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yduartgo_banrep_gov_co/Documents/Documents/Yadira Duarte Banrep/Jefatura sección regulacion y analisis/Estados financieros y Notas del BANREP/Notas estados financieros 2025 - 2024/"/>
    </mc:Choice>
  </mc:AlternateContent>
  <xr:revisionPtr revIDLastSave="1" documentId="8_{55EE9013-C4B4-4282-9CDE-8348D050795D}" xr6:coauthVersionLast="47" xr6:coauthVersionMax="47" xr10:uidLastSave="{FC30BA56-E3C5-4D50-8203-F4DB0046E8BE}"/>
  <bookViews>
    <workbookView xWindow="-120" yWindow="-120" windowWidth="20730" windowHeight="11040" xr2:uid="{00000000-000D-0000-FFFF-FFFF00000000}"/>
  </bookViews>
  <sheets>
    <sheet name="Anexo 2" sheetId="18" r:id="rId1"/>
    <sheet name="Hoja1" sheetId="19" state="hidden" r:id="rId2"/>
  </sheets>
  <externalReferences>
    <externalReference r:id="rId3"/>
    <externalReference r:id="rId4"/>
  </externalReferences>
  <definedNames>
    <definedName name="_xlnm.Print_Area" localSheetId="0">'Anexo 2'!$A$1:$B$21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8" l="1"/>
  <c r="B16" i="18"/>
  <c r="B15" i="18"/>
  <c r="B14" i="18"/>
  <c r="B13" i="18"/>
  <c r="B11" i="18"/>
  <c r="B10" i="18"/>
  <c r="B9" i="18"/>
  <c r="C9" i="18"/>
  <c r="B8" i="18" l="1"/>
  <c r="C13" i="18"/>
  <c r="B7" i="18" l="1"/>
  <c r="B12" i="18"/>
  <c r="B18" i="18" l="1"/>
</calcChain>
</file>

<file path=xl/sharedStrings.xml><?xml version="1.0" encoding="utf-8"?>
<sst xmlns="http://schemas.openxmlformats.org/spreadsheetml/2006/main" count="41" uniqueCount="41">
  <si>
    <t xml:space="preserve"> 1.</t>
  </si>
  <si>
    <t xml:space="preserve"> 2.</t>
  </si>
  <si>
    <t>2.1</t>
  </si>
  <si>
    <t>3.</t>
  </si>
  <si>
    <t>(1)</t>
  </si>
  <si>
    <t>INGRESOS ........................................................................................................................................................................</t>
  </si>
  <si>
    <t>EGRESOS  (1) ...................................................................................................................................................................</t>
  </si>
  <si>
    <t>RESULTADO NETO DEL EJERCICIO (1-2) ............................................................................................................................</t>
  </si>
  <si>
    <t xml:space="preserve"> (Miles de pesos)</t>
  </si>
  <si>
    <t>La asignación y distribución de los egresos en algunos conceptos de este anexo informativo, corresponde a información extracontable derivada de los resultados que arroja la aplicación del modelo de costos establecido por el Banco de la República.</t>
  </si>
  <si>
    <t>COMISION POR ADMINISTRACION DE TITULOS Y OTROS</t>
  </si>
  <si>
    <t>COMISION POR ADMINISTRACION DEL FAE</t>
  </si>
  <si>
    <t>COMISIONES ADMINISTRACION CUENTAS DE DEPOSITO</t>
  </si>
  <si>
    <t>OTROS INGRESOS</t>
  </si>
  <si>
    <t>INTERESES SOBRE DEPOSITOS REMUNERADOS DIRECCION DEL TESORO NACIONAL</t>
  </si>
  <si>
    <t>COSTOS ADMINISTRACION Y CUSTODIA DE TITULOS Y OTROS</t>
  </si>
  <si>
    <t>ADMINISTRACION DEL FAE</t>
  </si>
  <si>
    <t>ADMINISTRACION CUENTAS DE DEPOSITO</t>
  </si>
  <si>
    <t xml:space="preserve">OTROS EGRESOS </t>
  </si>
  <si>
    <t>1.5</t>
  </si>
  <si>
    <t>Valor</t>
  </si>
  <si>
    <t>(Cifras expresadas en miles de pesos colombianos)</t>
  </si>
  <si>
    <t>RESULTADO DE OPERACIONES CELEBRADAS CON EL GOBIERNO NACIONAL</t>
  </si>
  <si>
    <t>1.1. Comisión por administración de títulos y otros</t>
  </si>
  <si>
    <t>1.    Ingresos</t>
  </si>
  <si>
    <t>1.2. Comisión por administración del FAE</t>
  </si>
  <si>
    <t>2.1. Intereses sobre depósitos remunerados Dirección del Tesoro Nacional</t>
  </si>
  <si>
    <t>2.2. Costos administración y custodia de títulos y otros</t>
  </si>
  <si>
    <t>2.3. Administración del FAE</t>
  </si>
  <si>
    <t>3.  Resultado neto del ejercicio (1-2)</t>
  </si>
  <si>
    <t>Concepto</t>
  </si>
  <si>
    <t>1.3. Comisiones administración cuentas de depósito</t>
  </si>
  <si>
    <t>1.4. Otros ingresos</t>
  </si>
  <si>
    <t>2.4. Administración cuentas de depósito</t>
  </si>
  <si>
    <t xml:space="preserve">2.5. Otros egresos </t>
  </si>
  <si>
    <r>
      <t xml:space="preserve">2.   Egresos </t>
    </r>
    <r>
      <rPr>
        <b/>
        <vertAlign val="superscript"/>
        <sz val="15"/>
        <rFont val="Calibri"/>
        <family val="2"/>
        <scheme val="minor"/>
      </rPr>
      <t>1</t>
    </r>
  </si>
  <si>
    <r>
      <rPr>
        <b/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La asignación y distribución de los egresos en algunos conceptos de este anexo informativo, corresponde a información extracontable derivada de los resultados que arroja la aplicación del modelo de costos establecido por el Banco de la República.</t>
    </r>
  </si>
  <si>
    <t>Cuenta SAP</t>
  </si>
  <si>
    <t>ADMINISTRACION FAE COMISIONES Y HONORARI</t>
  </si>
  <si>
    <t>Anexo 2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</si>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</sst>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-* #,##0\ _P_t_s_-;\-* #,##0\ _P_t_s_-;_-* &quot;-&quot;\ _P_t_s_-;_-@_-"/>
    <numFmt numFmtId="166" formatCode="_-* #,##0.00\ _P_t_s_-;\-* #,##0.00\ _P_t_s_-;_-* &quot;-&quot;??\ _P_t_s_-;_-@_-"/>
    <numFmt numFmtId="167" formatCode="#,##0.0_);\(#,##0.0\)"/>
    <numFmt numFmtId="168" formatCode="#,##0.0"/>
    <numFmt numFmtId="169" formatCode="#,##0.0;\(#,##0.0\)"/>
    <numFmt numFmtId="170" formatCode="#,##0;\(#,##0\)"/>
    <numFmt numFmtId="171" formatCode="_ * #,##0.00_ ;_ * \-#,##0.00_ ;_ * &quot;-&quot;??_ ;_ @_ "/>
    <numFmt numFmtId="172" formatCode="_-* #,##0_-;\-* #,##0_-;_-* &quot;-&quot;??_-;_-@_-"/>
  </numFmts>
  <fonts count="21" x14ac:knownFonts="1">
    <font>
      <sz val="10"/>
      <name val="Arial"/>
    </font>
    <font>
      <sz val="10"/>
      <name val="Arial"/>
      <family val="2"/>
    </font>
    <font>
      <sz val="13"/>
      <name val="Calibri"/>
      <family val="2"/>
      <scheme val="minor"/>
    </font>
    <font>
      <b/>
      <sz val="15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5"/>
      <name val="Calibri"/>
      <family val="2"/>
      <scheme val="minor"/>
    </font>
    <font>
      <sz val="14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vertAlign val="superscript"/>
      <sz val="15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22A8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37" fontId="2" fillId="0" borderId="0" xfId="1" applyNumberFormat="1" applyFont="1" applyFill="1" applyAlignment="1">
      <alignment horizontal="right" vertical="center"/>
    </xf>
    <xf numFmtId="37" fontId="4" fillId="0" borderId="0" xfId="1" applyNumberFormat="1" applyFont="1" applyFill="1" applyAlignment="1" applyProtection="1">
      <alignment horizontal="right" vertical="center"/>
    </xf>
    <xf numFmtId="37" fontId="3" fillId="0" borderId="0" xfId="1" applyNumberFormat="1" applyFont="1" applyFill="1" applyAlignment="1">
      <alignment horizontal="right" vertical="center"/>
    </xf>
    <xf numFmtId="170" fontId="3" fillId="0" borderId="0" xfId="1" applyNumberFormat="1" applyFont="1" applyFill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168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3" fontId="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168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 applyProtection="1">
      <alignment vertical="center"/>
    </xf>
    <xf numFmtId="0" fontId="8" fillId="0" borderId="0" xfId="0" applyFont="1" applyAlignment="1">
      <alignment vertical="center"/>
    </xf>
    <xf numFmtId="168" fontId="4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168" fontId="7" fillId="0" borderId="0" xfId="0" applyNumberFormat="1" applyFont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3" fontId="7" fillId="0" borderId="0" xfId="0" applyNumberFormat="1" applyFont="1" applyAlignment="1" applyProtection="1">
      <alignment vertical="center"/>
    </xf>
    <xf numFmtId="168" fontId="4" fillId="0" borderId="0" xfId="0" applyNumberFormat="1" applyFont="1" applyAlignment="1" applyProtection="1">
      <alignment vertical="center"/>
    </xf>
    <xf numFmtId="9" fontId="4" fillId="0" borderId="0" xfId="5" applyFont="1" applyAlignment="1">
      <alignment vertical="center"/>
    </xf>
    <xf numFmtId="168" fontId="7" fillId="0" borderId="0" xfId="0" applyNumberFormat="1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4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</xf>
    <xf numFmtId="2" fontId="8" fillId="0" borderId="0" xfId="0" applyNumberFormat="1" applyFont="1" applyAlignment="1">
      <alignment vertical="center"/>
    </xf>
    <xf numFmtId="0" fontId="6" fillId="0" borderId="0" xfId="0" quotePrefix="1" applyFont="1" applyAlignment="1" applyProtection="1">
      <alignment horizontal="center" vertical="center"/>
    </xf>
    <xf numFmtId="0" fontId="6" fillId="0" borderId="0" xfId="0" quotePrefix="1" applyFont="1" applyAlignment="1" applyProtection="1">
      <alignment horizontal="right" vertical="center"/>
    </xf>
    <xf numFmtId="168" fontId="2" fillId="0" borderId="0" xfId="0" applyNumberFormat="1" applyFont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4" fontId="2" fillId="0" borderId="0" xfId="0" applyNumberFormat="1" applyFont="1" applyAlignment="1">
      <alignment vertical="center"/>
    </xf>
    <xf numFmtId="169" fontId="2" fillId="0" borderId="0" xfId="2" applyNumberFormat="1" applyFont="1" applyAlignment="1">
      <alignment vertical="center"/>
    </xf>
    <xf numFmtId="4" fontId="2" fillId="0" borderId="0" xfId="0" applyNumberFormat="1" applyFont="1" applyAlignment="1" applyProtection="1">
      <alignment vertical="center"/>
    </xf>
    <xf numFmtId="167" fontId="2" fillId="0" borderId="0" xfId="0" applyNumberFormat="1" applyFont="1" applyAlignment="1" applyProtection="1">
      <alignment vertical="center"/>
    </xf>
    <xf numFmtId="3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Continuous" vertical="center"/>
    </xf>
    <xf numFmtId="3" fontId="18" fillId="0" borderId="0" xfId="0" applyNumberFormat="1" applyFont="1" applyAlignment="1">
      <alignment horizontal="centerContinuous" vertical="center"/>
    </xf>
    <xf numFmtId="0" fontId="19" fillId="0" borderId="0" xfId="0" applyFont="1" applyAlignment="1">
      <alignment vertical="center"/>
    </xf>
    <xf numFmtId="172" fontId="4" fillId="0" borderId="0" xfId="1" applyNumberFormat="1" applyFont="1" applyFill="1" applyBorder="1" applyAlignment="1" applyProtection="1">
      <alignment horizontal="right" vertical="center"/>
    </xf>
    <xf numFmtId="0" fontId="20" fillId="2" borderId="3" xfId="0" applyFont="1" applyFill="1" applyBorder="1" applyAlignment="1">
      <alignment horizontal="left"/>
    </xf>
    <xf numFmtId="49" fontId="20" fillId="2" borderId="3" xfId="0" applyNumberFormat="1" applyFont="1" applyFill="1" applyBorder="1" applyAlignment="1">
      <alignment horizontal="left"/>
    </xf>
    <xf numFmtId="0" fontId="20" fillId="2" borderId="3" xfId="0" applyFont="1" applyFill="1" applyBorder="1" applyAlignment="1">
      <alignment horizontal="left" vertical="center"/>
    </xf>
    <xf numFmtId="166" fontId="20" fillId="2" borderId="3" xfId="1" applyFont="1" applyFill="1" applyBorder="1" applyAlignment="1">
      <alignment horizontal="right"/>
    </xf>
    <xf numFmtId="166" fontId="4" fillId="0" borderId="0" xfId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3" fontId="5" fillId="3" borderId="2" xfId="3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Millares [0]" xfId="2" builtinId="6"/>
    <cellStyle name="Millares 5" xfId="3" xr:uid="{00000000-0005-0000-0000-000002000000}"/>
    <cellStyle name="Normal" xfId="0" builtinId="0"/>
    <cellStyle name="Normal 3" xfId="4" xr:uid="{00000000-0005-0000-0000-000004000000}"/>
    <cellStyle name="Porcentaje" xfId="5" builtinId="5"/>
    <cellStyle name="Porcentual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593912</xdr:colOff>
      <xdr:row>0</xdr:row>
      <xdr:rowOff>0</xdr:rowOff>
    </xdr:from>
    <xdr:to>
      <xdr:col>1</xdr:col>
      <xdr:colOff>1574987</xdr:colOff>
      <xdr:row>3</xdr:row>
      <xdr:rowOff>191200</xdr:rowOff>
    </xdr:to>
    <xdr:pic>
      <xdr:nvPicPr>
        <xdr:cNvPr id="2" name="Imagen 1" descr="Logo del Banco de la República - Colombia, compuesto por la efigie de la Mariana Francesa mirando a la derecha.">
          <a:extLst>
            <a:ext uri="{FF2B5EF4-FFF2-40B4-BE49-F238E27FC236}">
              <a16:creationId xmlns:a16="http://schemas.microsoft.com/office/drawing/2014/main" id="{E3BDEE5F-C576-4B1B-9D36-8519E87F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736" y="0"/>
          <a:ext cx="981075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villadu\AppData\Local\Microsoft\Windows\INetCache\Content.Outlook\4V85RIUR\ANEXO%202-2025%20Comparativo.xls" TargetMode="External"/><Relationship Id="rId1" Type="http://schemas.openxmlformats.org/officeDocument/2006/relationships/externalLinkPath" Target="file:///C:\Users\yvilladu\AppData\Local\Microsoft\Windows\INetCache\Content.Outlook\4V85RIUR\ANEXO%202-2025%20Comparativ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yduartgo_banrep_gov_co/Documents/Documents/Yadira%20Duarte%20Banrep/Jefatura%20secci&#243;n%20regulacion%20y%20analisis/Estados%20financieros%20y%20Notas%20del%20BANREP/Notas%20estados%20financieros%202022%20-%202021/Estados%20financieros%20Diciembre%202022%20Firmas.xlsx?1B297FC8" TargetMode="External"/><Relationship Id="rId1" Type="http://schemas.openxmlformats.org/officeDocument/2006/relationships/externalLinkPath" Target="file:///\\1B297FC8\Estados%20financieros%20Diciembre%202022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Saldos BO"/>
      <sheetName val="ANEXO2"/>
      <sheetName val="Acumulado 2025"/>
      <sheetName val="Cálculo 2025"/>
      <sheetName val="Cuadrodefinitivo_2025"/>
      <sheetName val="Ingresos SAP"/>
      <sheetName val="Saldos BO (2)"/>
      <sheetName val="Cuentas ingresos y terceros"/>
      <sheetName val="Servicios DFV"/>
      <sheetName val="Servicios DSP"/>
      <sheetName val="Costos DFV"/>
      <sheetName val="Cuadrodefinitivo_2023"/>
      <sheetName val="Cálculo 2023"/>
      <sheetName val="Acumulado 2023"/>
      <sheetName val="Hoja4"/>
      <sheetName val="Tabla Ingresos"/>
      <sheetName val="Base Tabla Ingr"/>
      <sheetName val="Datos ABC"/>
      <sheetName val="GASTOS FAEP"/>
    </sheetNames>
    <sheetDataSet>
      <sheetData sheetId="0">
        <row r="16">
          <cell r="D16">
            <v>4609285.1845000004</v>
          </cell>
        </row>
        <row r="27">
          <cell r="D27">
            <v>10915856.466919998</v>
          </cell>
        </row>
      </sheetData>
      <sheetData sheetId="1" refreshError="1"/>
      <sheetData sheetId="2">
        <row r="12">
          <cell r="E12">
            <v>134068609.81921999</v>
          </cell>
        </row>
        <row r="25">
          <cell r="E25">
            <v>14342005.654280001</v>
          </cell>
        </row>
        <row r="27">
          <cell r="E27">
            <v>518965.2</v>
          </cell>
        </row>
        <row r="44">
          <cell r="E44">
            <v>975640491.07150996</v>
          </cell>
        </row>
        <row r="48">
          <cell r="E48">
            <v>30567164.235090002</v>
          </cell>
        </row>
        <row r="56">
          <cell r="E56">
            <v>600187.72946236294</v>
          </cell>
        </row>
        <row r="58">
          <cell r="E58">
            <v>3963643.7483793483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Pasivos"/>
      <sheetName val="Estado resultado integral"/>
      <sheetName val="Estado de Flujo de efectivo"/>
      <sheetName val="Estado cambios Patrimonio"/>
    </sheetNames>
    <sheetDataSet>
      <sheetData sheetId="0"/>
      <sheetData sheetId="1"/>
      <sheetData sheetId="2">
        <row r="25">
          <cell r="C25">
            <v>1586081170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3"/>
  <sheetViews>
    <sheetView showGridLines="0" tabSelected="1" zoomScaleNormal="100" workbookViewId="0">
      <selection activeCell="A5" sqref="A5:B5"/>
    </sheetView>
  </sheetViews>
  <sheetFormatPr baseColWidth="10" defaultColWidth="0" defaultRowHeight="18.75" zeroHeight="1" x14ac:dyDescent="0.2"/>
  <cols>
    <col min="1" max="1" width="97.85546875" style="7" customWidth="1"/>
    <col min="2" max="2" width="26.7109375" style="1" customWidth="1"/>
    <col min="3" max="3" width="15.85546875" style="57" hidden="1" customWidth="1"/>
    <col min="4" max="4" width="9.5703125" style="57" hidden="1" customWidth="1"/>
    <col min="5" max="5" width="11.28515625" style="57" hidden="1" customWidth="1"/>
    <col min="6" max="9" width="9.5703125" style="57" hidden="1" customWidth="1"/>
    <col min="10" max="11" width="9.5703125" style="8" hidden="1" customWidth="1"/>
    <col min="12" max="12" width="94.7109375" style="8" hidden="1" customWidth="1"/>
    <col min="13" max="13" width="9.5703125" style="8" hidden="1" customWidth="1"/>
    <col min="14" max="14" width="15.5703125" style="48" hidden="1" customWidth="1"/>
    <col min="15" max="15" width="19.42578125" style="48" hidden="1" customWidth="1"/>
    <col min="16" max="256" width="9.5703125" style="8" hidden="1" customWidth="1"/>
    <col min="257" max="16384" width="0" style="8" hidden="1"/>
  </cols>
  <sheetData>
    <row r="1" spans="1:19" s="56" customFormat="1" ht="21" x14ac:dyDescent="0.2">
      <c r="A1" s="53" t="s">
        <v>22</v>
      </c>
      <c r="C1" s="57"/>
      <c r="D1" s="57"/>
      <c r="E1" s="57"/>
      <c r="F1" s="57"/>
      <c r="G1" s="57"/>
      <c r="H1" s="57"/>
      <c r="I1" s="57"/>
      <c r="J1" s="54"/>
      <c r="K1" s="54"/>
      <c r="L1" s="54"/>
      <c r="M1" s="54"/>
      <c r="N1" s="55"/>
      <c r="O1" s="55"/>
    </row>
    <row r="2" spans="1:19" s="56" customFormat="1" ht="21" x14ac:dyDescent="0.2">
      <c r="A2" s="52" t="s">
        <v>39</v>
      </c>
      <c r="B2" s="53"/>
      <c r="C2" s="57"/>
      <c r="D2" s="57"/>
      <c r="E2" s="57"/>
      <c r="F2" s="57"/>
      <c r="G2" s="57"/>
      <c r="H2" s="57"/>
      <c r="I2" s="57"/>
      <c r="J2" s="54"/>
      <c r="K2" s="54"/>
      <c r="L2" s="54"/>
      <c r="M2" s="54"/>
      <c r="N2" s="55"/>
      <c r="O2" s="55"/>
    </row>
    <row r="3" spans="1:19" x14ac:dyDescent="0.2">
      <c r="A3" s="49" t="s">
        <v>40</v>
      </c>
      <c r="B3" s="49"/>
      <c r="J3" s="66"/>
      <c r="K3" s="66"/>
      <c r="L3" s="66"/>
      <c r="M3" s="66"/>
      <c r="N3" s="66"/>
      <c r="O3" s="66"/>
    </row>
    <row r="4" spans="1:19" x14ac:dyDescent="0.2">
      <c r="A4" s="63" t="s">
        <v>21</v>
      </c>
      <c r="B4" s="64"/>
      <c r="J4" s="65" t="s">
        <v>8</v>
      </c>
      <c r="K4" s="65"/>
      <c r="L4" s="65"/>
      <c r="M4" s="65"/>
      <c r="N4" s="65"/>
      <c r="O4" s="65"/>
      <c r="P4" s="9"/>
      <c r="Q4" s="9"/>
      <c r="R4" s="9"/>
      <c r="S4" s="9"/>
    </row>
    <row r="5" spans="1:19" ht="40.5" customHeight="1" x14ac:dyDescent="0.2">
      <c r="A5" s="69" t="s">
        <v>36</v>
      </c>
      <c r="B5" s="69"/>
      <c r="J5" s="50"/>
      <c r="K5" s="50"/>
      <c r="L5" s="50"/>
      <c r="M5" s="50"/>
      <c r="N5" s="50"/>
      <c r="O5" s="50"/>
      <c r="P5" s="9"/>
      <c r="Q5" s="9"/>
      <c r="R5" s="9"/>
      <c r="S5" s="9"/>
    </row>
    <row r="6" spans="1:19" s="13" customFormat="1" ht="33" customHeight="1" x14ac:dyDescent="0.2">
      <c r="A6" s="70" t="s">
        <v>30</v>
      </c>
      <c r="B6" s="70" t="s">
        <v>20</v>
      </c>
      <c r="C6" s="57"/>
      <c r="D6" s="57"/>
      <c r="E6" s="57"/>
      <c r="F6" s="57"/>
      <c r="G6" s="57"/>
      <c r="H6" s="57"/>
      <c r="I6" s="57"/>
      <c r="J6" s="10"/>
      <c r="K6" s="11"/>
      <c r="L6" s="11"/>
      <c r="M6" s="11"/>
      <c r="N6" s="12"/>
      <c r="O6" s="12"/>
    </row>
    <row r="7" spans="1:19" s="23" customFormat="1" ht="19.5" x14ac:dyDescent="0.2">
      <c r="A7" s="18" t="s">
        <v>24</v>
      </c>
      <c r="B7" s="3">
        <f>SUM(B8:B11)</f>
        <v>153538865.85799998</v>
      </c>
      <c r="C7" s="57"/>
      <c r="D7" s="57"/>
      <c r="E7" s="57"/>
      <c r="F7" s="57"/>
      <c r="G7" s="57"/>
      <c r="H7" s="57"/>
      <c r="I7" s="57"/>
      <c r="J7" s="5" t="s">
        <v>0</v>
      </c>
      <c r="K7" s="20" t="s">
        <v>5</v>
      </c>
      <c r="L7" s="21"/>
      <c r="M7" s="19"/>
      <c r="N7" s="22"/>
      <c r="O7" s="22">
        <v>155619062.31905001</v>
      </c>
    </row>
    <row r="8" spans="1:19" s="13" customFormat="1" x14ac:dyDescent="0.2">
      <c r="A8" s="24" t="s">
        <v>23</v>
      </c>
      <c r="B8" s="2">
        <f>+[1]ANEXO2!$E$12</f>
        <v>134068609.81921999</v>
      </c>
      <c r="C8" s="57"/>
      <c r="D8" s="57"/>
      <c r="E8" s="57"/>
      <c r="F8" s="57"/>
      <c r="G8" s="57"/>
      <c r="H8" s="57"/>
      <c r="I8" s="57"/>
      <c r="J8" s="25"/>
      <c r="K8" s="26">
        <v>1.1000000000000001</v>
      </c>
      <c r="L8" s="27" t="s">
        <v>10</v>
      </c>
      <c r="M8" s="28"/>
      <c r="N8" s="29">
        <v>137809580.10345003</v>
      </c>
      <c r="O8" s="30"/>
    </row>
    <row r="9" spans="1:19" s="13" customFormat="1" x14ac:dyDescent="0.2">
      <c r="A9" s="24" t="s">
        <v>25</v>
      </c>
      <c r="B9" s="2">
        <f>+[1]ANEXO2!$E$25</f>
        <v>14342005.654280001</v>
      </c>
      <c r="C9" s="62">
        <f>+B9+I9/1000</f>
        <v>2479655.6094600018</v>
      </c>
      <c r="D9" s="57"/>
      <c r="E9" s="57" t="s">
        <v>37</v>
      </c>
      <c r="F9" s="58">
        <v>4115120100</v>
      </c>
      <c r="G9" s="59" t="s">
        <v>38</v>
      </c>
      <c r="H9" s="60"/>
      <c r="I9" s="61">
        <v>-11862350044.82</v>
      </c>
      <c r="J9" s="25"/>
      <c r="K9" s="26">
        <v>1.2</v>
      </c>
      <c r="L9" s="32" t="s">
        <v>11</v>
      </c>
      <c r="M9" s="33"/>
      <c r="N9" s="29">
        <v>16204634.04772</v>
      </c>
      <c r="O9" s="30"/>
    </row>
    <row r="10" spans="1:19" s="13" customFormat="1" x14ac:dyDescent="0.2">
      <c r="A10" s="24" t="s">
        <v>31</v>
      </c>
      <c r="B10" s="2">
        <f>+[1]ANEXO2!$E$27</f>
        <v>518965.2</v>
      </c>
      <c r="C10" s="57"/>
      <c r="D10" s="57"/>
      <c r="E10" s="57"/>
      <c r="F10" s="57"/>
      <c r="G10" s="57"/>
      <c r="H10" s="57"/>
      <c r="I10" s="57"/>
      <c r="J10" s="25"/>
      <c r="K10" s="26">
        <v>1.4</v>
      </c>
      <c r="L10" s="26" t="s">
        <v>12</v>
      </c>
      <c r="M10" s="28"/>
      <c r="N10" s="29">
        <v>339367.2</v>
      </c>
      <c r="O10" s="30"/>
    </row>
    <row r="11" spans="1:19" s="13" customFormat="1" x14ac:dyDescent="0.2">
      <c r="A11" s="24" t="s">
        <v>32</v>
      </c>
      <c r="B11" s="2">
        <f>+[1]PRESENTACION!$D$16</f>
        <v>4609285.1845000004</v>
      </c>
      <c r="C11" s="57"/>
      <c r="D11" s="57"/>
      <c r="E11" s="57"/>
      <c r="F11" s="57"/>
      <c r="G11" s="57"/>
      <c r="H11" s="57"/>
      <c r="I11" s="57"/>
      <c r="J11" s="25"/>
      <c r="K11" s="26" t="s">
        <v>19</v>
      </c>
      <c r="L11" s="26" t="s">
        <v>13</v>
      </c>
      <c r="M11" s="28"/>
      <c r="N11" s="29">
        <v>1265176.5014799999</v>
      </c>
      <c r="O11" s="30"/>
    </row>
    <row r="12" spans="1:19" s="23" customFormat="1" ht="21.75" x14ac:dyDescent="0.2">
      <c r="A12" s="18" t="s">
        <v>35</v>
      </c>
      <c r="B12" s="3">
        <f>SUM(B13:B17)</f>
        <v>1021687343.2513617</v>
      </c>
      <c r="C12" s="57"/>
      <c r="D12" s="57"/>
      <c r="E12" s="57"/>
      <c r="F12" s="57"/>
      <c r="G12" s="57"/>
      <c r="H12" s="57"/>
      <c r="I12" s="57"/>
      <c r="J12" s="5" t="s">
        <v>1</v>
      </c>
      <c r="K12" s="20" t="s">
        <v>6</v>
      </c>
      <c r="L12" s="21"/>
      <c r="M12" s="19"/>
      <c r="N12" s="22"/>
      <c r="O12" s="22">
        <v>808972305.28118896</v>
      </c>
    </row>
    <row r="13" spans="1:19" s="13" customFormat="1" x14ac:dyDescent="0.2">
      <c r="A13" s="24" t="s">
        <v>26</v>
      </c>
      <c r="B13" s="2">
        <f>+[1]ANEXO2!$E$44</f>
        <v>975640491.07150996</v>
      </c>
      <c r="C13" s="57">
        <f>+B13-'[2]Estado resultado integral'!$C$25</f>
        <v>-610440678.92849004</v>
      </c>
      <c r="D13" s="57"/>
      <c r="E13" s="57"/>
      <c r="F13" s="57"/>
      <c r="G13" s="57"/>
      <c r="H13" s="57"/>
      <c r="I13" s="57"/>
      <c r="J13" s="25"/>
      <c r="K13" s="34" t="s">
        <v>2</v>
      </c>
      <c r="L13" s="34" t="s">
        <v>14</v>
      </c>
      <c r="M13" s="31"/>
      <c r="N13" s="29">
        <v>776599495.29135001</v>
      </c>
      <c r="O13" s="30"/>
      <c r="P13" s="35"/>
    </row>
    <row r="14" spans="1:19" s="13" customFormat="1" x14ac:dyDescent="0.2">
      <c r="A14" s="24" t="s">
        <v>27</v>
      </c>
      <c r="B14" s="2">
        <f>+[1]ANEXO2!$E$48</f>
        <v>30567164.235090002</v>
      </c>
      <c r="C14" s="57"/>
      <c r="D14" s="57"/>
      <c r="E14" s="57"/>
      <c r="F14" s="57"/>
      <c r="G14" s="57"/>
      <c r="H14" s="57"/>
      <c r="I14" s="57"/>
      <c r="J14" s="25"/>
      <c r="K14" s="26">
        <v>2.2999999999999998</v>
      </c>
      <c r="L14" s="27" t="s">
        <v>15</v>
      </c>
      <c r="M14" s="31"/>
      <c r="N14" s="29">
        <v>18545113.252889998</v>
      </c>
      <c r="O14" s="30"/>
      <c r="P14" s="36"/>
      <c r="Q14" s="36"/>
    </row>
    <row r="15" spans="1:19" s="13" customFormat="1" x14ac:dyDescent="0.2">
      <c r="A15" s="24" t="s">
        <v>28</v>
      </c>
      <c r="B15" s="2">
        <f>+[1]PRESENTACION!$D$27</f>
        <v>10915856.466919998</v>
      </c>
      <c r="C15" s="57"/>
      <c r="D15" s="57"/>
      <c r="E15" s="57"/>
      <c r="F15" s="57"/>
      <c r="G15" s="57"/>
      <c r="H15" s="57"/>
      <c r="I15" s="57"/>
      <c r="J15" s="25"/>
      <c r="K15" s="26">
        <v>2.4</v>
      </c>
      <c r="L15" s="27" t="s">
        <v>16</v>
      </c>
      <c r="M15" s="31"/>
      <c r="N15" s="29">
        <v>5979099.1823900007</v>
      </c>
      <c r="O15" s="30"/>
      <c r="P15" s="36"/>
      <c r="Q15" s="36"/>
    </row>
    <row r="16" spans="1:19" s="13" customFormat="1" x14ac:dyDescent="0.2">
      <c r="A16" s="24" t="s">
        <v>33</v>
      </c>
      <c r="B16" s="2">
        <f>+[1]ANEXO2!$E$56</f>
        <v>600187.72946236294</v>
      </c>
      <c r="C16" s="57"/>
      <c r="D16" s="57"/>
      <c r="E16" s="57"/>
      <c r="F16" s="57"/>
      <c r="G16" s="57"/>
      <c r="H16" s="57"/>
      <c r="I16" s="57"/>
      <c r="J16" s="25"/>
      <c r="K16" s="26">
        <v>2.6</v>
      </c>
      <c r="L16" s="27" t="s">
        <v>17</v>
      </c>
      <c r="M16" s="31"/>
      <c r="N16" s="29">
        <v>487805.46749844099</v>
      </c>
      <c r="O16" s="30"/>
    </row>
    <row r="17" spans="1:19" s="13" customFormat="1" x14ac:dyDescent="0.2">
      <c r="A17" s="24" t="s">
        <v>34</v>
      </c>
      <c r="B17" s="2">
        <f>+[1]ANEXO2!$E$58</f>
        <v>3963643.7483793483</v>
      </c>
      <c r="C17" s="57"/>
      <c r="D17" s="57"/>
      <c r="E17" s="57"/>
      <c r="F17" s="57"/>
      <c r="G17" s="57"/>
      <c r="H17" s="57"/>
      <c r="I17" s="57"/>
      <c r="J17" s="25"/>
      <c r="K17" s="26">
        <v>2.7</v>
      </c>
      <c r="L17" s="26" t="s">
        <v>18</v>
      </c>
      <c r="M17" s="31"/>
      <c r="N17" s="29">
        <v>5939853.2216205932</v>
      </c>
      <c r="O17" s="30"/>
    </row>
    <row r="18" spans="1:19" s="23" customFormat="1" ht="19.5" x14ac:dyDescent="0.2">
      <c r="A18" s="37" t="s">
        <v>29</v>
      </c>
      <c r="B18" s="4">
        <f>+B7-B12</f>
        <v>-868148477.39336181</v>
      </c>
      <c r="C18" s="57"/>
      <c r="D18" s="57"/>
      <c r="E18" s="57"/>
      <c r="F18" s="57"/>
      <c r="G18" s="57"/>
      <c r="H18" s="57"/>
      <c r="I18" s="57"/>
      <c r="J18" s="6" t="s">
        <v>3</v>
      </c>
      <c r="K18" s="21" t="s">
        <v>7</v>
      </c>
      <c r="L18" s="21"/>
      <c r="M18" s="19"/>
      <c r="N18" s="22"/>
      <c r="O18" s="38">
        <v>-653353242.96213889</v>
      </c>
      <c r="S18" s="39"/>
    </row>
    <row r="19" spans="1:19" hidden="1" x14ac:dyDescent="0.2">
      <c r="A19" s="68"/>
      <c r="B19" s="68"/>
      <c r="J19" s="40"/>
      <c r="K19" s="14"/>
      <c r="L19" s="9"/>
      <c r="M19" s="15"/>
      <c r="N19" s="17"/>
      <c r="O19" s="17"/>
    </row>
    <row r="20" spans="1:19" hidden="1" x14ac:dyDescent="0.2">
      <c r="A20" s="51"/>
      <c r="B20" s="51"/>
      <c r="J20" s="41" t="s">
        <v>4</v>
      </c>
      <c r="K20" s="67" t="s">
        <v>9</v>
      </c>
      <c r="L20" s="67"/>
      <c r="M20" s="67"/>
      <c r="N20" s="67"/>
      <c r="O20" s="67"/>
    </row>
    <row r="21" spans="1:19" hidden="1" x14ac:dyDescent="0.2">
      <c r="J21" s="16"/>
      <c r="K21" s="67"/>
      <c r="L21" s="67"/>
      <c r="M21" s="67"/>
      <c r="N21" s="67"/>
      <c r="O21" s="67"/>
    </row>
    <row r="22" spans="1:19" hidden="1" x14ac:dyDescent="0.2">
      <c r="J22" s="40"/>
      <c r="K22" s="14"/>
      <c r="M22" s="42"/>
      <c r="N22" s="43"/>
      <c r="O22" s="43"/>
    </row>
    <row r="23" spans="1:19" hidden="1" x14ac:dyDescent="0.2">
      <c r="M23" s="42"/>
      <c r="N23" s="43"/>
      <c r="O23" s="43"/>
      <c r="P23" s="44"/>
      <c r="Q23" s="44"/>
      <c r="R23" s="44"/>
    </row>
    <row r="24" spans="1:19" hidden="1" x14ac:dyDescent="0.2">
      <c r="M24" s="42"/>
      <c r="N24" s="43"/>
      <c r="O24" s="43"/>
      <c r="P24" s="44"/>
      <c r="Q24" s="44"/>
      <c r="R24" s="44"/>
    </row>
    <row r="25" spans="1:19" hidden="1" x14ac:dyDescent="0.2">
      <c r="M25" s="42"/>
      <c r="N25" s="43"/>
      <c r="O25" s="43"/>
      <c r="P25" s="44"/>
      <c r="Q25" s="44"/>
      <c r="R25" s="44"/>
    </row>
    <row r="26" spans="1:19" hidden="1" x14ac:dyDescent="0.2">
      <c r="L26" s="45"/>
      <c r="M26" s="42"/>
      <c r="N26" s="43"/>
      <c r="O26" s="43"/>
      <c r="P26" s="44"/>
      <c r="Q26" s="44"/>
      <c r="R26" s="44"/>
    </row>
    <row r="27" spans="1:19" hidden="1" x14ac:dyDescent="0.2">
      <c r="M27" s="42"/>
      <c r="N27" s="43"/>
      <c r="O27" s="43"/>
      <c r="P27" s="44"/>
      <c r="Q27" s="44"/>
      <c r="R27" s="44"/>
    </row>
    <row r="28" spans="1:19" hidden="1" x14ac:dyDescent="0.2">
      <c r="L28" s="45"/>
      <c r="M28" s="42"/>
      <c r="N28" s="43"/>
      <c r="O28" s="43"/>
    </row>
    <row r="29" spans="1:19" hidden="1" x14ac:dyDescent="0.2">
      <c r="M29" s="42"/>
      <c r="N29" s="43"/>
      <c r="O29" s="43"/>
    </row>
    <row r="30" spans="1:19" hidden="1" x14ac:dyDescent="0.2">
      <c r="M30" s="42"/>
      <c r="N30" s="43"/>
      <c r="O30" s="43"/>
    </row>
    <row r="31" spans="1:19" hidden="1" x14ac:dyDescent="0.2">
      <c r="M31" s="42"/>
      <c r="N31" s="43"/>
      <c r="O31" s="43"/>
    </row>
    <row r="32" spans="1:19" hidden="1" x14ac:dyDescent="0.2">
      <c r="M32" s="42"/>
      <c r="N32" s="43"/>
      <c r="O32" s="43"/>
    </row>
    <row r="33" spans="13:15" hidden="1" x14ac:dyDescent="0.2">
      <c r="M33" s="42"/>
      <c r="N33" s="43"/>
      <c r="O33" s="43"/>
    </row>
    <row r="34" spans="13:15" hidden="1" x14ac:dyDescent="0.2">
      <c r="M34" s="42"/>
      <c r="N34" s="43"/>
      <c r="O34" s="43"/>
    </row>
    <row r="35" spans="13:15" hidden="1" x14ac:dyDescent="0.2">
      <c r="M35" s="42"/>
      <c r="N35" s="43"/>
      <c r="O35" s="43"/>
    </row>
    <row r="36" spans="13:15" hidden="1" x14ac:dyDescent="0.2">
      <c r="M36" s="42"/>
      <c r="N36" s="43"/>
      <c r="O36" s="43"/>
    </row>
    <row r="37" spans="13:15" hidden="1" x14ac:dyDescent="0.2">
      <c r="M37" s="42"/>
      <c r="N37" s="43"/>
      <c r="O37" s="43"/>
    </row>
    <row r="38" spans="13:15" hidden="1" x14ac:dyDescent="0.2">
      <c r="M38" s="42"/>
      <c r="N38" s="43"/>
      <c r="O38" s="43"/>
    </row>
    <row r="39" spans="13:15" hidden="1" x14ac:dyDescent="0.2">
      <c r="M39" s="46"/>
      <c r="N39" s="43"/>
      <c r="O39" s="43"/>
    </row>
    <row r="40" spans="13:15" hidden="1" x14ac:dyDescent="0.2">
      <c r="M40" s="47"/>
      <c r="N40" s="43"/>
      <c r="O40" s="43"/>
    </row>
    <row r="41" spans="13:15" hidden="1" x14ac:dyDescent="0.2">
      <c r="M41" s="47"/>
      <c r="N41" s="43"/>
      <c r="O41" s="43"/>
    </row>
    <row r="42" spans="13:15" hidden="1" x14ac:dyDescent="0.2">
      <c r="M42" s="47"/>
      <c r="N42" s="43"/>
      <c r="O42" s="43"/>
    </row>
    <row r="43" spans="13:15" hidden="1" x14ac:dyDescent="0.2">
      <c r="M43" s="47"/>
      <c r="N43" s="43"/>
      <c r="O43" s="43"/>
    </row>
    <row r="44" spans="13:15" hidden="1" x14ac:dyDescent="0.2">
      <c r="M44" s="47"/>
      <c r="N44" s="43"/>
      <c r="O44" s="43"/>
    </row>
    <row r="45" spans="13:15" hidden="1" x14ac:dyDescent="0.2">
      <c r="M45" s="47"/>
      <c r="N45" s="43"/>
      <c r="O45" s="43"/>
    </row>
    <row r="46" spans="13:15" hidden="1" x14ac:dyDescent="0.2">
      <c r="M46" s="47"/>
      <c r="N46" s="43"/>
      <c r="O46" s="43"/>
    </row>
    <row r="47" spans="13:15" hidden="1" x14ac:dyDescent="0.2">
      <c r="M47" s="47"/>
      <c r="N47" s="43"/>
      <c r="O47" s="43"/>
    </row>
    <row r="48" spans="13:15" hidden="1" x14ac:dyDescent="0.2">
      <c r="M48" s="47"/>
      <c r="N48" s="43"/>
      <c r="O48" s="43"/>
    </row>
    <row r="49" spans="13:15" hidden="1" x14ac:dyDescent="0.2">
      <c r="M49" s="47"/>
      <c r="N49" s="43"/>
      <c r="O49" s="43"/>
    </row>
    <row r="50" spans="13:15" hidden="1" x14ac:dyDescent="0.2">
      <c r="M50" s="47"/>
      <c r="N50" s="43"/>
      <c r="O50" s="43"/>
    </row>
    <row r="51" spans="13:15" hidden="1" x14ac:dyDescent="0.2">
      <c r="M51" s="47"/>
      <c r="N51" s="43"/>
      <c r="O51" s="43"/>
    </row>
    <row r="52" spans="13:15" hidden="1" x14ac:dyDescent="0.2">
      <c r="M52" s="47"/>
      <c r="N52" s="43"/>
      <c r="O52" s="43"/>
    </row>
    <row r="53" spans="13:15" hidden="1" x14ac:dyDescent="0.2">
      <c r="M53" s="47"/>
      <c r="N53" s="43"/>
      <c r="O53" s="43"/>
    </row>
    <row r="54" spans="13:15" hidden="1" x14ac:dyDescent="0.2">
      <c r="M54" s="47"/>
      <c r="N54" s="43"/>
      <c r="O54" s="43"/>
    </row>
    <row r="55" spans="13:15" hidden="1" x14ac:dyDescent="0.2">
      <c r="M55" s="47"/>
      <c r="N55" s="43"/>
      <c r="O55" s="43"/>
    </row>
    <row r="56" spans="13:15" hidden="1" x14ac:dyDescent="0.2">
      <c r="M56" s="47"/>
      <c r="N56" s="43"/>
      <c r="O56" s="43"/>
    </row>
    <row r="57" spans="13:15" hidden="1" x14ac:dyDescent="0.2">
      <c r="M57" s="47"/>
      <c r="N57" s="43"/>
      <c r="O57" s="43"/>
    </row>
    <row r="58" spans="13:15" hidden="1" x14ac:dyDescent="0.2">
      <c r="M58" s="47"/>
      <c r="N58" s="43"/>
      <c r="O58" s="43"/>
    </row>
    <row r="59" spans="13:15" hidden="1" x14ac:dyDescent="0.2">
      <c r="M59" s="47"/>
      <c r="N59" s="43"/>
      <c r="O59" s="43"/>
    </row>
    <row r="60" spans="13:15" hidden="1" x14ac:dyDescent="0.2">
      <c r="M60" s="47"/>
      <c r="N60" s="43"/>
      <c r="O60" s="43"/>
    </row>
    <row r="61" spans="13:15" hidden="1" x14ac:dyDescent="0.2">
      <c r="M61" s="47"/>
      <c r="N61" s="43"/>
      <c r="O61" s="43"/>
    </row>
    <row r="62" spans="13:15" hidden="1" x14ac:dyDescent="0.2">
      <c r="M62" s="47"/>
      <c r="N62" s="43"/>
      <c r="O62" s="43"/>
    </row>
    <row r="63" spans="13:15" hidden="1" x14ac:dyDescent="0.2">
      <c r="M63" s="47"/>
      <c r="N63" s="43"/>
      <c r="O63" s="43"/>
    </row>
    <row r="64" spans="13:15" hidden="1" x14ac:dyDescent="0.2">
      <c r="M64" s="47"/>
      <c r="N64" s="43"/>
      <c r="O64" s="43"/>
    </row>
    <row r="65" spans="13:15" hidden="1" x14ac:dyDescent="0.2">
      <c r="M65" s="47"/>
      <c r="N65" s="43"/>
      <c r="O65" s="43"/>
    </row>
    <row r="66" spans="13:15" hidden="1" x14ac:dyDescent="0.2">
      <c r="M66" s="47"/>
      <c r="N66" s="43"/>
      <c r="O66" s="43"/>
    </row>
    <row r="67" spans="13:15" hidden="1" x14ac:dyDescent="0.2">
      <c r="M67" s="47"/>
      <c r="N67" s="43"/>
      <c r="O67" s="43"/>
    </row>
    <row r="68" spans="13:15" hidden="1" x14ac:dyDescent="0.2">
      <c r="M68" s="47"/>
      <c r="N68" s="43"/>
      <c r="O68" s="43"/>
    </row>
    <row r="69" spans="13:15" hidden="1" x14ac:dyDescent="0.2">
      <c r="M69" s="47"/>
      <c r="N69" s="43"/>
      <c r="O69" s="43"/>
    </row>
    <row r="70" spans="13:15" hidden="1" x14ac:dyDescent="0.2">
      <c r="M70" s="47"/>
      <c r="N70" s="43"/>
      <c r="O70" s="43"/>
    </row>
    <row r="71" spans="13:15" hidden="1" x14ac:dyDescent="0.2">
      <c r="M71" s="47"/>
      <c r="N71" s="43"/>
      <c r="O71" s="43"/>
    </row>
    <row r="72" spans="13:15" hidden="1" x14ac:dyDescent="0.2">
      <c r="M72" s="47"/>
      <c r="N72" s="43"/>
      <c r="O72" s="43"/>
    </row>
    <row r="73" spans="13:15" hidden="1" x14ac:dyDescent="0.2">
      <c r="M73" s="47"/>
      <c r="N73" s="43"/>
      <c r="O73" s="43"/>
    </row>
  </sheetData>
  <mergeCells count="5">
    <mergeCell ref="J4:O4"/>
    <mergeCell ref="J3:O3"/>
    <mergeCell ref="K20:O21"/>
    <mergeCell ref="A19:B19"/>
    <mergeCell ref="A5:B5"/>
  </mergeCells>
  <printOptions horizontalCentered="1"/>
  <pageMargins left="0.78740157480314965" right="0.78740157480314965" top="0.78740157480314965" bottom="0.59055118110236227" header="0.39370078740157483" footer="0.15748031496062992"/>
  <pageSetup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2</vt:lpstr>
      <vt:lpstr>Hoja1</vt:lpstr>
      <vt:lpstr>'Anexo 2'!Área_de_impresión</vt:lpstr>
    </vt:vector>
  </TitlesOfParts>
  <Company>Banco de la República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gcastrru</dc:creator>
  <cp:lastModifiedBy>Duarte González Yadira Slendy</cp:lastModifiedBy>
  <cp:lastPrinted>2020-03-06T16:29:28Z</cp:lastPrinted>
  <dcterms:created xsi:type="dcterms:W3CDTF">1999-01-31T20:17:40Z</dcterms:created>
  <dcterms:modified xsi:type="dcterms:W3CDTF">2026-02-18T21:08:27Z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2023-01-28T23:25:39Z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caf6b67a-e0b2-405c-9192-f7a7b4a504df</vt:lpwstr>
  </property>
  <property fmtid="{D5CDD505-2E9C-101B-9397-08002B2CF9AE}" pid="8" name="MSIP_Label_d7faaadc-1a6d-4614-bb5b-a314f37e002a_ContentBits">
    <vt:lpwstr>0</vt:lpwstr>
  </property>
</Properties>
</file>