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1.xml" ContentType="application/vnd.openxmlformats-officedocument.drawing+xml"/>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customProperty50.bin" ContentType="application/vnd.openxmlformats-officedocument.spreadsheetml.customProperty"/>
  <Override PartName="/xl/customProperty51.bin" ContentType="application/vnd.openxmlformats-officedocument.spreadsheetml.customProperty"/>
  <Override PartName="/xl/customProperty52.bin" ContentType="application/vnd.openxmlformats-officedocument.spreadsheetml.customProperty"/>
  <Override PartName="/xl/customProperty53.bin" ContentType="application/vnd.openxmlformats-officedocument.spreadsheetml.customProperty"/>
  <Override PartName="/xl/customProperty54.bin" ContentType="application/vnd.openxmlformats-officedocument.spreadsheetml.customProperty"/>
  <Override PartName="/xl/customProperty55.bin" ContentType="application/vnd.openxmlformats-officedocument.spreadsheetml.customProperty"/>
  <Override PartName="/xl/customProperty56.bin" ContentType="application/vnd.openxmlformats-officedocument.spreadsheetml.customProperty"/>
  <Override PartName="/xl/customProperty57.bin" ContentType="application/vnd.openxmlformats-officedocument.spreadsheetml.customProperty"/>
  <Override PartName="/xl/customProperty58.bin" ContentType="application/vnd.openxmlformats-officedocument.spreadsheetml.customProperty"/>
  <Override PartName="/xl/customProperty59.bin" ContentType="application/vnd.openxmlformats-officedocument.spreadsheetml.customProperty"/>
  <Override PartName="/xl/customProperty60.bin" ContentType="application/vnd.openxmlformats-officedocument.spreadsheetml.customProperty"/>
  <Override PartName="/xl/customProperty61.bin" ContentType="application/vnd.openxmlformats-officedocument.spreadsheetml.customProperty"/>
  <Override PartName="/xl/customProperty62.bin" ContentType="application/vnd.openxmlformats-officedocument.spreadsheetml.customProperty"/>
  <Override PartName="/xl/customProperty63.bin" ContentType="application/vnd.openxmlformats-officedocument.spreadsheetml.customProperty"/>
  <Override PartName="/xl/customProperty64.bin" ContentType="application/vnd.openxmlformats-officedocument.spreadsheetml.customProperty"/>
  <Override PartName="/xl/customProperty65.bin" ContentType="application/vnd.openxmlformats-officedocument.spreadsheetml.customProperty"/>
  <Override PartName="/xl/customProperty66.bin" ContentType="application/vnd.openxmlformats-officedocument.spreadsheetml.customProperty"/>
  <Override PartName="/xl/customProperty67.bin" ContentType="application/vnd.openxmlformats-officedocument.spreadsheetml.customProperty"/>
  <Override PartName="/xl/customProperty68.bin" ContentType="application/vnd.openxmlformats-officedocument.spreadsheetml.customProperty"/>
  <Override PartName="/xl/customProperty69.bin" ContentType="application/vnd.openxmlformats-officedocument.spreadsheetml.customProperty"/>
  <Override PartName="/xl/customProperty70.bin" ContentType="application/vnd.openxmlformats-officedocument.spreadsheetml.customProperty"/>
  <Override PartName="/xl/customProperty71.bin" ContentType="application/vnd.openxmlformats-officedocument.spreadsheetml.customProperty"/>
  <Override PartName="/xl/customProperty72.bin" ContentType="application/vnd.openxmlformats-officedocument.spreadsheetml.customProperty"/>
  <Override PartName="/xl/customProperty73.bin" ContentType="application/vnd.openxmlformats-officedocument.spreadsheetml.customProperty"/>
  <Override PartName="/xl/customProperty74.bin" ContentType="application/vnd.openxmlformats-officedocument.spreadsheetml.customProperty"/>
  <Override PartName="/xl/customProperty75.bin" ContentType="application/vnd.openxmlformats-officedocument.spreadsheetml.customProperty"/>
  <Override PartName="/xl/customProperty76.bin" ContentType="application/vnd.openxmlformats-officedocument.spreadsheetml.customProperty"/>
  <Override PartName="/xl/customProperty77.bin" ContentType="application/vnd.openxmlformats-officedocument.spreadsheetml.customProperty"/>
  <Override PartName="/xl/customProperty78.bin" ContentType="application/vnd.openxmlformats-officedocument.spreadsheetml.customProperty"/>
  <Override PartName="/xl/customProperty79.bin" ContentType="application/vnd.openxmlformats-officedocument.spreadsheetml.customProperty"/>
  <Override PartName="/xl/customProperty80.bin" ContentType="application/vnd.openxmlformats-officedocument.spreadsheetml.customProperty"/>
  <Override PartName="/xl/customProperty81.bin" ContentType="application/vnd.openxmlformats-officedocument.spreadsheetml.customProperty"/>
  <Override PartName="/xl/customProperty82.bin" ContentType="application/vnd.openxmlformats-officedocument.spreadsheetml.customProperty"/>
  <Override PartName="/xl/customProperty83.bin" ContentType="application/vnd.openxmlformats-officedocument.spreadsheetml.customProperty"/>
  <Override PartName="/xl/customProperty84.bin" ContentType="application/vnd.openxmlformats-officedocument.spreadsheetml.customProperty"/>
  <Override PartName="/xl/customProperty85.bin" ContentType="application/vnd.openxmlformats-officedocument.spreadsheetml.customProperty"/>
  <Override PartName="/xl/customProperty86.bin" ContentType="application/vnd.openxmlformats-officedocument.spreadsheetml.customProperty"/>
  <Override PartName="/xl/customProperty87.bin" ContentType="application/vnd.openxmlformats-officedocument.spreadsheetml.customProperty"/>
  <Override PartName="/xl/customProperty88.bin" ContentType="application/vnd.openxmlformats-officedocument.spreadsheetml.customProperty"/>
  <Override PartName="/xl/customProperty89.bin" ContentType="application/vnd.openxmlformats-officedocument.spreadsheetml.customProperty"/>
  <Override PartName="/xl/customProperty90.bin" ContentType="application/vnd.openxmlformats-officedocument.spreadsheetml.customProperty"/>
  <Override PartName="/xl/customProperty91.bin" ContentType="application/vnd.openxmlformats-officedocument.spreadsheetml.customProperty"/>
  <Override PartName="/xl/customProperty92.bin" ContentType="application/vnd.openxmlformats-officedocument.spreadsheetml.customProperty"/>
  <Override PartName="/xl/customProperty93.bin" ContentType="application/vnd.openxmlformats-officedocument.spreadsheetml.customProperty"/>
  <Override PartName="/xl/customProperty94.bin" ContentType="application/vnd.openxmlformats-officedocument.spreadsheetml.customProperty"/>
  <Override PartName="/xl/customProperty95.bin" ContentType="application/vnd.openxmlformats-officedocument.spreadsheetml.customProperty"/>
  <Override PartName="/xl/customProperty96.bin" ContentType="application/vnd.openxmlformats-officedocument.spreadsheetml.customProperty"/>
  <Override PartName="/xl/customProperty97.bin" ContentType="application/vnd.openxmlformats-officedocument.spreadsheetml.customProperty"/>
  <Override PartName="/xl/customProperty98.bin" ContentType="application/vnd.openxmlformats-officedocument.spreadsheetml.customProperty"/>
  <Override PartName="/xl/customProperty99.bin" ContentType="application/vnd.openxmlformats-officedocument.spreadsheetml.customProperty"/>
  <Override PartName="/xl/customProperty100.bin" ContentType="application/vnd.openxmlformats-officedocument.spreadsheetml.customProperty"/>
  <Override PartName="/xl/customProperty101.bin" ContentType="application/vnd.openxmlformats-officedocument.spreadsheetml.customProperty"/>
  <Override PartName="/xl/customProperty102.bin" ContentType="application/vnd.openxmlformats-officedocument.spreadsheetml.customProperty"/>
  <Override PartName="/xl/customProperty103.bin" ContentType="application/vnd.openxmlformats-officedocument.spreadsheetml.customProperty"/>
  <Override PartName="/xl/customProperty104.bin" ContentType="application/vnd.openxmlformats-officedocument.spreadsheetml.customProperty"/>
  <Override PartName="/xl/customProperty105.bin" ContentType="application/vnd.openxmlformats-officedocument.spreadsheetml.customProperty"/>
  <Override PartName="/xl/customProperty10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bancodelarepublica-my.sharepoint.com/personal/yduartgo_banrep_gov_co/Documents/Documents/Yadira Duarte Banrep/Jefatura sección regulacion y analisis/Estados financieros y Notas del BANREP/Notas estados financieros 2024 - 2023/"/>
    </mc:Choice>
  </mc:AlternateContent>
  <xr:revisionPtr revIDLastSave="0" documentId="8_{0503C239-CBF1-4429-96A2-8B8D48090CF7}" xr6:coauthVersionLast="47" xr6:coauthVersionMax="47" xr10:uidLastSave="{00000000-0000-0000-0000-000000000000}"/>
  <bookViews>
    <workbookView xWindow="-120" yWindow="-120" windowWidth="20730" windowHeight="11160" tabRatio="854" firstSheet="1" activeTab="1" xr2:uid="{A9526A1A-2698-43CB-97F8-52F7C4F1E655}"/>
  </bookViews>
  <sheets>
    <sheet name="Checklist accesibilidad web" sheetId="243" state="hidden" r:id="rId1"/>
    <sheet name="Activos" sheetId="119" r:id="rId2"/>
    <sheet name="Pasivos" sheetId="120" r:id="rId3"/>
    <sheet name="Estado resultado integral" sheetId="121" r:id="rId4"/>
    <sheet name="Flujos de efectivo" sheetId="241" r:id="rId5"/>
    <sheet name="Estado cambios Patrimonio" sheetId="137" r:id="rId6"/>
    <sheet name="Nota 2.5 Moneda Funcional" sheetId="184" r:id="rId7"/>
    <sheet name="2.7 VR y Jerarquia 2024" sheetId="237" r:id="rId8"/>
    <sheet name="2.7 VR y Jerarquia 2023" sheetId="238" r:id="rId9"/>
    <sheet name="Nota 2.21 Recursos Admon24" sheetId="145" r:id="rId10"/>
    <sheet name="Nota 2.21 Recursos Admon23" sheetId="146" r:id="rId11"/>
    <sheet name="Nota 5A Efectivo" sheetId="211" r:id="rId12"/>
    <sheet name="Nota 5B Instrumentos financ" sheetId="224" r:id="rId13"/>
    <sheet name="Nota 5B1calificacrediticia2024" sheetId="225" r:id="rId14"/>
    <sheet name="Nota 5B1calificacrediticia2023" sheetId="226" r:id="rId15"/>
    <sheet name="Nota 5B1 riesgosector2024" sheetId="227" r:id="rId16"/>
    <sheet name="Nota 5B1 riesgosector2023" sheetId="228" r:id="rId17"/>
    <sheet name="Nota 5B1 Duracion port" sheetId="229" r:id="rId18"/>
    <sheet name="Nota 5B1 exposición moneda2024" sheetId="230" r:id="rId19"/>
    <sheet name="Nota 5B1 exposición moneda2023" sheetId="231" r:id="rId20"/>
    <sheet name="Nota 5B-1 Valor en riesgo" sheetId="232" r:id="rId21"/>
    <sheet name="Nota 5B-2 Admon dir-favorab" sheetId="233" r:id="rId22"/>
    <sheet name="Nota 5B-2 Admon dir-desfavorab" sheetId="234" r:id="rId23"/>
    <sheet name="Nota 5B-2 Admon ext-favorab" sheetId="235" r:id="rId24"/>
    <sheet name="Nota 5B-2 Admon ext-desfavo" sheetId="236" r:id="rId25"/>
    <sheet name="Nota 5D FMI" sheetId="213" r:id="rId26"/>
    <sheet name="Nota 5E FLAR" sheetId="214" r:id="rId27"/>
    <sheet name="Nota 6A -aportesorginternales" sheetId="215" r:id="rId28"/>
    <sheet name="Nota 6B otros activos exterior" sheetId="210" r:id="rId29"/>
    <sheet name="Nota 7 Efectivo" sheetId="143" r:id="rId30"/>
    <sheet name="Nota 8A Repos" sheetId="185" r:id="rId31"/>
    <sheet name="Nota 8A Plazos y Tasas" sheetId="186" r:id="rId32"/>
    <sheet name="Nota 8 Política control riesg" sheetId="239" r:id="rId33"/>
    <sheet name="Nota 8A Garantias repos" sheetId="187" r:id="rId34"/>
    <sheet name="Nota 8B Portafolio regula " sheetId="220" r:id="rId35"/>
    <sheet name="Nota 8Bcalificacrediticia2024" sheetId="221" r:id="rId36"/>
    <sheet name="Nota 8Acalificacrediticia2023" sheetId="222" r:id="rId37"/>
    <sheet name="Nota 10 Cartera credítos" sheetId="148" r:id="rId38"/>
    <sheet name="Nota 10 Cartera hipotecaria" sheetId="149" r:id="rId39"/>
    <sheet name="Nota 10 Calif cartera hipo 2024" sheetId="150" r:id="rId40"/>
    <sheet name="Nota 10 Calif cartera hipo 2023" sheetId="151" r:id="rId41"/>
    <sheet name="Nota 10 Provision cartera hipot" sheetId="152" r:id="rId42"/>
    <sheet name="Nota 10 Creditos a empleados" sheetId="153" r:id="rId43"/>
    <sheet name="Nota 10 Calif creditos emp 2024" sheetId="154" r:id="rId44"/>
    <sheet name="Nota 10 Calif creditos emp 2023" sheetId="155" r:id="rId45"/>
    <sheet name="Nota 10 Provision Creditos emp" sheetId="156" r:id="rId46"/>
    <sheet name="Nota 10 Intereses y comisiones " sheetId="157" r:id="rId47"/>
    <sheet name="Nota 10 Calif int. y comisiones" sheetId="158" r:id="rId48"/>
    <sheet name="Nota 10 Provision int y comisio" sheetId="159" r:id="rId49"/>
    <sheet name="Nota 10 Otras cxc " sheetId="160" r:id="rId50"/>
    <sheet name="Nota 10 Recup otras cxc" sheetId="161" r:id="rId51"/>
    <sheet name="Nota 10 Calif otras cxc" sheetId="162" r:id="rId52"/>
    <sheet name="Nota 10 Provision otras cxc" sheetId="163" r:id="rId53"/>
    <sheet name="Nota 10 Castigos cxc" sheetId="164" r:id="rId54"/>
    <sheet name="Nota 11 Inventarios" sheetId="140" r:id="rId55"/>
    <sheet name="Nota 11 Deterioro inventarios" sheetId="141" r:id="rId56"/>
    <sheet name="Nota 11 Costo emisión especies" sheetId="142" r:id="rId57"/>
    <sheet name="Nota 12 Activos prepagados" sheetId="147" r:id="rId58"/>
    <sheet name="Nota 13 Anticipo de contratos " sheetId="183" r:id="rId59"/>
    <sheet name="Nota 14 Activos intangibles" sheetId="196" r:id="rId60"/>
    <sheet name="Nota 14 mov act intangibles" sheetId="197" r:id="rId61"/>
    <sheet name="Nota 14 Compromisos adquisicion" sheetId="198" r:id="rId62"/>
    <sheet name="Nota 15 PP&amp;E " sheetId="206" r:id="rId63"/>
    <sheet name="Nota 15 PP&amp;E Mov 23-24" sheetId="207" r:id="rId64"/>
    <sheet name="Nota 15 Compromisos adquisición" sheetId="208" r:id="rId65"/>
    <sheet name="Nota 15 PP&amp;E Activos en bodega" sheetId="209" r:id="rId66"/>
    <sheet name="Nota 16 ANCMV" sheetId="195" r:id="rId67"/>
    <sheet name="Nota 17 Propiedades inv" sheetId="191" r:id="rId68"/>
    <sheet name="Nota 18 Bienes patrimonio" sheetId="144" r:id="rId69"/>
    <sheet name="Nota 19 Otros activos" sheetId="188" r:id="rId70"/>
    <sheet name="Nota 19 Activo por derecho" sheetId="244" r:id="rId71"/>
    <sheet name="Nota 19 Pasiv por arrend" sheetId="200" r:id="rId72"/>
    <sheet name="Nota 20A cxp reservas" sheetId="218" r:id="rId73"/>
    <sheet name="Nota 20B Otras cxp" sheetId="212" r:id="rId74"/>
    <sheet name="Nota 21 Obligaciones org" sheetId="216" r:id="rId75"/>
    <sheet name="Nota 22 Billetes en circulacion" sheetId="181" r:id="rId76"/>
    <sheet name="Nota 23 Depositos cuenta" sheetId="217" r:id="rId77"/>
    <sheet name="Nota 24 Operaciones pasivas" sheetId="165" r:id="rId78"/>
    <sheet name="Nota 26 Otros depositos" sheetId="166" r:id="rId79"/>
    <sheet name="Nota 27 Cuentas por pagar " sheetId="194" r:id="rId80"/>
    <sheet name="Nota 28 Plan de beneficios" sheetId="167" r:id="rId81"/>
    <sheet name="Nota 28 Supuestos econo" sheetId="168" r:id="rId82"/>
    <sheet name="Nota 28 Analisis sensibilidad" sheetId="169" r:id="rId83"/>
    <sheet name="Nota 28 Movimiento PBD" sheetId="170" r:id="rId84"/>
    <sheet name="Nota 28 PBD proyeccion pagos" sheetId="171" r:id="rId85"/>
    <sheet name="Nota 28 Activos del plan" sheetId="172" r:id="rId86"/>
    <sheet name="Nota 28 Composición portafolio" sheetId="173" r:id="rId87"/>
    <sheet name="Nota 28 Exposicion 2024" sheetId="174" r:id="rId88"/>
    <sheet name="Nota 28 Exposicion 2023" sheetId="175" r:id="rId89"/>
    <sheet name="Nota 28 Exp sectores 2024" sheetId="176" r:id="rId90"/>
    <sheet name="Nota 28 Exp sectores 2023" sheetId="177" r:id="rId91"/>
    <sheet name="Nota 29 Obligac laborales" sheetId="138" r:id="rId92"/>
    <sheet name="Nota 29 Mov beneficios" sheetId="139" r:id="rId93"/>
    <sheet name="Nota 30A Procesos judiciales" sheetId="202" r:id="rId94"/>
    <sheet name="Nota 30A Provision procesos" sheetId="203" r:id="rId95"/>
    <sheet name="Nota 30A Provisiones - casos " sheetId="240" r:id="rId96"/>
    <sheet name="Nota 31 Patrimonio" sheetId="242" r:id="rId97"/>
    <sheet name="Nota 31A ORI" sheetId="219" r:id="rId98"/>
    <sheet name="Nota32A Intereses y rto miles" sheetId="223" r:id="rId99"/>
    <sheet name="Nota 33 Comisiones " sheetId="182" r:id="rId100"/>
    <sheet name="Nota 34 Diferencias en camb ing" sheetId="245" r:id="rId101"/>
    <sheet name="Nota 34 Diferencias en camb egr" sheetId="201" r:id="rId102"/>
    <sheet name="Nota 36 Otros ingresos " sheetId="190" r:id="rId103"/>
    <sheet name="Nota 40 Beneficios y gastos emp" sheetId="178" r:id="rId104"/>
    <sheet name="Nota 41 Gastos generales " sheetId="192" r:id="rId105"/>
    <sheet name="Nota 42A Deprec amort dete ANF" sheetId="199" r:id="rId106"/>
    <sheet name="Nota 42B Deterioro " sheetId="205" r:id="rId107"/>
    <sheet name="Nota 43 Otros gastos" sheetId="193" r:id="rId108"/>
  </sheets>
  <externalReferences>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s>
  <definedNames>
    <definedName name="_______________________________________________________trm1" localSheetId="57">#REF!</definedName>
    <definedName name="_______________________________________________________trm1" localSheetId="61">#REF!</definedName>
    <definedName name="_______________________________________________________trm1" localSheetId="70">#REF!</definedName>
    <definedName name="_______________________________________________________trm1" localSheetId="71">#REF!</definedName>
    <definedName name="_______________________________________________________trm1" localSheetId="105">#REF!</definedName>
    <definedName name="_______________________________________________________trm1">[1]inversionesreservas!$K$2</definedName>
    <definedName name="______________________________________________________trm1" localSheetId="57">#REF!</definedName>
    <definedName name="______________________________________________________trm1" localSheetId="61">#REF!</definedName>
    <definedName name="______________________________________________________trm1" localSheetId="70">#REF!</definedName>
    <definedName name="______________________________________________________trm1" localSheetId="71">#REF!</definedName>
    <definedName name="______________________________________________________trm1" localSheetId="95">#REF!</definedName>
    <definedName name="______________________________________________________trm1" localSheetId="105">#REF!</definedName>
    <definedName name="______________________________________________________trm1">[1]inversionesreservas!$K$2</definedName>
    <definedName name="_____________________________________________________trm1" localSheetId="5">[2]inversionesreservas!$K$2</definedName>
    <definedName name="_____________________________________________________trm1" localSheetId="4">[2]inversionesreservas!$K$2</definedName>
    <definedName name="_____________________________________________________trm1" localSheetId="57">#REF!</definedName>
    <definedName name="_____________________________________________________trm1" localSheetId="61">#REF!</definedName>
    <definedName name="_____________________________________________________trm1" localSheetId="70">#REF!</definedName>
    <definedName name="_____________________________________________________trm1" localSheetId="71">#REF!</definedName>
    <definedName name="_____________________________________________________trm1" localSheetId="6">[1]inversionesreservas!$K$2</definedName>
    <definedName name="_____________________________________________________trm1" localSheetId="78">[1]inversionesreservas!$K$2</definedName>
    <definedName name="_____________________________________________________trm1" localSheetId="79">[1]inversionesreservas!$K$2</definedName>
    <definedName name="_____________________________________________________trm1" localSheetId="93">[1]inversionesreservas!$K$2</definedName>
    <definedName name="_____________________________________________________trm1" localSheetId="95">#REF!</definedName>
    <definedName name="_____________________________________________________trm1" localSheetId="97">[1]inversionesreservas!$K$2</definedName>
    <definedName name="_____________________________________________________trm1" localSheetId="105">#REF!</definedName>
    <definedName name="_____________________________________________________trm1" localSheetId="106">[1]inversionesreservas!$K$2</definedName>
    <definedName name="_____________________________________________________trm1" localSheetId="107">[1]inversionesreservas!$K$2</definedName>
    <definedName name="_____________________________________________________trm1" localSheetId="11">[1]inversionesreservas!$K$2</definedName>
    <definedName name="_____________________________________________________trm1" localSheetId="31">[1]inversionesreservas!$K$2</definedName>
    <definedName name="_____________________________________________________trm1">[1]inversionesreservas!$K$2</definedName>
    <definedName name="____________________________________________________trm1" localSheetId="5">[2]inversionesreservas!$K$2</definedName>
    <definedName name="____________________________________________________trm1" localSheetId="4">[2]inversionesreservas!$K$2</definedName>
    <definedName name="____________________________________________________trm1" localSheetId="57">#REF!</definedName>
    <definedName name="____________________________________________________trm1" localSheetId="61">#REF!</definedName>
    <definedName name="____________________________________________________trm1" localSheetId="70">#REF!</definedName>
    <definedName name="____________________________________________________trm1" localSheetId="71">#REF!</definedName>
    <definedName name="____________________________________________________trm1" localSheetId="6">[1]inversionesreservas!$K$2</definedName>
    <definedName name="____________________________________________________trm1" localSheetId="78">[1]inversionesreservas!$K$2</definedName>
    <definedName name="____________________________________________________trm1" localSheetId="79">[1]inversionesreservas!$K$2</definedName>
    <definedName name="____________________________________________________trm1" localSheetId="93">[1]inversionesreservas!$K$2</definedName>
    <definedName name="____________________________________________________trm1" localSheetId="95">#REF!</definedName>
    <definedName name="____________________________________________________trm1" localSheetId="97">[1]inversionesreservas!$K$2</definedName>
    <definedName name="____________________________________________________trm1" localSheetId="105">#REF!</definedName>
    <definedName name="____________________________________________________trm1" localSheetId="106">[1]inversionesreservas!$K$2</definedName>
    <definedName name="____________________________________________________trm1" localSheetId="107">[1]inversionesreservas!$K$2</definedName>
    <definedName name="____________________________________________________trm1" localSheetId="11">[1]inversionesreservas!$K$2</definedName>
    <definedName name="____________________________________________________trm1" localSheetId="31">[1]inversionesreservas!$K$2</definedName>
    <definedName name="____________________________________________________trm1">[1]inversionesreservas!$K$2</definedName>
    <definedName name="___________________________________________________trm1" localSheetId="5">[2]inversionesreservas!$K$2</definedName>
    <definedName name="___________________________________________________trm1" localSheetId="4">[2]inversionesreservas!$K$2</definedName>
    <definedName name="___________________________________________________trm1" localSheetId="57">#REF!</definedName>
    <definedName name="___________________________________________________trm1" localSheetId="61">#REF!</definedName>
    <definedName name="___________________________________________________trm1" localSheetId="70">#REF!</definedName>
    <definedName name="___________________________________________________trm1" localSheetId="71">#REF!</definedName>
    <definedName name="___________________________________________________trm1" localSheetId="6">[1]inversionesreservas!$K$2</definedName>
    <definedName name="___________________________________________________trm1" localSheetId="78">[1]inversionesreservas!$K$2</definedName>
    <definedName name="___________________________________________________trm1" localSheetId="79">[1]inversionesreservas!$K$2</definedName>
    <definedName name="___________________________________________________trm1" localSheetId="93">[1]inversionesreservas!$K$2</definedName>
    <definedName name="___________________________________________________trm1" localSheetId="95">#REF!</definedName>
    <definedName name="___________________________________________________trm1" localSheetId="97">[1]inversionesreservas!$K$2</definedName>
    <definedName name="___________________________________________________trm1" localSheetId="105">#REF!</definedName>
    <definedName name="___________________________________________________trm1" localSheetId="106">[1]inversionesreservas!$K$2</definedName>
    <definedName name="___________________________________________________trm1" localSheetId="107">[1]inversionesreservas!$K$2</definedName>
    <definedName name="___________________________________________________trm1" localSheetId="11">[1]inversionesreservas!$K$2</definedName>
    <definedName name="___________________________________________________trm1" localSheetId="31">[1]inversionesreservas!$K$2</definedName>
    <definedName name="___________________________________________________trm1">[1]inversionesreservas!$K$2</definedName>
    <definedName name="__________________________________________________trm1" localSheetId="5">[2]inversionesreservas!$K$2</definedName>
    <definedName name="__________________________________________________trm1" localSheetId="4">[2]inversionesreservas!$K$2</definedName>
    <definedName name="__________________________________________________trm1" localSheetId="57">#REF!</definedName>
    <definedName name="__________________________________________________trm1" localSheetId="61">#REF!</definedName>
    <definedName name="__________________________________________________trm1" localSheetId="70">#REF!</definedName>
    <definedName name="__________________________________________________trm1" localSheetId="71">#REF!</definedName>
    <definedName name="__________________________________________________trm1" localSheetId="6">[1]inversionesreservas!$K$2</definedName>
    <definedName name="__________________________________________________trm1" localSheetId="78">[1]inversionesreservas!$K$2</definedName>
    <definedName name="__________________________________________________trm1" localSheetId="79">[1]inversionesreservas!$K$2</definedName>
    <definedName name="__________________________________________________trm1" localSheetId="93">[1]inversionesreservas!$K$2</definedName>
    <definedName name="__________________________________________________trm1" localSheetId="95">#REF!</definedName>
    <definedName name="__________________________________________________trm1" localSheetId="97">[1]inversionesreservas!$K$2</definedName>
    <definedName name="__________________________________________________trm1" localSheetId="105">#REF!</definedName>
    <definedName name="__________________________________________________trm1" localSheetId="106">[1]inversionesreservas!$K$2</definedName>
    <definedName name="__________________________________________________trm1" localSheetId="107">[1]inversionesreservas!$K$2</definedName>
    <definedName name="__________________________________________________trm1" localSheetId="11">[1]inversionesreservas!$K$2</definedName>
    <definedName name="__________________________________________________trm1" localSheetId="31">[1]inversionesreservas!$K$2</definedName>
    <definedName name="__________________________________________________trm1">[1]inversionesreservas!$K$2</definedName>
    <definedName name="_________________________________________________trm1" localSheetId="5">[2]inversionesreservas!$K$2</definedName>
    <definedName name="_________________________________________________trm1" localSheetId="4">[2]inversionesreservas!$K$2</definedName>
    <definedName name="_________________________________________________trm1" localSheetId="57">#REF!</definedName>
    <definedName name="_________________________________________________trm1" localSheetId="61">#REF!</definedName>
    <definedName name="_________________________________________________trm1" localSheetId="70">#REF!</definedName>
    <definedName name="_________________________________________________trm1" localSheetId="71">#REF!</definedName>
    <definedName name="_________________________________________________trm1" localSheetId="6">[1]inversionesreservas!$K$2</definedName>
    <definedName name="_________________________________________________trm1" localSheetId="78">[1]inversionesreservas!$K$2</definedName>
    <definedName name="_________________________________________________trm1" localSheetId="79">[1]inversionesreservas!$K$2</definedName>
    <definedName name="_________________________________________________trm1" localSheetId="93">[1]inversionesreservas!$K$2</definedName>
    <definedName name="_________________________________________________trm1" localSheetId="95">#REF!</definedName>
    <definedName name="_________________________________________________trm1" localSheetId="97">[1]inversionesreservas!$K$2</definedName>
    <definedName name="_________________________________________________trm1" localSheetId="105">#REF!</definedName>
    <definedName name="_________________________________________________trm1" localSheetId="106">[1]inversionesreservas!$K$2</definedName>
    <definedName name="_________________________________________________trm1" localSheetId="107">[1]inversionesreservas!$K$2</definedName>
    <definedName name="_________________________________________________trm1" localSheetId="11">[1]inversionesreservas!$K$2</definedName>
    <definedName name="_________________________________________________trm1" localSheetId="31">[1]inversionesreservas!$K$2</definedName>
    <definedName name="_________________________________________________trm1">[1]inversionesreservas!$K$2</definedName>
    <definedName name="________________________________________________trm1" localSheetId="5">[2]inversionesreservas!$K$2</definedName>
    <definedName name="________________________________________________trm1" localSheetId="4">[2]inversionesreservas!$K$2</definedName>
    <definedName name="________________________________________________trm1" localSheetId="57">#REF!</definedName>
    <definedName name="________________________________________________trm1" localSheetId="61">#REF!</definedName>
    <definedName name="________________________________________________trm1" localSheetId="70">#REF!</definedName>
    <definedName name="________________________________________________trm1" localSheetId="71">#REF!</definedName>
    <definedName name="________________________________________________trm1" localSheetId="6">[1]inversionesreservas!$K$2</definedName>
    <definedName name="________________________________________________trm1" localSheetId="78">[1]inversionesreservas!$K$2</definedName>
    <definedName name="________________________________________________trm1" localSheetId="79">[1]inversionesreservas!$K$2</definedName>
    <definedName name="________________________________________________trm1" localSheetId="93">[1]inversionesreservas!$K$2</definedName>
    <definedName name="________________________________________________trm1" localSheetId="95">#REF!</definedName>
    <definedName name="________________________________________________trm1" localSheetId="97">[1]inversionesreservas!$K$2</definedName>
    <definedName name="________________________________________________trm1" localSheetId="105">#REF!</definedName>
    <definedName name="________________________________________________trm1" localSheetId="106">[1]inversionesreservas!$K$2</definedName>
    <definedName name="________________________________________________trm1" localSheetId="107">[1]inversionesreservas!$K$2</definedName>
    <definedName name="________________________________________________trm1" localSheetId="11">[1]inversionesreservas!$K$2</definedName>
    <definedName name="________________________________________________trm1" localSheetId="31">[1]inversionesreservas!$K$2</definedName>
    <definedName name="________________________________________________trm1">[1]inversionesreservas!$K$2</definedName>
    <definedName name="_______________________________________________trm1" localSheetId="5">[2]inversionesreservas!$K$2</definedName>
    <definedName name="_______________________________________________trm1" localSheetId="4">[2]inversionesreservas!$K$2</definedName>
    <definedName name="_______________________________________________trm1" localSheetId="57">#REF!</definedName>
    <definedName name="_______________________________________________trm1" localSheetId="61">#REF!</definedName>
    <definedName name="_______________________________________________trm1" localSheetId="70">#REF!</definedName>
    <definedName name="_______________________________________________trm1" localSheetId="71">#REF!</definedName>
    <definedName name="_______________________________________________trm1" localSheetId="6">[1]inversionesreservas!$K$2</definedName>
    <definedName name="_______________________________________________trm1" localSheetId="78">[1]inversionesreservas!$K$2</definedName>
    <definedName name="_______________________________________________trm1" localSheetId="79">[1]inversionesreservas!$K$2</definedName>
    <definedName name="_______________________________________________trm1" localSheetId="93">[1]inversionesreservas!$K$2</definedName>
    <definedName name="_______________________________________________trm1" localSheetId="95">#REF!</definedName>
    <definedName name="_______________________________________________trm1" localSheetId="97">[1]inversionesreservas!$K$2</definedName>
    <definedName name="_______________________________________________trm1" localSheetId="105">#REF!</definedName>
    <definedName name="_______________________________________________trm1" localSheetId="106">[1]inversionesreservas!$K$2</definedName>
    <definedName name="_______________________________________________trm1" localSheetId="107">[1]inversionesreservas!$K$2</definedName>
    <definedName name="_______________________________________________trm1" localSheetId="11">[1]inversionesreservas!$K$2</definedName>
    <definedName name="_______________________________________________trm1" localSheetId="31">[1]inversionesreservas!$K$2</definedName>
    <definedName name="_______________________________________________trm1">[1]inversionesreservas!$K$2</definedName>
    <definedName name="______________________________________________trm1" localSheetId="5">[2]inversionesreservas!$K$2</definedName>
    <definedName name="______________________________________________trm1" localSheetId="4">[2]inversionesreservas!$K$2</definedName>
    <definedName name="______________________________________________trm1" localSheetId="57">#REF!</definedName>
    <definedName name="______________________________________________trm1" localSheetId="61">#REF!</definedName>
    <definedName name="______________________________________________trm1" localSheetId="70">#REF!</definedName>
    <definedName name="______________________________________________trm1" localSheetId="71">#REF!</definedName>
    <definedName name="______________________________________________trm1" localSheetId="6">[1]inversionesreservas!$K$2</definedName>
    <definedName name="______________________________________________trm1" localSheetId="78">[1]inversionesreservas!$K$2</definedName>
    <definedName name="______________________________________________trm1" localSheetId="79">[1]inversionesreservas!$K$2</definedName>
    <definedName name="______________________________________________trm1" localSheetId="93">[1]inversionesreservas!$K$2</definedName>
    <definedName name="______________________________________________trm1" localSheetId="95">#REF!</definedName>
    <definedName name="______________________________________________trm1" localSheetId="97">[1]inversionesreservas!$K$2</definedName>
    <definedName name="______________________________________________trm1" localSheetId="105">#REF!</definedName>
    <definedName name="______________________________________________trm1" localSheetId="106">[1]inversionesreservas!$K$2</definedName>
    <definedName name="______________________________________________trm1" localSheetId="107">[1]inversionesreservas!$K$2</definedName>
    <definedName name="______________________________________________trm1" localSheetId="11">[1]inversionesreservas!$K$2</definedName>
    <definedName name="______________________________________________trm1" localSheetId="31">[1]inversionesreservas!$K$2</definedName>
    <definedName name="______________________________________________trm1">[1]inversionesreservas!$K$2</definedName>
    <definedName name="_____________________________________________trm1" localSheetId="5">[2]inversionesreservas!$K$2</definedName>
    <definedName name="_____________________________________________trm1" localSheetId="4">[2]inversionesreservas!$K$2</definedName>
    <definedName name="_____________________________________________trm1" localSheetId="57">#REF!</definedName>
    <definedName name="_____________________________________________trm1" localSheetId="61">#REF!</definedName>
    <definedName name="_____________________________________________trm1" localSheetId="70">#REF!</definedName>
    <definedName name="_____________________________________________trm1" localSheetId="71">#REF!</definedName>
    <definedName name="_____________________________________________trm1" localSheetId="6">[1]inversionesreservas!$K$2</definedName>
    <definedName name="_____________________________________________trm1" localSheetId="78">[1]inversionesreservas!$K$2</definedName>
    <definedName name="_____________________________________________trm1" localSheetId="79">[1]inversionesreservas!$K$2</definedName>
    <definedName name="_____________________________________________trm1" localSheetId="93">[1]inversionesreservas!$K$2</definedName>
    <definedName name="_____________________________________________trm1" localSheetId="95">#REF!</definedName>
    <definedName name="_____________________________________________trm1" localSheetId="97">[1]inversionesreservas!$K$2</definedName>
    <definedName name="_____________________________________________trm1" localSheetId="105">#REF!</definedName>
    <definedName name="_____________________________________________trm1" localSheetId="106">[1]inversionesreservas!$K$2</definedName>
    <definedName name="_____________________________________________trm1" localSheetId="107">[1]inversionesreservas!$K$2</definedName>
    <definedName name="_____________________________________________trm1" localSheetId="11">[1]inversionesreservas!$K$2</definedName>
    <definedName name="_____________________________________________trm1" localSheetId="31">[1]inversionesreservas!$K$2</definedName>
    <definedName name="_____________________________________________trm1">[1]inversionesreservas!$K$2</definedName>
    <definedName name="____________________________________________trm1" localSheetId="5">[2]inversionesreservas!$K$2</definedName>
    <definedName name="____________________________________________trm1" localSheetId="4">[2]inversionesreservas!$K$2</definedName>
    <definedName name="____________________________________________trm1" localSheetId="57">#REF!</definedName>
    <definedName name="____________________________________________trm1" localSheetId="61">#REF!</definedName>
    <definedName name="____________________________________________trm1" localSheetId="70">#REF!</definedName>
    <definedName name="____________________________________________trm1" localSheetId="71">#REF!</definedName>
    <definedName name="____________________________________________trm1" localSheetId="6">[1]inversionesreservas!$K$2</definedName>
    <definedName name="____________________________________________trm1" localSheetId="78">[1]inversionesreservas!$K$2</definedName>
    <definedName name="____________________________________________trm1" localSheetId="79">[1]inversionesreservas!$K$2</definedName>
    <definedName name="____________________________________________trm1" localSheetId="93">[1]inversionesreservas!$K$2</definedName>
    <definedName name="____________________________________________trm1" localSheetId="95">#REF!</definedName>
    <definedName name="____________________________________________trm1" localSheetId="97">[1]inversionesreservas!$K$2</definedName>
    <definedName name="____________________________________________trm1" localSheetId="105">#REF!</definedName>
    <definedName name="____________________________________________trm1" localSheetId="106">[1]inversionesreservas!$K$2</definedName>
    <definedName name="____________________________________________trm1" localSheetId="107">[1]inversionesreservas!$K$2</definedName>
    <definedName name="____________________________________________trm1" localSheetId="11">[1]inversionesreservas!$K$2</definedName>
    <definedName name="____________________________________________trm1" localSheetId="31">[1]inversionesreservas!$K$2</definedName>
    <definedName name="____________________________________________trm1">[1]inversionesreservas!$K$2</definedName>
    <definedName name="___________________________________________trm1" localSheetId="5">[2]inversionesreservas!$K$2</definedName>
    <definedName name="___________________________________________trm1" localSheetId="4">[2]inversionesreservas!$K$2</definedName>
    <definedName name="___________________________________________trm1" localSheetId="57">#REF!</definedName>
    <definedName name="___________________________________________trm1" localSheetId="61">#REF!</definedName>
    <definedName name="___________________________________________trm1" localSheetId="70">#REF!</definedName>
    <definedName name="___________________________________________trm1" localSheetId="71">#REF!</definedName>
    <definedName name="___________________________________________trm1" localSheetId="6">[1]inversionesreservas!$K$2</definedName>
    <definedName name="___________________________________________trm1" localSheetId="78">[1]inversionesreservas!$K$2</definedName>
    <definedName name="___________________________________________trm1" localSheetId="79">[1]inversionesreservas!$K$2</definedName>
    <definedName name="___________________________________________trm1" localSheetId="93">[1]inversionesreservas!$K$2</definedName>
    <definedName name="___________________________________________trm1" localSheetId="95">#REF!</definedName>
    <definedName name="___________________________________________trm1" localSheetId="97">[1]inversionesreservas!$K$2</definedName>
    <definedName name="___________________________________________trm1" localSheetId="105">#REF!</definedName>
    <definedName name="___________________________________________trm1" localSheetId="106">[1]inversionesreservas!$K$2</definedName>
    <definedName name="___________________________________________trm1" localSheetId="107">[1]inversionesreservas!$K$2</definedName>
    <definedName name="___________________________________________trm1" localSheetId="11">[1]inversionesreservas!$K$2</definedName>
    <definedName name="___________________________________________trm1" localSheetId="31">[1]inversionesreservas!$K$2</definedName>
    <definedName name="___________________________________________trm1">[1]inversionesreservas!$K$2</definedName>
    <definedName name="__________________________________________trm1" localSheetId="5">[2]inversionesreservas!$K$2</definedName>
    <definedName name="__________________________________________trm1" localSheetId="4">[2]inversionesreservas!$K$2</definedName>
    <definedName name="__________________________________________trm1" localSheetId="57">#REF!</definedName>
    <definedName name="__________________________________________trm1" localSheetId="61">#REF!</definedName>
    <definedName name="__________________________________________trm1" localSheetId="70">#REF!</definedName>
    <definedName name="__________________________________________trm1" localSheetId="71">#REF!</definedName>
    <definedName name="__________________________________________trm1" localSheetId="6">[1]inversionesreservas!$K$2</definedName>
    <definedName name="__________________________________________trm1" localSheetId="78">[1]inversionesreservas!$K$2</definedName>
    <definedName name="__________________________________________trm1" localSheetId="79">[1]inversionesreservas!$K$2</definedName>
    <definedName name="__________________________________________trm1" localSheetId="93">[1]inversionesreservas!$K$2</definedName>
    <definedName name="__________________________________________trm1" localSheetId="95">#REF!</definedName>
    <definedName name="__________________________________________trm1" localSheetId="97">[1]inversionesreservas!$K$2</definedName>
    <definedName name="__________________________________________trm1" localSheetId="105">#REF!</definedName>
    <definedName name="__________________________________________trm1" localSheetId="106">[1]inversionesreservas!$K$2</definedName>
    <definedName name="__________________________________________trm1" localSheetId="107">[1]inversionesreservas!$K$2</definedName>
    <definedName name="__________________________________________trm1" localSheetId="11">[1]inversionesreservas!$K$2</definedName>
    <definedName name="__________________________________________trm1" localSheetId="31">[1]inversionesreservas!$K$2</definedName>
    <definedName name="__________________________________________trm1">[1]inversionesreservas!$K$2</definedName>
    <definedName name="_________________________________________trm1" localSheetId="5">[2]inversionesreservas!$K$2</definedName>
    <definedName name="_________________________________________trm1" localSheetId="4">[2]inversionesreservas!$K$2</definedName>
    <definedName name="_________________________________________trm1" localSheetId="57">#REF!</definedName>
    <definedName name="_________________________________________trm1" localSheetId="61">#REF!</definedName>
    <definedName name="_________________________________________trm1" localSheetId="70">#REF!</definedName>
    <definedName name="_________________________________________trm1" localSheetId="71">#REF!</definedName>
    <definedName name="_________________________________________trm1" localSheetId="6">[1]inversionesreservas!$K$2</definedName>
    <definedName name="_________________________________________trm1" localSheetId="78">[1]inversionesreservas!$K$2</definedName>
    <definedName name="_________________________________________trm1" localSheetId="79">[1]inversionesreservas!$K$2</definedName>
    <definedName name="_________________________________________trm1" localSheetId="93">[1]inversionesreservas!$K$2</definedName>
    <definedName name="_________________________________________trm1" localSheetId="95">#REF!</definedName>
    <definedName name="_________________________________________trm1" localSheetId="97">[1]inversionesreservas!$K$2</definedName>
    <definedName name="_________________________________________trm1" localSheetId="105">#REF!</definedName>
    <definedName name="_________________________________________trm1" localSheetId="106">[1]inversionesreservas!$K$2</definedName>
    <definedName name="_________________________________________trm1" localSheetId="107">[1]inversionesreservas!$K$2</definedName>
    <definedName name="_________________________________________trm1" localSheetId="11">[1]inversionesreservas!$K$2</definedName>
    <definedName name="_________________________________________trm1" localSheetId="31">[1]inversionesreservas!$K$2</definedName>
    <definedName name="_________________________________________trm1">[1]inversionesreservas!$K$2</definedName>
    <definedName name="________________________________________trm1" localSheetId="5">[2]inversionesreservas!$K$2</definedName>
    <definedName name="________________________________________trm1" localSheetId="4">[2]inversionesreservas!$K$2</definedName>
    <definedName name="________________________________________trm1" localSheetId="57">#REF!</definedName>
    <definedName name="________________________________________trm1" localSheetId="61">#REF!</definedName>
    <definedName name="________________________________________trm1" localSheetId="70">#REF!</definedName>
    <definedName name="________________________________________trm1" localSheetId="71">#REF!</definedName>
    <definedName name="________________________________________trm1" localSheetId="6">[1]inversionesreservas!$K$2</definedName>
    <definedName name="________________________________________trm1" localSheetId="78">[1]inversionesreservas!$K$2</definedName>
    <definedName name="________________________________________trm1" localSheetId="79">[1]inversionesreservas!$K$2</definedName>
    <definedName name="________________________________________trm1" localSheetId="93">[1]inversionesreservas!$K$2</definedName>
    <definedName name="________________________________________trm1" localSheetId="95">#REF!</definedName>
    <definedName name="________________________________________trm1" localSheetId="97">[1]inversionesreservas!$K$2</definedName>
    <definedName name="________________________________________trm1" localSheetId="105">#REF!</definedName>
    <definedName name="________________________________________trm1" localSheetId="106">[1]inversionesreservas!$K$2</definedName>
    <definedName name="________________________________________trm1" localSheetId="107">[1]inversionesreservas!$K$2</definedName>
    <definedName name="________________________________________trm1" localSheetId="11">[1]inversionesreservas!$K$2</definedName>
    <definedName name="________________________________________trm1" localSheetId="31">[1]inversionesreservas!$K$2</definedName>
    <definedName name="________________________________________trm1">[1]inversionesreservas!$K$2</definedName>
    <definedName name="_______________________________________trm1" localSheetId="5">[2]inversionesreservas!$K$2</definedName>
    <definedName name="_______________________________________trm1" localSheetId="4">[2]inversionesreservas!$K$2</definedName>
    <definedName name="_______________________________________trm1" localSheetId="57">#REF!</definedName>
    <definedName name="_______________________________________trm1" localSheetId="61">#REF!</definedName>
    <definedName name="_______________________________________trm1" localSheetId="70">#REF!</definedName>
    <definedName name="_______________________________________trm1" localSheetId="71">#REF!</definedName>
    <definedName name="_______________________________________trm1" localSheetId="6">[1]inversionesreservas!$K$2</definedName>
    <definedName name="_______________________________________trm1" localSheetId="78">[1]inversionesreservas!$K$2</definedName>
    <definedName name="_______________________________________trm1" localSheetId="79">[1]inversionesreservas!$K$2</definedName>
    <definedName name="_______________________________________trm1" localSheetId="93">[1]inversionesreservas!$K$2</definedName>
    <definedName name="_______________________________________trm1" localSheetId="95">#REF!</definedName>
    <definedName name="_______________________________________trm1" localSheetId="97">[1]inversionesreservas!$K$2</definedName>
    <definedName name="_______________________________________trm1" localSheetId="105">#REF!</definedName>
    <definedName name="_______________________________________trm1" localSheetId="106">[1]inversionesreservas!$K$2</definedName>
    <definedName name="_______________________________________trm1" localSheetId="107">[1]inversionesreservas!$K$2</definedName>
    <definedName name="_______________________________________trm1" localSheetId="11">[1]inversionesreservas!$K$2</definedName>
    <definedName name="_______________________________________trm1" localSheetId="31">[1]inversionesreservas!$K$2</definedName>
    <definedName name="_______________________________________trm1">[1]inversionesreservas!$K$2</definedName>
    <definedName name="______________________________________trm1" localSheetId="5">[2]inversionesreservas!$K$2</definedName>
    <definedName name="______________________________________trm1" localSheetId="4">[2]inversionesreservas!$K$2</definedName>
    <definedName name="______________________________________trm1" localSheetId="57">#REF!</definedName>
    <definedName name="______________________________________trm1" localSheetId="61">#REF!</definedName>
    <definedName name="______________________________________trm1" localSheetId="70">#REF!</definedName>
    <definedName name="______________________________________trm1" localSheetId="71">#REF!</definedName>
    <definedName name="______________________________________trm1" localSheetId="6">[1]inversionesreservas!$K$2</definedName>
    <definedName name="______________________________________trm1" localSheetId="78">[1]inversionesreservas!$K$2</definedName>
    <definedName name="______________________________________trm1" localSheetId="79">[1]inversionesreservas!$K$2</definedName>
    <definedName name="______________________________________trm1" localSheetId="93">[1]inversionesreservas!$K$2</definedName>
    <definedName name="______________________________________trm1" localSheetId="95">#REF!</definedName>
    <definedName name="______________________________________trm1" localSheetId="97">[1]inversionesreservas!$K$2</definedName>
    <definedName name="______________________________________trm1" localSheetId="105">#REF!</definedName>
    <definedName name="______________________________________trm1" localSheetId="106">[1]inversionesreservas!$K$2</definedName>
    <definedName name="______________________________________trm1" localSheetId="107">[1]inversionesreservas!$K$2</definedName>
    <definedName name="______________________________________trm1" localSheetId="11">[1]inversionesreservas!$K$2</definedName>
    <definedName name="______________________________________trm1" localSheetId="31">[1]inversionesreservas!$K$2</definedName>
    <definedName name="______________________________________trm1">[1]inversionesreservas!$K$2</definedName>
    <definedName name="_____________________________________trm1" localSheetId="57">#REF!</definedName>
    <definedName name="_____________________________________trm1" localSheetId="61">#REF!</definedName>
    <definedName name="_____________________________________trm1" localSheetId="70">#REF!</definedName>
    <definedName name="_____________________________________trm1" localSheetId="71">#REF!</definedName>
    <definedName name="_____________________________________trm1" localSheetId="95">#REF!</definedName>
    <definedName name="_____________________________________trm1" localSheetId="105">#REF!</definedName>
    <definedName name="_____________________________________trm1" localSheetId="107">[1]inversionesreservas!$K$2</definedName>
    <definedName name="_____________________________________trm1">[1]inversionesreservas!$K$2</definedName>
    <definedName name="____________________________________trm1" localSheetId="5">[2]inversionesreservas!$K$2</definedName>
    <definedName name="____________________________________trm1" localSheetId="4">[2]inversionesreservas!$K$2</definedName>
    <definedName name="____________________________________trm1" localSheetId="57">#REF!</definedName>
    <definedName name="____________________________________trm1" localSheetId="61">#REF!</definedName>
    <definedName name="____________________________________trm1" localSheetId="70">#REF!</definedName>
    <definedName name="____________________________________trm1" localSheetId="71">#REF!</definedName>
    <definedName name="____________________________________trm1" localSheetId="6">[1]inversionesreservas!$K$2</definedName>
    <definedName name="____________________________________trm1" localSheetId="78">[1]inversionesreservas!$K$2</definedName>
    <definedName name="____________________________________trm1" localSheetId="79">[1]inversionesreservas!$K$2</definedName>
    <definedName name="____________________________________trm1" localSheetId="93">[1]inversionesreservas!$K$2</definedName>
    <definedName name="____________________________________trm1" localSheetId="95">#REF!</definedName>
    <definedName name="____________________________________trm1" localSheetId="97">[1]inversionesreservas!$K$2</definedName>
    <definedName name="____________________________________trm1" localSheetId="105">#REF!</definedName>
    <definedName name="____________________________________trm1" localSheetId="106">[1]inversionesreservas!$K$2</definedName>
    <definedName name="____________________________________trm1" localSheetId="107">[1]inversionesreservas!$K$2</definedName>
    <definedName name="____________________________________trm1" localSheetId="11">[1]inversionesreservas!$K$2</definedName>
    <definedName name="____________________________________trm1" localSheetId="31">[1]inversionesreservas!$K$2</definedName>
    <definedName name="____________________________________trm1">[1]inversionesreservas!$K$2</definedName>
    <definedName name="___________________________________trm1" localSheetId="5">[2]inversionesreservas!$K$2</definedName>
    <definedName name="___________________________________trm1" localSheetId="4">[2]inversionesreservas!$K$2</definedName>
    <definedName name="___________________________________trm1" localSheetId="57">#REF!</definedName>
    <definedName name="___________________________________trm1" localSheetId="61">#REF!</definedName>
    <definedName name="___________________________________trm1" localSheetId="70">#REF!</definedName>
    <definedName name="___________________________________trm1" localSheetId="71">#REF!</definedName>
    <definedName name="___________________________________trm1" localSheetId="6">[1]inversionesreservas!$K$2</definedName>
    <definedName name="___________________________________trm1" localSheetId="78">[1]inversionesreservas!$K$2</definedName>
    <definedName name="___________________________________trm1" localSheetId="79">[1]inversionesreservas!$K$2</definedName>
    <definedName name="___________________________________trm1" localSheetId="93">[1]inversionesreservas!$K$2</definedName>
    <definedName name="___________________________________trm1" localSheetId="95">#REF!</definedName>
    <definedName name="___________________________________trm1" localSheetId="97">[1]inversionesreservas!$K$2</definedName>
    <definedName name="___________________________________trm1" localSheetId="105">#REF!</definedName>
    <definedName name="___________________________________trm1" localSheetId="106">[1]inversionesreservas!$K$2</definedName>
    <definedName name="___________________________________trm1" localSheetId="107">[1]inversionesreservas!$K$2</definedName>
    <definedName name="___________________________________trm1" localSheetId="11">[1]inversionesreservas!$K$2</definedName>
    <definedName name="___________________________________trm1" localSheetId="31">[1]inversionesreservas!$K$2</definedName>
    <definedName name="___________________________________trm1">[1]inversionesreservas!$K$2</definedName>
    <definedName name="__________________________________trm1" localSheetId="57">#REF!</definedName>
    <definedName name="__________________________________trm1" localSheetId="61">#REF!</definedName>
    <definedName name="__________________________________trm1" localSheetId="70">#REF!</definedName>
    <definedName name="__________________________________trm1" localSheetId="71">#REF!</definedName>
    <definedName name="__________________________________trm1" localSheetId="95">#REF!</definedName>
    <definedName name="__________________________________trm1" localSheetId="105">#REF!</definedName>
    <definedName name="__________________________________trm1">[1]inversionesreservas!$K$2</definedName>
    <definedName name="_________________________________trm1" localSheetId="5">[2]inversionesreservas!$K$2</definedName>
    <definedName name="_________________________________trm1" localSheetId="4">[2]inversionesreservas!$K$2</definedName>
    <definedName name="_________________________________trm1" localSheetId="57">#REF!</definedName>
    <definedName name="_________________________________trm1" localSheetId="61">#REF!</definedName>
    <definedName name="_________________________________trm1" localSheetId="70">#REF!</definedName>
    <definedName name="_________________________________trm1" localSheetId="71">#REF!</definedName>
    <definedName name="_________________________________trm1" localSheetId="6">[1]inversionesreservas!$K$2</definedName>
    <definedName name="_________________________________trm1" localSheetId="78">[1]inversionesreservas!$K$2</definedName>
    <definedName name="_________________________________trm1" localSheetId="79">[1]inversionesreservas!$K$2</definedName>
    <definedName name="_________________________________trm1" localSheetId="93">[1]inversionesreservas!$K$2</definedName>
    <definedName name="_________________________________trm1" localSheetId="95">#REF!</definedName>
    <definedName name="_________________________________trm1" localSheetId="97">[1]inversionesreservas!$K$2</definedName>
    <definedName name="_________________________________trm1" localSheetId="105">#REF!</definedName>
    <definedName name="_________________________________trm1" localSheetId="106">[1]inversionesreservas!$K$2</definedName>
    <definedName name="_________________________________trm1" localSheetId="107">[1]inversionesreservas!$K$2</definedName>
    <definedName name="_________________________________trm1" localSheetId="11">[1]inversionesreservas!$K$2</definedName>
    <definedName name="_________________________________trm1" localSheetId="31">[1]inversionesreservas!$K$2</definedName>
    <definedName name="_________________________________trm1">[1]inversionesreservas!$K$2</definedName>
    <definedName name="________________________________trm1" localSheetId="5">[2]inversionesreservas!$K$2</definedName>
    <definedName name="________________________________trm1" localSheetId="4">[2]inversionesreservas!$K$2</definedName>
    <definedName name="________________________________trm1" localSheetId="57">#REF!</definedName>
    <definedName name="________________________________trm1" localSheetId="61">#REF!</definedName>
    <definedName name="________________________________trm1" localSheetId="70">#REF!</definedName>
    <definedName name="________________________________trm1" localSheetId="71">#REF!</definedName>
    <definedName name="________________________________trm1" localSheetId="6">[1]inversionesreservas!$K$2</definedName>
    <definedName name="________________________________trm1" localSheetId="78">[1]inversionesreservas!$K$2</definedName>
    <definedName name="________________________________trm1" localSheetId="79">[1]inversionesreservas!$K$2</definedName>
    <definedName name="________________________________trm1" localSheetId="93">[1]inversionesreservas!$K$2</definedName>
    <definedName name="________________________________trm1" localSheetId="95">#REF!</definedName>
    <definedName name="________________________________trm1" localSheetId="97">[1]inversionesreservas!$K$2</definedName>
    <definedName name="________________________________trm1" localSheetId="105">#REF!</definedName>
    <definedName name="________________________________trm1" localSheetId="106">[1]inversionesreservas!$K$2</definedName>
    <definedName name="________________________________trm1" localSheetId="107">[1]inversionesreservas!$K$2</definedName>
    <definedName name="________________________________trm1" localSheetId="11">[1]inversionesreservas!$K$2</definedName>
    <definedName name="________________________________trm1" localSheetId="31">[1]inversionesreservas!$K$2</definedName>
    <definedName name="________________________________trm1">[1]inversionesreservas!$K$2</definedName>
    <definedName name="_______________________________trm1" localSheetId="5">[2]inversionesreservas!$K$2</definedName>
    <definedName name="_______________________________trm1" localSheetId="4">[2]inversionesreservas!$K$2</definedName>
    <definedName name="_______________________________trm1" localSheetId="57">#REF!</definedName>
    <definedName name="_______________________________trm1" localSheetId="61">#REF!</definedName>
    <definedName name="_______________________________trm1" localSheetId="70">#REF!</definedName>
    <definedName name="_______________________________trm1" localSheetId="71">#REF!</definedName>
    <definedName name="_______________________________trm1" localSheetId="6">[1]inversionesreservas!$K$2</definedName>
    <definedName name="_______________________________trm1" localSheetId="78">[1]inversionesreservas!$K$2</definedName>
    <definedName name="_______________________________trm1" localSheetId="79">[1]inversionesreservas!$K$2</definedName>
    <definedName name="_______________________________trm1" localSheetId="93">[1]inversionesreservas!$K$2</definedName>
    <definedName name="_______________________________trm1" localSheetId="95">#REF!</definedName>
    <definedName name="_______________________________trm1" localSheetId="97">[1]inversionesreservas!$K$2</definedName>
    <definedName name="_______________________________trm1" localSheetId="105">#REF!</definedName>
    <definedName name="_______________________________trm1" localSheetId="106">[1]inversionesreservas!$K$2</definedName>
    <definedName name="_______________________________trm1" localSheetId="107">[1]inversionesreservas!$K$2</definedName>
    <definedName name="_______________________________trm1" localSheetId="11">[1]inversionesreservas!$K$2</definedName>
    <definedName name="_______________________________trm1" localSheetId="31">[1]inversionesreservas!$K$2</definedName>
    <definedName name="_______________________________trm1">[1]inversionesreservas!$K$2</definedName>
    <definedName name="______________________________trm1" localSheetId="5">[2]inversionesreservas!$K$2</definedName>
    <definedName name="______________________________trm1" localSheetId="4">[2]inversionesreservas!$K$2</definedName>
    <definedName name="______________________________trm1" localSheetId="57">#REF!</definedName>
    <definedName name="______________________________trm1" localSheetId="61">#REF!</definedName>
    <definedName name="______________________________trm1" localSheetId="70">#REF!</definedName>
    <definedName name="______________________________trm1" localSheetId="71">#REF!</definedName>
    <definedName name="______________________________trm1" localSheetId="6">[1]inversionesreservas!$K$2</definedName>
    <definedName name="______________________________trm1" localSheetId="78">[1]inversionesreservas!$K$2</definedName>
    <definedName name="______________________________trm1" localSheetId="79">[1]inversionesreservas!$K$2</definedName>
    <definedName name="______________________________trm1" localSheetId="93">[1]inversionesreservas!$K$2</definedName>
    <definedName name="______________________________trm1" localSheetId="95">#REF!</definedName>
    <definedName name="______________________________trm1" localSheetId="97">[1]inversionesreservas!$K$2</definedName>
    <definedName name="______________________________trm1" localSheetId="105">#REF!</definedName>
    <definedName name="______________________________trm1" localSheetId="106">[1]inversionesreservas!$K$2</definedName>
    <definedName name="______________________________trm1" localSheetId="107">[1]inversionesreservas!$K$2</definedName>
    <definedName name="______________________________trm1" localSheetId="11">[1]inversionesreservas!$K$2</definedName>
    <definedName name="______________________________trm1" localSheetId="31">[1]inversionesreservas!$K$2</definedName>
    <definedName name="______________________________trm1">[1]inversionesreservas!$K$2</definedName>
    <definedName name="_____________________________trm1" localSheetId="5">[2]inversionesreservas!$K$2</definedName>
    <definedName name="_____________________________trm1" localSheetId="4">[2]inversionesreservas!$K$2</definedName>
    <definedName name="_____________________________trm1" localSheetId="57">#REF!</definedName>
    <definedName name="_____________________________trm1" localSheetId="61">#REF!</definedName>
    <definedName name="_____________________________trm1" localSheetId="70">#REF!</definedName>
    <definedName name="_____________________________trm1" localSheetId="71">#REF!</definedName>
    <definedName name="_____________________________trm1" localSheetId="6">[1]inversionesreservas!$K$2</definedName>
    <definedName name="_____________________________trm1" localSheetId="78">[1]inversionesreservas!$K$2</definedName>
    <definedName name="_____________________________trm1" localSheetId="79">[1]inversionesreservas!$K$2</definedName>
    <definedName name="_____________________________trm1" localSheetId="93">[1]inversionesreservas!$K$2</definedName>
    <definedName name="_____________________________trm1" localSheetId="95">#REF!</definedName>
    <definedName name="_____________________________trm1" localSheetId="97">[1]inversionesreservas!$K$2</definedName>
    <definedName name="_____________________________trm1" localSheetId="105">#REF!</definedName>
    <definedName name="_____________________________trm1" localSheetId="106">[1]inversionesreservas!$K$2</definedName>
    <definedName name="_____________________________trm1" localSheetId="107">[1]inversionesreservas!$K$2</definedName>
    <definedName name="_____________________________trm1" localSheetId="11">[1]inversionesreservas!$K$2</definedName>
    <definedName name="_____________________________trm1" localSheetId="31">[1]inversionesreservas!$K$2</definedName>
    <definedName name="_____________________________trm1">[1]inversionesreservas!$K$2</definedName>
    <definedName name="____________________________trm1" localSheetId="5">[2]inversionesreservas!$K$2</definedName>
    <definedName name="____________________________trm1" localSheetId="4">[2]inversionesreservas!$K$2</definedName>
    <definedName name="____________________________trm1" localSheetId="57">#REF!</definedName>
    <definedName name="____________________________trm1" localSheetId="61">#REF!</definedName>
    <definedName name="____________________________trm1" localSheetId="70">#REF!</definedName>
    <definedName name="____________________________trm1" localSheetId="71">#REF!</definedName>
    <definedName name="____________________________trm1" localSheetId="6">[1]inversionesreservas!$K$2</definedName>
    <definedName name="____________________________trm1" localSheetId="78">[1]inversionesreservas!$K$2</definedName>
    <definedName name="____________________________trm1" localSheetId="79">[1]inversionesreservas!$K$2</definedName>
    <definedName name="____________________________trm1" localSheetId="93">[1]inversionesreservas!$K$2</definedName>
    <definedName name="____________________________trm1" localSheetId="95">#REF!</definedName>
    <definedName name="____________________________trm1" localSheetId="97">[1]inversionesreservas!$K$2</definedName>
    <definedName name="____________________________trm1" localSheetId="105">#REF!</definedName>
    <definedName name="____________________________trm1" localSheetId="106">[1]inversionesreservas!$K$2</definedName>
    <definedName name="____________________________trm1" localSheetId="107">[1]inversionesreservas!$K$2</definedName>
    <definedName name="____________________________trm1" localSheetId="11">[1]inversionesreservas!$K$2</definedName>
    <definedName name="____________________________trm1" localSheetId="31">[1]inversionesreservas!$K$2</definedName>
    <definedName name="____________________________trm1">[1]inversionesreservas!$K$2</definedName>
    <definedName name="___________________________trm1" localSheetId="5">[2]inversionesreservas!$K$2</definedName>
    <definedName name="___________________________trm1" localSheetId="4">[2]inversionesreservas!$K$2</definedName>
    <definedName name="___________________________trm1" localSheetId="57">#REF!</definedName>
    <definedName name="___________________________trm1" localSheetId="61">#REF!</definedName>
    <definedName name="___________________________trm1" localSheetId="70">#REF!</definedName>
    <definedName name="___________________________trm1" localSheetId="71">#REF!</definedName>
    <definedName name="___________________________trm1" localSheetId="6">[1]inversionesreservas!$K$2</definedName>
    <definedName name="___________________________trm1" localSheetId="78">[1]inversionesreservas!$K$2</definedName>
    <definedName name="___________________________trm1" localSheetId="79">[1]inversionesreservas!$K$2</definedName>
    <definedName name="___________________________trm1" localSheetId="93">[1]inversionesreservas!$K$2</definedName>
    <definedName name="___________________________trm1" localSheetId="95">#REF!</definedName>
    <definedName name="___________________________trm1" localSheetId="97">[1]inversionesreservas!$K$2</definedName>
    <definedName name="___________________________trm1" localSheetId="105">#REF!</definedName>
    <definedName name="___________________________trm1" localSheetId="106">[1]inversionesreservas!$K$2</definedName>
    <definedName name="___________________________trm1" localSheetId="107">[1]inversionesreservas!$K$2</definedName>
    <definedName name="___________________________trm1" localSheetId="11">[1]inversionesreservas!$K$2</definedName>
    <definedName name="___________________________trm1" localSheetId="31">[1]inversionesreservas!$K$2</definedName>
    <definedName name="___________________________trm1">[1]inversionesreservas!$K$2</definedName>
    <definedName name="__________________________trm1" localSheetId="5">[2]inversionesreservas!$K$2</definedName>
    <definedName name="__________________________trm1" localSheetId="4">[2]inversionesreservas!$K$2</definedName>
    <definedName name="__________________________trm1" localSheetId="57">#REF!</definedName>
    <definedName name="__________________________trm1" localSheetId="61">#REF!</definedName>
    <definedName name="__________________________trm1" localSheetId="70">#REF!</definedName>
    <definedName name="__________________________trm1" localSheetId="71">#REF!</definedName>
    <definedName name="__________________________trm1" localSheetId="6">[1]inversionesreservas!$K$2</definedName>
    <definedName name="__________________________trm1" localSheetId="78">[1]inversionesreservas!$K$2</definedName>
    <definedName name="__________________________trm1" localSheetId="79">[1]inversionesreservas!$K$2</definedName>
    <definedName name="__________________________trm1" localSheetId="93">[1]inversionesreservas!$K$2</definedName>
    <definedName name="__________________________trm1" localSheetId="95">#REF!</definedName>
    <definedName name="__________________________trm1" localSheetId="97">[1]inversionesreservas!$K$2</definedName>
    <definedName name="__________________________trm1" localSheetId="105">#REF!</definedName>
    <definedName name="__________________________trm1" localSheetId="106">[1]inversionesreservas!$K$2</definedName>
    <definedName name="__________________________trm1" localSheetId="107">[1]inversionesreservas!$K$2</definedName>
    <definedName name="__________________________trm1" localSheetId="11">[1]inversionesreservas!$K$2</definedName>
    <definedName name="__________________________trm1" localSheetId="31">[1]inversionesreservas!$K$2</definedName>
    <definedName name="__________________________trm1">[1]inversionesreservas!$K$2</definedName>
    <definedName name="_________________________trm1" localSheetId="5">[2]inversionesreservas!$K$2</definedName>
    <definedName name="_________________________trm1" localSheetId="4">[2]inversionesreservas!$K$2</definedName>
    <definedName name="_________________________trm1" localSheetId="57">#REF!</definedName>
    <definedName name="_________________________trm1" localSheetId="61">#REF!</definedName>
    <definedName name="_________________________trm1" localSheetId="70">#REF!</definedName>
    <definedName name="_________________________trm1" localSheetId="71">#REF!</definedName>
    <definedName name="_________________________trm1" localSheetId="6">[1]inversionesreservas!$K$2</definedName>
    <definedName name="_________________________trm1" localSheetId="78">[1]inversionesreservas!$K$2</definedName>
    <definedName name="_________________________trm1" localSheetId="79">[1]inversionesreservas!$K$2</definedName>
    <definedName name="_________________________trm1" localSheetId="93">[1]inversionesreservas!$K$2</definedName>
    <definedName name="_________________________trm1" localSheetId="95">#REF!</definedName>
    <definedName name="_________________________trm1" localSheetId="97">[1]inversionesreservas!$K$2</definedName>
    <definedName name="_________________________trm1" localSheetId="105">#REF!</definedName>
    <definedName name="_________________________trm1" localSheetId="106">[1]inversionesreservas!$K$2</definedName>
    <definedName name="_________________________trm1" localSheetId="107">[1]inversionesreservas!$K$2</definedName>
    <definedName name="_________________________trm1" localSheetId="11">[1]inversionesreservas!$K$2</definedName>
    <definedName name="_________________________trm1" localSheetId="31">[1]inversionesreservas!$K$2</definedName>
    <definedName name="_________________________trm1">[1]inversionesreservas!$K$2</definedName>
    <definedName name="________________________trm1" localSheetId="5">[2]inversionesreservas!$K$2</definedName>
    <definedName name="________________________trm1" localSheetId="4">[2]inversionesreservas!$K$2</definedName>
    <definedName name="________________________trm1" localSheetId="57">#REF!</definedName>
    <definedName name="________________________trm1" localSheetId="61">#REF!</definedName>
    <definedName name="________________________trm1" localSheetId="70">#REF!</definedName>
    <definedName name="________________________trm1" localSheetId="71">#REF!</definedName>
    <definedName name="________________________trm1" localSheetId="6">[1]inversionesreservas!$K$2</definedName>
    <definedName name="________________________trm1" localSheetId="78">[1]inversionesreservas!$K$2</definedName>
    <definedName name="________________________trm1" localSheetId="79">[1]inversionesreservas!$K$2</definedName>
    <definedName name="________________________trm1" localSheetId="93">[1]inversionesreservas!$K$2</definedName>
    <definedName name="________________________trm1" localSheetId="95">#REF!</definedName>
    <definedName name="________________________trm1" localSheetId="97">[1]inversionesreservas!$K$2</definedName>
    <definedName name="________________________trm1" localSheetId="105">#REF!</definedName>
    <definedName name="________________________trm1" localSheetId="106">[1]inversionesreservas!$K$2</definedName>
    <definedName name="________________________trm1" localSheetId="107">[1]inversionesreservas!$K$2</definedName>
    <definedName name="________________________trm1" localSheetId="11">[1]inversionesreservas!$K$2</definedName>
    <definedName name="________________________trm1" localSheetId="31">[1]inversionesreservas!$K$2</definedName>
    <definedName name="________________________trm1">[1]inversionesreservas!$K$2</definedName>
    <definedName name="_______________________trm1" localSheetId="5">[2]inversionesreservas!$K$2</definedName>
    <definedName name="_______________________trm1" localSheetId="4">[2]inversionesreservas!$K$2</definedName>
    <definedName name="_______________________trm1" localSheetId="57">#REF!</definedName>
    <definedName name="_______________________trm1" localSheetId="61">#REF!</definedName>
    <definedName name="_______________________trm1" localSheetId="70">#REF!</definedName>
    <definedName name="_______________________trm1" localSheetId="71">#REF!</definedName>
    <definedName name="_______________________trm1" localSheetId="6">[1]inversionesreservas!$K$2</definedName>
    <definedName name="_______________________trm1" localSheetId="78">[1]inversionesreservas!$K$2</definedName>
    <definedName name="_______________________trm1" localSheetId="79">[1]inversionesreservas!$K$2</definedName>
    <definedName name="_______________________trm1" localSheetId="93">[1]inversionesreservas!$K$2</definedName>
    <definedName name="_______________________trm1" localSheetId="95">#REF!</definedName>
    <definedName name="_______________________trm1" localSheetId="97">[1]inversionesreservas!$K$2</definedName>
    <definedName name="_______________________trm1" localSheetId="105">#REF!</definedName>
    <definedName name="_______________________trm1" localSheetId="106">[1]inversionesreservas!$K$2</definedName>
    <definedName name="_______________________trm1" localSheetId="107">[1]inversionesreservas!$K$2</definedName>
    <definedName name="_______________________trm1" localSheetId="11">[1]inversionesreservas!$K$2</definedName>
    <definedName name="_______________________trm1" localSheetId="31">[1]inversionesreservas!$K$2</definedName>
    <definedName name="_______________________trm1">[1]inversionesreservas!$K$2</definedName>
    <definedName name="______________________trm1" localSheetId="5">[2]inversionesreservas!$K$2</definedName>
    <definedName name="______________________trm1" localSheetId="4">[2]inversionesreservas!$K$2</definedName>
    <definedName name="______________________trm1" localSheetId="57">#REF!</definedName>
    <definedName name="______________________trm1" localSheetId="61">#REF!</definedName>
    <definedName name="______________________trm1" localSheetId="70">#REF!</definedName>
    <definedName name="______________________trm1" localSheetId="71">#REF!</definedName>
    <definedName name="______________________trm1" localSheetId="6">[1]inversionesreservas!$K$2</definedName>
    <definedName name="______________________trm1" localSheetId="78">[1]inversionesreservas!$K$2</definedName>
    <definedName name="______________________trm1" localSheetId="79">[1]inversionesreservas!$K$2</definedName>
    <definedName name="______________________trm1" localSheetId="93">[1]inversionesreservas!$K$2</definedName>
    <definedName name="______________________trm1" localSheetId="95">#REF!</definedName>
    <definedName name="______________________trm1" localSheetId="97">[1]inversionesreservas!$K$2</definedName>
    <definedName name="______________________trm1" localSheetId="105">#REF!</definedName>
    <definedName name="______________________trm1" localSheetId="106">[1]inversionesreservas!$K$2</definedName>
    <definedName name="______________________trm1" localSheetId="107">[1]inversionesreservas!$K$2</definedName>
    <definedName name="______________________trm1" localSheetId="11">[1]inversionesreservas!$K$2</definedName>
    <definedName name="______________________trm1" localSheetId="31">[1]inversionesreservas!$K$2</definedName>
    <definedName name="______________________trm1">[1]inversionesreservas!$K$2</definedName>
    <definedName name="_____________________trm1" localSheetId="5">[2]inversionesreservas!$K$2</definedName>
    <definedName name="_____________________trm1" localSheetId="4">[2]inversionesreservas!$K$2</definedName>
    <definedName name="_____________________trm1" localSheetId="57">#REF!</definedName>
    <definedName name="_____________________trm1" localSheetId="61">#REF!</definedName>
    <definedName name="_____________________trm1" localSheetId="70">#REF!</definedName>
    <definedName name="_____________________trm1" localSheetId="71">#REF!</definedName>
    <definedName name="_____________________trm1" localSheetId="6">[1]inversionesreservas!$K$2</definedName>
    <definedName name="_____________________trm1" localSheetId="78">[1]inversionesreservas!$K$2</definedName>
    <definedName name="_____________________trm1" localSheetId="79">[1]inversionesreservas!$K$2</definedName>
    <definedName name="_____________________trm1" localSheetId="93">[1]inversionesreservas!$K$2</definedName>
    <definedName name="_____________________trm1" localSheetId="95">#REF!</definedName>
    <definedName name="_____________________trm1" localSheetId="97">[1]inversionesreservas!$K$2</definedName>
    <definedName name="_____________________trm1" localSheetId="105">#REF!</definedName>
    <definedName name="_____________________trm1" localSheetId="106">[1]inversionesreservas!$K$2</definedName>
    <definedName name="_____________________trm1" localSheetId="107">[1]inversionesreservas!$K$2</definedName>
    <definedName name="_____________________trm1" localSheetId="11">[1]inversionesreservas!$K$2</definedName>
    <definedName name="_____________________trm1" localSheetId="31">[1]inversionesreservas!$K$2</definedName>
    <definedName name="_____________________trm1">[1]inversionesreservas!$K$2</definedName>
    <definedName name="____________________trm1" localSheetId="5">[2]inversionesreservas!$K$2</definedName>
    <definedName name="____________________trm1" localSheetId="4">[2]inversionesreservas!$K$2</definedName>
    <definedName name="____________________trm1" localSheetId="57">#REF!</definedName>
    <definedName name="____________________trm1" localSheetId="61">#REF!</definedName>
    <definedName name="____________________trm1" localSheetId="70">#REF!</definedName>
    <definedName name="____________________trm1" localSheetId="71">#REF!</definedName>
    <definedName name="____________________trm1" localSheetId="6">[1]inversionesreservas!$K$2</definedName>
    <definedName name="____________________trm1" localSheetId="78">[1]inversionesreservas!$K$2</definedName>
    <definedName name="____________________trm1" localSheetId="79">[1]inversionesreservas!$K$2</definedName>
    <definedName name="____________________trm1" localSheetId="93">[1]inversionesreservas!$K$2</definedName>
    <definedName name="____________________trm1" localSheetId="95">#REF!</definedName>
    <definedName name="____________________trm1" localSheetId="97">[1]inversionesreservas!$K$2</definedName>
    <definedName name="____________________trm1" localSheetId="105">#REF!</definedName>
    <definedName name="____________________trm1" localSheetId="106">[1]inversionesreservas!$K$2</definedName>
    <definedName name="____________________trm1" localSheetId="107">[1]inversionesreservas!$K$2</definedName>
    <definedName name="____________________trm1" localSheetId="11">[1]inversionesreservas!$K$2</definedName>
    <definedName name="____________________trm1" localSheetId="31">[1]inversionesreservas!$K$2</definedName>
    <definedName name="____________________trm1">[1]inversionesreservas!$K$2</definedName>
    <definedName name="___________________trm1" localSheetId="5">[2]inversionesreservas!$K$2</definedName>
    <definedName name="___________________trm1" localSheetId="4">[2]inversionesreservas!$K$2</definedName>
    <definedName name="___________________trm1" localSheetId="57">#REF!</definedName>
    <definedName name="___________________trm1" localSheetId="61">#REF!</definedName>
    <definedName name="___________________trm1" localSheetId="70">#REF!</definedName>
    <definedName name="___________________trm1" localSheetId="71">#REF!</definedName>
    <definedName name="___________________trm1" localSheetId="6">[1]inversionesreservas!$K$2</definedName>
    <definedName name="___________________trm1" localSheetId="78">[1]inversionesreservas!$K$2</definedName>
    <definedName name="___________________trm1" localSheetId="79">[1]inversionesreservas!$K$2</definedName>
    <definedName name="___________________trm1" localSheetId="93">[1]inversionesreservas!$K$2</definedName>
    <definedName name="___________________trm1" localSheetId="95">#REF!</definedName>
    <definedName name="___________________trm1" localSheetId="97">[1]inversionesreservas!$K$2</definedName>
    <definedName name="___________________trm1" localSheetId="105">#REF!</definedName>
    <definedName name="___________________trm1" localSheetId="106">[1]inversionesreservas!$K$2</definedName>
    <definedName name="___________________trm1" localSheetId="107">[1]inversionesreservas!$K$2</definedName>
    <definedName name="___________________trm1" localSheetId="11">[1]inversionesreservas!$K$2</definedName>
    <definedName name="___________________trm1" localSheetId="31">[1]inversionesreservas!$K$2</definedName>
    <definedName name="___________________trm1">[1]inversionesreservas!$K$2</definedName>
    <definedName name="__________________trm1" localSheetId="5">[2]inversionesreservas!$K$2</definedName>
    <definedName name="__________________trm1" localSheetId="4">[2]inversionesreservas!$K$2</definedName>
    <definedName name="__________________trm1" localSheetId="57">#REF!</definedName>
    <definedName name="__________________trm1" localSheetId="61">#REF!</definedName>
    <definedName name="__________________trm1" localSheetId="70">#REF!</definedName>
    <definedName name="__________________trm1" localSheetId="71">#REF!</definedName>
    <definedName name="__________________trm1" localSheetId="6">[1]inversionesreservas!$K$2</definedName>
    <definedName name="__________________trm1" localSheetId="78">[1]inversionesreservas!$K$2</definedName>
    <definedName name="__________________trm1" localSheetId="79">[1]inversionesreservas!$K$2</definedName>
    <definedName name="__________________trm1" localSheetId="93">[1]inversionesreservas!$K$2</definedName>
    <definedName name="__________________trm1" localSheetId="95">#REF!</definedName>
    <definedName name="__________________trm1" localSheetId="97">[1]inversionesreservas!$K$2</definedName>
    <definedName name="__________________trm1" localSheetId="105">#REF!</definedName>
    <definedName name="__________________trm1" localSheetId="106">[1]inversionesreservas!$K$2</definedName>
    <definedName name="__________________trm1" localSheetId="107">[1]inversionesreservas!$K$2</definedName>
    <definedName name="__________________trm1" localSheetId="11">[1]inversionesreservas!$K$2</definedName>
    <definedName name="__________________trm1" localSheetId="31">[1]inversionesreservas!$K$2</definedName>
    <definedName name="__________________trm1">[1]inversionesreservas!$K$2</definedName>
    <definedName name="_________________trm1" localSheetId="5">[2]inversionesreservas!$K$2</definedName>
    <definedName name="_________________trm1" localSheetId="4">[2]inversionesreservas!$K$2</definedName>
    <definedName name="_________________trm1" localSheetId="57">#REF!</definedName>
    <definedName name="_________________trm1" localSheetId="61">#REF!</definedName>
    <definedName name="_________________trm1" localSheetId="70">#REF!</definedName>
    <definedName name="_________________trm1" localSheetId="71">#REF!</definedName>
    <definedName name="_________________trm1" localSheetId="6">[1]inversionesreservas!$K$2</definedName>
    <definedName name="_________________trm1" localSheetId="78">[1]inversionesreservas!$K$2</definedName>
    <definedName name="_________________trm1" localSheetId="79">[1]inversionesreservas!$K$2</definedName>
    <definedName name="_________________trm1" localSheetId="93">[1]inversionesreservas!$K$2</definedName>
    <definedName name="_________________trm1" localSheetId="95">#REF!</definedName>
    <definedName name="_________________trm1" localSheetId="97">[1]inversionesreservas!$K$2</definedName>
    <definedName name="_________________trm1" localSheetId="105">#REF!</definedName>
    <definedName name="_________________trm1" localSheetId="106">[1]inversionesreservas!$K$2</definedName>
    <definedName name="_________________trm1" localSheetId="107">[1]inversionesreservas!$K$2</definedName>
    <definedName name="_________________trm1" localSheetId="11">[1]inversionesreservas!$K$2</definedName>
    <definedName name="_________________trm1" localSheetId="31">[1]inversionesreservas!$K$2</definedName>
    <definedName name="_________________trm1">[1]inversionesreservas!$K$2</definedName>
    <definedName name="________________trm1" localSheetId="5">[2]inversionesreservas!$K$2</definedName>
    <definedName name="________________trm1" localSheetId="4">[2]inversionesreservas!$K$2</definedName>
    <definedName name="________________trm1" localSheetId="57">#REF!</definedName>
    <definedName name="________________trm1" localSheetId="61">#REF!</definedName>
    <definedName name="________________trm1" localSheetId="70">#REF!</definedName>
    <definedName name="________________trm1" localSheetId="71">#REF!</definedName>
    <definedName name="________________trm1" localSheetId="6">[1]inversionesreservas!$K$2</definedName>
    <definedName name="________________trm1" localSheetId="78">[1]inversionesreservas!$K$2</definedName>
    <definedName name="________________trm1" localSheetId="79">[1]inversionesreservas!$K$2</definedName>
    <definedName name="________________trm1" localSheetId="93">[1]inversionesreservas!$K$2</definedName>
    <definedName name="________________trm1" localSheetId="95">#REF!</definedName>
    <definedName name="________________trm1" localSheetId="97">[1]inversionesreservas!$K$2</definedName>
    <definedName name="________________trm1" localSheetId="105">#REF!</definedName>
    <definedName name="________________trm1" localSheetId="106">[1]inversionesreservas!$K$2</definedName>
    <definedName name="________________trm1" localSheetId="107">[1]inversionesreservas!$K$2</definedName>
    <definedName name="________________trm1" localSheetId="11">[1]inversionesreservas!$K$2</definedName>
    <definedName name="________________trm1" localSheetId="31">[1]inversionesreservas!$K$2</definedName>
    <definedName name="________________trm1">[1]inversionesreservas!$K$2</definedName>
    <definedName name="_______________trm1" localSheetId="5">[2]inversionesreservas!$K$2</definedName>
    <definedName name="_______________trm1" localSheetId="4">[2]inversionesreservas!$K$2</definedName>
    <definedName name="_______________trm1" localSheetId="57">#REF!</definedName>
    <definedName name="_______________trm1" localSheetId="61">#REF!</definedName>
    <definedName name="_______________trm1" localSheetId="70">#REF!</definedName>
    <definedName name="_______________trm1" localSheetId="71">#REF!</definedName>
    <definedName name="_______________trm1" localSheetId="6">[1]inversionesreservas!$K$2</definedName>
    <definedName name="_______________trm1" localSheetId="78">[1]inversionesreservas!$K$2</definedName>
    <definedName name="_______________trm1" localSheetId="79">[1]inversionesreservas!$K$2</definedName>
    <definedName name="_______________trm1" localSheetId="93">[1]inversionesreservas!$K$2</definedName>
    <definedName name="_______________trm1" localSheetId="95">#REF!</definedName>
    <definedName name="_______________trm1" localSheetId="97">[1]inversionesreservas!$K$2</definedName>
    <definedName name="_______________trm1" localSheetId="105">#REF!</definedName>
    <definedName name="_______________trm1" localSheetId="106">[1]inversionesreservas!$K$2</definedName>
    <definedName name="_______________trm1" localSheetId="107">[1]inversionesreservas!$K$2</definedName>
    <definedName name="_______________trm1" localSheetId="11">[1]inversionesreservas!$K$2</definedName>
    <definedName name="_______________trm1" localSheetId="31">[1]inversionesreservas!$K$2</definedName>
    <definedName name="_______________trm1">[1]inversionesreservas!$K$2</definedName>
    <definedName name="______________trm1" localSheetId="5">[2]inversionesreservas!$K$2</definedName>
    <definedName name="______________trm1" localSheetId="4">[2]inversionesreservas!$K$2</definedName>
    <definedName name="______________trm1" localSheetId="57">#REF!</definedName>
    <definedName name="______________trm1" localSheetId="61">#REF!</definedName>
    <definedName name="______________trm1" localSheetId="70">#REF!</definedName>
    <definedName name="______________trm1" localSheetId="71">#REF!</definedName>
    <definedName name="______________trm1" localSheetId="6">[1]inversionesreservas!$K$2</definedName>
    <definedName name="______________trm1" localSheetId="78">[1]inversionesreservas!$K$2</definedName>
    <definedName name="______________trm1" localSheetId="79">[1]inversionesreservas!$K$2</definedName>
    <definedName name="______________trm1" localSheetId="93">[1]inversionesreservas!$K$2</definedName>
    <definedName name="______________trm1" localSheetId="95">#REF!</definedName>
    <definedName name="______________trm1" localSheetId="97">[1]inversionesreservas!$K$2</definedName>
    <definedName name="______________trm1" localSheetId="105">#REF!</definedName>
    <definedName name="______________trm1" localSheetId="106">[1]inversionesreservas!$K$2</definedName>
    <definedName name="______________trm1" localSheetId="107">[1]inversionesreservas!$K$2</definedName>
    <definedName name="______________trm1" localSheetId="11">[1]inversionesreservas!$K$2</definedName>
    <definedName name="______________trm1" localSheetId="31">[1]inversionesreservas!$K$2</definedName>
    <definedName name="______________trm1">[1]inversionesreservas!$K$2</definedName>
    <definedName name="_____________trm1" localSheetId="5">[2]inversionesreservas!$K$2</definedName>
    <definedName name="_____________trm1" localSheetId="4">[2]inversionesreservas!$K$2</definedName>
    <definedName name="_____________trm1" localSheetId="57">#REF!</definedName>
    <definedName name="_____________trm1" localSheetId="61">#REF!</definedName>
    <definedName name="_____________trm1" localSheetId="70">#REF!</definedName>
    <definedName name="_____________trm1" localSheetId="71">#REF!</definedName>
    <definedName name="_____________trm1" localSheetId="6">[1]inversionesreservas!$K$2</definedName>
    <definedName name="_____________trm1" localSheetId="78">[1]inversionesreservas!$K$2</definedName>
    <definedName name="_____________trm1" localSheetId="79">[1]inversionesreservas!$K$2</definedName>
    <definedName name="_____________trm1" localSheetId="93">[1]inversionesreservas!$K$2</definedName>
    <definedName name="_____________trm1" localSheetId="95">#REF!</definedName>
    <definedName name="_____________trm1" localSheetId="97">[1]inversionesreservas!$K$2</definedName>
    <definedName name="_____________trm1" localSheetId="105">#REF!</definedName>
    <definedName name="_____________trm1" localSheetId="106">[1]inversionesreservas!$K$2</definedName>
    <definedName name="_____________trm1" localSheetId="107">[1]inversionesreservas!$K$2</definedName>
    <definedName name="_____________trm1" localSheetId="11">[1]inversionesreservas!$K$2</definedName>
    <definedName name="_____________trm1" localSheetId="31">[1]inversionesreservas!$K$2</definedName>
    <definedName name="_____________trm1">[1]inversionesreservas!$K$2</definedName>
    <definedName name="____________trm1" localSheetId="5">[2]inversionesreservas!$K$2</definedName>
    <definedName name="____________trm1" localSheetId="4">[2]inversionesreservas!$K$2</definedName>
    <definedName name="____________trm1" localSheetId="57">#REF!</definedName>
    <definedName name="____________trm1" localSheetId="61">#REF!</definedName>
    <definedName name="____________trm1" localSheetId="70">#REF!</definedName>
    <definedName name="____________trm1" localSheetId="71">#REF!</definedName>
    <definedName name="____________trm1" localSheetId="6">[1]inversionesreservas!$K$2</definedName>
    <definedName name="____________trm1" localSheetId="78">[1]inversionesreservas!$K$2</definedName>
    <definedName name="____________trm1" localSheetId="79">[1]inversionesreservas!$K$2</definedName>
    <definedName name="____________trm1" localSheetId="93">[1]inversionesreservas!$K$2</definedName>
    <definedName name="____________trm1" localSheetId="95">#REF!</definedName>
    <definedName name="____________trm1" localSheetId="97">[1]inversionesreservas!$K$2</definedName>
    <definedName name="____________trm1" localSheetId="105">#REF!</definedName>
    <definedName name="____________trm1" localSheetId="106">[1]inversionesreservas!$K$2</definedName>
    <definedName name="____________trm1" localSheetId="107">[1]inversionesreservas!$K$2</definedName>
    <definedName name="____________trm1" localSheetId="11">[1]inversionesreservas!$K$2</definedName>
    <definedName name="____________trm1" localSheetId="31">[1]inversionesreservas!$K$2</definedName>
    <definedName name="____________trm1">[1]inversionesreservas!$K$2</definedName>
    <definedName name="___________trm1" localSheetId="5">[2]inversionesreservas!$K$2</definedName>
    <definedName name="___________trm1" localSheetId="4">[2]inversionesreservas!$K$2</definedName>
    <definedName name="___________trm1" localSheetId="57">#REF!</definedName>
    <definedName name="___________trm1" localSheetId="61">#REF!</definedName>
    <definedName name="___________trm1" localSheetId="70">#REF!</definedName>
    <definedName name="___________trm1" localSheetId="71">#REF!</definedName>
    <definedName name="___________trm1" localSheetId="6">[1]inversionesreservas!$K$2</definedName>
    <definedName name="___________trm1" localSheetId="78">[1]inversionesreservas!$K$2</definedName>
    <definedName name="___________trm1" localSheetId="79">[1]inversionesreservas!$K$2</definedName>
    <definedName name="___________trm1" localSheetId="93">[1]inversionesreservas!$K$2</definedName>
    <definedName name="___________trm1" localSheetId="95">#REF!</definedName>
    <definedName name="___________trm1" localSheetId="97">[1]inversionesreservas!$K$2</definedName>
    <definedName name="___________trm1" localSheetId="105">#REF!</definedName>
    <definedName name="___________trm1" localSheetId="106">[1]inversionesreservas!$K$2</definedName>
    <definedName name="___________trm1" localSheetId="107">[1]inversionesreservas!$K$2</definedName>
    <definedName name="___________trm1" localSheetId="11">[1]inversionesreservas!$K$2</definedName>
    <definedName name="___________trm1" localSheetId="31">[1]inversionesreservas!$K$2</definedName>
    <definedName name="___________trm1">[1]inversionesreservas!$K$2</definedName>
    <definedName name="__________trm1" localSheetId="5">[2]inversionesreservas!$K$2</definedName>
    <definedName name="__________trm1" localSheetId="4">[2]inversionesreservas!$K$2</definedName>
    <definedName name="__________trm1" localSheetId="57">#REF!</definedName>
    <definedName name="__________trm1" localSheetId="61">#REF!</definedName>
    <definedName name="__________trm1" localSheetId="70">#REF!</definedName>
    <definedName name="__________trm1" localSheetId="71">#REF!</definedName>
    <definedName name="__________trm1" localSheetId="6">[1]inversionesreservas!$K$2</definedName>
    <definedName name="__________trm1" localSheetId="78">[1]inversionesreservas!$K$2</definedName>
    <definedName name="__________trm1" localSheetId="79">[1]inversionesreservas!$K$2</definedName>
    <definedName name="__________trm1" localSheetId="93">[1]inversionesreservas!$K$2</definedName>
    <definedName name="__________trm1" localSheetId="95">#REF!</definedName>
    <definedName name="__________trm1" localSheetId="97">[1]inversionesreservas!$K$2</definedName>
    <definedName name="__________trm1" localSheetId="105">#REF!</definedName>
    <definedName name="__________trm1" localSheetId="106">[1]inversionesreservas!$K$2</definedName>
    <definedName name="__________trm1" localSheetId="107">[1]inversionesreservas!$K$2</definedName>
    <definedName name="__________trm1" localSheetId="11">[1]inversionesreservas!$K$2</definedName>
    <definedName name="__________trm1" localSheetId="31">[1]inversionesreservas!$K$2</definedName>
    <definedName name="__________trm1">[1]inversionesreservas!$K$2</definedName>
    <definedName name="_________trm1" localSheetId="5">[2]inversionesreservas!$K$2</definedName>
    <definedName name="_________trm1" localSheetId="4">[2]inversionesreservas!$K$2</definedName>
    <definedName name="_________trm1" localSheetId="57">#REF!</definedName>
    <definedName name="_________trm1" localSheetId="61">#REF!</definedName>
    <definedName name="_________trm1" localSheetId="70">#REF!</definedName>
    <definedName name="_________trm1" localSheetId="71">#REF!</definedName>
    <definedName name="_________trm1" localSheetId="6">[1]inversionesreservas!$K$2</definedName>
    <definedName name="_________trm1" localSheetId="78">[1]inversionesreservas!$K$2</definedName>
    <definedName name="_________trm1" localSheetId="79">[1]inversionesreservas!$K$2</definedName>
    <definedName name="_________trm1" localSheetId="93">[1]inversionesreservas!$K$2</definedName>
    <definedName name="_________trm1" localSheetId="95">#REF!</definedName>
    <definedName name="_________trm1" localSheetId="97">[1]inversionesreservas!$K$2</definedName>
    <definedName name="_________trm1" localSheetId="105">#REF!</definedName>
    <definedName name="_________trm1" localSheetId="106">[1]inversionesreservas!$K$2</definedName>
    <definedName name="_________trm1" localSheetId="107">[1]inversionesreservas!$K$2</definedName>
    <definedName name="_________trm1" localSheetId="11">[1]inversionesreservas!$K$2</definedName>
    <definedName name="_________trm1" localSheetId="31">[1]inversionesreservas!$K$2</definedName>
    <definedName name="_________trm1">[1]inversionesreservas!$K$2</definedName>
    <definedName name="________trm1" localSheetId="5">[2]inversionesreservas!$K$2</definedName>
    <definedName name="________trm1" localSheetId="4">[2]inversionesreservas!$K$2</definedName>
    <definedName name="________trm1" localSheetId="57">#REF!</definedName>
    <definedName name="________trm1" localSheetId="61">#REF!</definedName>
    <definedName name="________trm1" localSheetId="70">#REF!</definedName>
    <definedName name="________trm1" localSheetId="71">#REF!</definedName>
    <definedName name="________trm1" localSheetId="6">[1]inversionesreservas!$K$2</definedName>
    <definedName name="________trm1" localSheetId="78">[1]inversionesreservas!$K$2</definedName>
    <definedName name="________trm1" localSheetId="79">[1]inversionesreservas!$K$2</definedName>
    <definedName name="________trm1" localSheetId="93">[1]inversionesreservas!$K$2</definedName>
    <definedName name="________trm1" localSheetId="95">#REF!</definedName>
    <definedName name="________trm1" localSheetId="97">[1]inversionesreservas!$K$2</definedName>
    <definedName name="________trm1" localSheetId="105">#REF!</definedName>
    <definedName name="________trm1" localSheetId="106">[1]inversionesreservas!$K$2</definedName>
    <definedName name="________trm1" localSheetId="107">[1]inversionesreservas!$K$2</definedName>
    <definedName name="________trm1" localSheetId="11">[1]inversionesreservas!$K$2</definedName>
    <definedName name="________trm1" localSheetId="31">[1]inversionesreservas!$K$2</definedName>
    <definedName name="________trm1">[1]inversionesreservas!$K$2</definedName>
    <definedName name="_______trm1" localSheetId="5">[2]inversionesreservas!$K$2</definedName>
    <definedName name="_______trm1" localSheetId="4">[2]inversionesreservas!$K$2</definedName>
    <definedName name="_______trm1" localSheetId="57">#REF!</definedName>
    <definedName name="_______trm1" localSheetId="61">#REF!</definedName>
    <definedName name="_______trm1" localSheetId="70">#REF!</definedName>
    <definedName name="_______trm1" localSheetId="71">#REF!</definedName>
    <definedName name="_______trm1" localSheetId="6">[1]inversionesreservas!$K$2</definedName>
    <definedName name="_______trm1" localSheetId="78">[1]inversionesreservas!$K$2</definedName>
    <definedName name="_______trm1" localSheetId="79">[1]inversionesreservas!$K$2</definedName>
    <definedName name="_______trm1" localSheetId="93">[1]inversionesreservas!$K$2</definedName>
    <definedName name="_______trm1" localSheetId="95">#REF!</definedName>
    <definedName name="_______trm1" localSheetId="97">[1]inversionesreservas!$K$2</definedName>
    <definedName name="_______trm1" localSheetId="105">#REF!</definedName>
    <definedName name="_______trm1" localSheetId="106">[1]inversionesreservas!$K$2</definedName>
    <definedName name="_______trm1" localSheetId="107">[1]inversionesreservas!$K$2</definedName>
    <definedName name="_______trm1" localSheetId="11">[1]inversionesreservas!$K$2</definedName>
    <definedName name="_______trm1" localSheetId="31">[1]inversionesreservas!$K$2</definedName>
    <definedName name="_______trm1">[1]inversionesreservas!$K$2</definedName>
    <definedName name="______trm1" localSheetId="5">[2]inversionesreservas!$K$2</definedName>
    <definedName name="______trm1" localSheetId="4">[2]inversionesreservas!$K$2</definedName>
    <definedName name="______trm1" localSheetId="57">#REF!</definedName>
    <definedName name="______trm1" localSheetId="61">#REF!</definedName>
    <definedName name="______trm1" localSheetId="70">#REF!</definedName>
    <definedName name="______trm1" localSheetId="71">#REF!</definedName>
    <definedName name="______trm1" localSheetId="6">[1]inversionesreservas!$K$2</definedName>
    <definedName name="______trm1" localSheetId="78">[1]inversionesreservas!$K$2</definedName>
    <definedName name="______trm1" localSheetId="79">[1]inversionesreservas!$K$2</definedName>
    <definedName name="______trm1" localSheetId="93">[1]inversionesreservas!$K$2</definedName>
    <definedName name="______trm1" localSheetId="95">#REF!</definedName>
    <definedName name="______trm1" localSheetId="97">[1]inversionesreservas!$K$2</definedName>
    <definedName name="______trm1" localSheetId="105">#REF!</definedName>
    <definedName name="______trm1" localSheetId="106">[1]inversionesreservas!$K$2</definedName>
    <definedName name="______trm1" localSheetId="107">[1]inversionesreservas!$K$2</definedName>
    <definedName name="______trm1" localSheetId="11">[1]inversionesreservas!$K$2</definedName>
    <definedName name="______trm1" localSheetId="31">[1]inversionesreservas!$K$2</definedName>
    <definedName name="______trm1">[1]inversionesreservas!$K$2</definedName>
    <definedName name="_____trm1" localSheetId="5">[2]inversionesreservas!$K$2</definedName>
    <definedName name="_____trm1" localSheetId="4">[2]inversionesreservas!$K$2</definedName>
    <definedName name="_____trm1" localSheetId="57">#REF!</definedName>
    <definedName name="_____trm1" localSheetId="61">#REF!</definedName>
    <definedName name="_____trm1" localSheetId="70">#REF!</definedName>
    <definedName name="_____trm1" localSheetId="71">#REF!</definedName>
    <definedName name="_____trm1" localSheetId="6">[1]inversionesreservas!$K$2</definedName>
    <definedName name="_____trm1" localSheetId="78">[1]inversionesreservas!$K$2</definedName>
    <definedName name="_____trm1" localSheetId="79">[1]inversionesreservas!$K$2</definedName>
    <definedName name="_____trm1" localSheetId="93">[1]inversionesreservas!$K$2</definedName>
    <definedName name="_____trm1" localSheetId="95">#REF!</definedName>
    <definedName name="_____trm1" localSheetId="97">[1]inversionesreservas!$K$2</definedName>
    <definedName name="_____trm1" localSheetId="105">#REF!</definedName>
    <definedName name="_____trm1" localSheetId="106">[1]inversionesreservas!$K$2</definedName>
    <definedName name="_____trm1" localSheetId="107">[1]inversionesreservas!$K$2</definedName>
    <definedName name="_____trm1" localSheetId="11">[1]inversionesreservas!$K$2</definedName>
    <definedName name="_____trm1" localSheetId="31">[1]inversionesreservas!$K$2</definedName>
    <definedName name="_____trm1">[1]inversionesreservas!$K$2</definedName>
    <definedName name="____trm1" localSheetId="5">[2]inversionesreservas!$K$2</definedName>
    <definedName name="____trm1" localSheetId="4">[2]inversionesreservas!$K$2</definedName>
    <definedName name="____trm1" localSheetId="57">#REF!</definedName>
    <definedName name="____trm1" localSheetId="61">#REF!</definedName>
    <definedName name="____trm1" localSheetId="70">#REF!</definedName>
    <definedName name="____trm1" localSheetId="71">#REF!</definedName>
    <definedName name="____trm1" localSheetId="6">[1]inversionesreservas!$K$2</definedName>
    <definedName name="____trm1" localSheetId="78">[1]inversionesreservas!$K$2</definedName>
    <definedName name="____trm1" localSheetId="79">[1]inversionesreservas!$K$2</definedName>
    <definedName name="____trm1" localSheetId="93">[1]inversionesreservas!$K$2</definedName>
    <definedName name="____trm1" localSheetId="95">#REF!</definedName>
    <definedName name="____trm1" localSheetId="97">[1]inversionesreservas!$K$2</definedName>
    <definedName name="____trm1" localSheetId="105">#REF!</definedName>
    <definedName name="____trm1" localSheetId="106">[1]inversionesreservas!$K$2</definedName>
    <definedName name="____trm1" localSheetId="107">[1]inversionesreservas!$K$2</definedName>
    <definedName name="____trm1" localSheetId="11">[1]inversionesreservas!$K$2</definedName>
    <definedName name="____trm1" localSheetId="31">[1]inversionesreservas!$K$2</definedName>
    <definedName name="____trm1">[1]inversionesreservas!$K$2</definedName>
    <definedName name="___trm1" localSheetId="5">[2]inversionesreservas!$K$2</definedName>
    <definedName name="___trm1" localSheetId="4">[2]inversionesreservas!$K$2</definedName>
    <definedName name="___trm1" localSheetId="57">#REF!</definedName>
    <definedName name="___trm1" localSheetId="61">#REF!</definedName>
    <definedName name="___trm1" localSheetId="70">#REF!</definedName>
    <definedName name="___trm1" localSheetId="71">#REF!</definedName>
    <definedName name="___trm1" localSheetId="6">[1]inversionesreservas!$K$2</definedName>
    <definedName name="___trm1" localSheetId="78">[1]inversionesreservas!$K$2</definedName>
    <definedName name="___trm1" localSheetId="79">[1]inversionesreservas!$K$2</definedName>
    <definedName name="___trm1" localSheetId="93">[1]inversionesreservas!$K$2</definedName>
    <definedName name="___trm1" localSheetId="95">#REF!</definedName>
    <definedName name="___trm1" localSheetId="97">[1]inversionesreservas!$K$2</definedName>
    <definedName name="___trm1" localSheetId="105">#REF!</definedName>
    <definedName name="___trm1" localSheetId="106">[1]inversionesreservas!$K$2</definedName>
    <definedName name="___trm1" localSheetId="107">[1]inversionesreservas!$K$2</definedName>
    <definedName name="___trm1" localSheetId="11">[1]inversionesreservas!$K$2</definedName>
    <definedName name="___trm1" localSheetId="31">[1]inversionesreservas!$K$2</definedName>
    <definedName name="___trm1">[1]inversionesreservas!$K$2</definedName>
    <definedName name="__trm1" localSheetId="1">[3]inversionesreservas!$K$2</definedName>
    <definedName name="__trm1" localSheetId="5">[2]inversionesreservas!$K$2</definedName>
    <definedName name="__trm1" localSheetId="4">[2]inversionesreservas!$K$2</definedName>
    <definedName name="__trm1" localSheetId="57">#REF!</definedName>
    <definedName name="__trm1" localSheetId="61">#REF!</definedName>
    <definedName name="__trm1" localSheetId="70">#REF!</definedName>
    <definedName name="__trm1" localSheetId="71">#REF!</definedName>
    <definedName name="__trm1" localSheetId="6">[1]inversionesreservas!$K$2</definedName>
    <definedName name="__trm1" localSheetId="78">[1]inversionesreservas!$K$2</definedName>
    <definedName name="__trm1" localSheetId="79">[1]inversionesreservas!$K$2</definedName>
    <definedName name="__trm1" localSheetId="93">[1]inversionesreservas!$K$2</definedName>
    <definedName name="__trm1" localSheetId="95">#REF!</definedName>
    <definedName name="__trm1" localSheetId="97">[1]inversionesreservas!$K$2</definedName>
    <definedName name="__trm1" localSheetId="105">#REF!</definedName>
    <definedName name="__trm1" localSheetId="106">[1]inversionesreservas!$K$2</definedName>
    <definedName name="__trm1" localSheetId="107">[1]inversionesreservas!$K$2</definedName>
    <definedName name="__trm1" localSheetId="11">[1]inversionesreservas!$K$2</definedName>
    <definedName name="__trm1" localSheetId="31">[1]inversionesreservas!$K$2</definedName>
    <definedName name="__trm1">[1]inversionesreservas!$K$2</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2047</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12" hidden="1">'Nota 5B Instrumentos financ'!$A$6:$E$85</definedName>
    <definedName name="_ftn1" localSheetId="81">'Nota 28 Supuestos econo'!#REF!</definedName>
    <definedName name="_ftn2" localSheetId="32">'Nota 8 Política control riesg'!#REF!</definedName>
    <definedName name="_ftn3" localSheetId="32">'Nota 8 Política control riesg'!#REF!</definedName>
    <definedName name="_ftn4" localSheetId="32">'Nota 8 Política control riesg'!#REF!</definedName>
    <definedName name="_ftn5" localSheetId="32">'Nota 8 Política control riesg'!#REF!</definedName>
    <definedName name="_ftn6" localSheetId="32">'Nota 8 Política control riesg'!#REF!</definedName>
    <definedName name="_ftnref1" localSheetId="81">'Nota 28 Supuestos econo'!#REF!</definedName>
    <definedName name="_ftnref2" localSheetId="32">'Nota 8 Política control riesg'!$C$10</definedName>
    <definedName name="_ftnref3" localSheetId="32">'Nota 8 Política control riesg'!$D$10</definedName>
    <definedName name="_ftnref4" localSheetId="32">'Nota 8 Política control riesg'!$E$10</definedName>
    <definedName name="_ftnref5" localSheetId="32">'Nota 8 Política control riesg'!$F$10</definedName>
    <definedName name="_ftnref6" localSheetId="32">'Nota 8 Política control riesg'!$G$10</definedName>
    <definedName name="_Hlk86858548" localSheetId="98">'Nota32A Intereses y rto miles'!#REF!</definedName>
    <definedName name="_Order1" hidden="1">255</definedName>
    <definedName name="_Order2" hidden="1">255</definedName>
    <definedName name="_rin08" localSheetId="1">OFFSET([0]!ACOMTI1,0,MATCH([4]RDTOS!$DV$4,[4]RDTOS!$BI$2:$BV$2,0)-1,ROWS([0]!ACOMTI1),COLUMNS([0]!ACOMTI1))</definedName>
    <definedName name="_rin08" localSheetId="0">OFFSET(ACOMTI1,0,MATCH([4]RDTOS!$DV$4,[4]RDTOS!$BI$2:$BV$2,0)-1,ROWS(ACOMTI1),COLUMNS(ACOMTI1))</definedName>
    <definedName name="_rin08" localSheetId="5">OFFSET([0]!ACOMTI1,0,MATCH([4]RDTOS!$DV$4,[4]RDTOS!$BI$2:$BV$2,0)-1,ROWS([0]!ACOMTI1),COLUMNS([0]!ACOMTI1))</definedName>
    <definedName name="_rin08" localSheetId="3">OFFSET(ACOMTI1,0,MATCH([4]RDTOS!$DV$4,[4]RDTOS!$BI$2:$BV$2,0)-1,ROWS(ACOMTI1),COLUMNS(ACOMTI1))</definedName>
    <definedName name="_rin08" localSheetId="4">OFFSET('Flujos de efectivo'!ACOMTI1,0,MATCH([4]RDTOS!$DV$4,[4]RDTOS!$BI$2:$BV$2,0)-1,ROWS('Flujos de efectivo'!ACOMTI1),COLUMNS('Flujos de efectivo'!ACOMTI1))</definedName>
    <definedName name="_rin08" localSheetId="57">OFFSET('Nota 12 Activos prepagados'!ACOMTI1,0,MATCH(#REF!,#REF!,0)-1,ROWS('Nota 12 Activos prepagados'!ACOMTI1),COLUMNS('Nota 12 Activos prepagados'!ACOMTI1))</definedName>
    <definedName name="_rin08" localSheetId="58">OFFSET(ACOMTI1,0,MATCH([4]RDTOS!$DV$4,[4]RDTOS!$BI$2:$BV$2,0)-1,ROWS(ACOMTI1),COLUMNS(ACOMTI1))</definedName>
    <definedName name="_rin08" localSheetId="61">OFFSET('Nota 14 Compromisos adquisicion'!ACOMTI1,0,MATCH(#REF!,#REF!,0)-1,ROWS('Nota 14 Compromisos adquisicion'!ACOMTI1),COLUMNS('Nota 14 Compromisos adquisicion'!ACOMTI1))</definedName>
    <definedName name="_rin08" localSheetId="60">OFFSET(ACOMTI1,0,MATCH(#REF!,#REF!,0)-1,ROWS(ACOMTI1),COLUMNS(ACOMTI1))</definedName>
    <definedName name="_rin08" localSheetId="63">OFFSET(ACOMTI1,0,MATCH(#REF!,#REF!,0)-1,ROWS(ACOMTI1),COLUMNS(ACOMTI1))</definedName>
    <definedName name="_rin08" localSheetId="66">OFFSET(ACOMTI1,0,MATCH([4]RDTOS!$DV$4,[4]RDTOS!$BI$2:$BV$2,0)-1,ROWS(ACOMTI1),COLUMNS(ACOMTI1))</definedName>
    <definedName name="_rin08" localSheetId="67">OFFSET(ACOMTI1,0,MATCH([4]RDTOS!$DV$4,[4]RDTOS!$BI$2:$BV$2,0)-1,ROWS(ACOMTI1),COLUMNS(ACOMTI1))</definedName>
    <definedName name="_rin08" localSheetId="68">OFFSET(ACOMTI1,0,MATCH([4]RDTOS!$DV$4,[4]RDTOS!$BI$2:$BV$2,0)-1,ROWS(ACOMTI1),COLUMNS(ACOMTI1))</definedName>
    <definedName name="_rin08" localSheetId="70">OFFSET('Nota 19 Activo por derecho'!ACOMTI1,0,MATCH(#REF!,#REF!,0)-1,ROWS('Nota 19 Activo por derecho'!ACOMTI1),COLUMNS('Nota 19 Activo por derecho'!ACOMTI1))</definedName>
    <definedName name="_rin08" localSheetId="69">OFFSET(ACOMTI1,0,MATCH(#REF!,#REF!,0)-1,ROWS(ACOMTI1),COLUMNS(ACOMTI1))</definedName>
    <definedName name="_rin08" localSheetId="71">OFFSET('Nota 19 Pasiv por arrend'!ACOMTI1,0,MATCH(#REF!,#REF!,0)-1,ROWS('Nota 19 Pasiv por arrend'!ACOMTI1),COLUMNS('Nota 19 Pasiv por arrend'!ACOMTI1))</definedName>
    <definedName name="_rin08" localSheetId="10">OFFSET(ACOMTI1,0,MATCH([4]RDTOS!$DV$4,[4]RDTOS!$BI$2:$BV$2,0)-1,ROWS(ACOMTI1),COLUMNS(ACOMTI1))</definedName>
    <definedName name="_rin08" localSheetId="9">OFFSET([0]!ACOMTI1,0,MATCH([4]RDTOS!$DV$4,[4]RDTOS!$BI$2:$BV$2,0)-1,ROWS([0]!ACOMTI1),COLUMNS([0]!ACOMTI1))</definedName>
    <definedName name="_rin08" localSheetId="6">OFFSET(ACOMTI1,0,MATCH([4]RDTOS!$DV$4,[4]RDTOS!$BI$2:$BV$2,0)-1,ROWS(ACOMTI1),COLUMNS(ACOMTI1))</definedName>
    <definedName name="_rin08" localSheetId="72">OFFSET(ACOMTI1,0,MATCH([4]RDTOS!$DV$4,[4]RDTOS!$BI$2:$BV$2,0)-1,ROWS(ACOMTI1),COLUMNS(ACOMTI1))</definedName>
    <definedName name="_rin08" localSheetId="73">OFFSET(ACOMTI1,0,MATCH([4]RDTOS!$DV$4,[4]RDTOS!$BI$2:$BV$2,0)-1,ROWS(ACOMTI1),COLUMNS(ACOMTI1))</definedName>
    <definedName name="_rin08" localSheetId="74">OFFSET(ACOMTI1,0,MATCH([4]RDTOS!$DV$4,[4]RDTOS!$BI$2:$BV$2,0)-1,ROWS(ACOMTI1),COLUMNS(ACOMTI1))</definedName>
    <definedName name="_rin08" localSheetId="76">OFFSET(ACOMTI1,0,MATCH([4]RDTOS!$DV$4,[4]RDTOS!$BI$2:$BV$2,0)-1,ROWS(ACOMTI1),COLUMNS(ACOMTI1))</definedName>
    <definedName name="_rin08" localSheetId="77">OFFSET(ACOMTI1,0,MATCH([4]RDTOS!$DV$4,[4]RDTOS!$BI$2:$BV$2,0)-1,ROWS(ACOMTI1),COLUMNS(ACOMTI1))</definedName>
    <definedName name="_rin08" localSheetId="78">OFFSET(ACOMTI1,0,MATCH([4]RDTOS!$DV$4,[4]RDTOS!$BI$2:$BV$2,0)-1,ROWS(ACOMTI1),COLUMNS(ACOMTI1))</definedName>
    <definedName name="_rin08" localSheetId="79">OFFSET(ACOMTI1,0,MATCH([4]RDTOS!$DV$4,[4]RDTOS!$BI$2:$BV$2,0)-1,ROWS(ACOMTI1),COLUMNS(ACOMTI1))</definedName>
    <definedName name="_rin08" localSheetId="80">OFFSET(ACOMTI1,0,MATCH([4]RDTOS!$DV$4,[4]RDTOS!$BI$2:$BV$2,0)-1,ROWS(ACOMTI1),COLUMNS(ACOMTI1))</definedName>
    <definedName name="_rin08" localSheetId="92">OFFSET(ACOMTI1,0,MATCH(#REF!,#REF!,0)-1,ROWS(ACOMTI1),COLUMNS(ACOMTI1))</definedName>
    <definedName name="_rin08" localSheetId="91">OFFSET(ACOMTI1,0,MATCH(#REF!,#REF!,0)-1,ROWS(ACOMTI1),COLUMNS(ACOMTI1))</definedName>
    <definedName name="_rin08" localSheetId="93">OFFSET(ACOMTI1,0,MATCH([4]RDTOS!$DV$4,[4]RDTOS!$BI$2:$BV$2,0)-1,ROWS(ACOMTI1),COLUMNS(ACOMTI1))</definedName>
    <definedName name="_rin08" localSheetId="95">OFFSET('Nota 30A Provisiones - casos '!ACOMTI1,0,MATCH(#REF!,#REF!,0)-1,ROWS('Nota 30A Provisiones - casos '!ACOMTI1),COLUMNS('Nota 30A Provisiones - casos '!ACOMTI1))</definedName>
    <definedName name="_rin08" localSheetId="97">OFFSET(ACOMTI1,0,MATCH([4]RDTOS!$DV$4,[4]RDTOS!$BI$2:$BV$2,0)-1,ROWS(ACOMTI1),COLUMNS(ACOMTI1))</definedName>
    <definedName name="_rin08" localSheetId="103">OFFSET(ACOMTI1,0,MATCH([4]RDTOS!$DV$4,[4]RDTOS!$BI$2:$BV$2,0)-1,ROWS(ACOMTI1),COLUMNS(ACOMTI1))</definedName>
    <definedName name="_rin08" localSheetId="104">OFFSET(ACOMTI1,0,MATCH([4]RDTOS!$DV$4,[4]RDTOS!$BI$2:$BV$2,0)-1,ROWS(ACOMTI1),COLUMNS(ACOMTI1))</definedName>
    <definedName name="_rin08" localSheetId="105">OFFSET('Nota 42A Deprec amort dete ANF'!ACOMTI1,0,MATCH(#REF!,#REF!,0)-1,ROWS('Nota 42A Deprec amort dete ANF'!ACOMTI1),COLUMNS('Nota 42A Deprec amort dete ANF'!ACOMTI1))</definedName>
    <definedName name="_rin08" localSheetId="106">OFFSET(ACOMTI1,0,MATCH([4]RDTOS!$DV$4,[4]RDTOS!$BI$2:$BV$2,0)-1,ROWS(ACOMTI1),COLUMNS(ACOMTI1))</definedName>
    <definedName name="_rin08" localSheetId="107">OFFSET(ACOMTI1,0,MATCH([4]RDTOS!$DV$4,[4]RDTOS!$BI$2:$BV$2,0)-1,ROWS(ACOMTI1),COLUMNS(ACOMTI1))</definedName>
    <definedName name="_rin08" localSheetId="11">OFFSET(ACOMTI1,0,MATCH([4]RDTOS!$DV$4,[4]RDTOS!$BI$2:$BV$2,0)-1,ROWS(ACOMTI1),COLUMNS(ACOMTI1))</definedName>
    <definedName name="_rin08" localSheetId="16">OFFSET([5]!ACOMTI1,0,MATCH([4]RDTOS!$DV$4,[4]RDTOS!$BI$2:$BV$2,0)-1,ROWS([5]!ACOMTI1),COLUMNS([5]!ACOMTI1))</definedName>
    <definedName name="_rin08" localSheetId="15">OFFSET([5]!ACOMTI1,0,MATCH([4]RDTOS!$DV$4,[4]RDTOS!$BI$2:$BV$2,0)-1,ROWS([5]!ACOMTI1),COLUMNS([5]!ACOMTI1))</definedName>
    <definedName name="_rin08" localSheetId="20">OFFSET(ACOMTI1,0,MATCH([4]RDTOS!$DV$4,[4]RDTOS!$BI$2:$BV$2,0)-1,ROWS(ACOMTI1),COLUMNS(ACOMTI1))</definedName>
    <definedName name="_rin08" localSheetId="28">OFFSET(ACOMTI1,0,MATCH([4]RDTOS!$DV$4,[4]RDTOS!$BI$2:$BV$2,0)-1,ROWS(ACOMTI1),COLUMNS(ACOMTI1))</definedName>
    <definedName name="_rin08" localSheetId="29">OFFSET(ACOMTI1,0,MATCH([4]RDTOS!$DV$4,[4]RDTOS!$BI$2:$BV$2,0)-1,ROWS(ACOMTI1),COLUMNS(ACOMTI1))</definedName>
    <definedName name="_rin08" localSheetId="33">OFFSET(ACOMTI1,0,MATCH([4]RDTOS!$DV$4,[4]RDTOS!$BI$2:$BV$2,0)-1,ROWS(ACOMTI1),COLUMNS(ACOMTI1))</definedName>
    <definedName name="_rin08" localSheetId="31">OFFSET(ACOMTI1,0,MATCH([4]RDTOS!$DV$4,[4]RDTOS!$BI$2:$BV$2,0)-1,ROWS(ACOMTI1),COLUMNS(ACOMTI1))</definedName>
    <definedName name="_rin08" localSheetId="36">OFFSET([0]!ACOMTI1,0,MATCH([4]RDTOS!$DV$4,[4]RDTOS!$BI$2:$BV$2,0)-1,ROWS([0]!ACOMTI1),COLUMNS([0]!ACOMTI1))</definedName>
    <definedName name="_rin08" localSheetId="34">OFFSET(ACOMTI1,0,MATCH([4]RDTOS!$DV$4,[4]RDTOS!$BI$2:$BV$2,0)-1,ROWS(ACOMTI1),COLUMNS(ACOMTI1))</definedName>
    <definedName name="_rin08" localSheetId="35">OFFSET([0]!ACOMTI1,0,MATCH([4]RDTOS!$DV$4,[4]RDTOS!$BI$2:$BV$2,0)-1,ROWS([0]!ACOMTI1),COLUMNS([0]!ACOMTI1))</definedName>
    <definedName name="_rin08" localSheetId="98">OFFSET(ACOMTI1,0,MATCH([4]RDTOS!$DV$4,[4]RDTOS!$BI$2:$BV$2,0)-1,ROWS(ACOMTI1),COLUMNS(ACOMTI1))</definedName>
    <definedName name="_rin08" localSheetId="2">OFFSET([0]!ACOMTI1,0,MATCH([4]RDTOS!$DV$4,[4]RDTOS!$BI$2:$BV$2,0)-1,ROWS([0]!ACOMTI1),COLUMNS([0]!ACOMTI1))</definedName>
    <definedName name="_rin08">OFFSET(ACOMTI1,0,MATCH([4]RDTOS!$DV$4,[4]RDTOS!$BI$2:$BV$2,0)-1,ROWS(ACOMTI1),COLUMNS(ACOMTI1))</definedName>
    <definedName name="_Rin1" localSheetId="7">OFFSET(ACOMTC1,0,MATCH([4]RDTOS!$DS$4,[4]RDTOS!$CR$2:$DA$2,0)-1,ROWS(ACOMTC1),COLUMNS(ACOMTC1))</definedName>
    <definedName name="_Rin1" localSheetId="1">OFFSET(ACOMTC1,0,MATCH([4]RDTOS!$DS$4,[4]RDTOS!$CR$2:$DA$2,0)-1,ROWS(ACOMTC1),COLUMNS(ACOMTC1))</definedName>
    <definedName name="_Rin1" localSheetId="0">OFFSET(ACOMTC1,0,MATCH([4]RDTOS!$DS$4,[4]RDTOS!$CR$2:$DA$2,0)-1,ROWS(ACOMTC1),COLUMNS(ACOMTC1))</definedName>
    <definedName name="_Rin1" localSheetId="5">OFFSET(ACOMTC1,0,MATCH([4]RDTOS!$DS$4,[4]RDTOS!$CR$2:$DA$2,0)-1,ROWS(ACOMTC1),COLUMNS(ACOMTC1))</definedName>
    <definedName name="_Rin1" localSheetId="3">OFFSET(ACOMTC1,0,MATCH([4]RDTOS!$DS$4,[4]RDTOS!$CR$2:$DA$2,0)-1,ROWS(ACOMTC1),COLUMNS(ACOMTC1))</definedName>
    <definedName name="_Rin1" localSheetId="4">OFFSET(ACOMTC1,0,MATCH([4]RDTOS!$DS$4,[4]RDTOS!$CR$2:$DA$2,0)-1,ROWS(ACOMTC1),COLUMNS(ACOMTC1))</definedName>
    <definedName name="_Rin1" localSheetId="40">OFFSET(ACOMTC1,0,MATCH([4]RDTOS!$DS$4,[4]RDTOS!$CR$2:$DA$2,0)-1,ROWS(ACOMTC1),COLUMNS(ACOMTC1))</definedName>
    <definedName name="_Rin1" localSheetId="39">OFFSET(ACOMTC1,0,MATCH([4]RDTOS!$DS$4,[4]RDTOS!$CR$2:$DA$2,0)-1,ROWS(ACOMTC1),COLUMNS(ACOMTC1))</definedName>
    <definedName name="_Rin1" localSheetId="44">OFFSET(ACOMTC1,0,MATCH([4]RDTOS!$DS$4,[4]RDTOS!$CR$2:$DA$2,0)-1,ROWS(ACOMTC1),COLUMNS(ACOMTC1))</definedName>
    <definedName name="_Rin1" localSheetId="43">OFFSET(ACOMTC1,0,MATCH([4]RDTOS!$DS$4,[4]RDTOS!$CR$2:$DA$2,0)-1,ROWS(ACOMTC1),COLUMNS(ACOMTC1))</definedName>
    <definedName name="_Rin1" localSheetId="49">OFFSET(ACOMTC1,0,MATCH([4]RDTOS!$DS$4,[4]RDTOS!$CR$2:$DA$2,0)-1,ROWS(ACOMTC1),COLUMNS(ACOMTC1))</definedName>
    <definedName name="_Rin1" localSheetId="57">OFFSET(ACOMTC1,0,MATCH(#REF!,#REF!,0)-1,ROWS(ACOMTC1),COLUMNS(ACOMTC1))</definedName>
    <definedName name="_Rin1" localSheetId="58">OFFSET(ACOMTC1,0,MATCH([4]RDTOS!$DS$4,[4]RDTOS!$CR$2:$DA$2,0)-1,ROWS(ACOMTC1),COLUMNS(ACOMTC1))</definedName>
    <definedName name="_Rin1" localSheetId="61">OFFSET(ACOMTC1,0,MATCH(#REF!,#REF!,0)-1,ROWS(ACOMTC1),COLUMNS(ACOMTC1))</definedName>
    <definedName name="_Rin1" localSheetId="60">OFFSET(ACOMTC1,0,MATCH(#REF!,#REF!,0)-1,ROWS(ACOMTC1),COLUMNS(ACOMTC1))</definedName>
    <definedName name="_Rin1" localSheetId="63">OFFSET(ACOMTC1,0,MATCH(#REF!,#REF!,0)-1,ROWS(ACOMTC1),COLUMNS(ACOMTC1))</definedName>
    <definedName name="_Rin1" localSheetId="66">OFFSET(ACOMTC1,0,MATCH([4]RDTOS!$DS$4,[4]RDTOS!$CR$2:$DA$2,0)-1,ROWS(ACOMTC1),COLUMNS(ACOMTC1))</definedName>
    <definedName name="_Rin1" localSheetId="67">OFFSET(ACOMTC1,0,MATCH([4]RDTOS!$DS$4,[4]RDTOS!$CR$2:$DA$2,0)-1,ROWS(ACOMTC1),COLUMNS(ACOMTC1))</definedName>
    <definedName name="_Rin1" localSheetId="68">OFFSET(ACOMTC1,0,MATCH([4]RDTOS!$DS$4,[4]RDTOS!$CR$2:$DA$2,0)-1,ROWS(ACOMTC1),COLUMNS(ACOMTC1))</definedName>
    <definedName name="_Rin1" localSheetId="70">OFFSET(ACOMTC1,0,MATCH(#REF!,#REF!,0)-1,ROWS(ACOMTC1),COLUMNS(ACOMTC1))</definedName>
    <definedName name="_Rin1" localSheetId="69">OFFSET(ACOMTC1,0,MATCH(#REF!,#REF!,0)-1,ROWS(ACOMTC1),COLUMNS(ACOMTC1))</definedName>
    <definedName name="_Rin1" localSheetId="71">OFFSET(ACOMTC1,0,MATCH(#REF!,#REF!,0)-1,ROWS(ACOMTC1),COLUMNS(ACOMTC1))</definedName>
    <definedName name="_Rin1" localSheetId="10">OFFSET(ACOMTC1,0,MATCH([4]RDTOS!$DS$4,[4]RDTOS!$CR$2:$DA$2,0)-1,ROWS(ACOMTC1),COLUMNS(ACOMTC1))</definedName>
    <definedName name="_Rin1" localSheetId="9">OFFSET(ACOMTC1,0,MATCH([4]RDTOS!$DS$4,[4]RDTOS!$CR$2:$DA$2,0)-1,ROWS(ACOMTC1),COLUMNS(ACOMTC1))</definedName>
    <definedName name="_Rin1" localSheetId="6">OFFSET(ACOMTC1,0,MATCH([4]RDTOS!$DS$4,[4]RDTOS!$CR$2:$DA$2,0)-1,ROWS(ACOMTC1),COLUMNS(ACOMTC1))</definedName>
    <definedName name="_Rin1" localSheetId="72">OFFSET(ACOMTC1,0,MATCH([4]RDTOS!$DS$4,[4]RDTOS!$CR$2:$DA$2,0)-1,ROWS(ACOMTC1),COLUMNS(ACOMTC1))</definedName>
    <definedName name="_Rin1" localSheetId="73">OFFSET(ACOMTC1,0,MATCH([4]RDTOS!$DS$4,[4]RDTOS!$CR$2:$DA$2,0)-1,ROWS(ACOMTC1),COLUMNS(ACOMTC1))</definedName>
    <definedName name="_Rin1" localSheetId="74">OFFSET(ACOMTC1,0,MATCH([4]RDTOS!$DS$4,[4]RDTOS!$CR$2:$DA$2,0)-1,ROWS(ACOMTC1),COLUMNS(ACOMTC1))</definedName>
    <definedName name="_Rin1" localSheetId="76">OFFSET(ACOMTC1,0,MATCH([4]RDTOS!$DS$4,[4]RDTOS!$CR$2:$DA$2,0)-1,ROWS(ACOMTC1),COLUMNS(ACOMTC1))</definedName>
    <definedName name="_Rin1" localSheetId="77">OFFSET(ACOMTC1,0,MATCH([4]RDTOS!$DS$4,[4]RDTOS!$CR$2:$DA$2,0)-1,ROWS(ACOMTC1),COLUMNS(ACOMTC1))</definedName>
    <definedName name="_Rin1" localSheetId="78">OFFSET(ACOMTC1,0,MATCH([4]RDTOS!$DS$4,[4]RDTOS!$CR$2:$DA$2,0)-1,ROWS(ACOMTC1),COLUMNS(ACOMTC1))</definedName>
    <definedName name="_Rin1" localSheetId="79">OFFSET(ACOMTC1,0,MATCH([4]RDTOS!$DS$4,[4]RDTOS!$CR$2:$DA$2,0)-1,ROWS(ACOMTC1),COLUMNS(ACOMTC1))</definedName>
    <definedName name="_Rin1" localSheetId="90">OFFSET(ACOMTC1,0,MATCH([4]RDTOS!$DS$4,[4]RDTOS!$CR$2:$DA$2,0)-1,ROWS(ACOMTC1),COLUMNS(ACOMTC1))</definedName>
    <definedName name="_Rin1" localSheetId="89">OFFSET(ACOMTC1,0,MATCH([4]RDTOS!$DS$4,[4]RDTOS!$CR$2:$DA$2,0)-1,ROWS(ACOMTC1),COLUMNS(ACOMTC1))</definedName>
    <definedName name="_Rin1" localSheetId="88">OFFSET(ACOMTC1,0,MATCH([4]RDTOS!$DS$4,[4]RDTOS!$CR$2:$DA$2,0)-1,ROWS(ACOMTC1),COLUMNS(ACOMTC1))</definedName>
    <definedName name="_Rin1" localSheetId="87">OFFSET(ACOMTC1,0,MATCH([4]RDTOS!$DS$4,[4]RDTOS!$CR$2:$DA$2,0)-1,ROWS(ACOMTC1),COLUMNS(ACOMTC1))</definedName>
    <definedName name="_Rin1" localSheetId="80">OFFSET(ACOMTC1,0,MATCH([4]RDTOS!$DS$4,[4]RDTOS!$CR$2:$DA$2,0)-1,ROWS(ACOMTC1),COLUMNS(ACOMTC1))</definedName>
    <definedName name="_Rin1" localSheetId="92">OFFSET(ACOMTC1,0,MATCH(#REF!,#REF!,0)-1,ROWS(ACOMTC1),COLUMNS(ACOMTC1))</definedName>
    <definedName name="_Rin1" localSheetId="91">OFFSET(ACOMTC1,0,MATCH(#REF!,#REF!,0)-1,ROWS(ACOMTC1),COLUMNS(ACOMTC1))</definedName>
    <definedName name="_Rin1" localSheetId="93">OFFSET(ACOMTC1,0,MATCH([4]RDTOS!$DS$4,[4]RDTOS!$CR$2:$DA$2,0)-1,ROWS(ACOMTC1),COLUMNS(ACOMTC1))</definedName>
    <definedName name="_Rin1" localSheetId="95">OFFSET(ACOMTC1,0,MATCH(#REF!,#REF!,0)-1,ROWS(ACOMTC1),COLUMNS(ACOMTC1))</definedName>
    <definedName name="_Rin1" localSheetId="97">OFFSET(ACOMTC1,0,MATCH([4]RDTOS!$DS$4,[4]RDTOS!$CR$2:$DA$2,0)-1,ROWS(ACOMTC1),COLUMNS(ACOMTC1))</definedName>
    <definedName name="_Rin1" localSheetId="100">OFFSET(ACOMTC1,0,MATCH([4]RDTOS!$DS$4,[4]RDTOS!$CR$2:$DA$2,0)-1,ROWS(ACOMTC1),COLUMNS(ACOMTC1))</definedName>
    <definedName name="_Rin1" localSheetId="103">OFFSET(ACOMTC1,0,MATCH([4]RDTOS!$DS$4,[4]RDTOS!$CR$2:$DA$2,0)-1,ROWS(ACOMTC1),COLUMNS(ACOMTC1))</definedName>
    <definedName name="_Rin1" localSheetId="104">OFFSET(ACOMTC1,0,MATCH([4]RDTOS!$DS$4,[4]RDTOS!$CR$2:$DA$2,0)-1,ROWS(ACOMTC1),COLUMNS(ACOMTC1))</definedName>
    <definedName name="_Rin1" localSheetId="105">OFFSET(ACOMTC1,0,MATCH(#REF!,#REF!,0)-1,ROWS(ACOMTC1),COLUMNS(ACOMTC1))</definedName>
    <definedName name="_Rin1" localSheetId="106">OFFSET(ACOMTC1,0,MATCH([4]RDTOS!$DS$4,[4]RDTOS!$CR$2:$DA$2,0)-1,ROWS(ACOMTC1),COLUMNS(ACOMTC1))</definedName>
    <definedName name="_Rin1" localSheetId="107">OFFSET(ACOMTC1,0,MATCH([4]RDTOS!$DS$4,[4]RDTOS!$CR$2:$DA$2,0)-1,ROWS(ACOMTC1),COLUMNS(ACOMTC1))</definedName>
    <definedName name="_Rin1" localSheetId="11">OFFSET(ACOMTC1,0,MATCH([4]RDTOS!$DS$4,[4]RDTOS!$CR$2:$DA$2,0)-1,ROWS(ACOMTC1),COLUMNS(ACOMTC1))</definedName>
    <definedName name="_Rin1" localSheetId="19">OFFSET(ACOMTC1,0,MATCH([4]RDTOS!$DS$4,[4]RDTOS!$CR$2:$DA$2,0)-1,ROWS(ACOMTC1),COLUMNS(ACOMTC1))</definedName>
    <definedName name="_Rin1" localSheetId="18">OFFSET(ACOMTC1,0,MATCH([4]RDTOS!$DS$4,[4]RDTOS!$CR$2:$DA$2,0)-1,ROWS(ACOMTC1),COLUMNS(ACOMTC1))</definedName>
    <definedName name="_Rin1" localSheetId="16">OFFSET(ACOMTC1,0,MATCH([4]RDTOS!$DS$4,[4]RDTOS!$CR$2:$DA$2,0)-1,ROWS(ACOMTC1),COLUMNS(ACOMTC1))</definedName>
    <definedName name="_Rin1" localSheetId="15">OFFSET(ACOMTC1,0,MATCH([4]RDTOS!$DS$4,[4]RDTOS!$CR$2:$DA$2,0)-1,ROWS(ACOMTC1),COLUMNS(ACOMTC1))</definedName>
    <definedName name="_Rin1" localSheetId="20">OFFSET(ACOMTC1,0,MATCH([4]RDTOS!$DS$4,[4]RDTOS!$CR$2:$DA$2,0)-1,ROWS(ACOMTC1),COLUMNS(ACOMTC1))</definedName>
    <definedName name="_Rin1" localSheetId="14">OFFSET(ACOMTC1,0,MATCH([4]RDTOS!$DS$4,[4]RDTOS!$CR$2:$DA$2,0)-1,ROWS(ACOMTC1),COLUMNS(ACOMTC1))</definedName>
    <definedName name="_Rin1" localSheetId="13">OFFSET(ACOMTC1,0,MATCH([4]RDTOS!$DS$4,[4]RDTOS!$CR$2:$DA$2,0)-1,ROWS(ACOMTC1),COLUMNS(ACOMTC1))</definedName>
    <definedName name="_Rin1" localSheetId="28">OFFSET(ACOMTC1,0,MATCH([4]RDTOS!$DS$4,[4]RDTOS!$CR$2:$DA$2,0)-1,ROWS(ACOMTC1),COLUMNS(ACOMTC1))</definedName>
    <definedName name="_Rin1" localSheetId="29">OFFSET(ACOMTC1,0,MATCH([4]RDTOS!$DS$4,[4]RDTOS!$CR$2:$DA$2,0)-1,ROWS(ACOMTC1),COLUMNS(ACOMTC1))</definedName>
    <definedName name="_Rin1" localSheetId="33">OFFSET(ACOMTC1,0,MATCH([4]RDTOS!$DS$4,[4]RDTOS!$CR$2:$DA$2,0)-1,ROWS(ACOMTC1),COLUMNS(ACOMTC1))</definedName>
    <definedName name="_Rin1" localSheetId="31">OFFSET(ACOMTC1,0,MATCH([4]RDTOS!$DS$4,[4]RDTOS!$CR$2:$DA$2,0)-1,ROWS(ACOMTC1),COLUMNS(ACOMTC1))</definedName>
    <definedName name="_Rin1" localSheetId="36">OFFSET(ACOMTC1,0,MATCH([4]RDTOS!$DS$4,[4]RDTOS!$CR$2:$DA$2,0)-1,ROWS(ACOMTC1),COLUMNS(ACOMTC1))</definedName>
    <definedName name="_Rin1" localSheetId="34">OFFSET(ACOMTC1,0,MATCH([4]RDTOS!$DS$4,[4]RDTOS!$CR$2:$DA$2,0)-1,ROWS(ACOMTC1),COLUMNS(ACOMTC1))</definedName>
    <definedName name="_Rin1" localSheetId="35">OFFSET(ACOMTC1,0,MATCH([4]RDTOS!$DS$4,[4]RDTOS!$CR$2:$DA$2,0)-1,ROWS(ACOMTC1),COLUMNS(ACOMTC1))</definedName>
    <definedName name="_Rin1" localSheetId="98">OFFSET(ACOMTC1,0,MATCH([4]RDTOS!$DS$4,[4]RDTOS!$CR$2:$DA$2,0)-1,ROWS(ACOMTC1),COLUMNS(ACOMTC1))</definedName>
    <definedName name="_Rin1" localSheetId="2">OFFSET(ACOMTC1,0,MATCH([4]RDTOS!$DS$4,[4]RDTOS!$CR$2:$DA$2,0)-1,ROWS(ACOMTC1),COLUMNS(ACOMTC1))</definedName>
    <definedName name="_Rin1">OFFSET(ACOMTC1,0,MATCH([4]RDTOS!$DS$4,[4]RDTOS!$CR$2:$DA$2,0)-1,ROWS(ACOMTC1),COLUMNS(ACOMTC1))</definedName>
    <definedName name="_Toc445280293" localSheetId="3">'Estado resultado integral'!$A$2</definedName>
    <definedName name="_Toc445280294" localSheetId="4">'Flujos de efectivo'!$A$2</definedName>
    <definedName name="_Toc445280295" localSheetId="5">'Estado cambios Patrimonio'!$A$2</definedName>
    <definedName name="_Toc474910639" localSheetId="1">Activos!$A$2</definedName>
    <definedName name="_trm1" localSheetId="1">[3]inversionesreservas!$K$2</definedName>
    <definedName name="_trm1" localSheetId="5">[2]inversionesreservas!$K$2</definedName>
    <definedName name="_trm1" localSheetId="4">[2]inversionesreservas!$K$2</definedName>
    <definedName name="_trm1" localSheetId="57">#REF!</definedName>
    <definedName name="_trm1" localSheetId="61">#REF!</definedName>
    <definedName name="_trm1" localSheetId="70">#REF!</definedName>
    <definedName name="_trm1" localSheetId="71">#REF!</definedName>
    <definedName name="_trm1" localSheetId="6">[1]inversionesreservas!$K$2</definedName>
    <definedName name="_trm1" localSheetId="78">[1]inversionesreservas!$K$2</definedName>
    <definedName name="_trm1" localSheetId="79">[1]inversionesreservas!$K$2</definedName>
    <definedName name="_trm1" localSheetId="93">[1]inversionesreservas!$K$2</definedName>
    <definedName name="_trm1" localSheetId="95">#REF!</definedName>
    <definedName name="_trm1" localSheetId="97">[1]inversionesreservas!$K$2</definedName>
    <definedName name="_trm1" localSheetId="105">#REF!</definedName>
    <definedName name="_trm1" localSheetId="106">[1]inversionesreservas!$K$2</definedName>
    <definedName name="_trm1" localSheetId="107">[1]inversionesreservas!$K$2</definedName>
    <definedName name="_trm1" localSheetId="11">[1]inversionesreservas!$K$2</definedName>
    <definedName name="_trm1" localSheetId="31">[1]inversionesreservas!$K$2</definedName>
    <definedName name="_trm1">[1]inversionesreservas!$K$2</definedName>
    <definedName name="A" localSheetId="7">OFFSET(ACOMTC1,0,MATCH([4]RDTOS!$DV$4,[4]RDTOS!$CR$2:$DA$2,0)-1,ROWS(ACOMTC1),COLUMNS(ACOMTC1))</definedName>
    <definedName name="A" localSheetId="1">OFFSET(ACOMTC1,0,MATCH([4]RDTOS!$DV$4,[4]RDTOS!$CR$2:$DA$2,0)-1,ROWS(ACOMTC1),COLUMNS(ACOMTC1))</definedName>
    <definedName name="A" localSheetId="0">OFFSET(ACOMTC1,0,MATCH([4]RDTOS!$DV$4,[4]RDTOS!$CR$2:$DA$2,0)-1,ROWS(ACOMTC1),COLUMNS(ACOMTC1))</definedName>
    <definedName name="A" localSheetId="5">OFFSET(ACOMTC1,0,MATCH([4]RDTOS!$DV$4,[4]RDTOS!$CR$2:$DA$2,0)-1,ROWS(ACOMTC1),COLUMNS(ACOMTC1))</definedName>
    <definedName name="A" localSheetId="3">OFFSET(ACOMTC1,0,MATCH([4]RDTOS!$DV$4,[4]RDTOS!$CR$2:$DA$2,0)-1,ROWS(ACOMTC1),COLUMNS(ACOMTC1))</definedName>
    <definedName name="A" localSheetId="4">OFFSET(ACOMTC1,0,MATCH([4]RDTOS!$DV$4,[4]RDTOS!$CR$2:$DA$2,0)-1,ROWS(ACOMTC1),COLUMNS(ACOMTC1))</definedName>
    <definedName name="A" localSheetId="40">OFFSET(ACOMTC1,0,MATCH([4]RDTOS!$DV$4,[4]RDTOS!$CR$2:$DA$2,0)-1,ROWS(ACOMTC1),COLUMNS(ACOMTC1))</definedName>
    <definedName name="A" localSheetId="39">OFFSET(ACOMTC1,0,MATCH([4]RDTOS!$DV$4,[4]RDTOS!$CR$2:$DA$2,0)-1,ROWS(ACOMTC1),COLUMNS(ACOMTC1))</definedName>
    <definedName name="A" localSheetId="44">OFFSET(ACOMTC1,0,MATCH([4]RDTOS!$DV$4,[4]RDTOS!$CR$2:$DA$2,0)-1,ROWS(ACOMTC1),COLUMNS(ACOMTC1))</definedName>
    <definedName name="A" localSheetId="43">OFFSET(ACOMTC1,0,MATCH([4]RDTOS!$DV$4,[4]RDTOS!$CR$2:$DA$2,0)-1,ROWS(ACOMTC1),COLUMNS(ACOMTC1))</definedName>
    <definedName name="A" localSheetId="49">OFFSET(ACOMTC1,0,MATCH([4]RDTOS!$DV$4,[4]RDTOS!$CR$2:$DA$2,0)-1,ROWS(ACOMTC1),COLUMNS(ACOMTC1))</definedName>
    <definedName name="A" localSheetId="57">OFFSET(ACOMTC1,0,MATCH(#REF!,#REF!,0)-1,ROWS(ACOMTC1),COLUMNS(ACOMTC1))</definedName>
    <definedName name="A" localSheetId="58">OFFSET(ACOMTC1,0,MATCH([4]RDTOS!$DV$4,[4]RDTOS!$CR$2:$DA$2,0)-1,ROWS(ACOMTC1),COLUMNS(ACOMTC1))</definedName>
    <definedName name="A" localSheetId="61">OFFSET(ACOMTC1,0,MATCH(#REF!,#REF!,0)-1,ROWS(ACOMTC1),COLUMNS(ACOMTC1))</definedName>
    <definedName name="A" localSheetId="60">OFFSET(ACOMTC1,0,MATCH(#REF!,#REF!,0)-1,ROWS(ACOMTC1),COLUMNS(ACOMTC1))</definedName>
    <definedName name="A" localSheetId="63">OFFSET(ACOMTC1,0,MATCH(#REF!,#REF!,0)-1,ROWS(ACOMTC1),COLUMNS(ACOMTC1))</definedName>
    <definedName name="A" localSheetId="66">OFFSET(ACOMTC1,0,MATCH([4]RDTOS!$DV$4,[4]RDTOS!$CR$2:$DA$2,0)-1,ROWS(ACOMTC1),COLUMNS(ACOMTC1))</definedName>
    <definedName name="A" localSheetId="67">OFFSET(ACOMTC1,0,MATCH([4]RDTOS!$DV$4,[4]RDTOS!$CR$2:$DA$2,0)-1,ROWS(ACOMTC1),COLUMNS(ACOMTC1))</definedName>
    <definedName name="A" localSheetId="68">OFFSET(ACOMTC1,0,MATCH([4]RDTOS!$DV$4,[4]RDTOS!$CR$2:$DA$2,0)-1,ROWS(ACOMTC1),COLUMNS(ACOMTC1))</definedName>
    <definedName name="A" localSheetId="70">OFFSET(ACOMTC1,0,MATCH(#REF!,#REF!,0)-1,ROWS(ACOMTC1),COLUMNS(ACOMTC1))</definedName>
    <definedName name="A" localSheetId="69">OFFSET(ACOMTC1,0,MATCH(#REF!,#REF!,0)-1,ROWS(ACOMTC1),COLUMNS(ACOMTC1))</definedName>
    <definedName name="A" localSheetId="71">OFFSET(ACOMTC1,0,MATCH(#REF!,#REF!,0)-1,ROWS(ACOMTC1),COLUMNS(ACOMTC1))</definedName>
    <definedName name="A" localSheetId="10">OFFSET(ACOMTC1,0,MATCH([4]RDTOS!$DV$4,[4]RDTOS!$CR$2:$DA$2,0)-1,ROWS(ACOMTC1),COLUMNS(ACOMTC1))</definedName>
    <definedName name="A" localSheetId="9">OFFSET(ACOMTC1,0,MATCH([4]RDTOS!$DV$4,[4]RDTOS!$CR$2:$DA$2,0)-1,ROWS(ACOMTC1),COLUMNS(ACOMTC1))</definedName>
    <definedName name="A" localSheetId="6">OFFSET(ACOMTC1,0,MATCH([4]RDTOS!$DV$4,[4]RDTOS!$CR$2:$DA$2,0)-1,ROWS(ACOMTC1),COLUMNS(ACOMTC1))</definedName>
    <definedName name="A" localSheetId="72">OFFSET(ACOMTC1,0,MATCH([4]RDTOS!$DV$4,[4]RDTOS!$CR$2:$DA$2,0)-1,ROWS(ACOMTC1),COLUMNS(ACOMTC1))</definedName>
    <definedName name="A" localSheetId="73">OFFSET(ACOMTC1,0,MATCH([4]RDTOS!$DV$4,[4]RDTOS!$CR$2:$DA$2,0)-1,ROWS(ACOMTC1),COLUMNS(ACOMTC1))</definedName>
    <definedName name="A" localSheetId="74">OFFSET(ACOMTC1,0,MATCH([4]RDTOS!$DV$4,[4]RDTOS!$CR$2:$DA$2,0)-1,ROWS(ACOMTC1),COLUMNS(ACOMTC1))</definedName>
    <definedName name="A" localSheetId="76">OFFSET(ACOMTC1,0,MATCH([4]RDTOS!$DV$4,[4]RDTOS!$CR$2:$DA$2,0)-1,ROWS(ACOMTC1),COLUMNS(ACOMTC1))</definedName>
    <definedName name="A" localSheetId="77">OFFSET(ACOMTC1,0,MATCH([4]RDTOS!$DV$4,[4]RDTOS!$CR$2:$DA$2,0)-1,ROWS(ACOMTC1),COLUMNS(ACOMTC1))</definedName>
    <definedName name="A" localSheetId="78">OFFSET(ACOMTC1,0,MATCH([4]RDTOS!$DV$4,[4]RDTOS!$CR$2:$DA$2,0)-1,ROWS(ACOMTC1),COLUMNS(ACOMTC1))</definedName>
    <definedName name="A" localSheetId="79">OFFSET(ACOMTC1,0,MATCH([4]RDTOS!$DV$4,[4]RDTOS!$CR$2:$DA$2,0)-1,ROWS(ACOMTC1),COLUMNS(ACOMTC1))</definedName>
    <definedName name="A" localSheetId="90">OFFSET(ACOMTC1,0,MATCH([4]RDTOS!$DV$4,[4]RDTOS!$CR$2:$DA$2,0)-1,ROWS(ACOMTC1),COLUMNS(ACOMTC1))</definedName>
    <definedName name="A" localSheetId="89">OFFSET(ACOMTC1,0,MATCH([4]RDTOS!$DV$4,[4]RDTOS!$CR$2:$DA$2,0)-1,ROWS(ACOMTC1),COLUMNS(ACOMTC1))</definedName>
    <definedName name="A" localSheetId="88">OFFSET(ACOMTC1,0,MATCH([4]RDTOS!$DV$4,[4]RDTOS!$CR$2:$DA$2,0)-1,ROWS(ACOMTC1),COLUMNS(ACOMTC1))</definedName>
    <definedName name="A" localSheetId="87">OFFSET(ACOMTC1,0,MATCH([4]RDTOS!$DV$4,[4]RDTOS!$CR$2:$DA$2,0)-1,ROWS(ACOMTC1),COLUMNS(ACOMTC1))</definedName>
    <definedName name="A" localSheetId="80">OFFSET(ACOMTC1,0,MATCH([4]RDTOS!$DV$4,[4]RDTOS!$CR$2:$DA$2,0)-1,ROWS(ACOMTC1),COLUMNS(ACOMTC1))</definedName>
    <definedName name="A" localSheetId="92">OFFSET(ACOMTC1,0,MATCH(#REF!,#REF!,0)-1,ROWS(ACOMTC1),COLUMNS(ACOMTC1))</definedName>
    <definedName name="A" localSheetId="91">OFFSET(ACOMTC1,0,MATCH(#REF!,#REF!,0)-1,ROWS(ACOMTC1),COLUMNS(ACOMTC1))</definedName>
    <definedName name="A" localSheetId="93">OFFSET(ACOMTC1,0,MATCH([4]RDTOS!$DV$4,[4]RDTOS!$CR$2:$DA$2,0)-1,ROWS(ACOMTC1),COLUMNS(ACOMTC1))</definedName>
    <definedName name="A" localSheetId="95">OFFSET(ACOMTC1,0,MATCH(#REF!,#REF!,0)-1,ROWS(ACOMTC1),COLUMNS(ACOMTC1))</definedName>
    <definedName name="A" localSheetId="97">OFFSET(ACOMTC1,0,MATCH([4]RDTOS!$DV$4,[4]RDTOS!$CR$2:$DA$2,0)-1,ROWS(ACOMTC1),COLUMNS(ACOMTC1))</definedName>
    <definedName name="A" localSheetId="100">OFFSET(ACOMTC1,0,MATCH([4]RDTOS!$DV$4,[4]RDTOS!$CR$2:$DA$2,0)-1,ROWS(ACOMTC1),COLUMNS(ACOMTC1))</definedName>
    <definedName name="A" localSheetId="103">OFFSET(ACOMTC1,0,MATCH([4]RDTOS!$DV$4,[4]RDTOS!$CR$2:$DA$2,0)-1,ROWS(ACOMTC1),COLUMNS(ACOMTC1))</definedName>
    <definedName name="A" localSheetId="104">OFFSET(ACOMTC1,0,MATCH([4]RDTOS!$DV$4,[4]RDTOS!$CR$2:$DA$2,0)-1,ROWS(ACOMTC1),COLUMNS(ACOMTC1))</definedName>
    <definedName name="A" localSheetId="105">OFFSET(ACOMTC1,0,MATCH(#REF!,#REF!,0)-1,ROWS(ACOMTC1),COLUMNS(ACOMTC1))</definedName>
    <definedName name="A" localSheetId="106">OFFSET(ACOMTC1,0,MATCH([4]RDTOS!$DV$4,[4]RDTOS!$CR$2:$DA$2,0)-1,ROWS(ACOMTC1),COLUMNS(ACOMTC1))</definedName>
    <definedName name="A" localSheetId="107">OFFSET(ACOMTC1,0,MATCH([4]RDTOS!$DV$4,[4]RDTOS!$CR$2:$DA$2,0)-1,ROWS(ACOMTC1),COLUMNS(ACOMTC1))</definedName>
    <definedName name="A" localSheetId="11">OFFSET(ACOMTC1,0,MATCH([4]RDTOS!$DV$4,[4]RDTOS!$CR$2:$DA$2,0)-1,ROWS(ACOMTC1),COLUMNS(ACOMTC1))</definedName>
    <definedName name="A" localSheetId="19">OFFSET(ACOMTC1,0,MATCH([4]RDTOS!$DV$4,[4]RDTOS!$CR$2:$DA$2,0)-1,ROWS(ACOMTC1),COLUMNS(ACOMTC1))</definedName>
    <definedName name="A" localSheetId="18">OFFSET(ACOMTC1,0,MATCH([4]RDTOS!$DV$4,[4]RDTOS!$CR$2:$DA$2,0)-1,ROWS(ACOMTC1),COLUMNS(ACOMTC1))</definedName>
    <definedName name="A" localSheetId="16">OFFSET(ACOMTC1,0,MATCH([4]RDTOS!$DV$4,[4]RDTOS!$CR$2:$DA$2,0)-1,ROWS(ACOMTC1),COLUMNS(ACOMTC1))</definedName>
    <definedName name="A" localSheetId="15">OFFSET(ACOMTC1,0,MATCH([4]RDTOS!$DV$4,[4]RDTOS!$CR$2:$DA$2,0)-1,ROWS(ACOMTC1),COLUMNS(ACOMTC1))</definedName>
    <definedName name="A" localSheetId="20">OFFSET(ACOMTC1,0,MATCH([4]RDTOS!$DV$4,[4]RDTOS!$CR$2:$DA$2,0)-1,ROWS(ACOMTC1),COLUMNS(ACOMTC1))</definedName>
    <definedName name="A" localSheetId="14">OFFSET(ACOMTC1,0,MATCH([4]RDTOS!$DV$4,[4]RDTOS!$CR$2:$DA$2,0)-1,ROWS(ACOMTC1),COLUMNS(ACOMTC1))</definedName>
    <definedName name="A" localSheetId="13">OFFSET(ACOMTC1,0,MATCH([4]RDTOS!$DV$4,[4]RDTOS!$CR$2:$DA$2,0)-1,ROWS(ACOMTC1),COLUMNS(ACOMTC1))</definedName>
    <definedName name="A" localSheetId="28">OFFSET(ACOMTC1,0,MATCH([4]RDTOS!$DV$4,[4]RDTOS!$CR$2:$DA$2,0)-1,ROWS(ACOMTC1),COLUMNS(ACOMTC1))</definedName>
    <definedName name="A" localSheetId="29">OFFSET(ACOMTC1,0,MATCH([4]RDTOS!$DV$4,[4]RDTOS!$CR$2:$DA$2,0)-1,ROWS(ACOMTC1),COLUMNS(ACOMTC1))</definedName>
    <definedName name="A" localSheetId="33">OFFSET(ACOMTC1,0,MATCH([4]RDTOS!$DV$4,[4]RDTOS!$CR$2:$DA$2,0)-1,ROWS(ACOMTC1),COLUMNS(ACOMTC1))</definedName>
    <definedName name="A" localSheetId="31">OFFSET(ACOMTC1,0,MATCH([4]RDTOS!$DV$4,[4]RDTOS!$CR$2:$DA$2,0)-1,ROWS(ACOMTC1),COLUMNS(ACOMTC1))</definedName>
    <definedName name="A" localSheetId="36">OFFSET(ACOMTC1,0,MATCH([4]RDTOS!$DV$4,[4]RDTOS!$CR$2:$DA$2,0)-1,ROWS(ACOMTC1),COLUMNS(ACOMTC1))</definedName>
    <definedName name="A" localSheetId="34">OFFSET(ACOMTC1,0,MATCH([4]RDTOS!$DV$4,[4]RDTOS!$CR$2:$DA$2,0)-1,ROWS(ACOMTC1),COLUMNS(ACOMTC1))</definedName>
    <definedName name="A" localSheetId="35">OFFSET(ACOMTC1,0,MATCH([4]RDTOS!$DV$4,[4]RDTOS!$CR$2:$DA$2,0)-1,ROWS(ACOMTC1),COLUMNS(ACOMTC1))</definedName>
    <definedName name="A" localSheetId="98">OFFSET(ACOMTC1,0,MATCH([4]RDTOS!$DV$4,[4]RDTOS!$CR$2:$DA$2,0)-1,ROWS(ACOMTC1),COLUMNS(ACOMTC1))</definedName>
    <definedName name="A" localSheetId="2">OFFSET(ACOMTC1,0,MATCH([4]RDTOS!$DV$4,[4]RDTOS!$CR$2:$DA$2,0)-1,ROWS(ACOMTC1),COLUMNS(ACOMTC1))</definedName>
    <definedName name="A">OFFSET(ACOMTC1,0,MATCH([4]RDTOS!$DV$4,[4]RDTOS!$CR$2:$DA$2,0)-1,ROWS(ACOMTC1),COLUMNS(ACOMTC1))</definedName>
    <definedName name="abr" localSheetId="57">#REF!</definedName>
    <definedName name="abr" localSheetId="61">#REF!</definedName>
    <definedName name="abr" localSheetId="70">#REF!</definedName>
    <definedName name="abr" localSheetId="71">#REF!</definedName>
    <definedName name="abr" localSheetId="105">#REF!</definedName>
    <definedName name="abr">[6]Axo_Gasto!$T$14:$T$469</definedName>
    <definedName name="ACOMT0T1GOL3" localSheetId="0">OFFSET(ACOMTOT1,0,MATCH([4]RDTOS!$DZ$4,[4]RDTOS!$Q$2:$AD$2,0)-1,ROWS(ACOMTOT1),COLUMNS(ACOMTOT1))</definedName>
    <definedName name="ACOMT0T1GOL3" localSheetId="5">OFFSET([0]!ACOMTOT1,0,MATCH([4]RDTOS!$DZ$4,[4]RDTOS!$Q$2:$AD$2,0)-1,ROWS([0]!ACOMTOT1),COLUMNS([0]!ACOMTOT1))</definedName>
    <definedName name="ACOMT0T1GOL3" localSheetId="3">OFFSET(ACOMTOT1,0,MATCH([4]RDTOS!$DZ$4,[4]RDTOS!$Q$2:$AD$2,0)-1,ROWS(ACOMTOT1),COLUMNS(ACOMTOT1))</definedName>
    <definedName name="ACOMT0T1GOL3" localSheetId="4">OFFSET('Flujos de efectivo'!ACOMTOT1,0,MATCH([4]RDTOS!$DZ$4,[4]RDTOS!$Q$2:$AD$2,0)-1,ROWS('Flujos de efectivo'!ACOMTOT1),COLUMNS('Flujos de efectivo'!ACOMTOT1))</definedName>
    <definedName name="ACOMT0T1GOL3" localSheetId="57">OFFSET('Nota 12 Activos prepagados'!ACOMTOT1,0,MATCH(#REF!,#REF!,0)-1,ROWS('Nota 12 Activos prepagados'!ACOMTOT1),COLUMNS('Nota 12 Activos prepagados'!ACOMTOT1))</definedName>
    <definedName name="ACOMT0T1GOL3" localSheetId="58">OFFSET(ACOMTOT1,0,MATCH([4]RDTOS!$DZ$4,[4]RDTOS!$Q$2:$AD$2,0)-1,ROWS(ACOMTOT1),COLUMNS(ACOMTOT1))</definedName>
    <definedName name="ACOMT0T1GOL3" localSheetId="61">OFFSET('Nota 14 Compromisos adquisicion'!ACOMTOT1,0,MATCH(#REF!,#REF!,0)-1,ROWS('Nota 14 Compromisos adquisicion'!ACOMTOT1),COLUMNS('Nota 14 Compromisos adquisicion'!ACOMTOT1))</definedName>
    <definedName name="ACOMT0T1GOL3" localSheetId="60">OFFSET(ACOMTOT1,0,MATCH(#REF!,#REF!,0)-1,ROWS(ACOMTOT1),COLUMNS(ACOMTOT1))</definedName>
    <definedName name="ACOMT0T1GOL3" localSheetId="63">OFFSET(ACOMTOT1,0,MATCH(#REF!,#REF!,0)-1,ROWS(ACOMTOT1),COLUMNS(ACOMTOT1))</definedName>
    <definedName name="ACOMT0T1GOL3" localSheetId="66">OFFSET(ACOMTOT1,0,MATCH([4]RDTOS!$DZ$4,[4]RDTOS!$Q$2:$AD$2,0)-1,ROWS(ACOMTOT1),COLUMNS(ACOMTOT1))</definedName>
    <definedName name="ACOMT0T1GOL3" localSheetId="67">OFFSET(ACOMTOT1,0,MATCH([4]RDTOS!$DZ$4,[4]RDTOS!$Q$2:$AD$2,0)-1,ROWS(ACOMTOT1),COLUMNS(ACOMTOT1))</definedName>
    <definedName name="ACOMT0T1GOL3" localSheetId="68">OFFSET(ACOMTOT1,0,MATCH([4]RDTOS!$DZ$4,[4]RDTOS!$Q$2:$AD$2,0)-1,ROWS(ACOMTOT1),COLUMNS(ACOMTOT1))</definedName>
    <definedName name="ACOMT0T1GOL3" localSheetId="70">OFFSET('Nota 19 Activo por derecho'!ACOMTOT1,0,MATCH(#REF!,#REF!,0)-1,ROWS('Nota 19 Activo por derecho'!ACOMTOT1),COLUMNS('Nota 19 Activo por derecho'!ACOMTOT1))</definedName>
    <definedName name="ACOMT0T1GOL3" localSheetId="69">OFFSET(ACOMTOT1,0,MATCH(#REF!,#REF!,0)-1,ROWS(ACOMTOT1),COLUMNS(ACOMTOT1))</definedName>
    <definedName name="ACOMT0T1GOL3" localSheetId="71">OFFSET('Nota 19 Pasiv por arrend'!ACOMTOT1,0,MATCH(#REF!,#REF!,0)-1,ROWS('Nota 19 Pasiv por arrend'!ACOMTOT1),COLUMNS('Nota 19 Pasiv por arrend'!ACOMTOT1))</definedName>
    <definedName name="ACOMT0T1GOL3" localSheetId="10">OFFSET(ACOMTOT1,0,MATCH([4]RDTOS!$DZ$4,[4]RDTOS!$Q$2:$AD$2,0)-1,ROWS(ACOMTOT1),COLUMNS(ACOMTOT1))</definedName>
    <definedName name="ACOMT0T1GOL3" localSheetId="9">OFFSET([0]!ACOMTOT1,0,MATCH([4]RDTOS!$DZ$4,[4]RDTOS!$Q$2:$AD$2,0)-1,ROWS([0]!ACOMTOT1),COLUMNS([0]!ACOMTOT1))</definedName>
    <definedName name="ACOMT0T1GOL3" localSheetId="6">OFFSET(ACOMTOT1,0,MATCH([4]RDTOS!$DZ$4,[4]RDTOS!$Q$2:$AD$2,0)-1,ROWS(ACOMTOT1),COLUMNS(ACOMTOT1))</definedName>
    <definedName name="ACOMT0T1GOL3" localSheetId="72">OFFSET(ACOMTOT1,0,MATCH([4]RDTOS!$DZ$4,[4]RDTOS!$Q$2:$AD$2,0)-1,ROWS(ACOMTOT1),COLUMNS(ACOMTOT1))</definedName>
    <definedName name="ACOMT0T1GOL3" localSheetId="73">OFFSET(ACOMTOT1,0,MATCH([4]RDTOS!$DZ$4,[4]RDTOS!$Q$2:$AD$2,0)-1,ROWS(ACOMTOT1),COLUMNS(ACOMTOT1))</definedName>
    <definedName name="ACOMT0T1GOL3" localSheetId="74">OFFSET(ACOMTOT1,0,MATCH([4]RDTOS!$DZ$4,[4]RDTOS!$Q$2:$AD$2,0)-1,ROWS(ACOMTOT1),COLUMNS(ACOMTOT1))</definedName>
    <definedName name="ACOMT0T1GOL3" localSheetId="76">OFFSET(ACOMTOT1,0,MATCH([4]RDTOS!$DZ$4,[4]RDTOS!$Q$2:$AD$2,0)-1,ROWS(ACOMTOT1),COLUMNS(ACOMTOT1))</definedName>
    <definedName name="ACOMT0T1GOL3" localSheetId="77">OFFSET(ACOMTOT1,0,MATCH([4]RDTOS!$DZ$4,[4]RDTOS!$Q$2:$AD$2,0)-1,ROWS(ACOMTOT1),COLUMNS(ACOMTOT1))</definedName>
    <definedName name="ACOMT0T1GOL3" localSheetId="78">OFFSET(ACOMTOT1,0,MATCH([4]RDTOS!$DZ$4,[4]RDTOS!$Q$2:$AD$2,0)-1,ROWS(ACOMTOT1),COLUMNS(ACOMTOT1))</definedName>
    <definedName name="ACOMT0T1GOL3" localSheetId="79">OFFSET(ACOMTOT1,0,MATCH([4]RDTOS!$DZ$4,[4]RDTOS!$Q$2:$AD$2,0)-1,ROWS(ACOMTOT1),COLUMNS(ACOMTOT1))</definedName>
    <definedName name="ACOMT0T1GOL3" localSheetId="80">OFFSET(ACOMTOT1,0,MATCH([4]RDTOS!$DZ$4,[4]RDTOS!$Q$2:$AD$2,0)-1,ROWS(ACOMTOT1),COLUMNS(ACOMTOT1))</definedName>
    <definedName name="ACOMT0T1GOL3" localSheetId="92">OFFSET(ACOMTOT1,0,MATCH(#REF!,#REF!,0)-1,ROWS(ACOMTOT1),COLUMNS(ACOMTOT1))</definedName>
    <definedName name="ACOMT0T1GOL3" localSheetId="91">OFFSET(ACOMTOT1,0,MATCH(#REF!,#REF!,0)-1,ROWS(ACOMTOT1),COLUMNS(ACOMTOT1))</definedName>
    <definedName name="ACOMT0T1GOL3" localSheetId="93">OFFSET(ACOMTOT1,0,MATCH([4]RDTOS!$DZ$4,[4]RDTOS!$Q$2:$AD$2,0)-1,ROWS(ACOMTOT1),COLUMNS(ACOMTOT1))</definedName>
    <definedName name="ACOMT0T1GOL3" localSheetId="95">OFFSET('Nota 30A Provisiones - casos '!ACOMTOT1,0,MATCH(#REF!,#REF!,0)-1,ROWS('Nota 30A Provisiones - casos '!ACOMTOT1),COLUMNS('Nota 30A Provisiones - casos '!ACOMTOT1))</definedName>
    <definedName name="ACOMT0T1GOL3" localSheetId="97">OFFSET(ACOMTOT1,0,MATCH([4]RDTOS!$DZ$4,[4]RDTOS!$Q$2:$AD$2,0)-1,ROWS(ACOMTOT1),COLUMNS(ACOMTOT1))</definedName>
    <definedName name="ACOMT0T1GOL3" localSheetId="103">OFFSET(ACOMTOT1,0,MATCH([4]RDTOS!$DZ$4,[4]RDTOS!$Q$2:$AD$2,0)-1,ROWS(ACOMTOT1),COLUMNS(ACOMTOT1))</definedName>
    <definedName name="ACOMT0T1GOL3" localSheetId="104">OFFSET(ACOMTOT1,0,MATCH([4]RDTOS!$DZ$4,[4]RDTOS!$Q$2:$AD$2,0)-1,ROWS(ACOMTOT1),COLUMNS(ACOMTOT1))</definedName>
    <definedName name="ACOMT0T1GOL3" localSheetId="105">OFFSET('Nota 42A Deprec amort dete ANF'!ACOMTOT1,0,MATCH(#REF!,#REF!,0)-1,ROWS('Nota 42A Deprec amort dete ANF'!ACOMTOT1),COLUMNS('Nota 42A Deprec amort dete ANF'!ACOMTOT1))</definedName>
    <definedName name="ACOMT0T1GOL3" localSheetId="106">OFFSET(ACOMTOT1,0,MATCH([4]RDTOS!$DZ$4,[4]RDTOS!$Q$2:$AD$2,0)-1,ROWS(ACOMTOT1),COLUMNS(ACOMTOT1))</definedName>
    <definedName name="ACOMT0T1GOL3" localSheetId="107">OFFSET(ACOMTOT1,0,MATCH([4]RDTOS!$DZ$4,[4]RDTOS!$Q$2:$AD$2,0)-1,ROWS(ACOMTOT1),COLUMNS(ACOMTOT1))</definedName>
    <definedName name="ACOMT0T1GOL3" localSheetId="11">OFFSET(ACOMTOT1,0,MATCH([4]RDTOS!$DZ$4,[4]RDTOS!$Q$2:$AD$2,0)-1,ROWS(ACOMTOT1),COLUMNS(ACOMTOT1))</definedName>
    <definedName name="ACOMT0T1GOL3" localSheetId="16">OFFSET([5]!ACOMTOT1,0,MATCH([4]RDTOS!$DZ$4,[4]RDTOS!$Q$2:$AD$2,0)-1,ROWS([5]!ACOMTOT1),COLUMNS([5]!ACOMTOT1))</definedName>
    <definedName name="ACOMT0T1GOL3" localSheetId="15">OFFSET([5]!ACOMTOT1,0,MATCH([4]RDTOS!$DZ$4,[4]RDTOS!$Q$2:$AD$2,0)-1,ROWS([5]!ACOMTOT1),COLUMNS([5]!ACOMTOT1))</definedName>
    <definedName name="ACOMT0T1GOL3" localSheetId="20">OFFSET(ACOMTOT1,0,MATCH([4]RDTOS!$DZ$4,[4]RDTOS!$Q$2:$AD$2,0)-1,ROWS(ACOMTOT1),COLUMNS(ACOMTOT1))</definedName>
    <definedName name="ACOMT0T1GOL3" localSheetId="28">OFFSET(ACOMTOT1,0,MATCH([4]RDTOS!$DZ$4,[4]RDTOS!$Q$2:$AD$2,0)-1,ROWS(ACOMTOT1),COLUMNS(ACOMTOT1))</definedName>
    <definedName name="ACOMT0T1GOL3" localSheetId="29">OFFSET(ACOMTOT1,0,MATCH([4]RDTOS!$DZ$4,[4]RDTOS!$Q$2:$AD$2,0)-1,ROWS(ACOMTOT1),COLUMNS(ACOMTOT1))</definedName>
    <definedName name="ACOMT0T1GOL3" localSheetId="33">OFFSET(ACOMTOT1,0,MATCH([4]RDTOS!$DZ$4,[4]RDTOS!$Q$2:$AD$2,0)-1,ROWS(ACOMTOT1),COLUMNS(ACOMTOT1))</definedName>
    <definedName name="ACOMT0T1GOL3" localSheetId="31">OFFSET(ACOMTOT1,0,MATCH([4]RDTOS!$DZ$4,[4]RDTOS!$Q$2:$AD$2,0)-1,ROWS(ACOMTOT1),COLUMNS(ACOMTOT1))</definedName>
    <definedName name="ACOMT0T1GOL3" localSheetId="36">OFFSET([0]!ACOMTOT1,0,MATCH([4]RDTOS!$DZ$4,[4]RDTOS!$Q$2:$AD$2,0)-1,ROWS([0]!ACOMTOT1),COLUMNS([0]!ACOMTOT1))</definedName>
    <definedName name="ACOMT0T1GOL3" localSheetId="34">OFFSET(ACOMTOT1,0,MATCH([4]RDTOS!$DZ$4,[4]RDTOS!$Q$2:$AD$2,0)-1,ROWS(ACOMTOT1),COLUMNS(ACOMTOT1))</definedName>
    <definedName name="ACOMT0T1GOL3" localSheetId="35">OFFSET([0]!ACOMTOT1,0,MATCH([4]RDTOS!$DZ$4,[4]RDTOS!$Q$2:$AD$2,0)-1,ROWS([0]!ACOMTOT1),COLUMNS([0]!ACOMTOT1))</definedName>
    <definedName name="ACOMT0T1GOL3" localSheetId="98">OFFSET(ACOMTOT1,0,MATCH([4]RDTOS!$DZ$4,[4]RDTOS!$Q$2:$AD$2,0)-1,ROWS(ACOMTOT1),COLUMNS(ACOMTOT1))</definedName>
    <definedName name="ACOMT0T1GOL3" localSheetId="2">OFFSET(ACOMTOT1,0,MATCH([4]RDTOS!$DZ$4,[4]RDTOS!$Q$2:$AD$2,0)-1,ROWS(ACOMTOT1),COLUMNS(ACOMTOT1))</definedName>
    <definedName name="ACOMT0T1GOL3">OFFSET(ACOMTOT1,0,MATCH([4]RDTOS!$DZ$4,[4]RDTOS!$Q$2:$AD$2,0)-1,ROWS(ACOMTOT1),COLUMNS(ACOMTOT1))</definedName>
    <definedName name="ACOMTC1ACT" localSheetId="7">OFFSET(ACOMTC1,0,MATCH([4]RDTOS!$DV$4,[4]RDTOS!$CR$2:$DA$2,0)-1,ROWS(ACOMTC1),COLUMNS(ACOMTC1))</definedName>
    <definedName name="ACOMTC1ACT" localSheetId="1">OFFSET(ACOMTC1,0,MATCH([4]RDTOS!$DV$4,[4]RDTOS!$CR$2:$DA$2,0)-1,ROWS(ACOMTC1),COLUMNS(ACOMTC1))</definedName>
    <definedName name="ACOMTC1ACT" localSheetId="0">OFFSET(ACOMTC1,0,MATCH([4]RDTOS!$DV$4,[4]RDTOS!$CR$2:$DA$2,0)-1,ROWS(ACOMTC1),COLUMNS(ACOMTC1))</definedName>
    <definedName name="ACOMTC1ACT" localSheetId="5">OFFSET(ACOMTC1,0,MATCH([4]RDTOS!$DV$4,[4]RDTOS!$CR$2:$DA$2,0)-1,ROWS(ACOMTC1),COLUMNS(ACOMTC1))</definedName>
    <definedName name="ACOMTC1ACT" localSheetId="3">OFFSET(ACOMTC1,0,MATCH([4]RDTOS!$DV$4,[4]RDTOS!$CR$2:$DA$2,0)-1,ROWS(ACOMTC1),COLUMNS(ACOMTC1))</definedName>
    <definedName name="ACOMTC1ACT" localSheetId="4">OFFSET(ACOMTC1,0,MATCH([4]RDTOS!$DV$4,[4]RDTOS!$CR$2:$DA$2,0)-1,ROWS(ACOMTC1),COLUMNS(ACOMTC1))</definedName>
    <definedName name="ACOMTC1ACT" localSheetId="40">OFFSET(ACOMTC1,0,MATCH([4]RDTOS!$DV$4,[4]RDTOS!$CR$2:$DA$2,0)-1,ROWS(ACOMTC1),COLUMNS(ACOMTC1))</definedName>
    <definedName name="ACOMTC1ACT" localSheetId="39">OFFSET(ACOMTC1,0,MATCH([4]RDTOS!$DV$4,[4]RDTOS!$CR$2:$DA$2,0)-1,ROWS(ACOMTC1),COLUMNS(ACOMTC1))</definedName>
    <definedName name="ACOMTC1ACT" localSheetId="44">OFFSET(ACOMTC1,0,MATCH([4]RDTOS!$DV$4,[4]RDTOS!$CR$2:$DA$2,0)-1,ROWS(ACOMTC1),COLUMNS(ACOMTC1))</definedName>
    <definedName name="ACOMTC1ACT" localSheetId="43">OFFSET(ACOMTC1,0,MATCH([4]RDTOS!$DV$4,[4]RDTOS!$CR$2:$DA$2,0)-1,ROWS(ACOMTC1),COLUMNS(ACOMTC1))</definedName>
    <definedName name="ACOMTC1ACT" localSheetId="49">OFFSET(ACOMTC1,0,MATCH([4]RDTOS!$DV$4,[4]RDTOS!$CR$2:$DA$2,0)-1,ROWS(ACOMTC1),COLUMNS(ACOMTC1))</definedName>
    <definedName name="ACOMTC1ACT" localSheetId="57">OFFSET(ACOMTC1,0,MATCH(#REF!,#REF!,0)-1,ROWS(ACOMTC1),COLUMNS(ACOMTC1))</definedName>
    <definedName name="ACOMTC1ACT" localSheetId="58">OFFSET(ACOMTC1,0,MATCH([4]RDTOS!$DV$4,[4]RDTOS!$CR$2:$DA$2,0)-1,ROWS(ACOMTC1),COLUMNS(ACOMTC1))</definedName>
    <definedName name="ACOMTC1ACT" localSheetId="61">OFFSET(ACOMTC1,0,MATCH(#REF!,#REF!,0)-1,ROWS(ACOMTC1),COLUMNS(ACOMTC1))</definedName>
    <definedName name="ACOMTC1ACT" localSheetId="60">OFFSET(ACOMTC1,0,MATCH(#REF!,#REF!,0)-1,ROWS(ACOMTC1),COLUMNS(ACOMTC1))</definedName>
    <definedName name="ACOMTC1ACT" localSheetId="63">OFFSET(ACOMTC1,0,MATCH(#REF!,#REF!,0)-1,ROWS(ACOMTC1),COLUMNS(ACOMTC1))</definedName>
    <definedName name="ACOMTC1ACT" localSheetId="66">OFFSET(ACOMTC1,0,MATCH([4]RDTOS!$DV$4,[4]RDTOS!$CR$2:$DA$2,0)-1,ROWS(ACOMTC1),COLUMNS(ACOMTC1))</definedName>
    <definedName name="ACOMTC1ACT" localSheetId="67">OFFSET(ACOMTC1,0,MATCH([4]RDTOS!$DV$4,[4]RDTOS!$CR$2:$DA$2,0)-1,ROWS(ACOMTC1),COLUMNS(ACOMTC1))</definedName>
    <definedName name="ACOMTC1ACT" localSheetId="68">OFFSET(ACOMTC1,0,MATCH([4]RDTOS!$DV$4,[4]RDTOS!$CR$2:$DA$2,0)-1,ROWS(ACOMTC1),COLUMNS(ACOMTC1))</definedName>
    <definedName name="ACOMTC1ACT" localSheetId="70">OFFSET(ACOMTC1,0,MATCH(#REF!,#REF!,0)-1,ROWS(ACOMTC1),COLUMNS(ACOMTC1))</definedName>
    <definedName name="ACOMTC1ACT" localSheetId="69">OFFSET(ACOMTC1,0,MATCH(#REF!,#REF!,0)-1,ROWS(ACOMTC1),COLUMNS(ACOMTC1))</definedName>
    <definedName name="ACOMTC1ACT" localSheetId="71">OFFSET(ACOMTC1,0,MATCH(#REF!,#REF!,0)-1,ROWS(ACOMTC1),COLUMNS(ACOMTC1))</definedName>
    <definedName name="ACOMTC1ACT" localSheetId="10">OFFSET(ACOMTC1,0,MATCH([4]RDTOS!$DV$4,[4]RDTOS!$CR$2:$DA$2,0)-1,ROWS(ACOMTC1),COLUMNS(ACOMTC1))</definedName>
    <definedName name="ACOMTC1ACT" localSheetId="9">OFFSET(ACOMTC1,0,MATCH([4]RDTOS!$DV$4,[4]RDTOS!$CR$2:$DA$2,0)-1,ROWS(ACOMTC1),COLUMNS(ACOMTC1))</definedName>
    <definedName name="ACOMTC1ACT" localSheetId="6">OFFSET(ACOMTC1,0,MATCH([4]RDTOS!$DV$4,[4]RDTOS!$CR$2:$DA$2,0)-1,ROWS(ACOMTC1),COLUMNS(ACOMTC1))</definedName>
    <definedName name="ACOMTC1ACT" localSheetId="72">OFFSET(ACOMTC1,0,MATCH([4]RDTOS!$DV$4,[4]RDTOS!$CR$2:$DA$2,0)-1,ROWS(ACOMTC1),COLUMNS(ACOMTC1))</definedName>
    <definedName name="ACOMTC1ACT" localSheetId="73">OFFSET(ACOMTC1,0,MATCH([4]RDTOS!$DV$4,[4]RDTOS!$CR$2:$DA$2,0)-1,ROWS(ACOMTC1),COLUMNS(ACOMTC1))</definedName>
    <definedName name="ACOMTC1ACT" localSheetId="74">OFFSET(ACOMTC1,0,MATCH([4]RDTOS!$DV$4,[4]RDTOS!$CR$2:$DA$2,0)-1,ROWS(ACOMTC1),COLUMNS(ACOMTC1))</definedName>
    <definedName name="ACOMTC1ACT" localSheetId="76">OFFSET(ACOMTC1,0,MATCH([4]RDTOS!$DV$4,[4]RDTOS!$CR$2:$DA$2,0)-1,ROWS(ACOMTC1),COLUMNS(ACOMTC1))</definedName>
    <definedName name="ACOMTC1ACT" localSheetId="77">OFFSET(ACOMTC1,0,MATCH([4]RDTOS!$DV$4,[4]RDTOS!$CR$2:$DA$2,0)-1,ROWS(ACOMTC1),COLUMNS(ACOMTC1))</definedName>
    <definedName name="ACOMTC1ACT" localSheetId="78">OFFSET(ACOMTC1,0,MATCH([4]RDTOS!$DV$4,[4]RDTOS!$CR$2:$DA$2,0)-1,ROWS(ACOMTC1),COLUMNS(ACOMTC1))</definedName>
    <definedName name="ACOMTC1ACT" localSheetId="79">OFFSET(ACOMTC1,0,MATCH([4]RDTOS!$DV$4,[4]RDTOS!$CR$2:$DA$2,0)-1,ROWS(ACOMTC1),COLUMNS(ACOMTC1))</definedName>
    <definedName name="ACOMTC1ACT" localSheetId="90">OFFSET(ACOMTC1,0,MATCH([4]RDTOS!$DV$4,[4]RDTOS!$CR$2:$DA$2,0)-1,ROWS(ACOMTC1),COLUMNS(ACOMTC1))</definedName>
    <definedName name="ACOMTC1ACT" localSheetId="89">OFFSET(ACOMTC1,0,MATCH([4]RDTOS!$DV$4,[4]RDTOS!$CR$2:$DA$2,0)-1,ROWS(ACOMTC1),COLUMNS(ACOMTC1))</definedName>
    <definedName name="ACOMTC1ACT" localSheetId="88">OFFSET(ACOMTC1,0,MATCH([4]RDTOS!$DV$4,[4]RDTOS!$CR$2:$DA$2,0)-1,ROWS(ACOMTC1),COLUMNS(ACOMTC1))</definedName>
    <definedName name="ACOMTC1ACT" localSheetId="87">OFFSET(ACOMTC1,0,MATCH([4]RDTOS!$DV$4,[4]RDTOS!$CR$2:$DA$2,0)-1,ROWS(ACOMTC1),COLUMNS(ACOMTC1))</definedName>
    <definedName name="ACOMTC1ACT" localSheetId="80">OFFSET(ACOMTC1,0,MATCH([4]RDTOS!$DV$4,[4]RDTOS!$CR$2:$DA$2,0)-1,ROWS(ACOMTC1),COLUMNS(ACOMTC1))</definedName>
    <definedName name="ACOMTC1ACT" localSheetId="92">OFFSET(ACOMTC1,0,MATCH(#REF!,#REF!,0)-1,ROWS(ACOMTC1),COLUMNS(ACOMTC1))</definedName>
    <definedName name="ACOMTC1ACT" localSheetId="91">OFFSET(ACOMTC1,0,MATCH(#REF!,#REF!,0)-1,ROWS(ACOMTC1),COLUMNS(ACOMTC1))</definedName>
    <definedName name="ACOMTC1ACT" localSheetId="93">OFFSET(ACOMTC1,0,MATCH([4]RDTOS!$DV$4,[4]RDTOS!$CR$2:$DA$2,0)-1,ROWS(ACOMTC1),COLUMNS(ACOMTC1))</definedName>
    <definedName name="ACOMTC1ACT" localSheetId="95">OFFSET(ACOMTC1,0,MATCH(#REF!,#REF!,0)-1,ROWS(ACOMTC1),COLUMNS(ACOMTC1))</definedName>
    <definedName name="ACOMTC1ACT" localSheetId="97">OFFSET(ACOMTC1,0,MATCH([4]RDTOS!$DV$4,[4]RDTOS!$CR$2:$DA$2,0)-1,ROWS(ACOMTC1),COLUMNS(ACOMTC1))</definedName>
    <definedName name="ACOMTC1ACT" localSheetId="100">OFFSET(ACOMTC1,0,MATCH([4]RDTOS!$DV$4,[4]RDTOS!$CR$2:$DA$2,0)-1,ROWS(ACOMTC1),COLUMNS(ACOMTC1))</definedName>
    <definedName name="ACOMTC1ACT" localSheetId="103">OFFSET(ACOMTC1,0,MATCH([4]RDTOS!$DV$4,[4]RDTOS!$CR$2:$DA$2,0)-1,ROWS(ACOMTC1),COLUMNS(ACOMTC1))</definedName>
    <definedName name="ACOMTC1ACT" localSheetId="104">OFFSET(ACOMTC1,0,MATCH([4]RDTOS!$DV$4,[4]RDTOS!$CR$2:$DA$2,0)-1,ROWS(ACOMTC1),COLUMNS(ACOMTC1))</definedName>
    <definedName name="ACOMTC1ACT" localSheetId="105">OFFSET(ACOMTC1,0,MATCH(#REF!,#REF!,0)-1,ROWS(ACOMTC1),COLUMNS(ACOMTC1))</definedName>
    <definedName name="ACOMTC1ACT" localSheetId="106">OFFSET(ACOMTC1,0,MATCH([4]RDTOS!$DV$4,[4]RDTOS!$CR$2:$DA$2,0)-1,ROWS(ACOMTC1),COLUMNS(ACOMTC1))</definedName>
    <definedName name="ACOMTC1ACT" localSheetId="107">OFFSET(ACOMTC1,0,MATCH([4]RDTOS!$DV$4,[4]RDTOS!$CR$2:$DA$2,0)-1,ROWS(ACOMTC1),COLUMNS(ACOMTC1))</definedName>
    <definedName name="ACOMTC1ACT" localSheetId="11">OFFSET(ACOMTC1,0,MATCH([4]RDTOS!$DV$4,[4]RDTOS!$CR$2:$DA$2,0)-1,ROWS(ACOMTC1),COLUMNS(ACOMTC1))</definedName>
    <definedName name="ACOMTC1ACT" localSheetId="19">OFFSET(ACOMTC1,0,MATCH([4]RDTOS!$DV$4,[4]RDTOS!$CR$2:$DA$2,0)-1,ROWS(ACOMTC1),COLUMNS(ACOMTC1))</definedName>
    <definedName name="ACOMTC1ACT" localSheetId="18">OFFSET(ACOMTC1,0,MATCH([4]RDTOS!$DV$4,[4]RDTOS!$CR$2:$DA$2,0)-1,ROWS(ACOMTC1),COLUMNS(ACOMTC1))</definedName>
    <definedName name="ACOMTC1ACT" localSheetId="16">OFFSET(ACOMTC1,0,MATCH([4]RDTOS!$DV$4,[4]RDTOS!$CR$2:$DA$2,0)-1,ROWS(ACOMTC1),COLUMNS(ACOMTC1))</definedName>
    <definedName name="ACOMTC1ACT" localSheetId="15">OFFSET(ACOMTC1,0,MATCH([4]RDTOS!$DV$4,[4]RDTOS!$CR$2:$DA$2,0)-1,ROWS(ACOMTC1),COLUMNS(ACOMTC1))</definedName>
    <definedName name="ACOMTC1ACT" localSheetId="20">OFFSET(ACOMTC1,0,MATCH([4]RDTOS!$DV$4,[4]RDTOS!$CR$2:$DA$2,0)-1,ROWS(ACOMTC1),COLUMNS(ACOMTC1))</definedName>
    <definedName name="ACOMTC1ACT" localSheetId="14">OFFSET(ACOMTC1,0,MATCH([4]RDTOS!$DV$4,[4]RDTOS!$CR$2:$DA$2,0)-1,ROWS(ACOMTC1),COLUMNS(ACOMTC1))</definedName>
    <definedName name="ACOMTC1ACT" localSheetId="13">OFFSET(ACOMTC1,0,MATCH([4]RDTOS!$DV$4,[4]RDTOS!$CR$2:$DA$2,0)-1,ROWS(ACOMTC1),COLUMNS(ACOMTC1))</definedName>
    <definedName name="ACOMTC1ACT" localSheetId="28">OFFSET(ACOMTC1,0,MATCH([4]RDTOS!$DV$4,[4]RDTOS!$CR$2:$DA$2,0)-1,ROWS(ACOMTC1),COLUMNS(ACOMTC1))</definedName>
    <definedName name="ACOMTC1ACT" localSheetId="29">OFFSET(ACOMTC1,0,MATCH([4]RDTOS!$DV$4,[4]RDTOS!$CR$2:$DA$2,0)-1,ROWS(ACOMTC1),COLUMNS(ACOMTC1))</definedName>
    <definedName name="ACOMTC1ACT" localSheetId="33">OFFSET(ACOMTC1,0,MATCH([4]RDTOS!$DV$4,[4]RDTOS!$CR$2:$DA$2,0)-1,ROWS(ACOMTC1),COLUMNS(ACOMTC1))</definedName>
    <definedName name="ACOMTC1ACT" localSheetId="31">OFFSET(ACOMTC1,0,MATCH([4]RDTOS!$DV$4,[4]RDTOS!$CR$2:$DA$2,0)-1,ROWS(ACOMTC1),COLUMNS(ACOMTC1))</definedName>
    <definedName name="ACOMTC1ACT" localSheetId="36">OFFSET(ACOMTC1,0,MATCH([4]RDTOS!$DV$4,[4]RDTOS!$CR$2:$DA$2,0)-1,ROWS(ACOMTC1),COLUMNS(ACOMTC1))</definedName>
    <definedName name="ACOMTC1ACT" localSheetId="34">OFFSET(ACOMTC1,0,MATCH([4]RDTOS!$DV$4,[4]RDTOS!$CR$2:$DA$2,0)-1,ROWS(ACOMTC1),COLUMNS(ACOMTC1))</definedName>
    <definedName name="ACOMTC1ACT" localSheetId="35">OFFSET(ACOMTC1,0,MATCH([4]RDTOS!$DV$4,[4]RDTOS!$CR$2:$DA$2,0)-1,ROWS(ACOMTC1),COLUMNS(ACOMTC1))</definedName>
    <definedName name="ACOMTC1ACT" localSheetId="98">OFFSET(ACOMTC1,0,MATCH([4]RDTOS!$DV$4,[4]RDTOS!$CR$2:$DA$2,0)-1,ROWS(ACOMTC1),COLUMNS(ACOMTC1))</definedName>
    <definedName name="ACOMTC1ACT" localSheetId="2">OFFSET(ACOMTC1,0,MATCH([4]RDTOS!$DV$4,[4]RDTOS!$CR$2:$DA$2,0)-1,ROWS(ACOMTC1),COLUMNS(ACOMTC1))</definedName>
    <definedName name="ACOMTC1ACT">OFFSET(ACOMTC1,0,MATCH([4]RDTOS!$DV$4,[4]RDTOS!$CR$2:$DA$2,0)-1,ROWS(ACOMTC1),COLUMNS(ACOMTC1))</definedName>
    <definedName name="ACOMTC1ACT2" localSheetId="7">OFFSET(ACOMTC1,0,MATCH([4]RDTOS!$DV$4,[4]RDTOS!$CR$2:$DA$2,0)-1,ROWS(ACOMTC1),COLUMNS(ACOMTC1))</definedName>
    <definedName name="ACOMTC1ACT2" localSheetId="1">OFFSET(ACOMTC1,0,MATCH([4]RDTOS!$DV$4,[4]RDTOS!$CR$2:$DA$2,0)-1,ROWS(ACOMTC1),COLUMNS(ACOMTC1))</definedName>
    <definedName name="ACOMTC1ACT2" localSheetId="0">OFFSET(ACOMTC1,0,MATCH([4]RDTOS!$DV$4,[4]RDTOS!$CR$2:$DA$2,0)-1,ROWS(ACOMTC1),COLUMNS(ACOMTC1))</definedName>
    <definedName name="ACOMTC1ACT2" localSheetId="5">OFFSET(ACOMTC1,0,MATCH([4]RDTOS!$DV$4,[4]RDTOS!$CR$2:$DA$2,0)-1,ROWS(ACOMTC1),COLUMNS(ACOMTC1))</definedName>
    <definedName name="ACOMTC1ACT2" localSheetId="3">OFFSET(ACOMTC1,0,MATCH([4]RDTOS!$DV$4,[4]RDTOS!$CR$2:$DA$2,0)-1,ROWS(ACOMTC1),COLUMNS(ACOMTC1))</definedName>
    <definedName name="ACOMTC1ACT2" localSheetId="4">OFFSET(ACOMTC1,0,MATCH([4]RDTOS!$DV$4,[4]RDTOS!$CR$2:$DA$2,0)-1,ROWS(ACOMTC1),COLUMNS(ACOMTC1))</definedName>
    <definedName name="ACOMTC1ACT2" localSheetId="40">OFFSET(ACOMTC1,0,MATCH([4]RDTOS!$DV$4,[4]RDTOS!$CR$2:$DA$2,0)-1,ROWS(ACOMTC1),COLUMNS(ACOMTC1))</definedName>
    <definedName name="ACOMTC1ACT2" localSheetId="39">OFFSET(ACOMTC1,0,MATCH([4]RDTOS!$DV$4,[4]RDTOS!$CR$2:$DA$2,0)-1,ROWS(ACOMTC1),COLUMNS(ACOMTC1))</definedName>
    <definedName name="ACOMTC1ACT2" localSheetId="44">OFFSET(ACOMTC1,0,MATCH([4]RDTOS!$DV$4,[4]RDTOS!$CR$2:$DA$2,0)-1,ROWS(ACOMTC1),COLUMNS(ACOMTC1))</definedName>
    <definedName name="ACOMTC1ACT2" localSheetId="43">OFFSET(ACOMTC1,0,MATCH([4]RDTOS!$DV$4,[4]RDTOS!$CR$2:$DA$2,0)-1,ROWS(ACOMTC1),COLUMNS(ACOMTC1))</definedName>
    <definedName name="ACOMTC1ACT2" localSheetId="49">OFFSET(ACOMTC1,0,MATCH([4]RDTOS!$DV$4,[4]RDTOS!$CR$2:$DA$2,0)-1,ROWS(ACOMTC1),COLUMNS(ACOMTC1))</definedName>
    <definedName name="ACOMTC1ACT2" localSheetId="57">OFFSET(ACOMTC1,0,MATCH(#REF!,#REF!,0)-1,ROWS(ACOMTC1),COLUMNS(ACOMTC1))</definedName>
    <definedName name="ACOMTC1ACT2" localSheetId="58">OFFSET(ACOMTC1,0,MATCH([4]RDTOS!$DV$4,[4]RDTOS!$CR$2:$DA$2,0)-1,ROWS(ACOMTC1),COLUMNS(ACOMTC1))</definedName>
    <definedName name="ACOMTC1ACT2" localSheetId="61">OFFSET(ACOMTC1,0,MATCH(#REF!,#REF!,0)-1,ROWS(ACOMTC1),COLUMNS(ACOMTC1))</definedName>
    <definedName name="ACOMTC1ACT2" localSheetId="60">OFFSET(ACOMTC1,0,MATCH(#REF!,#REF!,0)-1,ROWS(ACOMTC1),COLUMNS(ACOMTC1))</definedName>
    <definedName name="ACOMTC1ACT2" localSheetId="63">OFFSET(ACOMTC1,0,MATCH(#REF!,#REF!,0)-1,ROWS(ACOMTC1),COLUMNS(ACOMTC1))</definedName>
    <definedName name="ACOMTC1ACT2" localSheetId="66">OFFSET(ACOMTC1,0,MATCH([4]RDTOS!$DV$4,[4]RDTOS!$CR$2:$DA$2,0)-1,ROWS(ACOMTC1),COLUMNS(ACOMTC1))</definedName>
    <definedName name="ACOMTC1ACT2" localSheetId="67">OFFSET(ACOMTC1,0,MATCH([4]RDTOS!$DV$4,[4]RDTOS!$CR$2:$DA$2,0)-1,ROWS(ACOMTC1),COLUMNS(ACOMTC1))</definedName>
    <definedName name="ACOMTC1ACT2" localSheetId="68">OFFSET(ACOMTC1,0,MATCH([4]RDTOS!$DV$4,[4]RDTOS!$CR$2:$DA$2,0)-1,ROWS(ACOMTC1),COLUMNS(ACOMTC1))</definedName>
    <definedName name="ACOMTC1ACT2" localSheetId="70">OFFSET(ACOMTC1,0,MATCH(#REF!,#REF!,0)-1,ROWS(ACOMTC1),COLUMNS(ACOMTC1))</definedName>
    <definedName name="ACOMTC1ACT2" localSheetId="69">OFFSET(ACOMTC1,0,MATCH(#REF!,#REF!,0)-1,ROWS(ACOMTC1),COLUMNS(ACOMTC1))</definedName>
    <definedName name="ACOMTC1ACT2" localSheetId="71">OFFSET(ACOMTC1,0,MATCH(#REF!,#REF!,0)-1,ROWS(ACOMTC1),COLUMNS(ACOMTC1))</definedName>
    <definedName name="ACOMTC1ACT2" localSheetId="10">OFFSET(ACOMTC1,0,MATCH([4]RDTOS!$DV$4,[4]RDTOS!$CR$2:$DA$2,0)-1,ROWS(ACOMTC1),COLUMNS(ACOMTC1))</definedName>
    <definedName name="ACOMTC1ACT2" localSheetId="9">OFFSET(ACOMTC1,0,MATCH([4]RDTOS!$DV$4,[4]RDTOS!$CR$2:$DA$2,0)-1,ROWS(ACOMTC1),COLUMNS(ACOMTC1))</definedName>
    <definedName name="ACOMTC1ACT2" localSheetId="6">OFFSET(ACOMTC1,0,MATCH([4]RDTOS!$DV$4,[4]RDTOS!$CR$2:$DA$2,0)-1,ROWS(ACOMTC1),COLUMNS(ACOMTC1))</definedName>
    <definedName name="ACOMTC1ACT2" localSheetId="72">OFFSET(ACOMTC1,0,MATCH([4]RDTOS!$DV$4,[4]RDTOS!$CR$2:$DA$2,0)-1,ROWS(ACOMTC1),COLUMNS(ACOMTC1))</definedName>
    <definedName name="ACOMTC1ACT2" localSheetId="73">OFFSET(ACOMTC1,0,MATCH([4]RDTOS!$DV$4,[4]RDTOS!$CR$2:$DA$2,0)-1,ROWS(ACOMTC1),COLUMNS(ACOMTC1))</definedName>
    <definedName name="ACOMTC1ACT2" localSheetId="74">OFFSET(ACOMTC1,0,MATCH([4]RDTOS!$DV$4,[4]RDTOS!$CR$2:$DA$2,0)-1,ROWS(ACOMTC1),COLUMNS(ACOMTC1))</definedName>
    <definedName name="ACOMTC1ACT2" localSheetId="76">OFFSET(ACOMTC1,0,MATCH([4]RDTOS!$DV$4,[4]RDTOS!$CR$2:$DA$2,0)-1,ROWS(ACOMTC1),COLUMNS(ACOMTC1))</definedName>
    <definedName name="ACOMTC1ACT2" localSheetId="77">OFFSET(ACOMTC1,0,MATCH([4]RDTOS!$DV$4,[4]RDTOS!$CR$2:$DA$2,0)-1,ROWS(ACOMTC1),COLUMNS(ACOMTC1))</definedName>
    <definedName name="ACOMTC1ACT2" localSheetId="78">OFFSET(ACOMTC1,0,MATCH([4]RDTOS!$DV$4,[4]RDTOS!$CR$2:$DA$2,0)-1,ROWS(ACOMTC1),COLUMNS(ACOMTC1))</definedName>
    <definedName name="ACOMTC1ACT2" localSheetId="79">OFFSET(ACOMTC1,0,MATCH([4]RDTOS!$DV$4,[4]RDTOS!$CR$2:$DA$2,0)-1,ROWS(ACOMTC1),COLUMNS(ACOMTC1))</definedName>
    <definedName name="ACOMTC1ACT2" localSheetId="90">OFFSET(ACOMTC1,0,MATCH([4]RDTOS!$DV$4,[4]RDTOS!$CR$2:$DA$2,0)-1,ROWS(ACOMTC1),COLUMNS(ACOMTC1))</definedName>
    <definedName name="ACOMTC1ACT2" localSheetId="89">OFFSET(ACOMTC1,0,MATCH([4]RDTOS!$DV$4,[4]RDTOS!$CR$2:$DA$2,0)-1,ROWS(ACOMTC1),COLUMNS(ACOMTC1))</definedName>
    <definedName name="ACOMTC1ACT2" localSheetId="88">OFFSET(ACOMTC1,0,MATCH([4]RDTOS!$DV$4,[4]RDTOS!$CR$2:$DA$2,0)-1,ROWS(ACOMTC1),COLUMNS(ACOMTC1))</definedName>
    <definedName name="ACOMTC1ACT2" localSheetId="87">OFFSET(ACOMTC1,0,MATCH([4]RDTOS!$DV$4,[4]RDTOS!$CR$2:$DA$2,0)-1,ROWS(ACOMTC1),COLUMNS(ACOMTC1))</definedName>
    <definedName name="ACOMTC1ACT2" localSheetId="80">OFFSET(ACOMTC1,0,MATCH([4]RDTOS!$DV$4,[4]RDTOS!$CR$2:$DA$2,0)-1,ROWS(ACOMTC1),COLUMNS(ACOMTC1))</definedName>
    <definedName name="ACOMTC1ACT2" localSheetId="92">OFFSET(ACOMTC1,0,MATCH(#REF!,#REF!,0)-1,ROWS(ACOMTC1),COLUMNS(ACOMTC1))</definedName>
    <definedName name="ACOMTC1ACT2" localSheetId="91">OFFSET(ACOMTC1,0,MATCH(#REF!,#REF!,0)-1,ROWS(ACOMTC1),COLUMNS(ACOMTC1))</definedName>
    <definedName name="ACOMTC1ACT2" localSheetId="93">OFFSET(ACOMTC1,0,MATCH([4]RDTOS!$DV$4,[4]RDTOS!$CR$2:$DA$2,0)-1,ROWS(ACOMTC1),COLUMNS(ACOMTC1))</definedName>
    <definedName name="ACOMTC1ACT2" localSheetId="95">OFFSET(ACOMTC1,0,MATCH(#REF!,#REF!,0)-1,ROWS(ACOMTC1),COLUMNS(ACOMTC1))</definedName>
    <definedName name="ACOMTC1ACT2" localSheetId="97">OFFSET(ACOMTC1,0,MATCH([4]RDTOS!$DV$4,[4]RDTOS!$CR$2:$DA$2,0)-1,ROWS(ACOMTC1),COLUMNS(ACOMTC1))</definedName>
    <definedName name="ACOMTC1ACT2" localSheetId="100">OFFSET(ACOMTC1,0,MATCH([4]RDTOS!$DV$4,[4]RDTOS!$CR$2:$DA$2,0)-1,ROWS(ACOMTC1),COLUMNS(ACOMTC1))</definedName>
    <definedName name="ACOMTC1ACT2" localSheetId="103">OFFSET(ACOMTC1,0,MATCH([4]RDTOS!$DV$4,[4]RDTOS!$CR$2:$DA$2,0)-1,ROWS(ACOMTC1),COLUMNS(ACOMTC1))</definedName>
    <definedName name="ACOMTC1ACT2" localSheetId="104">OFFSET(ACOMTC1,0,MATCH([4]RDTOS!$DV$4,[4]RDTOS!$CR$2:$DA$2,0)-1,ROWS(ACOMTC1),COLUMNS(ACOMTC1))</definedName>
    <definedName name="ACOMTC1ACT2" localSheetId="105">OFFSET(ACOMTC1,0,MATCH(#REF!,#REF!,0)-1,ROWS(ACOMTC1),COLUMNS(ACOMTC1))</definedName>
    <definedName name="ACOMTC1ACT2" localSheetId="106">OFFSET(ACOMTC1,0,MATCH([4]RDTOS!$DV$4,[4]RDTOS!$CR$2:$DA$2,0)-1,ROWS(ACOMTC1),COLUMNS(ACOMTC1))</definedName>
    <definedName name="ACOMTC1ACT2" localSheetId="107">OFFSET(ACOMTC1,0,MATCH([4]RDTOS!$DV$4,[4]RDTOS!$CR$2:$DA$2,0)-1,ROWS(ACOMTC1),COLUMNS(ACOMTC1))</definedName>
    <definedName name="ACOMTC1ACT2" localSheetId="11">OFFSET(ACOMTC1,0,MATCH([4]RDTOS!$DV$4,[4]RDTOS!$CR$2:$DA$2,0)-1,ROWS(ACOMTC1),COLUMNS(ACOMTC1))</definedName>
    <definedName name="ACOMTC1ACT2" localSheetId="19">OFFSET(ACOMTC1,0,MATCH([4]RDTOS!$DV$4,[4]RDTOS!$CR$2:$DA$2,0)-1,ROWS(ACOMTC1),COLUMNS(ACOMTC1))</definedName>
    <definedName name="ACOMTC1ACT2" localSheetId="18">OFFSET(ACOMTC1,0,MATCH([4]RDTOS!$DV$4,[4]RDTOS!$CR$2:$DA$2,0)-1,ROWS(ACOMTC1),COLUMNS(ACOMTC1))</definedName>
    <definedName name="ACOMTC1ACT2" localSheetId="16">OFFSET(ACOMTC1,0,MATCH([4]RDTOS!$DV$4,[4]RDTOS!$CR$2:$DA$2,0)-1,ROWS(ACOMTC1),COLUMNS(ACOMTC1))</definedName>
    <definedName name="ACOMTC1ACT2" localSheetId="15">OFFSET(ACOMTC1,0,MATCH([4]RDTOS!$DV$4,[4]RDTOS!$CR$2:$DA$2,0)-1,ROWS(ACOMTC1),COLUMNS(ACOMTC1))</definedName>
    <definedName name="ACOMTC1ACT2" localSheetId="20">OFFSET(ACOMTC1,0,MATCH([4]RDTOS!$DV$4,[4]RDTOS!$CR$2:$DA$2,0)-1,ROWS(ACOMTC1),COLUMNS(ACOMTC1))</definedName>
    <definedName name="ACOMTC1ACT2" localSheetId="14">OFFSET(ACOMTC1,0,MATCH([4]RDTOS!$DV$4,[4]RDTOS!$CR$2:$DA$2,0)-1,ROWS(ACOMTC1),COLUMNS(ACOMTC1))</definedName>
    <definedName name="ACOMTC1ACT2" localSheetId="13">OFFSET(ACOMTC1,0,MATCH([4]RDTOS!$DV$4,[4]RDTOS!$CR$2:$DA$2,0)-1,ROWS(ACOMTC1),COLUMNS(ACOMTC1))</definedName>
    <definedName name="ACOMTC1ACT2" localSheetId="28">OFFSET(ACOMTC1,0,MATCH([4]RDTOS!$DV$4,[4]RDTOS!$CR$2:$DA$2,0)-1,ROWS(ACOMTC1),COLUMNS(ACOMTC1))</definedName>
    <definedName name="ACOMTC1ACT2" localSheetId="29">OFFSET(ACOMTC1,0,MATCH([4]RDTOS!$DV$4,[4]RDTOS!$CR$2:$DA$2,0)-1,ROWS(ACOMTC1),COLUMNS(ACOMTC1))</definedName>
    <definedName name="ACOMTC1ACT2" localSheetId="33">OFFSET(ACOMTC1,0,MATCH([4]RDTOS!$DV$4,[4]RDTOS!$CR$2:$DA$2,0)-1,ROWS(ACOMTC1),COLUMNS(ACOMTC1))</definedName>
    <definedName name="ACOMTC1ACT2" localSheetId="31">OFFSET(ACOMTC1,0,MATCH([4]RDTOS!$DV$4,[4]RDTOS!$CR$2:$DA$2,0)-1,ROWS(ACOMTC1),COLUMNS(ACOMTC1))</definedName>
    <definedName name="ACOMTC1ACT2" localSheetId="36">OFFSET(ACOMTC1,0,MATCH([4]RDTOS!$DV$4,[4]RDTOS!$CR$2:$DA$2,0)-1,ROWS(ACOMTC1),COLUMNS(ACOMTC1))</definedName>
    <definedName name="ACOMTC1ACT2" localSheetId="34">OFFSET(ACOMTC1,0,MATCH([4]RDTOS!$DV$4,[4]RDTOS!$CR$2:$DA$2,0)-1,ROWS(ACOMTC1),COLUMNS(ACOMTC1))</definedName>
    <definedName name="ACOMTC1ACT2" localSheetId="35">OFFSET(ACOMTC1,0,MATCH([4]RDTOS!$DV$4,[4]RDTOS!$CR$2:$DA$2,0)-1,ROWS(ACOMTC1),COLUMNS(ACOMTC1))</definedName>
    <definedName name="ACOMTC1ACT2" localSheetId="98">OFFSET(ACOMTC1,0,MATCH([4]RDTOS!$DV$4,[4]RDTOS!$CR$2:$DA$2,0)-1,ROWS(ACOMTC1),COLUMNS(ACOMTC1))</definedName>
    <definedName name="ACOMTC1ACT2" localSheetId="2">OFFSET(ACOMTC1,0,MATCH([4]RDTOS!$DV$4,[4]RDTOS!$CR$2:$DA$2,0)-1,ROWS(ACOMTC1),COLUMNS(ACOMTC1))</definedName>
    <definedName name="ACOMTC1ACT2">OFFSET(ACOMTC1,0,MATCH([4]RDTOS!$DV$4,[4]RDTOS!$CR$2:$DA$2,0)-1,ROWS(ACOMTC1),COLUMNS(ACOMTC1))</definedName>
    <definedName name="ACOMTC1BAR" localSheetId="7">OFFSET(ACOMTC1,0,MATCH([4]RDTOS!$DY$4,[4]RDTOS!$CR$2:$DA$2,0)-1,ROWS(ACOMTC1),COLUMNS(ACOMTC1))</definedName>
    <definedName name="ACOMTC1BAR" localSheetId="1">OFFSET(ACOMTC1,0,MATCH([4]RDTOS!$DY$4,[4]RDTOS!$CR$2:$DA$2,0)-1,ROWS(ACOMTC1),COLUMNS(ACOMTC1))</definedName>
    <definedName name="ACOMTC1BAR" localSheetId="0">OFFSET(ACOMTC1,0,MATCH([4]RDTOS!$DY$4,[4]RDTOS!$CR$2:$DA$2,0)-1,ROWS(ACOMTC1),COLUMNS(ACOMTC1))</definedName>
    <definedName name="ACOMTC1BAR" localSheetId="5">OFFSET(ACOMTC1,0,MATCH([4]RDTOS!$DY$4,[4]RDTOS!$CR$2:$DA$2,0)-1,ROWS(ACOMTC1),COLUMNS(ACOMTC1))</definedName>
    <definedName name="ACOMTC1BAR" localSheetId="3">OFFSET(ACOMTC1,0,MATCH([4]RDTOS!$DY$4,[4]RDTOS!$CR$2:$DA$2,0)-1,ROWS(ACOMTC1),COLUMNS(ACOMTC1))</definedName>
    <definedName name="ACOMTC1BAR" localSheetId="4">OFFSET(ACOMTC1,0,MATCH([4]RDTOS!$DY$4,[4]RDTOS!$CR$2:$DA$2,0)-1,ROWS(ACOMTC1),COLUMNS(ACOMTC1))</definedName>
    <definedName name="ACOMTC1BAR" localSheetId="40">OFFSET(ACOMTC1,0,MATCH([4]RDTOS!$DY$4,[4]RDTOS!$CR$2:$DA$2,0)-1,ROWS(ACOMTC1),COLUMNS(ACOMTC1))</definedName>
    <definedName name="ACOMTC1BAR" localSheetId="39">OFFSET(ACOMTC1,0,MATCH([4]RDTOS!$DY$4,[4]RDTOS!$CR$2:$DA$2,0)-1,ROWS(ACOMTC1),COLUMNS(ACOMTC1))</definedName>
    <definedName name="ACOMTC1BAR" localSheetId="44">OFFSET(ACOMTC1,0,MATCH([4]RDTOS!$DY$4,[4]RDTOS!$CR$2:$DA$2,0)-1,ROWS(ACOMTC1),COLUMNS(ACOMTC1))</definedName>
    <definedName name="ACOMTC1BAR" localSheetId="43">OFFSET(ACOMTC1,0,MATCH([4]RDTOS!$DY$4,[4]RDTOS!$CR$2:$DA$2,0)-1,ROWS(ACOMTC1),COLUMNS(ACOMTC1))</definedName>
    <definedName name="ACOMTC1BAR" localSheetId="49">OFFSET(ACOMTC1,0,MATCH([4]RDTOS!$DY$4,[4]RDTOS!$CR$2:$DA$2,0)-1,ROWS(ACOMTC1),COLUMNS(ACOMTC1))</definedName>
    <definedName name="ACOMTC1BAR" localSheetId="57">OFFSET(ACOMTC1,0,MATCH(#REF!,#REF!,0)-1,ROWS(ACOMTC1),COLUMNS(ACOMTC1))</definedName>
    <definedName name="ACOMTC1BAR" localSheetId="58">OFFSET(ACOMTC1,0,MATCH([4]RDTOS!$DY$4,[4]RDTOS!$CR$2:$DA$2,0)-1,ROWS(ACOMTC1),COLUMNS(ACOMTC1))</definedName>
    <definedName name="ACOMTC1BAR" localSheetId="61">OFFSET(ACOMTC1,0,MATCH(#REF!,#REF!,0)-1,ROWS(ACOMTC1),COLUMNS(ACOMTC1))</definedName>
    <definedName name="ACOMTC1BAR" localSheetId="60">OFFSET(ACOMTC1,0,MATCH(#REF!,#REF!,0)-1,ROWS(ACOMTC1),COLUMNS(ACOMTC1))</definedName>
    <definedName name="ACOMTC1BAR" localSheetId="63">OFFSET(ACOMTC1,0,MATCH(#REF!,#REF!,0)-1,ROWS(ACOMTC1),COLUMNS(ACOMTC1))</definedName>
    <definedName name="ACOMTC1BAR" localSheetId="66">OFFSET(ACOMTC1,0,MATCH([4]RDTOS!$DY$4,[4]RDTOS!$CR$2:$DA$2,0)-1,ROWS(ACOMTC1),COLUMNS(ACOMTC1))</definedName>
    <definedName name="ACOMTC1BAR" localSheetId="67">OFFSET(ACOMTC1,0,MATCH([4]RDTOS!$DY$4,[4]RDTOS!$CR$2:$DA$2,0)-1,ROWS(ACOMTC1),COLUMNS(ACOMTC1))</definedName>
    <definedName name="ACOMTC1BAR" localSheetId="68">OFFSET(ACOMTC1,0,MATCH([4]RDTOS!$DY$4,[4]RDTOS!$CR$2:$DA$2,0)-1,ROWS(ACOMTC1),COLUMNS(ACOMTC1))</definedName>
    <definedName name="ACOMTC1BAR" localSheetId="70">OFFSET(ACOMTC1,0,MATCH(#REF!,#REF!,0)-1,ROWS(ACOMTC1),COLUMNS(ACOMTC1))</definedName>
    <definedName name="ACOMTC1BAR" localSheetId="69">OFFSET(ACOMTC1,0,MATCH(#REF!,#REF!,0)-1,ROWS(ACOMTC1),COLUMNS(ACOMTC1))</definedName>
    <definedName name="ACOMTC1BAR" localSheetId="71">OFFSET(ACOMTC1,0,MATCH(#REF!,#REF!,0)-1,ROWS(ACOMTC1),COLUMNS(ACOMTC1))</definedName>
    <definedName name="ACOMTC1BAR" localSheetId="10">OFFSET(ACOMTC1,0,MATCH([4]RDTOS!$DY$4,[4]RDTOS!$CR$2:$DA$2,0)-1,ROWS(ACOMTC1),COLUMNS(ACOMTC1))</definedName>
    <definedName name="ACOMTC1BAR" localSheetId="9">OFFSET(ACOMTC1,0,MATCH([4]RDTOS!$DY$4,[4]RDTOS!$CR$2:$DA$2,0)-1,ROWS(ACOMTC1),COLUMNS(ACOMTC1))</definedName>
    <definedName name="ACOMTC1BAR" localSheetId="6">OFFSET(ACOMTC1,0,MATCH([4]RDTOS!$DY$4,[4]RDTOS!$CR$2:$DA$2,0)-1,ROWS(ACOMTC1),COLUMNS(ACOMTC1))</definedName>
    <definedName name="ACOMTC1BAR" localSheetId="72">OFFSET(ACOMTC1,0,MATCH([4]RDTOS!$DY$4,[4]RDTOS!$CR$2:$DA$2,0)-1,ROWS(ACOMTC1),COLUMNS(ACOMTC1))</definedName>
    <definedName name="ACOMTC1BAR" localSheetId="73">OFFSET(ACOMTC1,0,MATCH([4]RDTOS!$DY$4,[4]RDTOS!$CR$2:$DA$2,0)-1,ROWS(ACOMTC1),COLUMNS(ACOMTC1))</definedName>
    <definedName name="ACOMTC1BAR" localSheetId="74">OFFSET(ACOMTC1,0,MATCH([4]RDTOS!$DY$4,[4]RDTOS!$CR$2:$DA$2,0)-1,ROWS(ACOMTC1),COLUMNS(ACOMTC1))</definedName>
    <definedName name="ACOMTC1BAR" localSheetId="76">OFFSET(ACOMTC1,0,MATCH([4]RDTOS!$DY$4,[4]RDTOS!$CR$2:$DA$2,0)-1,ROWS(ACOMTC1),COLUMNS(ACOMTC1))</definedName>
    <definedName name="ACOMTC1BAR" localSheetId="77">OFFSET(ACOMTC1,0,MATCH([4]RDTOS!$DY$4,[4]RDTOS!$CR$2:$DA$2,0)-1,ROWS(ACOMTC1),COLUMNS(ACOMTC1))</definedName>
    <definedName name="ACOMTC1BAR" localSheetId="78">OFFSET(ACOMTC1,0,MATCH([4]RDTOS!$DY$4,[4]RDTOS!$CR$2:$DA$2,0)-1,ROWS(ACOMTC1),COLUMNS(ACOMTC1))</definedName>
    <definedName name="ACOMTC1BAR" localSheetId="79">OFFSET(ACOMTC1,0,MATCH([4]RDTOS!$DY$4,[4]RDTOS!$CR$2:$DA$2,0)-1,ROWS(ACOMTC1),COLUMNS(ACOMTC1))</definedName>
    <definedName name="ACOMTC1BAR" localSheetId="90">OFFSET(ACOMTC1,0,MATCH([4]RDTOS!$DY$4,[4]RDTOS!$CR$2:$DA$2,0)-1,ROWS(ACOMTC1),COLUMNS(ACOMTC1))</definedName>
    <definedName name="ACOMTC1BAR" localSheetId="89">OFFSET(ACOMTC1,0,MATCH([4]RDTOS!$DY$4,[4]RDTOS!$CR$2:$DA$2,0)-1,ROWS(ACOMTC1),COLUMNS(ACOMTC1))</definedName>
    <definedName name="ACOMTC1BAR" localSheetId="88">OFFSET(ACOMTC1,0,MATCH([4]RDTOS!$DY$4,[4]RDTOS!$CR$2:$DA$2,0)-1,ROWS(ACOMTC1),COLUMNS(ACOMTC1))</definedName>
    <definedName name="ACOMTC1BAR" localSheetId="87">OFFSET(ACOMTC1,0,MATCH([4]RDTOS!$DY$4,[4]RDTOS!$CR$2:$DA$2,0)-1,ROWS(ACOMTC1),COLUMNS(ACOMTC1))</definedName>
    <definedName name="ACOMTC1BAR" localSheetId="80">OFFSET(ACOMTC1,0,MATCH([4]RDTOS!$DY$4,[4]RDTOS!$CR$2:$DA$2,0)-1,ROWS(ACOMTC1),COLUMNS(ACOMTC1))</definedName>
    <definedName name="ACOMTC1BAR" localSheetId="92">OFFSET(ACOMTC1,0,MATCH(#REF!,#REF!,0)-1,ROWS(ACOMTC1),COLUMNS(ACOMTC1))</definedName>
    <definedName name="ACOMTC1BAR" localSheetId="91">OFFSET(ACOMTC1,0,MATCH(#REF!,#REF!,0)-1,ROWS(ACOMTC1),COLUMNS(ACOMTC1))</definedName>
    <definedName name="ACOMTC1BAR" localSheetId="93">OFFSET(ACOMTC1,0,MATCH([4]RDTOS!$DY$4,[4]RDTOS!$CR$2:$DA$2,0)-1,ROWS(ACOMTC1),COLUMNS(ACOMTC1))</definedName>
    <definedName name="ACOMTC1BAR" localSheetId="95">OFFSET(ACOMTC1,0,MATCH(#REF!,#REF!,0)-1,ROWS(ACOMTC1),COLUMNS(ACOMTC1))</definedName>
    <definedName name="ACOMTC1BAR" localSheetId="97">OFFSET(ACOMTC1,0,MATCH([4]RDTOS!$DY$4,[4]RDTOS!$CR$2:$DA$2,0)-1,ROWS(ACOMTC1),COLUMNS(ACOMTC1))</definedName>
    <definedName name="ACOMTC1BAR" localSheetId="100">OFFSET(ACOMTC1,0,MATCH([4]RDTOS!$DY$4,[4]RDTOS!$CR$2:$DA$2,0)-1,ROWS(ACOMTC1),COLUMNS(ACOMTC1))</definedName>
    <definedName name="ACOMTC1BAR" localSheetId="103">OFFSET(ACOMTC1,0,MATCH([4]RDTOS!$DY$4,[4]RDTOS!$CR$2:$DA$2,0)-1,ROWS(ACOMTC1),COLUMNS(ACOMTC1))</definedName>
    <definedName name="ACOMTC1BAR" localSheetId="104">OFFSET(ACOMTC1,0,MATCH([4]RDTOS!$DY$4,[4]RDTOS!$CR$2:$DA$2,0)-1,ROWS(ACOMTC1),COLUMNS(ACOMTC1))</definedName>
    <definedName name="ACOMTC1BAR" localSheetId="105">OFFSET(ACOMTC1,0,MATCH(#REF!,#REF!,0)-1,ROWS(ACOMTC1),COLUMNS(ACOMTC1))</definedName>
    <definedName name="ACOMTC1BAR" localSheetId="106">OFFSET(ACOMTC1,0,MATCH([4]RDTOS!$DY$4,[4]RDTOS!$CR$2:$DA$2,0)-1,ROWS(ACOMTC1),COLUMNS(ACOMTC1))</definedName>
    <definedName name="ACOMTC1BAR" localSheetId="107">OFFSET(ACOMTC1,0,MATCH([4]RDTOS!$DY$4,[4]RDTOS!$CR$2:$DA$2,0)-1,ROWS(ACOMTC1),COLUMNS(ACOMTC1))</definedName>
    <definedName name="ACOMTC1BAR" localSheetId="11">OFFSET(ACOMTC1,0,MATCH([4]RDTOS!$DY$4,[4]RDTOS!$CR$2:$DA$2,0)-1,ROWS(ACOMTC1),COLUMNS(ACOMTC1))</definedName>
    <definedName name="ACOMTC1BAR" localSheetId="19">OFFSET(ACOMTC1,0,MATCH([4]RDTOS!$DY$4,[4]RDTOS!$CR$2:$DA$2,0)-1,ROWS(ACOMTC1),COLUMNS(ACOMTC1))</definedName>
    <definedName name="ACOMTC1BAR" localSheetId="18">OFFSET(ACOMTC1,0,MATCH([4]RDTOS!$DY$4,[4]RDTOS!$CR$2:$DA$2,0)-1,ROWS(ACOMTC1),COLUMNS(ACOMTC1))</definedName>
    <definedName name="ACOMTC1BAR" localSheetId="16">OFFSET(ACOMTC1,0,MATCH([4]RDTOS!$DY$4,[4]RDTOS!$CR$2:$DA$2,0)-1,ROWS(ACOMTC1),COLUMNS(ACOMTC1))</definedName>
    <definedName name="ACOMTC1BAR" localSheetId="15">OFFSET(ACOMTC1,0,MATCH([4]RDTOS!$DY$4,[4]RDTOS!$CR$2:$DA$2,0)-1,ROWS(ACOMTC1),COLUMNS(ACOMTC1))</definedName>
    <definedName name="ACOMTC1BAR" localSheetId="20">OFFSET(ACOMTC1,0,MATCH([4]RDTOS!$DY$4,[4]RDTOS!$CR$2:$DA$2,0)-1,ROWS(ACOMTC1),COLUMNS(ACOMTC1))</definedName>
    <definedName name="ACOMTC1BAR" localSheetId="14">OFFSET(ACOMTC1,0,MATCH([4]RDTOS!$DY$4,[4]RDTOS!$CR$2:$DA$2,0)-1,ROWS(ACOMTC1),COLUMNS(ACOMTC1))</definedName>
    <definedName name="ACOMTC1BAR" localSheetId="13">OFFSET(ACOMTC1,0,MATCH([4]RDTOS!$DY$4,[4]RDTOS!$CR$2:$DA$2,0)-1,ROWS(ACOMTC1),COLUMNS(ACOMTC1))</definedName>
    <definedName name="ACOMTC1BAR" localSheetId="28">OFFSET(ACOMTC1,0,MATCH([4]RDTOS!$DY$4,[4]RDTOS!$CR$2:$DA$2,0)-1,ROWS(ACOMTC1),COLUMNS(ACOMTC1))</definedName>
    <definedName name="ACOMTC1BAR" localSheetId="29">OFFSET(ACOMTC1,0,MATCH([4]RDTOS!$DY$4,[4]RDTOS!$CR$2:$DA$2,0)-1,ROWS(ACOMTC1),COLUMNS(ACOMTC1))</definedName>
    <definedName name="ACOMTC1BAR" localSheetId="33">OFFSET(ACOMTC1,0,MATCH([4]RDTOS!$DY$4,[4]RDTOS!$CR$2:$DA$2,0)-1,ROWS(ACOMTC1),COLUMNS(ACOMTC1))</definedName>
    <definedName name="ACOMTC1BAR" localSheetId="31">OFFSET(ACOMTC1,0,MATCH([4]RDTOS!$DY$4,[4]RDTOS!$CR$2:$DA$2,0)-1,ROWS(ACOMTC1),COLUMNS(ACOMTC1))</definedName>
    <definedName name="ACOMTC1BAR" localSheetId="36">OFFSET(ACOMTC1,0,MATCH([4]RDTOS!$DY$4,[4]RDTOS!$CR$2:$DA$2,0)-1,ROWS(ACOMTC1),COLUMNS(ACOMTC1))</definedName>
    <definedName name="ACOMTC1BAR" localSheetId="34">OFFSET(ACOMTC1,0,MATCH([4]RDTOS!$DY$4,[4]RDTOS!$CR$2:$DA$2,0)-1,ROWS(ACOMTC1),COLUMNS(ACOMTC1))</definedName>
    <definedName name="ACOMTC1BAR" localSheetId="35">OFFSET(ACOMTC1,0,MATCH([4]RDTOS!$DY$4,[4]RDTOS!$CR$2:$DA$2,0)-1,ROWS(ACOMTC1),COLUMNS(ACOMTC1))</definedName>
    <definedName name="ACOMTC1BAR" localSheetId="98">OFFSET(ACOMTC1,0,MATCH([4]RDTOS!$DY$4,[4]RDTOS!$CR$2:$DA$2,0)-1,ROWS(ACOMTC1),COLUMNS(ACOMTC1))</definedName>
    <definedName name="ACOMTC1BAR" localSheetId="2">OFFSET(ACOMTC1,0,MATCH([4]RDTOS!$DY$4,[4]RDTOS!$CR$2:$DA$2,0)-1,ROWS(ACOMTC1),COLUMNS(ACOMTC1))</definedName>
    <definedName name="ACOMTC1BAR">OFFSET(ACOMTC1,0,MATCH([4]RDTOS!$DY$4,[4]RDTOS!$CR$2:$DA$2,0)-1,ROWS(ACOMTC1),COLUMNS(ACOMTC1))</definedName>
    <definedName name="ACOMTC1BAR2" localSheetId="7">OFFSET(ACOMTC1,0,MATCH([4]RDTOS!$DY$4,[4]RDTOS!$CR$2:$DA$2,0)-1,ROWS(ACOMTC1),COLUMNS(ACOMTC1))</definedName>
    <definedName name="ACOMTC1BAR2" localSheetId="1">OFFSET(ACOMTC1,0,MATCH([4]RDTOS!$DY$4,[4]RDTOS!$CR$2:$DA$2,0)-1,ROWS(ACOMTC1),COLUMNS(ACOMTC1))</definedName>
    <definedName name="ACOMTC1BAR2" localSheetId="0">OFFSET(ACOMTC1,0,MATCH([4]RDTOS!$DY$4,[4]RDTOS!$CR$2:$DA$2,0)-1,ROWS(ACOMTC1),COLUMNS(ACOMTC1))</definedName>
    <definedName name="ACOMTC1BAR2" localSheetId="5">OFFSET(ACOMTC1,0,MATCH([4]RDTOS!$DY$4,[4]RDTOS!$CR$2:$DA$2,0)-1,ROWS(ACOMTC1),COLUMNS(ACOMTC1))</definedName>
    <definedName name="ACOMTC1BAR2" localSheetId="3">OFFSET(ACOMTC1,0,MATCH([4]RDTOS!$DY$4,[4]RDTOS!$CR$2:$DA$2,0)-1,ROWS(ACOMTC1),COLUMNS(ACOMTC1))</definedName>
    <definedName name="ACOMTC1BAR2" localSheetId="4">OFFSET(ACOMTC1,0,MATCH([4]RDTOS!$DY$4,[4]RDTOS!$CR$2:$DA$2,0)-1,ROWS(ACOMTC1),COLUMNS(ACOMTC1))</definedName>
    <definedName name="ACOMTC1BAR2" localSheetId="40">OFFSET(ACOMTC1,0,MATCH([4]RDTOS!$DY$4,[4]RDTOS!$CR$2:$DA$2,0)-1,ROWS(ACOMTC1),COLUMNS(ACOMTC1))</definedName>
    <definedName name="ACOMTC1BAR2" localSheetId="39">OFFSET(ACOMTC1,0,MATCH([4]RDTOS!$DY$4,[4]RDTOS!$CR$2:$DA$2,0)-1,ROWS(ACOMTC1),COLUMNS(ACOMTC1))</definedName>
    <definedName name="ACOMTC1BAR2" localSheetId="44">OFFSET(ACOMTC1,0,MATCH([4]RDTOS!$DY$4,[4]RDTOS!$CR$2:$DA$2,0)-1,ROWS(ACOMTC1),COLUMNS(ACOMTC1))</definedName>
    <definedName name="ACOMTC1BAR2" localSheetId="43">OFFSET(ACOMTC1,0,MATCH([4]RDTOS!$DY$4,[4]RDTOS!$CR$2:$DA$2,0)-1,ROWS(ACOMTC1),COLUMNS(ACOMTC1))</definedName>
    <definedName name="ACOMTC1BAR2" localSheetId="49">OFFSET(ACOMTC1,0,MATCH([4]RDTOS!$DY$4,[4]RDTOS!$CR$2:$DA$2,0)-1,ROWS(ACOMTC1),COLUMNS(ACOMTC1))</definedName>
    <definedName name="ACOMTC1BAR2" localSheetId="57">OFFSET(ACOMTC1,0,MATCH(#REF!,#REF!,0)-1,ROWS(ACOMTC1),COLUMNS(ACOMTC1))</definedName>
    <definedName name="ACOMTC1BAR2" localSheetId="58">OFFSET(ACOMTC1,0,MATCH([4]RDTOS!$DY$4,[4]RDTOS!$CR$2:$DA$2,0)-1,ROWS(ACOMTC1),COLUMNS(ACOMTC1))</definedName>
    <definedName name="ACOMTC1BAR2" localSheetId="61">OFFSET(ACOMTC1,0,MATCH(#REF!,#REF!,0)-1,ROWS(ACOMTC1),COLUMNS(ACOMTC1))</definedName>
    <definedName name="ACOMTC1BAR2" localSheetId="60">OFFSET(ACOMTC1,0,MATCH(#REF!,#REF!,0)-1,ROWS(ACOMTC1),COLUMNS(ACOMTC1))</definedName>
    <definedName name="ACOMTC1BAR2" localSheetId="63">OFFSET(ACOMTC1,0,MATCH(#REF!,#REF!,0)-1,ROWS(ACOMTC1),COLUMNS(ACOMTC1))</definedName>
    <definedName name="ACOMTC1BAR2" localSheetId="66">OFFSET(ACOMTC1,0,MATCH([4]RDTOS!$DY$4,[4]RDTOS!$CR$2:$DA$2,0)-1,ROWS(ACOMTC1),COLUMNS(ACOMTC1))</definedName>
    <definedName name="ACOMTC1BAR2" localSheetId="67">OFFSET(ACOMTC1,0,MATCH([4]RDTOS!$DY$4,[4]RDTOS!$CR$2:$DA$2,0)-1,ROWS(ACOMTC1),COLUMNS(ACOMTC1))</definedName>
    <definedName name="ACOMTC1BAR2" localSheetId="68">OFFSET(ACOMTC1,0,MATCH([4]RDTOS!$DY$4,[4]RDTOS!$CR$2:$DA$2,0)-1,ROWS(ACOMTC1),COLUMNS(ACOMTC1))</definedName>
    <definedName name="ACOMTC1BAR2" localSheetId="70">OFFSET(ACOMTC1,0,MATCH(#REF!,#REF!,0)-1,ROWS(ACOMTC1),COLUMNS(ACOMTC1))</definedName>
    <definedName name="ACOMTC1BAR2" localSheetId="69">OFFSET(ACOMTC1,0,MATCH(#REF!,#REF!,0)-1,ROWS(ACOMTC1),COLUMNS(ACOMTC1))</definedName>
    <definedName name="ACOMTC1BAR2" localSheetId="71">OFFSET(ACOMTC1,0,MATCH(#REF!,#REF!,0)-1,ROWS(ACOMTC1),COLUMNS(ACOMTC1))</definedName>
    <definedName name="ACOMTC1BAR2" localSheetId="10">OFFSET(ACOMTC1,0,MATCH([4]RDTOS!$DY$4,[4]RDTOS!$CR$2:$DA$2,0)-1,ROWS(ACOMTC1),COLUMNS(ACOMTC1))</definedName>
    <definedName name="ACOMTC1BAR2" localSheetId="9">OFFSET(ACOMTC1,0,MATCH([4]RDTOS!$DY$4,[4]RDTOS!$CR$2:$DA$2,0)-1,ROWS(ACOMTC1),COLUMNS(ACOMTC1))</definedName>
    <definedName name="ACOMTC1BAR2" localSheetId="6">OFFSET(ACOMTC1,0,MATCH([4]RDTOS!$DY$4,[4]RDTOS!$CR$2:$DA$2,0)-1,ROWS(ACOMTC1),COLUMNS(ACOMTC1))</definedName>
    <definedName name="ACOMTC1BAR2" localSheetId="72">OFFSET(ACOMTC1,0,MATCH([4]RDTOS!$DY$4,[4]RDTOS!$CR$2:$DA$2,0)-1,ROWS(ACOMTC1),COLUMNS(ACOMTC1))</definedName>
    <definedName name="ACOMTC1BAR2" localSheetId="73">OFFSET(ACOMTC1,0,MATCH([4]RDTOS!$DY$4,[4]RDTOS!$CR$2:$DA$2,0)-1,ROWS(ACOMTC1),COLUMNS(ACOMTC1))</definedName>
    <definedName name="ACOMTC1BAR2" localSheetId="74">OFFSET(ACOMTC1,0,MATCH([4]RDTOS!$DY$4,[4]RDTOS!$CR$2:$DA$2,0)-1,ROWS(ACOMTC1),COLUMNS(ACOMTC1))</definedName>
    <definedName name="ACOMTC1BAR2" localSheetId="76">OFFSET(ACOMTC1,0,MATCH([4]RDTOS!$DY$4,[4]RDTOS!$CR$2:$DA$2,0)-1,ROWS(ACOMTC1),COLUMNS(ACOMTC1))</definedName>
    <definedName name="ACOMTC1BAR2" localSheetId="77">OFFSET(ACOMTC1,0,MATCH([4]RDTOS!$DY$4,[4]RDTOS!$CR$2:$DA$2,0)-1,ROWS(ACOMTC1),COLUMNS(ACOMTC1))</definedName>
    <definedName name="ACOMTC1BAR2" localSheetId="78">OFFSET(ACOMTC1,0,MATCH([4]RDTOS!$DY$4,[4]RDTOS!$CR$2:$DA$2,0)-1,ROWS(ACOMTC1),COLUMNS(ACOMTC1))</definedName>
    <definedName name="ACOMTC1BAR2" localSheetId="79">OFFSET(ACOMTC1,0,MATCH([4]RDTOS!$DY$4,[4]RDTOS!$CR$2:$DA$2,0)-1,ROWS(ACOMTC1),COLUMNS(ACOMTC1))</definedName>
    <definedName name="ACOMTC1BAR2" localSheetId="90">OFFSET(ACOMTC1,0,MATCH([4]RDTOS!$DY$4,[4]RDTOS!$CR$2:$DA$2,0)-1,ROWS(ACOMTC1),COLUMNS(ACOMTC1))</definedName>
    <definedName name="ACOMTC1BAR2" localSheetId="89">OFFSET(ACOMTC1,0,MATCH([4]RDTOS!$DY$4,[4]RDTOS!$CR$2:$DA$2,0)-1,ROWS(ACOMTC1),COLUMNS(ACOMTC1))</definedName>
    <definedName name="ACOMTC1BAR2" localSheetId="88">OFFSET(ACOMTC1,0,MATCH([4]RDTOS!$DY$4,[4]RDTOS!$CR$2:$DA$2,0)-1,ROWS(ACOMTC1),COLUMNS(ACOMTC1))</definedName>
    <definedName name="ACOMTC1BAR2" localSheetId="87">OFFSET(ACOMTC1,0,MATCH([4]RDTOS!$DY$4,[4]RDTOS!$CR$2:$DA$2,0)-1,ROWS(ACOMTC1),COLUMNS(ACOMTC1))</definedName>
    <definedName name="ACOMTC1BAR2" localSheetId="80">OFFSET(ACOMTC1,0,MATCH([4]RDTOS!$DY$4,[4]RDTOS!$CR$2:$DA$2,0)-1,ROWS(ACOMTC1),COLUMNS(ACOMTC1))</definedName>
    <definedName name="ACOMTC1BAR2" localSheetId="92">OFFSET(ACOMTC1,0,MATCH(#REF!,#REF!,0)-1,ROWS(ACOMTC1),COLUMNS(ACOMTC1))</definedName>
    <definedName name="ACOMTC1BAR2" localSheetId="91">OFFSET(ACOMTC1,0,MATCH(#REF!,#REF!,0)-1,ROWS(ACOMTC1),COLUMNS(ACOMTC1))</definedName>
    <definedName name="ACOMTC1BAR2" localSheetId="93">OFFSET(ACOMTC1,0,MATCH([4]RDTOS!$DY$4,[4]RDTOS!$CR$2:$DA$2,0)-1,ROWS(ACOMTC1),COLUMNS(ACOMTC1))</definedName>
    <definedName name="ACOMTC1BAR2" localSheetId="95">OFFSET(ACOMTC1,0,MATCH(#REF!,#REF!,0)-1,ROWS(ACOMTC1),COLUMNS(ACOMTC1))</definedName>
    <definedName name="ACOMTC1BAR2" localSheetId="97">OFFSET(ACOMTC1,0,MATCH([4]RDTOS!$DY$4,[4]RDTOS!$CR$2:$DA$2,0)-1,ROWS(ACOMTC1),COLUMNS(ACOMTC1))</definedName>
    <definedName name="ACOMTC1BAR2" localSheetId="100">OFFSET(ACOMTC1,0,MATCH([4]RDTOS!$DY$4,[4]RDTOS!$CR$2:$DA$2,0)-1,ROWS(ACOMTC1),COLUMNS(ACOMTC1))</definedName>
    <definedName name="ACOMTC1BAR2" localSheetId="103">OFFSET(ACOMTC1,0,MATCH([4]RDTOS!$DY$4,[4]RDTOS!$CR$2:$DA$2,0)-1,ROWS(ACOMTC1),COLUMNS(ACOMTC1))</definedName>
    <definedName name="ACOMTC1BAR2" localSheetId="104">OFFSET(ACOMTC1,0,MATCH([4]RDTOS!$DY$4,[4]RDTOS!$CR$2:$DA$2,0)-1,ROWS(ACOMTC1),COLUMNS(ACOMTC1))</definedName>
    <definedName name="ACOMTC1BAR2" localSheetId="105">OFFSET(ACOMTC1,0,MATCH(#REF!,#REF!,0)-1,ROWS(ACOMTC1),COLUMNS(ACOMTC1))</definedName>
    <definedName name="ACOMTC1BAR2" localSheetId="106">OFFSET(ACOMTC1,0,MATCH([4]RDTOS!$DY$4,[4]RDTOS!$CR$2:$DA$2,0)-1,ROWS(ACOMTC1),COLUMNS(ACOMTC1))</definedName>
    <definedName name="ACOMTC1BAR2" localSheetId="107">OFFSET(ACOMTC1,0,MATCH([4]RDTOS!$DY$4,[4]RDTOS!$CR$2:$DA$2,0)-1,ROWS(ACOMTC1),COLUMNS(ACOMTC1))</definedName>
    <definedName name="ACOMTC1BAR2" localSheetId="11">OFFSET(ACOMTC1,0,MATCH([4]RDTOS!$DY$4,[4]RDTOS!$CR$2:$DA$2,0)-1,ROWS(ACOMTC1),COLUMNS(ACOMTC1))</definedName>
    <definedName name="ACOMTC1BAR2" localSheetId="19">OFFSET(ACOMTC1,0,MATCH([4]RDTOS!$DY$4,[4]RDTOS!$CR$2:$DA$2,0)-1,ROWS(ACOMTC1),COLUMNS(ACOMTC1))</definedName>
    <definedName name="ACOMTC1BAR2" localSheetId="18">OFFSET(ACOMTC1,0,MATCH([4]RDTOS!$DY$4,[4]RDTOS!$CR$2:$DA$2,0)-1,ROWS(ACOMTC1),COLUMNS(ACOMTC1))</definedName>
    <definedName name="ACOMTC1BAR2" localSheetId="16">OFFSET(ACOMTC1,0,MATCH([4]RDTOS!$DY$4,[4]RDTOS!$CR$2:$DA$2,0)-1,ROWS(ACOMTC1),COLUMNS(ACOMTC1))</definedName>
    <definedName name="ACOMTC1BAR2" localSheetId="15">OFFSET(ACOMTC1,0,MATCH([4]RDTOS!$DY$4,[4]RDTOS!$CR$2:$DA$2,0)-1,ROWS(ACOMTC1),COLUMNS(ACOMTC1))</definedName>
    <definedName name="ACOMTC1BAR2" localSheetId="20">OFFSET(ACOMTC1,0,MATCH([4]RDTOS!$DY$4,[4]RDTOS!$CR$2:$DA$2,0)-1,ROWS(ACOMTC1),COLUMNS(ACOMTC1))</definedName>
    <definedName name="ACOMTC1BAR2" localSheetId="14">OFFSET(ACOMTC1,0,MATCH([4]RDTOS!$DY$4,[4]RDTOS!$CR$2:$DA$2,0)-1,ROWS(ACOMTC1),COLUMNS(ACOMTC1))</definedName>
    <definedName name="ACOMTC1BAR2" localSheetId="13">OFFSET(ACOMTC1,0,MATCH([4]RDTOS!$DY$4,[4]RDTOS!$CR$2:$DA$2,0)-1,ROWS(ACOMTC1),COLUMNS(ACOMTC1))</definedName>
    <definedName name="ACOMTC1BAR2" localSheetId="28">OFFSET(ACOMTC1,0,MATCH([4]RDTOS!$DY$4,[4]RDTOS!$CR$2:$DA$2,0)-1,ROWS(ACOMTC1),COLUMNS(ACOMTC1))</definedName>
    <definedName name="ACOMTC1BAR2" localSheetId="29">OFFSET(ACOMTC1,0,MATCH([4]RDTOS!$DY$4,[4]RDTOS!$CR$2:$DA$2,0)-1,ROWS(ACOMTC1),COLUMNS(ACOMTC1))</definedName>
    <definedName name="ACOMTC1BAR2" localSheetId="33">OFFSET(ACOMTC1,0,MATCH([4]RDTOS!$DY$4,[4]RDTOS!$CR$2:$DA$2,0)-1,ROWS(ACOMTC1),COLUMNS(ACOMTC1))</definedName>
    <definedName name="ACOMTC1BAR2" localSheetId="31">OFFSET(ACOMTC1,0,MATCH([4]RDTOS!$DY$4,[4]RDTOS!$CR$2:$DA$2,0)-1,ROWS(ACOMTC1),COLUMNS(ACOMTC1))</definedName>
    <definedName name="ACOMTC1BAR2" localSheetId="36">OFFSET(ACOMTC1,0,MATCH([4]RDTOS!$DY$4,[4]RDTOS!$CR$2:$DA$2,0)-1,ROWS(ACOMTC1),COLUMNS(ACOMTC1))</definedName>
    <definedName name="ACOMTC1BAR2" localSheetId="34">OFFSET(ACOMTC1,0,MATCH([4]RDTOS!$DY$4,[4]RDTOS!$CR$2:$DA$2,0)-1,ROWS(ACOMTC1),COLUMNS(ACOMTC1))</definedName>
    <definedName name="ACOMTC1BAR2" localSheetId="35">OFFSET(ACOMTC1,0,MATCH([4]RDTOS!$DY$4,[4]RDTOS!$CR$2:$DA$2,0)-1,ROWS(ACOMTC1),COLUMNS(ACOMTC1))</definedName>
    <definedName name="ACOMTC1BAR2" localSheetId="98">OFFSET(ACOMTC1,0,MATCH([4]RDTOS!$DY$4,[4]RDTOS!$CR$2:$DA$2,0)-1,ROWS(ACOMTC1),COLUMNS(ACOMTC1))</definedName>
    <definedName name="ACOMTC1BAR2" localSheetId="2">OFFSET(ACOMTC1,0,MATCH([4]RDTOS!$DY$4,[4]RDTOS!$CR$2:$DA$2,0)-1,ROWS(ACOMTC1),COLUMNS(ACOMTC1))</definedName>
    <definedName name="ACOMTC1BAR2">OFFSET(ACOMTC1,0,MATCH([4]RDTOS!$DY$4,[4]RDTOS!$CR$2:$DA$2,0)-1,ROWS(ACOMTC1),COLUMNS(ACOMTC1))</definedName>
    <definedName name="ACOMTC1CON" localSheetId="7">OFFSET(ACOMTC1,0,MATCH([4]RDTOS!$DW$4,[4]RDTOS!$CR$2:$DA$2,0)-1,ROWS(ACOMTC1),COLUMNS(ACOMTC1))</definedName>
    <definedName name="ACOMTC1CON" localSheetId="1">OFFSET(ACOMTC1,0,MATCH([4]RDTOS!$DW$4,[4]RDTOS!$CR$2:$DA$2,0)-1,ROWS(ACOMTC1),COLUMNS(ACOMTC1))</definedName>
    <definedName name="ACOMTC1CON" localSheetId="0">OFFSET(ACOMTC1,0,MATCH([4]RDTOS!$DW$4,[4]RDTOS!$CR$2:$DA$2,0)-1,ROWS(ACOMTC1),COLUMNS(ACOMTC1))</definedName>
    <definedName name="ACOMTC1CON" localSheetId="5">OFFSET(ACOMTC1,0,MATCH([4]RDTOS!$DW$4,[4]RDTOS!$CR$2:$DA$2,0)-1,ROWS(ACOMTC1),COLUMNS(ACOMTC1))</definedName>
    <definedName name="ACOMTC1CON" localSheetId="3">OFFSET(ACOMTC1,0,MATCH([4]RDTOS!$DW$4,[4]RDTOS!$CR$2:$DA$2,0)-1,ROWS(ACOMTC1),COLUMNS(ACOMTC1))</definedName>
    <definedName name="ACOMTC1CON" localSheetId="4">OFFSET(ACOMTC1,0,MATCH([4]RDTOS!$DW$4,[4]RDTOS!$CR$2:$DA$2,0)-1,ROWS(ACOMTC1),COLUMNS(ACOMTC1))</definedName>
    <definedName name="ACOMTC1CON" localSheetId="40">OFFSET(ACOMTC1,0,MATCH([4]RDTOS!$DW$4,[4]RDTOS!$CR$2:$DA$2,0)-1,ROWS(ACOMTC1),COLUMNS(ACOMTC1))</definedName>
    <definedName name="ACOMTC1CON" localSheetId="39">OFFSET(ACOMTC1,0,MATCH([4]RDTOS!$DW$4,[4]RDTOS!$CR$2:$DA$2,0)-1,ROWS(ACOMTC1),COLUMNS(ACOMTC1))</definedName>
    <definedName name="ACOMTC1CON" localSheetId="44">OFFSET(ACOMTC1,0,MATCH([4]RDTOS!$DW$4,[4]RDTOS!$CR$2:$DA$2,0)-1,ROWS(ACOMTC1),COLUMNS(ACOMTC1))</definedName>
    <definedName name="ACOMTC1CON" localSheetId="43">OFFSET(ACOMTC1,0,MATCH([4]RDTOS!$DW$4,[4]RDTOS!$CR$2:$DA$2,0)-1,ROWS(ACOMTC1),COLUMNS(ACOMTC1))</definedName>
    <definedName name="ACOMTC1CON" localSheetId="49">OFFSET(ACOMTC1,0,MATCH([4]RDTOS!$DW$4,[4]RDTOS!$CR$2:$DA$2,0)-1,ROWS(ACOMTC1),COLUMNS(ACOMTC1))</definedName>
    <definedName name="ACOMTC1CON" localSheetId="57">OFFSET(ACOMTC1,0,MATCH(#REF!,#REF!,0)-1,ROWS(ACOMTC1),COLUMNS(ACOMTC1))</definedName>
    <definedName name="ACOMTC1CON" localSheetId="58">OFFSET(ACOMTC1,0,MATCH([4]RDTOS!$DW$4,[4]RDTOS!$CR$2:$DA$2,0)-1,ROWS(ACOMTC1),COLUMNS(ACOMTC1))</definedName>
    <definedName name="ACOMTC1CON" localSheetId="61">OFFSET(ACOMTC1,0,MATCH(#REF!,#REF!,0)-1,ROWS(ACOMTC1),COLUMNS(ACOMTC1))</definedName>
    <definedName name="ACOMTC1CON" localSheetId="60">OFFSET(ACOMTC1,0,MATCH(#REF!,#REF!,0)-1,ROWS(ACOMTC1),COLUMNS(ACOMTC1))</definedName>
    <definedName name="ACOMTC1CON" localSheetId="63">OFFSET(ACOMTC1,0,MATCH(#REF!,#REF!,0)-1,ROWS(ACOMTC1),COLUMNS(ACOMTC1))</definedName>
    <definedName name="ACOMTC1CON" localSheetId="66">OFFSET(ACOMTC1,0,MATCH([4]RDTOS!$DW$4,[4]RDTOS!$CR$2:$DA$2,0)-1,ROWS(ACOMTC1),COLUMNS(ACOMTC1))</definedName>
    <definedName name="ACOMTC1CON" localSheetId="67">OFFSET(ACOMTC1,0,MATCH([4]RDTOS!$DW$4,[4]RDTOS!$CR$2:$DA$2,0)-1,ROWS(ACOMTC1),COLUMNS(ACOMTC1))</definedName>
    <definedName name="ACOMTC1CON" localSheetId="68">OFFSET(ACOMTC1,0,MATCH([4]RDTOS!$DW$4,[4]RDTOS!$CR$2:$DA$2,0)-1,ROWS(ACOMTC1),COLUMNS(ACOMTC1))</definedName>
    <definedName name="ACOMTC1CON" localSheetId="70">OFFSET(ACOMTC1,0,MATCH(#REF!,#REF!,0)-1,ROWS(ACOMTC1),COLUMNS(ACOMTC1))</definedName>
    <definedName name="ACOMTC1CON" localSheetId="69">OFFSET(ACOMTC1,0,MATCH(#REF!,#REF!,0)-1,ROWS(ACOMTC1),COLUMNS(ACOMTC1))</definedName>
    <definedName name="ACOMTC1CON" localSheetId="71">OFFSET(ACOMTC1,0,MATCH(#REF!,#REF!,0)-1,ROWS(ACOMTC1),COLUMNS(ACOMTC1))</definedName>
    <definedName name="ACOMTC1CON" localSheetId="10">OFFSET(ACOMTC1,0,MATCH([4]RDTOS!$DW$4,[4]RDTOS!$CR$2:$DA$2,0)-1,ROWS(ACOMTC1),COLUMNS(ACOMTC1))</definedName>
    <definedName name="ACOMTC1CON" localSheetId="9">OFFSET(ACOMTC1,0,MATCH([4]RDTOS!$DW$4,[4]RDTOS!$CR$2:$DA$2,0)-1,ROWS(ACOMTC1),COLUMNS(ACOMTC1))</definedName>
    <definedName name="ACOMTC1CON" localSheetId="6">OFFSET(ACOMTC1,0,MATCH([4]RDTOS!$DW$4,[4]RDTOS!$CR$2:$DA$2,0)-1,ROWS(ACOMTC1),COLUMNS(ACOMTC1))</definedName>
    <definedName name="ACOMTC1CON" localSheetId="72">OFFSET(ACOMTC1,0,MATCH([4]RDTOS!$DW$4,[4]RDTOS!$CR$2:$DA$2,0)-1,ROWS(ACOMTC1),COLUMNS(ACOMTC1))</definedName>
    <definedName name="ACOMTC1CON" localSheetId="73">OFFSET(ACOMTC1,0,MATCH([4]RDTOS!$DW$4,[4]RDTOS!$CR$2:$DA$2,0)-1,ROWS(ACOMTC1),COLUMNS(ACOMTC1))</definedName>
    <definedName name="ACOMTC1CON" localSheetId="74">OFFSET(ACOMTC1,0,MATCH([4]RDTOS!$DW$4,[4]RDTOS!$CR$2:$DA$2,0)-1,ROWS(ACOMTC1),COLUMNS(ACOMTC1))</definedName>
    <definedName name="ACOMTC1CON" localSheetId="76">OFFSET(ACOMTC1,0,MATCH([4]RDTOS!$DW$4,[4]RDTOS!$CR$2:$DA$2,0)-1,ROWS(ACOMTC1),COLUMNS(ACOMTC1))</definedName>
    <definedName name="ACOMTC1CON" localSheetId="77">OFFSET(ACOMTC1,0,MATCH([4]RDTOS!$DW$4,[4]RDTOS!$CR$2:$DA$2,0)-1,ROWS(ACOMTC1),COLUMNS(ACOMTC1))</definedName>
    <definedName name="ACOMTC1CON" localSheetId="78">OFFSET(ACOMTC1,0,MATCH([4]RDTOS!$DW$4,[4]RDTOS!$CR$2:$DA$2,0)-1,ROWS(ACOMTC1),COLUMNS(ACOMTC1))</definedName>
    <definedName name="ACOMTC1CON" localSheetId="79">OFFSET(ACOMTC1,0,MATCH([4]RDTOS!$DW$4,[4]RDTOS!$CR$2:$DA$2,0)-1,ROWS(ACOMTC1),COLUMNS(ACOMTC1))</definedName>
    <definedName name="ACOMTC1CON" localSheetId="90">OFFSET(ACOMTC1,0,MATCH([4]RDTOS!$DW$4,[4]RDTOS!$CR$2:$DA$2,0)-1,ROWS(ACOMTC1),COLUMNS(ACOMTC1))</definedName>
    <definedName name="ACOMTC1CON" localSheetId="89">OFFSET(ACOMTC1,0,MATCH([4]RDTOS!$DW$4,[4]RDTOS!$CR$2:$DA$2,0)-1,ROWS(ACOMTC1),COLUMNS(ACOMTC1))</definedName>
    <definedName name="ACOMTC1CON" localSheetId="88">OFFSET(ACOMTC1,0,MATCH([4]RDTOS!$DW$4,[4]RDTOS!$CR$2:$DA$2,0)-1,ROWS(ACOMTC1),COLUMNS(ACOMTC1))</definedName>
    <definedName name="ACOMTC1CON" localSheetId="87">OFFSET(ACOMTC1,0,MATCH([4]RDTOS!$DW$4,[4]RDTOS!$CR$2:$DA$2,0)-1,ROWS(ACOMTC1),COLUMNS(ACOMTC1))</definedName>
    <definedName name="ACOMTC1CON" localSheetId="80">OFFSET(ACOMTC1,0,MATCH([4]RDTOS!$DW$4,[4]RDTOS!$CR$2:$DA$2,0)-1,ROWS(ACOMTC1),COLUMNS(ACOMTC1))</definedName>
    <definedName name="ACOMTC1CON" localSheetId="92">OFFSET(ACOMTC1,0,MATCH(#REF!,#REF!,0)-1,ROWS(ACOMTC1),COLUMNS(ACOMTC1))</definedName>
    <definedName name="ACOMTC1CON" localSheetId="91">OFFSET(ACOMTC1,0,MATCH(#REF!,#REF!,0)-1,ROWS(ACOMTC1),COLUMNS(ACOMTC1))</definedName>
    <definedName name="ACOMTC1CON" localSheetId="93">OFFSET(ACOMTC1,0,MATCH([4]RDTOS!$DW$4,[4]RDTOS!$CR$2:$DA$2,0)-1,ROWS(ACOMTC1),COLUMNS(ACOMTC1))</definedName>
    <definedName name="ACOMTC1CON" localSheetId="95">OFFSET(ACOMTC1,0,MATCH(#REF!,#REF!,0)-1,ROWS(ACOMTC1),COLUMNS(ACOMTC1))</definedName>
    <definedName name="ACOMTC1CON" localSheetId="97">OFFSET(ACOMTC1,0,MATCH([4]RDTOS!$DW$4,[4]RDTOS!$CR$2:$DA$2,0)-1,ROWS(ACOMTC1),COLUMNS(ACOMTC1))</definedName>
    <definedName name="ACOMTC1CON" localSheetId="100">OFFSET(ACOMTC1,0,MATCH([4]RDTOS!$DW$4,[4]RDTOS!$CR$2:$DA$2,0)-1,ROWS(ACOMTC1),COLUMNS(ACOMTC1))</definedName>
    <definedName name="ACOMTC1CON" localSheetId="103">OFFSET(ACOMTC1,0,MATCH([4]RDTOS!$DW$4,[4]RDTOS!$CR$2:$DA$2,0)-1,ROWS(ACOMTC1),COLUMNS(ACOMTC1))</definedName>
    <definedName name="ACOMTC1CON" localSheetId="104">OFFSET(ACOMTC1,0,MATCH([4]RDTOS!$DW$4,[4]RDTOS!$CR$2:$DA$2,0)-1,ROWS(ACOMTC1),COLUMNS(ACOMTC1))</definedName>
    <definedName name="ACOMTC1CON" localSheetId="105">OFFSET(ACOMTC1,0,MATCH(#REF!,#REF!,0)-1,ROWS(ACOMTC1),COLUMNS(ACOMTC1))</definedName>
    <definedName name="ACOMTC1CON" localSheetId="106">OFFSET(ACOMTC1,0,MATCH([4]RDTOS!$DW$4,[4]RDTOS!$CR$2:$DA$2,0)-1,ROWS(ACOMTC1),COLUMNS(ACOMTC1))</definedName>
    <definedName name="ACOMTC1CON" localSheetId="107">OFFSET(ACOMTC1,0,MATCH([4]RDTOS!$DW$4,[4]RDTOS!$CR$2:$DA$2,0)-1,ROWS(ACOMTC1),COLUMNS(ACOMTC1))</definedName>
    <definedName name="ACOMTC1CON" localSheetId="11">OFFSET(ACOMTC1,0,MATCH([4]RDTOS!$DW$4,[4]RDTOS!$CR$2:$DA$2,0)-1,ROWS(ACOMTC1),COLUMNS(ACOMTC1))</definedName>
    <definedName name="ACOMTC1CON" localSheetId="19">OFFSET(ACOMTC1,0,MATCH([4]RDTOS!$DW$4,[4]RDTOS!$CR$2:$DA$2,0)-1,ROWS(ACOMTC1),COLUMNS(ACOMTC1))</definedName>
    <definedName name="ACOMTC1CON" localSheetId="18">OFFSET(ACOMTC1,0,MATCH([4]RDTOS!$DW$4,[4]RDTOS!$CR$2:$DA$2,0)-1,ROWS(ACOMTC1),COLUMNS(ACOMTC1))</definedName>
    <definedName name="ACOMTC1CON" localSheetId="16">OFFSET(ACOMTC1,0,MATCH([4]RDTOS!$DW$4,[4]RDTOS!$CR$2:$DA$2,0)-1,ROWS(ACOMTC1),COLUMNS(ACOMTC1))</definedName>
    <definedName name="ACOMTC1CON" localSheetId="15">OFFSET(ACOMTC1,0,MATCH([4]RDTOS!$DW$4,[4]RDTOS!$CR$2:$DA$2,0)-1,ROWS(ACOMTC1),COLUMNS(ACOMTC1))</definedName>
    <definedName name="ACOMTC1CON" localSheetId="20">OFFSET(ACOMTC1,0,MATCH([4]RDTOS!$DW$4,[4]RDTOS!$CR$2:$DA$2,0)-1,ROWS(ACOMTC1),COLUMNS(ACOMTC1))</definedName>
    <definedName name="ACOMTC1CON" localSheetId="14">OFFSET(ACOMTC1,0,MATCH([4]RDTOS!$DW$4,[4]RDTOS!$CR$2:$DA$2,0)-1,ROWS(ACOMTC1),COLUMNS(ACOMTC1))</definedName>
    <definedName name="ACOMTC1CON" localSheetId="13">OFFSET(ACOMTC1,0,MATCH([4]RDTOS!$DW$4,[4]RDTOS!$CR$2:$DA$2,0)-1,ROWS(ACOMTC1),COLUMNS(ACOMTC1))</definedName>
    <definedName name="ACOMTC1CON" localSheetId="28">OFFSET(ACOMTC1,0,MATCH([4]RDTOS!$DW$4,[4]RDTOS!$CR$2:$DA$2,0)-1,ROWS(ACOMTC1),COLUMNS(ACOMTC1))</definedName>
    <definedName name="ACOMTC1CON" localSheetId="29">OFFSET(ACOMTC1,0,MATCH([4]RDTOS!$DW$4,[4]RDTOS!$CR$2:$DA$2,0)-1,ROWS(ACOMTC1),COLUMNS(ACOMTC1))</definedName>
    <definedName name="ACOMTC1CON" localSheetId="33">OFFSET(ACOMTC1,0,MATCH([4]RDTOS!$DW$4,[4]RDTOS!$CR$2:$DA$2,0)-1,ROWS(ACOMTC1),COLUMNS(ACOMTC1))</definedName>
    <definedName name="ACOMTC1CON" localSheetId="31">OFFSET(ACOMTC1,0,MATCH([4]RDTOS!$DW$4,[4]RDTOS!$CR$2:$DA$2,0)-1,ROWS(ACOMTC1),COLUMNS(ACOMTC1))</definedName>
    <definedName name="ACOMTC1CON" localSheetId="36">OFFSET(ACOMTC1,0,MATCH([4]RDTOS!$DW$4,[4]RDTOS!$CR$2:$DA$2,0)-1,ROWS(ACOMTC1),COLUMNS(ACOMTC1))</definedName>
    <definedName name="ACOMTC1CON" localSheetId="34">OFFSET(ACOMTC1,0,MATCH([4]RDTOS!$DW$4,[4]RDTOS!$CR$2:$DA$2,0)-1,ROWS(ACOMTC1),COLUMNS(ACOMTC1))</definedName>
    <definedName name="ACOMTC1CON" localSheetId="35">OFFSET(ACOMTC1,0,MATCH([4]RDTOS!$DW$4,[4]RDTOS!$CR$2:$DA$2,0)-1,ROWS(ACOMTC1),COLUMNS(ACOMTC1))</definedName>
    <definedName name="ACOMTC1CON" localSheetId="98">OFFSET(ACOMTC1,0,MATCH([4]RDTOS!$DW$4,[4]RDTOS!$CR$2:$DA$2,0)-1,ROWS(ACOMTC1),COLUMNS(ACOMTC1))</definedName>
    <definedName name="ACOMTC1CON" localSheetId="2">OFFSET(ACOMTC1,0,MATCH([4]RDTOS!$DW$4,[4]RDTOS!$CR$2:$DA$2,0)-1,ROWS(ACOMTC1),COLUMNS(ACOMTC1))</definedName>
    <definedName name="ACOMTC1CON">OFFSET(ACOMTC1,0,MATCH([4]RDTOS!$DW$4,[4]RDTOS!$CR$2:$DA$2,0)-1,ROWS(ACOMTC1),COLUMNS(ACOMTC1))</definedName>
    <definedName name="ACOMTC1CON2" localSheetId="7">OFFSET(ACOMTC1,0,MATCH([4]RDTOS!$DW$4,[4]RDTOS!$CR$2:$DA$2,0)-1,ROWS(ACOMTC1),COLUMNS(ACOMTC1))</definedName>
    <definedName name="ACOMTC1CON2" localSheetId="1">OFFSET(ACOMTC1,0,MATCH([4]RDTOS!$DW$4,[4]RDTOS!$CR$2:$DA$2,0)-1,ROWS(ACOMTC1),COLUMNS(ACOMTC1))</definedName>
    <definedName name="ACOMTC1CON2" localSheetId="0">OFFSET(ACOMTC1,0,MATCH([4]RDTOS!$DW$4,[4]RDTOS!$CR$2:$DA$2,0)-1,ROWS(ACOMTC1),COLUMNS(ACOMTC1))</definedName>
    <definedName name="ACOMTC1CON2" localSheetId="5">OFFSET(ACOMTC1,0,MATCH([4]RDTOS!$DW$4,[4]RDTOS!$CR$2:$DA$2,0)-1,ROWS(ACOMTC1),COLUMNS(ACOMTC1))</definedName>
    <definedName name="ACOMTC1CON2" localSheetId="3">OFFSET(ACOMTC1,0,MATCH([4]RDTOS!$DW$4,[4]RDTOS!$CR$2:$DA$2,0)-1,ROWS(ACOMTC1),COLUMNS(ACOMTC1))</definedName>
    <definedName name="ACOMTC1CON2" localSheetId="4">OFFSET(ACOMTC1,0,MATCH([4]RDTOS!$DW$4,[4]RDTOS!$CR$2:$DA$2,0)-1,ROWS(ACOMTC1),COLUMNS(ACOMTC1))</definedName>
    <definedName name="ACOMTC1CON2" localSheetId="40">OFFSET(ACOMTC1,0,MATCH([4]RDTOS!$DW$4,[4]RDTOS!$CR$2:$DA$2,0)-1,ROWS(ACOMTC1),COLUMNS(ACOMTC1))</definedName>
    <definedName name="ACOMTC1CON2" localSheetId="39">OFFSET(ACOMTC1,0,MATCH([4]RDTOS!$DW$4,[4]RDTOS!$CR$2:$DA$2,0)-1,ROWS(ACOMTC1),COLUMNS(ACOMTC1))</definedName>
    <definedName name="ACOMTC1CON2" localSheetId="44">OFFSET(ACOMTC1,0,MATCH([4]RDTOS!$DW$4,[4]RDTOS!$CR$2:$DA$2,0)-1,ROWS(ACOMTC1),COLUMNS(ACOMTC1))</definedName>
    <definedName name="ACOMTC1CON2" localSheetId="43">OFFSET(ACOMTC1,0,MATCH([4]RDTOS!$DW$4,[4]RDTOS!$CR$2:$DA$2,0)-1,ROWS(ACOMTC1),COLUMNS(ACOMTC1))</definedName>
    <definedName name="ACOMTC1CON2" localSheetId="49">OFFSET(ACOMTC1,0,MATCH([4]RDTOS!$DW$4,[4]RDTOS!$CR$2:$DA$2,0)-1,ROWS(ACOMTC1),COLUMNS(ACOMTC1))</definedName>
    <definedName name="ACOMTC1CON2" localSheetId="57">OFFSET(ACOMTC1,0,MATCH(#REF!,#REF!,0)-1,ROWS(ACOMTC1),COLUMNS(ACOMTC1))</definedName>
    <definedName name="ACOMTC1CON2" localSheetId="58">OFFSET(ACOMTC1,0,MATCH([4]RDTOS!$DW$4,[4]RDTOS!$CR$2:$DA$2,0)-1,ROWS(ACOMTC1),COLUMNS(ACOMTC1))</definedName>
    <definedName name="ACOMTC1CON2" localSheetId="61">OFFSET(ACOMTC1,0,MATCH(#REF!,#REF!,0)-1,ROWS(ACOMTC1),COLUMNS(ACOMTC1))</definedName>
    <definedName name="ACOMTC1CON2" localSheetId="60">OFFSET(ACOMTC1,0,MATCH(#REF!,#REF!,0)-1,ROWS(ACOMTC1),COLUMNS(ACOMTC1))</definedName>
    <definedName name="ACOMTC1CON2" localSheetId="63">OFFSET(ACOMTC1,0,MATCH(#REF!,#REF!,0)-1,ROWS(ACOMTC1),COLUMNS(ACOMTC1))</definedName>
    <definedName name="ACOMTC1CON2" localSheetId="66">OFFSET(ACOMTC1,0,MATCH([4]RDTOS!$DW$4,[4]RDTOS!$CR$2:$DA$2,0)-1,ROWS(ACOMTC1),COLUMNS(ACOMTC1))</definedName>
    <definedName name="ACOMTC1CON2" localSheetId="67">OFFSET(ACOMTC1,0,MATCH([4]RDTOS!$DW$4,[4]RDTOS!$CR$2:$DA$2,0)-1,ROWS(ACOMTC1),COLUMNS(ACOMTC1))</definedName>
    <definedName name="ACOMTC1CON2" localSheetId="68">OFFSET(ACOMTC1,0,MATCH([4]RDTOS!$DW$4,[4]RDTOS!$CR$2:$DA$2,0)-1,ROWS(ACOMTC1),COLUMNS(ACOMTC1))</definedName>
    <definedName name="ACOMTC1CON2" localSheetId="70">OFFSET(ACOMTC1,0,MATCH(#REF!,#REF!,0)-1,ROWS(ACOMTC1),COLUMNS(ACOMTC1))</definedName>
    <definedName name="ACOMTC1CON2" localSheetId="69">OFFSET(ACOMTC1,0,MATCH(#REF!,#REF!,0)-1,ROWS(ACOMTC1),COLUMNS(ACOMTC1))</definedName>
    <definedName name="ACOMTC1CON2" localSheetId="71">OFFSET(ACOMTC1,0,MATCH(#REF!,#REF!,0)-1,ROWS(ACOMTC1),COLUMNS(ACOMTC1))</definedName>
    <definedName name="ACOMTC1CON2" localSheetId="10">OFFSET(ACOMTC1,0,MATCH([4]RDTOS!$DW$4,[4]RDTOS!$CR$2:$DA$2,0)-1,ROWS(ACOMTC1),COLUMNS(ACOMTC1))</definedName>
    <definedName name="ACOMTC1CON2" localSheetId="9">OFFSET(ACOMTC1,0,MATCH([4]RDTOS!$DW$4,[4]RDTOS!$CR$2:$DA$2,0)-1,ROWS(ACOMTC1),COLUMNS(ACOMTC1))</definedName>
    <definedName name="ACOMTC1CON2" localSheetId="6">OFFSET(ACOMTC1,0,MATCH([4]RDTOS!$DW$4,[4]RDTOS!$CR$2:$DA$2,0)-1,ROWS(ACOMTC1),COLUMNS(ACOMTC1))</definedName>
    <definedName name="ACOMTC1CON2" localSheetId="72">OFFSET(ACOMTC1,0,MATCH([4]RDTOS!$DW$4,[4]RDTOS!$CR$2:$DA$2,0)-1,ROWS(ACOMTC1),COLUMNS(ACOMTC1))</definedName>
    <definedName name="ACOMTC1CON2" localSheetId="73">OFFSET(ACOMTC1,0,MATCH([4]RDTOS!$DW$4,[4]RDTOS!$CR$2:$DA$2,0)-1,ROWS(ACOMTC1),COLUMNS(ACOMTC1))</definedName>
    <definedName name="ACOMTC1CON2" localSheetId="74">OFFSET(ACOMTC1,0,MATCH([4]RDTOS!$DW$4,[4]RDTOS!$CR$2:$DA$2,0)-1,ROWS(ACOMTC1),COLUMNS(ACOMTC1))</definedName>
    <definedName name="ACOMTC1CON2" localSheetId="76">OFFSET(ACOMTC1,0,MATCH([4]RDTOS!$DW$4,[4]RDTOS!$CR$2:$DA$2,0)-1,ROWS(ACOMTC1),COLUMNS(ACOMTC1))</definedName>
    <definedName name="ACOMTC1CON2" localSheetId="77">OFFSET(ACOMTC1,0,MATCH([4]RDTOS!$DW$4,[4]RDTOS!$CR$2:$DA$2,0)-1,ROWS(ACOMTC1),COLUMNS(ACOMTC1))</definedName>
    <definedName name="ACOMTC1CON2" localSheetId="78">OFFSET(ACOMTC1,0,MATCH([4]RDTOS!$DW$4,[4]RDTOS!$CR$2:$DA$2,0)-1,ROWS(ACOMTC1),COLUMNS(ACOMTC1))</definedName>
    <definedName name="ACOMTC1CON2" localSheetId="79">OFFSET(ACOMTC1,0,MATCH([4]RDTOS!$DW$4,[4]RDTOS!$CR$2:$DA$2,0)-1,ROWS(ACOMTC1),COLUMNS(ACOMTC1))</definedName>
    <definedName name="ACOMTC1CON2" localSheetId="90">OFFSET(ACOMTC1,0,MATCH([4]RDTOS!$DW$4,[4]RDTOS!$CR$2:$DA$2,0)-1,ROWS(ACOMTC1),COLUMNS(ACOMTC1))</definedName>
    <definedName name="ACOMTC1CON2" localSheetId="89">OFFSET(ACOMTC1,0,MATCH([4]RDTOS!$DW$4,[4]RDTOS!$CR$2:$DA$2,0)-1,ROWS(ACOMTC1),COLUMNS(ACOMTC1))</definedName>
    <definedName name="ACOMTC1CON2" localSheetId="88">OFFSET(ACOMTC1,0,MATCH([4]RDTOS!$DW$4,[4]RDTOS!$CR$2:$DA$2,0)-1,ROWS(ACOMTC1),COLUMNS(ACOMTC1))</definedName>
    <definedName name="ACOMTC1CON2" localSheetId="87">OFFSET(ACOMTC1,0,MATCH([4]RDTOS!$DW$4,[4]RDTOS!$CR$2:$DA$2,0)-1,ROWS(ACOMTC1),COLUMNS(ACOMTC1))</definedName>
    <definedName name="ACOMTC1CON2" localSheetId="80">OFFSET(ACOMTC1,0,MATCH([4]RDTOS!$DW$4,[4]RDTOS!$CR$2:$DA$2,0)-1,ROWS(ACOMTC1),COLUMNS(ACOMTC1))</definedName>
    <definedName name="ACOMTC1CON2" localSheetId="92">OFFSET(ACOMTC1,0,MATCH(#REF!,#REF!,0)-1,ROWS(ACOMTC1),COLUMNS(ACOMTC1))</definedName>
    <definedName name="ACOMTC1CON2" localSheetId="91">OFFSET(ACOMTC1,0,MATCH(#REF!,#REF!,0)-1,ROWS(ACOMTC1),COLUMNS(ACOMTC1))</definedName>
    <definedName name="ACOMTC1CON2" localSheetId="93">OFFSET(ACOMTC1,0,MATCH([4]RDTOS!$DW$4,[4]RDTOS!$CR$2:$DA$2,0)-1,ROWS(ACOMTC1),COLUMNS(ACOMTC1))</definedName>
    <definedName name="ACOMTC1CON2" localSheetId="95">OFFSET(ACOMTC1,0,MATCH(#REF!,#REF!,0)-1,ROWS(ACOMTC1),COLUMNS(ACOMTC1))</definedName>
    <definedName name="ACOMTC1CON2" localSheetId="97">OFFSET(ACOMTC1,0,MATCH([4]RDTOS!$DW$4,[4]RDTOS!$CR$2:$DA$2,0)-1,ROWS(ACOMTC1),COLUMNS(ACOMTC1))</definedName>
    <definedName name="ACOMTC1CON2" localSheetId="100">OFFSET(ACOMTC1,0,MATCH([4]RDTOS!$DW$4,[4]RDTOS!$CR$2:$DA$2,0)-1,ROWS(ACOMTC1),COLUMNS(ACOMTC1))</definedName>
    <definedName name="ACOMTC1CON2" localSheetId="103">OFFSET(ACOMTC1,0,MATCH([4]RDTOS!$DW$4,[4]RDTOS!$CR$2:$DA$2,0)-1,ROWS(ACOMTC1),COLUMNS(ACOMTC1))</definedName>
    <definedName name="ACOMTC1CON2" localSheetId="104">OFFSET(ACOMTC1,0,MATCH([4]RDTOS!$DW$4,[4]RDTOS!$CR$2:$DA$2,0)-1,ROWS(ACOMTC1),COLUMNS(ACOMTC1))</definedName>
    <definedName name="ACOMTC1CON2" localSheetId="105">OFFSET(ACOMTC1,0,MATCH(#REF!,#REF!,0)-1,ROWS(ACOMTC1),COLUMNS(ACOMTC1))</definedName>
    <definedName name="ACOMTC1CON2" localSheetId="106">OFFSET(ACOMTC1,0,MATCH([4]RDTOS!$DW$4,[4]RDTOS!$CR$2:$DA$2,0)-1,ROWS(ACOMTC1),COLUMNS(ACOMTC1))</definedName>
    <definedName name="ACOMTC1CON2" localSheetId="107">OFFSET(ACOMTC1,0,MATCH([4]RDTOS!$DW$4,[4]RDTOS!$CR$2:$DA$2,0)-1,ROWS(ACOMTC1),COLUMNS(ACOMTC1))</definedName>
    <definedName name="ACOMTC1CON2" localSheetId="11">OFFSET(ACOMTC1,0,MATCH([4]RDTOS!$DW$4,[4]RDTOS!$CR$2:$DA$2,0)-1,ROWS(ACOMTC1),COLUMNS(ACOMTC1))</definedName>
    <definedName name="ACOMTC1CON2" localSheetId="19">OFFSET(ACOMTC1,0,MATCH([4]RDTOS!$DW$4,[4]RDTOS!$CR$2:$DA$2,0)-1,ROWS(ACOMTC1),COLUMNS(ACOMTC1))</definedName>
    <definedName name="ACOMTC1CON2" localSheetId="18">OFFSET(ACOMTC1,0,MATCH([4]RDTOS!$DW$4,[4]RDTOS!$CR$2:$DA$2,0)-1,ROWS(ACOMTC1),COLUMNS(ACOMTC1))</definedName>
    <definedName name="ACOMTC1CON2" localSheetId="16">OFFSET(ACOMTC1,0,MATCH([4]RDTOS!$DW$4,[4]RDTOS!$CR$2:$DA$2,0)-1,ROWS(ACOMTC1),COLUMNS(ACOMTC1))</definedName>
    <definedName name="ACOMTC1CON2" localSheetId="15">OFFSET(ACOMTC1,0,MATCH([4]RDTOS!$DW$4,[4]RDTOS!$CR$2:$DA$2,0)-1,ROWS(ACOMTC1),COLUMNS(ACOMTC1))</definedName>
    <definedName name="ACOMTC1CON2" localSheetId="20">OFFSET(ACOMTC1,0,MATCH([4]RDTOS!$DW$4,[4]RDTOS!$CR$2:$DA$2,0)-1,ROWS(ACOMTC1),COLUMNS(ACOMTC1))</definedName>
    <definedName name="ACOMTC1CON2" localSheetId="14">OFFSET(ACOMTC1,0,MATCH([4]RDTOS!$DW$4,[4]RDTOS!$CR$2:$DA$2,0)-1,ROWS(ACOMTC1),COLUMNS(ACOMTC1))</definedName>
    <definedName name="ACOMTC1CON2" localSheetId="13">OFFSET(ACOMTC1,0,MATCH([4]RDTOS!$DW$4,[4]RDTOS!$CR$2:$DA$2,0)-1,ROWS(ACOMTC1),COLUMNS(ACOMTC1))</definedName>
    <definedName name="ACOMTC1CON2" localSheetId="28">OFFSET(ACOMTC1,0,MATCH([4]RDTOS!$DW$4,[4]RDTOS!$CR$2:$DA$2,0)-1,ROWS(ACOMTC1),COLUMNS(ACOMTC1))</definedName>
    <definedName name="ACOMTC1CON2" localSheetId="29">OFFSET(ACOMTC1,0,MATCH([4]RDTOS!$DW$4,[4]RDTOS!$CR$2:$DA$2,0)-1,ROWS(ACOMTC1),COLUMNS(ACOMTC1))</definedName>
    <definedName name="ACOMTC1CON2" localSheetId="33">OFFSET(ACOMTC1,0,MATCH([4]RDTOS!$DW$4,[4]RDTOS!$CR$2:$DA$2,0)-1,ROWS(ACOMTC1),COLUMNS(ACOMTC1))</definedName>
    <definedName name="ACOMTC1CON2" localSheetId="31">OFFSET(ACOMTC1,0,MATCH([4]RDTOS!$DW$4,[4]RDTOS!$CR$2:$DA$2,0)-1,ROWS(ACOMTC1),COLUMNS(ACOMTC1))</definedName>
    <definedName name="ACOMTC1CON2" localSheetId="36">OFFSET(ACOMTC1,0,MATCH([4]RDTOS!$DW$4,[4]RDTOS!$CR$2:$DA$2,0)-1,ROWS(ACOMTC1),COLUMNS(ACOMTC1))</definedName>
    <definedName name="ACOMTC1CON2" localSheetId="34">OFFSET(ACOMTC1,0,MATCH([4]RDTOS!$DW$4,[4]RDTOS!$CR$2:$DA$2,0)-1,ROWS(ACOMTC1),COLUMNS(ACOMTC1))</definedName>
    <definedName name="ACOMTC1CON2" localSheetId="35">OFFSET(ACOMTC1,0,MATCH([4]RDTOS!$DW$4,[4]RDTOS!$CR$2:$DA$2,0)-1,ROWS(ACOMTC1),COLUMNS(ACOMTC1))</definedName>
    <definedName name="ACOMTC1CON2" localSheetId="98">OFFSET(ACOMTC1,0,MATCH([4]RDTOS!$DW$4,[4]RDTOS!$CR$2:$DA$2,0)-1,ROWS(ACOMTC1),COLUMNS(ACOMTC1))</definedName>
    <definedName name="ACOMTC1CON2" localSheetId="2">OFFSET(ACOMTC1,0,MATCH([4]RDTOS!$DW$4,[4]RDTOS!$CR$2:$DA$2,0)-1,ROWS(ACOMTC1),COLUMNS(ACOMTC1))</definedName>
    <definedName name="ACOMTC1CON2">OFFSET(ACOMTC1,0,MATCH([4]RDTOS!$DW$4,[4]RDTOS!$CR$2:$DA$2,0)-1,ROWS(ACOMTC1),COLUMNS(ACOMTC1))</definedName>
    <definedName name="ACOMTC1GOL" localSheetId="7">OFFSET(ACOMTC1,0,MATCH([4]RDTOS!$DZ$4,[4]RDTOS!$CR$2:$DA$2,0)-1,ROWS(ACOMTC1),COLUMNS(ACOMTC1))</definedName>
    <definedName name="ACOMTC1GOL" localSheetId="1">OFFSET(ACOMTC1,0,MATCH([4]RDTOS!$DZ$4,[4]RDTOS!$CR$2:$DA$2,0)-1,ROWS(ACOMTC1),COLUMNS(ACOMTC1))</definedName>
    <definedName name="ACOMTC1GOL" localSheetId="0">OFFSET(ACOMTC1,0,MATCH([4]RDTOS!$DZ$4,[4]RDTOS!$CR$2:$DA$2,0)-1,ROWS(ACOMTC1),COLUMNS(ACOMTC1))</definedName>
    <definedName name="ACOMTC1GOL" localSheetId="5">OFFSET(ACOMTC1,0,MATCH([4]RDTOS!$DZ$4,[4]RDTOS!$CR$2:$DA$2,0)-1,ROWS(ACOMTC1),COLUMNS(ACOMTC1))</definedName>
    <definedName name="ACOMTC1GOL" localSheetId="3">OFFSET(ACOMTC1,0,MATCH([4]RDTOS!$DZ$4,[4]RDTOS!$CR$2:$DA$2,0)-1,ROWS(ACOMTC1),COLUMNS(ACOMTC1))</definedName>
    <definedName name="ACOMTC1GOL" localSheetId="4">OFFSET(ACOMTC1,0,MATCH([4]RDTOS!$DZ$4,[4]RDTOS!$CR$2:$DA$2,0)-1,ROWS(ACOMTC1),COLUMNS(ACOMTC1))</definedName>
    <definedName name="ACOMTC1GOL" localSheetId="40">OFFSET(ACOMTC1,0,MATCH([4]RDTOS!$DZ$4,[4]RDTOS!$CR$2:$DA$2,0)-1,ROWS(ACOMTC1),COLUMNS(ACOMTC1))</definedName>
    <definedName name="ACOMTC1GOL" localSheetId="39">OFFSET(ACOMTC1,0,MATCH([4]RDTOS!$DZ$4,[4]RDTOS!$CR$2:$DA$2,0)-1,ROWS(ACOMTC1),COLUMNS(ACOMTC1))</definedName>
    <definedName name="ACOMTC1GOL" localSheetId="44">OFFSET(ACOMTC1,0,MATCH([4]RDTOS!$DZ$4,[4]RDTOS!$CR$2:$DA$2,0)-1,ROWS(ACOMTC1),COLUMNS(ACOMTC1))</definedName>
    <definedName name="ACOMTC1GOL" localSheetId="43">OFFSET(ACOMTC1,0,MATCH([4]RDTOS!$DZ$4,[4]RDTOS!$CR$2:$DA$2,0)-1,ROWS(ACOMTC1),COLUMNS(ACOMTC1))</definedName>
    <definedName name="ACOMTC1GOL" localSheetId="49">OFFSET(ACOMTC1,0,MATCH([4]RDTOS!$DZ$4,[4]RDTOS!$CR$2:$DA$2,0)-1,ROWS(ACOMTC1),COLUMNS(ACOMTC1))</definedName>
    <definedName name="ACOMTC1GOL" localSheetId="57">OFFSET(ACOMTC1,0,MATCH(#REF!,#REF!,0)-1,ROWS(ACOMTC1),COLUMNS(ACOMTC1))</definedName>
    <definedName name="ACOMTC1GOL" localSheetId="58">OFFSET(ACOMTC1,0,MATCH([4]RDTOS!$DZ$4,[4]RDTOS!$CR$2:$DA$2,0)-1,ROWS(ACOMTC1),COLUMNS(ACOMTC1))</definedName>
    <definedName name="ACOMTC1GOL" localSheetId="61">OFFSET(ACOMTC1,0,MATCH(#REF!,#REF!,0)-1,ROWS(ACOMTC1),COLUMNS(ACOMTC1))</definedName>
    <definedName name="ACOMTC1GOL" localSheetId="60">OFFSET(ACOMTC1,0,MATCH(#REF!,#REF!,0)-1,ROWS(ACOMTC1),COLUMNS(ACOMTC1))</definedName>
    <definedName name="ACOMTC1GOL" localSheetId="63">OFFSET(ACOMTC1,0,MATCH(#REF!,#REF!,0)-1,ROWS(ACOMTC1),COLUMNS(ACOMTC1))</definedName>
    <definedName name="ACOMTC1GOL" localSheetId="66">OFFSET(ACOMTC1,0,MATCH([4]RDTOS!$DZ$4,[4]RDTOS!$CR$2:$DA$2,0)-1,ROWS(ACOMTC1),COLUMNS(ACOMTC1))</definedName>
    <definedName name="ACOMTC1GOL" localSheetId="67">OFFSET(ACOMTC1,0,MATCH([4]RDTOS!$DZ$4,[4]RDTOS!$CR$2:$DA$2,0)-1,ROWS(ACOMTC1),COLUMNS(ACOMTC1))</definedName>
    <definedName name="ACOMTC1GOL" localSheetId="68">OFFSET(ACOMTC1,0,MATCH([4]RDTOS!$DZ$4,[4]RDTOS!$CR$2:$DA$2,0)-1,ROWS(ACOMTC1),COLUMNS(ACOMTC1))</definedName>
    <definedName name="ACOMTC1GOL" localSheetId="70">OFFSET(ACOMTC1,0,MATCH(#REF!,#REF!,0)-1,ROWS(ACOMTC1),COLUMNS(ACOMTC1))</definedName>
    <definedName name="ACOMTC1GOL" localSheetId="69">OFFSET(ACOMTC1,0,MATCH(#REF!,#REF!,0)-1,ROWS(ACOMTC1),COLUMNS(ACOMTC1))</definedName>
    <definedName name="ACOMTC1GOL" localSheetId="71">OFFSET(ACOMTC1,0,MATCH(#REF!,#REF!,0)-1,ROWS(ACOMTC1),COLUMNS(ACOMTC1))</definedName>
    <definedName name="ACOMTC1GOL" localSheetId="10">OFFSET(ACOMTC1,0,MATCH([4]RDTOS!$DZ$4,[4]RDTOS!$CR$2:$DA$2,0)-1,ROWS(ACOMTC1),COLUMNS(ACOMTC1))</definedName>
    <definedName name="ACOMTC1GOL" localSheetId="9">OFFSET(ACOMTC1,0,MATCH([4]RDTOS!$DZ$4,[4]RDTOS!$CR$2:$DA$2,0)-1,ROWS(ACOMTC1),COLUMNS(ACOMTC1))</definedName>
    <definedName name="ACOMTC1GOL" localSheetId="6">OFFSET(ACOMTC1,0,MATCH([4]RDTOS!$DZ$4,[4]RDTOS!$CR$2:$DA$2,0)-1,ROWS(ACOMTC1),COLUMNS(ACOMTC1))</definedName>
    <definedName name="ACOMTC1GOL" localSheetId="72">OFFSET(ACOMTC1,0,MATCH([4]RDTOS!$DZ$4,[4]RDTOS!$CR$2:$DA$2,0)-1,ROWS(ACOMTC1),COLUMNS(ACOMTC1))</definedName>
    <definedName name="ACOMTC1GOL" localSheetId="73">OFFSET(ACOMTC1,0,MATCH([4]RDTOS!$DZ$4,[4]RDTOS!$CR$2:$DA$2,0)-1,ROWS(ACOMTC1),COLUMNS(ACOMTC1))</definedName>
    <definedName name="ACOMTC1GOL" localSheetId="74">OFFSET(ACOMTC1,0,MATCH([4]RDTOS!$DZ$4,[4]RDTOS!$CR$2:$DA$2,0)-1,ROWS(ACOMTC1),COLUMNS(ACOMTC1))</definedName>
    <definedName name="ACOMTC1GOL" localSheetId="76">OFFSET(ACOMTC1,0,MATCH([4]RDTOS!$DZ$4,[4]RDTOS!$CR$2:$DA$2,0)-1,ROWS(ACOMTC1),COLUMNS(ACOMTC1))</definedName>
    <definedName name="ACOMTC1GOL" localSheetId="77">OFFSET(ACOMTC1,0,MATCH([4]RDTOS!$DZ$4,[4]RDTOS!$CR$2:$DA$2,0)-1,ROWS(ACOMTC1),COLUMNS(ACOMTC1))</definedName>
    <definedName name="ACOMTC1GOL" localSheetId="78">OFFSET(ACOMTC1,0,MATCH([4]RDTOS!$DZ$4,[4]RDTOS!$CR$2:$DA$2,0)-1,ROWS(ACOMTC1),COLUMNS(ACOMTC1))</definedName>
    <definedName name="ACOMTC1GOL" localSheetId="79">OFFSET(ACOMTC1,0,MATCH([4]RDTOS!$DZ$4,[4]RDTOS!$CR$2:$DA$2,0)-1,ROWS(ACOMTC1),COLUMNS(ACOMTC1))</definedName>
    <definedName name="ACOMTC1GOL" localSheetId="90">OFFSET(ACOMTC1,0,MATCH([4]RDTOS!$DZ$4,[4]RDTOS!$CR$2:$DA$2,0)-1,ROWS(ACOMTC1),COLUMNS(ACOMTC1))</definedName>
    <definedName name="ACOMTC1GOL" localSheetId="89">OFFSET(ACOMTC1,0,MATCH([4]RDTOS!$DZ$4,[4]RDTOS!$CR$2:$DA$2,0)-1,ROWS(ACOMTC1),COLUMNS(ACOMTC1))</definedName>
    <definedName name="ACOMTC1GOL" localSheetId="88">OFFSET(ACOMTC1,0,MATCH([4]RDTOS!$DZ$4,[4]RDTOS!$CR$2:$DA$2,0)-1,ROWS(ACOMTC1),COLUMNS(ACOMTC1))</definedName>
    <definedName name="ACOMTC1GOL" localSheetId="87">OFFSET(ACOMTC1,0,MATCH([4]RDTOS!$DZ$4,[4]RDTOS!$CR$2:$DA$2,0)-1,ROWS(ACOMTC1),COLUMNS(ACOMTC1))</definedName>
    <definedName name="ACOMTC1GOL" localSheetId="80">OFFSET(ACOMTC1,0,MATCH([4]RDTOS!$DZ$4,[4]RDTOS!$CR$2:$DA$2,0)-1,ROWS(ACOMTC1),COLUMNS(ACOMTC1))</definedName>
    <definedName name="ACOMTC1GOL" localSheetId="92">OFFSET(ACOMTC1,0,MATCH(#REF!,#REF!,0)-1,ROWS(ACOMTC1),COLUMNS(ACOMTC1))</definedName>
    <definedName name="ACOMTC1GOL" localSheetId="91">OFFSET(ACOMTC1,0,MATCH(#REF!,#REF!,0)-1,ROWS(ACOMTC1),COLUMNS(ACOMTC1))</definedName>
    <definedName name="ACOMTC1GOL" localSheetId="93">OFFSET(ACOMTC1,0,MATCH([4]RDTOS!$DZ$4,[4]RDTOS!$CR$2:$DA$2,0)-1,ROWS(ACOMTC1),COLUMNS(ACOMTC1))</definedName>
    <definedName name="ACOMTC1GOL" localSheetId="95">OFFSET(ACOMTC1,0,MATCH(#REF!,#REF!,0)-1,ROWS(ACOMTC1),COLUMNS(ACOMTC1))</definedName>
    <definedName name="ACOMTC1GOL" localSheetId="97">OFFSET(ACOMTC1,0,MATCH([4]RDTOS!$DZ$4,[4]RDTOS!$CR$2:$DA$2,0)-1,ROWS(ACOMTC1),COLUMNS(ACOMTC1))</definedName>
    <definedName name="ACOMTC1GOL" localSheetId="100">OFFSET(ACOMTC1,0,MATCH([4]RDTOS!$DZ$4,[4]RDTOS!$CR$2:$DA$2,0)-1,ROWS(ACOMTC1),COLUMNS(ACOMTC1))</definedName>
    <definedName name="ACOMTC1GOL" localSheetId="103">OFFSET(ACOMTC1,0,MATCH([4]RDTOS!$DZ$4,[4]RDTOS!$CR$2:$DA$2,0)-1,ROWS(ACOMTC1),COLUMNS(ACOMTC1))</definedName>
    <definedName name="ACOMTC1GOL" localSheetId="104">OFFSET(ACOMTC1,0,MATCH([4]RDTOS!$DZ$4,[4]RDTOS!$CR$2:$DA$2,0)-1,ROWS(ACOMTC1),COLUMNS(ACOMTC1))</definedName>
    <definedName name="ACOMTC1GOL" localSheetId="105">OFFSET(ACOMTC1,0,MATCH(#REF!,#REF!,0)-1,ROWS(ACOMTC1),COLUMNS(ACOMTC1))</definedName>
    <definedName name="ACOMTC1GOL" localSheetId="106">OFFSET(ACOMTC1,0,MATCH([4]RDTOS!$DZ$4,[4]RDTOS!$CR$2:$DA$2,0)-1,ROWS(ACOMTC1),COLUMNS(ACOMTC1))</definedName>
    <definedName name="ACOMTC1GOL" localSheetId="107">OFFSET(ACOMTC1,0,MATCH([4]RDTOS!$DZ$4,[4]RDTOS!$CR$2:$DA$2,0)-1,ROWS(ACOMTC1),COLUMNS(ACOMTC1))</definedName>
    <definedName name="ACOMTC1GOL" localSheetId="11">OFFSET(ACOMTC1,0,MATCH([4]RDTOS!$DZ$4,[4]RDTOS!$CR$2:$DA$2,0)-1,ROWS(ACOMTC1),COLUMNS(ACOMTC1))</definedName>
    <definedName name="ACOMTC1GOL" localSheetId="19">OFFSET(ACOMTC1,0,MATCH([4]RDTOS!$DZ$4,[4]RDTOS!$CR$2:$DA$2,0)-1,ROWS(ACOMTC1),COLUMNS(ACOMTC1))</definedName>
    <definedName name="ACOMTC1GOL" localSheetId="18">OFFSET(ACOMTC1,0,MATCH([4]RDTOS!$DZ$4,[4]RDTOS!$CR$2:$DA$2,0)-1,ROWS(ACOMTC1),COLUMNS(ACOMTC1))</definedName>
    <definedName name="ACOMTC1GOL" localSheetId="16">OFFSET(ACOMTC1,0,MATCH([4]RDTOS!$DZ$4,[4]RDTOS!$CR$2:$DA$2,0)-1,ROWS(ACOMTC1),COLUMNS(ACOMTC1))</definedName>
    <definedName name="ACOMTC1GOL" localSheetId="15">OFFSET(ACOMTC1,0,MATCH([4]RDTOS!$DZ$4,[4]RDTOS!$CR$2:$DA$2,0)-1,ROWS(ACOMTC1),COLUMNS(ACOMTC1))</definedName>
    <definedName name="ACOMTC1GOL" localSheetId="20">OFFSET(ACOMTC1,0,MATCH([4]RDTOS!$DZ$4,[4]RDTOS!$CR$2:$DA$2,0)-1,ROWS(ACOMTC1),COLUMNS(ACOMTC1))</definedName>
    <definedName name="ACOMTC1GOL" localSheetId="14">OFFSET(ACOMTC1,0,MATCH([4]RDTOS!$DZ$4,[4]RDTOS!$CR$2:$DA$2,0)-1,ROWS(ACOMTC1),COLUMNS(ACOMTC1))</definedName>
    <definedName name="ACOMTC1GOL" localSheetId="13">OFFSET(ACOMTC1,0,MATCH([4]RDTOS!$DZ$4,[4]RDTOS!$CR$2:$DA$2,0)-1,ROWS(ACOMTC1),COLUMNS(ACOMTC1))</definedName>
    <definedName name="ACOMTC1GOL" localSheetId="28">OFFSET(ACOMTC1,0,MATCH([4]RDTOS!$DZ$4,[4]RDTOS!$CR$2:$DA$2,0)-1,ROWS(ACOMTC1),COLUMNS(ACOMTC1))</definedName>
    <definedName name="ACOMTC1GOL" localSheetId="29">OFFSET(ACOMTC1,0,MATCH([4]RDTOS!$DZ$4,[4]RDTOS!$CR$2:$DA$2,0)-1,ROWS(ACOMTC1),COLUMNS(ACOMTC1))</definedName>
    <definedName name="ACOMTC1GOL" localSheetId="33">OFFSET(ACOMTC1,0,MATCH([4]RDTOS!$DZ$4,[4]RDTOS!$CR$2:$DA$2,0)-1,ROWS(ACOMTC1),COLUMNS(ACOMTC1))</definedName>
    <definedName name="ACOMTC1GOL" localSheetId="31">OFFSET(ACOMTC1,0,MATCH([4]RDTOS!$DZ$4,[4]RDTOS!$CR$2:$DA$2,0)-1,ROWS(ACOMTC1),COLUMNS(ACOMTC1))</definedName>
    <definedName name="ACOMTC1GOL" localSheetId="36">OFFSET(ACOMTC1,0,MATCH([4]RDTOS!$DZ$4,[4]RDTOS!$CR$2:$DA$2,0)-1,ROWS(ACOMTC1),COLUMNS(ACOMTC1))</definedName>
    <definedName name="ACOMTC1GOL" localSheetId="34">OFFSET(ACOMTC1,0,MATCH([4]RDTOS!$DZ$4,[4]RDTOS!$CR$2:$DA$2,0)-1,ROWS(ACOMTC1),COLUMNS(ACOMTC1))</definedName>
    <definedName name="ACOMTC1GOL" localSheetId="35">OFFSET(ACOMTC1,0,MATCH([4]RDTOS!$DZ$4,[4]RDTOS!$CR$2:$DA$2,0)-1,ROWS(ACOMTC1),COLUMNS(ACOMTC1))</definedName>
    <definedName name="ACOMTC1GOL" localSheetId="98">OFFSET(ACOMTC1,0,MATCH([4]RDTOS!$DZ$4,[4]RDTOS!$CR$2:$DA$2,0)-1,ROWS(ACOMTC1),COLUMNS(ACOMTC1))</definedName>
    <definedName name="ACOMTC1GOL" localSheetId="2">OFFSET(ACOMTC1,0,MATCH([4]RDTOS!$DZ$4,[4]RDTOS!$CR$2:$DA$2,0)-1,ROWS(ACOMTC1),COLUMNS(ACOMTC1))</definedName>
    <definedName name="ACOMTC1GOL">OFFSET(ACOMTC1,0,MATCH([4]RDTOS!$DZ$4,[4]RDTOS!$CR$2:$DA$2,0)-1,ROWS(ACOMTC1),COLUMNS(ACOMTC1))</definedName>
    <definedName name="ACOMTC1GOL2" localSheetId="7">OFFSET(ACOMTC1,0,MATCH([4]RDTOS!$DZ$4,[4]RDTOS!$CR$2:$DA$2,0)-1,ROWS(ACOMTC1),COLUMNS(ACOMTC1))</definedName>
    <definedName name="ACOMTC1GOL2" localSheetId="1">OFFSET(ACOMTC1,0,MATCH([4]RDTOS!$DZ$4,[4]RDTOS!$CR$2:$DA$2,0)-1,ROWS(ACOMTC1),COLUMNS(ACOMTC1))</definedName>
    <definedName name="ACOMTC1GOL2" localSheetId="0">OFFSET(ACOMTC1,0,MATCH([4]RDTOS!$DZ$4,[4]RDTOS!$CR$2:$DA$2,0)-1,ROWS(ACOMTC1),COLUMNS(ACOMTC1))</definedName>
    <definedName name="ACOMTC1GOL2" localSheetId="5">OFFSET(ACOMTC1,0,MATCH([4]RDTOS!$DZ$4,[4]RDTOS!$CR$2:$DA$2,0)-1,ROWS(ACOMTC1),COLUMNS(ACOMTC1))</definedName>
    <definedName name="ACOMTC1GOL2" localSheetId="3">OFFSET(ACOMTC1,0,MATCH([4]RDTOS!$DZ$4,[4]RDTOS!$CR$2:$DA$2,0)-1,ROWS(ACOMTC1),COLUMNS(ACOMTC1))</definedName>
    <definedName name="ACOMTC1GOL2" localSheetId="4">OFFSET(ACOMTC1,0,MATCH([4]RDTOS!$DZ$4,[4]RDTOS!$CR$2:$DA$2,0)-1,ROWS(ACOMTC1),COLUMNS(ACOMTC1))</definedName>
    <definedName name="ACOMTC1GOL2" localSheetId="40">OFFSET(ACOMTC1,0,MATCH([4]RDTOS!$DZ$4,[4]RDTOS!$CR$2:$DA$2,0)-1,ROWS(ACOMTC1),COLUMNS(ACOMTC1))</definedName>
    <definedName name="ACOMTC1GOL2" localSheetId="39">OFFSET(ACOMTC1,0,MATCH([4]RDTOS!$DZ$4,[4]RDTOS!$CR$2:$DA$2,0)-1,ROWS(ACOMTC1),COLUMNS(ACOMTC1))</definedName>
    <definedName name="ACOMTC1GOL2" localSheetId="44">OFFSET(ACOMTC1,0,MATCH([4]RDTOS!$DZ$4,[4]RDTOS!$CR$2:$DA$2,0)-1,ROWS(ACOMTC1),COLUMNS(ACOMTC1))</definedName>
    <definedName name="ACOMTC1GOL2" localSheetId="43">OFFSET(ACOMTC1,0,MATCH([4]RDTOS!$DZ$4,[4]RDTOS!$CR$2:$DA$2,0)-1,ROWS(ACOMTC1),COLUMNS(ACOMTC1))</definedName>
    <definedName name="ACOMTC1GOL2" localSheetId="49">OFFSET(ACOMTC1,0,MATCH([4]RDTOS!$DZ$4,[4]RDTOS!$CR$2:$DA$2,0)-1,ROWS(ACOMTC1),COLUMNS(ACOMTC1))</definedName>
    <definedName name="ACOMTC1GOL2" localSheetId="57">OFFSET(ACOMTC1,0,MATCH(#REF!,#REF!,0)-1,ROWS(ACOMTC1),COLUMNS(ACOMTC1))</definedName>
    <definedName name="ACOMTC1GOL2" localSheetId="58">OFFSET(ACOMTC1,0,MATCH([4]RDTOS!$DZ$4,[4]RDTOS!$CR$2:$DA$2,0)-1,ROWS(ACOMTC1),COLUMNS(ACOMTC1))</definedName>
    <definedName name="ACOMTC1GOL2" localSheetId="61">OFFSET(ACOMTC1,0,MATCH(#REF!,#REF!,0)-1,ROWS(ACOMTC1),COLUMNS(ACOMTC1))</definedName>
    <definedName name="ACOMTC1GOL2" localSheetId="60">OFFSET(ACOMTC1,0,MATCH(#REF!,#REF!,0)-1,ROWS(ACOMTC1),COLUMNS(ACOMTC1))</definedName>
    <definedName name="ACOMTC1GOL2" localSheetId="63">OFFSET(ACOMTC1,0,MATCH(#REF!,#REF!,0)-1,ROWS(ACOMTC1),COLUMNS(ACOMTC1))</definedName>
    <definedName name="ACOMTC1GOL2" localSheetId="66">OFFSET(ACOMTC1,0,MATCH([4]RDTOS!$DZ$4,[4]RDTOS!$CR$2:$DA$2,0)-1,ROWS(ACOMTC1),COLUMNS(ACOMTC1))</definedName>
    <definedName name="ACOMTC1GOL2" localSheetId="67">OFFSET(ACOMTC1,0,MATCH([4]RDTOS!$DZ$4,[4]RDTOS!$CR$2:$DA$2,0)-1,ROWS(ACOMTC1),COLUMNS(ACOMTC1))</definedName>
    <definedName name="ACOMTC1GOL2" localSheetId="68">OFFSET(ACOMTC1,0,MATCH([4]RDTOS!$DZ$4,[4]RDTOS!$CR$2:$DA$2,0)-1,ROWS(ACOMTC1),COLUMNS(ACOMTC1))</definedName>
    <definedName name="ACOMTC1GOL2" localSheetId="70">OFFSET(ACOMTC1,0,MATCH(#REF!,#REF!,0)-1,ROWS(ACOMTC1),COLUMNS(ACOMTC1))</definedName>
    <definedName name="ACOMTC1GOL2" localSheetId="69">OFFSET(ACOMTC1,0,MATCH(#REF!,#REF!,0)-1,ROWS(ACOMTC1),COLUMNS(ACOMTC1))</definedName>
    <definedName name="ACOMTC1GOL2" localSheetId="71">OFFSET(ACOMTC1,0,MATCH(#REF!,#REF!,0)-1,ROWS(ACOMTC1),COLUMNS(ACOMTC1))</definedName>
    <definedName name="ACOMTC1GOL2" localSheetId="10">OFFSET(ACOMTC1,0,MATCH([4]RDTOS!$DZ$4,[4]RDTOS!$CR$2:$DA$2,0)-1,ROWS(ACOMTC1),COLUMNS(ACOMTC1))</definedName>
    <definedName name="ACOMTC1GOL2" localSheetId="9">OFFSET(ACOMTC1,0,MATCH([4]RDTOS!$DZ$4,[4]RDTOS!$CR$2:$DA$2,0)-1,ROWS(ACOMTC1),COLUMNS(ACOMTC1))</definedName>
    <definedName name="ACOMTC1GOL2" localSheetId="6">OFFSET(ACOMTC1,0,MATCH([4]RDTOS!$DZ$4,[4]RDTOS!$CR$2:$DA$2,0)-1,ROWS(ACOMTC1),COLUMNS(ACOMTC1))</definedName>
    <definedName name="ACOMTC1GOL2" localSheetId="72">OFFSET(ACOMTC1,0,MATCH([4]RDTOS!$DZ$4,[4]RDTOS!$CR$2:$DA$2,0)-1,ROWS(ACOMTC1),COLUMNS(ACOMTC1))</definedName>
    <definedName name="ACOMTC1GOL2" localSheetId="73">OFFSET(ACOMTC1,0,MATCH([4]RDTOS!$DZ$4,[4]RDTOS!$CR$2:$DA$2,0)-1,ROWS(ACOMTC1),COLUMNS(ACOMTC1))</definedName>
    <definedName name="ACOMTC1GOL2" localSheetId="74">OFFSET(ACOMTC1,0,MATCH([4]RDTOS!$DZ$4,[4]RDTOS!$CR$2:$DA$2,0)-1,ROWS(ACOMTC1),COLUMNS(ACOMTC1))</definedName>
    <definedName name="ACOMTC1GOL2" localSheetId="76">OFFSET(ACOMTC1,0,MATCH([4]RDTOS!$DZ$4,[4]RDTOS!$CR$2:$DA$2,0)-1,ROWS(ACOMTC1),COLUMNS(ACOMTC1))</definedName>
    <definedName name="ACOMTC1GOL2" localSheetId="77">OFFSET(ACOMTC1,0,MATCH([4]RDTOS!$DZ$4,[4]RDTOS!$CR$2:$DA$2,0)-1,ROWS(ACOMTC1),COLUMNS(ACOMTC1))</definedName>
    <definedName name="ACOMTC1GOL2" localSheetId="78">OFFSET(ACOMTC1,0,MATCH([4]RDTOS!$DZ$4,[4]RDTOS!$CR$2:$DA$2,0)-1,ROWS(ACOMTC1),COLUMNS(ACOMTC1))</definedName>
    <definedName name="ACOMTC1GOL2" localSheetId="79">OFFSET(ACOMTC1,0,MATCH([4]RDTOS!$DZ$4,[4]RDTOS!$CR$2:$DA$2,0)-1,ROWS(ACOMTC1),COLUMNS(ACOMTC1))</definedName>
    <definedName name="ACOMTC1GOL2" localSheetId="90">OFFSET(ACOMTC1,0,MATCH([4]RDTOS!$DZ$4,[4]RDTOS!$CR$2:$DA$2,0)-1,ROWS(ACOMTC1),COLUMNS(ACOMTC1))</definedName>
    <definedName name="ACOMTC1GOL2" localSheetId="89">OFFSET(ACOMTC1,0,MATCH([4]RDTOS!$DZ$4,[4]RDTOS!$CR$2:$DA$2,0)-1,ROWS(ACOMTC1),COLUMNS(ACOMTC1))</definedName>
    <definedName name="ACOMTC1GOL2" localSheetId="88">OFFSET(ACOMTC1,0,MATCH([4]RDTOS!$DZ$4,[4]RDTOS!$CR$2:$DA$2,0)-1,ROWS(ACOMTC1),COLUMNS(ACOMTC1))</definedName>
    <definedName name="ACOMTC1GOL2" localSheetId="87">OFFSET(ACOMTC1,0,MATCH([4]RDTOS!$DZ$4,[4]RDTOS!$CR$2:$DA$2,0)-1,ROWS(ACOMTC1),COLUMNS(ACOMTC1))</definedName>
    <definedName name="ACOMTC1GOL2" localSheetId="80">OFFSET(ACOMTC1,0,MATCH([4]RDTOS!$DZ$4,[4]RDTOS!$CR$2:$DA$2,0)-1,ROWS(ACOMTC1),COLUMNS(ACOMTC1))</definedName>
    <definedName name="ACOMTC1GOL2" localSheetId="92">OFFSET(ACOMTC1,0,MATCH(#REF!,#REF!,0)-1,ROWS(ACOMTC1),COLUMNS(ACOMTC1))</definedName>
    <definedName name="ACOMTC1GOL2" localSheetId="91">OFFSET(ACOMTC1,0,MATCH(#REF!,#REF!,0)-1,ROWS(ACOMTC1),COLUMNS(ACOMTC1))</definedName>
    <definedName name="ACOMTC1GOL2" localSheetId="93">OFFSET(ACOMTC1,0,MATCH([4]RDTOS!$DZ$4,[4]RDTOS!$CR$2:$DA$2,0)-1,ROWS(ACOMTC1),COLUMNS(ACOMTC1))</definedName>
    <definedName name="ACOMTC1GOL2" localSheetId="95">OFFSET(ACOMTC1,0,MATCH(#REF!,#REF!,0)-1,ROWS(ACOMTC1),COLUMNS(ACOMTC1))</definedName>
    <definedName name="ACOMTC1GOL2" localSheetId="97">OFFSET(ACOMTC1,0,MATCH([4]RDTOS!$DZ$4,[4]RDTOS!$CR$2:$DA$2,0)-1,ROWS(ACOMTC1),COLUMNS(ACOMTC1))</definedName>
    <definedName name="ACOMTC1GOL2" localSheetId="100">OFFSET(ACOMTC1,0,MATCH([4]RDTOS!$DZ$4,[4]RDTOS!$CR$2:$DA$2,0)-1,ROWS(ACOMTC1),COLUMNS(ACOMTC1))</definedName>
    <definedName name="ACOMTC1GOL2" localSheetId="103">OFFSET(ACOMTC1,0,MATCH([4]RDTOS!$DZ$4,[4]RDTOS!$CR$2:$DA$2,0)-1,ROWS(ACOMTC1),COLUMNS(ACOMTC1))</definedName>
    <definedName name="ACOMTC1GOL2" localSheetId="104">OFFSET(ACOMTC1,0,MATCH([4]RDTOS!$DZ$4,[4]RDTOS!$CR$2:$DA$2,0)-1,ROWS(ACOMTC1),COLUMNS(ACOMTC1))</definedName>
    <definedName name="ACOMTC1GOL2" localSheetId="105">OFFSET(ACOMTC1,0,MATCH(#REF!,#REF!,0)-1,ROWS(ACOMTC1),COLUMNS(ACOMTC1))</definedName>
    <definedName name="ACOMTC1GOL2" localSheetId="106">OFFSET(ACOMTC1,0,MATCH([4]RDTOS!$DZ$4,[4]RDTOS!$CR$2:$DA$2,0)-1,ROWS(ACOMTC1),COLUMNS(ACOMTC1))</definedName>
    <definedName name="ACOMTC1GOL2" localSheetId="107">OFFSET(ACOMTC1,0,MATCH([4]RDTOS!$DZ$4,[4]RDTOS!$CR$2:$DA$2,0)-1,ROWS(ACOMTC1),COLUMNS(ACOMTC1))</definedName>
    <definedName name="ACOMTC1GOL2" localSheetId="11">OFFSET(ACOMTC1,0,MATCH([4]RDTOS!$DZ$4,[4]RDTOS!$CR$2:$DA$2,0)-1,ROWS(ACOMTC1),COLUMNS(ACOMTC1))</definedName>
    <definedName name="ACOMTC1GOL2" localSheetId="19">OFFSET(ACOMTC1,0,MATCH([4]RDTOS!$DZ$4,[4]RDTOS!$CR$2:$DA$2,0)-1,ROWS(ACOMTC1),COLUMNS(ACOMTC1))</definedName>
    <definedName name="ACOMTC1GOL2" localSheetId="18">OFFSET(ACOMTC1,0,MATCH([4]RDTOS!$DZ$4,[4]RDTOS!$CR$2:$DA$2,0)-1,ROWS(ACOMTC1),COLUMNS(ACOMTC1))</definedName>
    <definedName name="ACOMTC1GOL2" localSheetId="16">OFFSET(ACOMTC1,0,MATCH([4]RDTOS!$DZ$4,[4]RDTOS!$CR$2:$DA$2,0)-1,ROWS(ACOMTC1),COLUMNS(ACOMTC1))</definedName>
    <definedName name="ACOMTC1GOL2" localSheetId="15">OFFSET(ACOMTC1,0,MATCH([4]RDTOS!$DZ$4,[4]RDTOS!$CR$2:$DA$2,0)-1,ROWS(ACOMTC1),COLUMNS(ACOMTC1))</definedName>
    <definedName name="ACOMTC1GOL2" localSheetId="20">OFFSET(ACOMTC1,0,MATCH([4]RDTOS!$DZ$4,[4]RDTOS!$CR$2:$DA$2,0)-1,ROWS(ACOMTC1),COLUMNS(ACOMTC1))</definedName>
    <definedName name="ACOMTC1GOL2" localSheetId="14">OFFSET(ACOMTC1,0,MATCH([4]RDTOS!$DZ$4,[4]RDTOS!$CR$2:$DA$2,0)-1,ROWS(ACOMTC1),COLUMNS(ACOMTC1))</definedName>
    <definedName name="ACOMTC1GOL2" localSheetId="13">OFFSET(ACOMTC1,0,MATCH([4]RDTOS!$DZ$4,[4]RDTOS!$CR$2:$DA$2,0)-1,ROWS(ACOMTC1),COLUMNS(ACOMTC1))</definedName>
    <definedName name="ACOMTC1GOL2" localSheetId="28">OFFSET(ACOMTC1,0,MATCH([4]RDTOS!$DZ$4,[4]RDTOS!$CR$2:$DA$2,0)-1,ROWS(ACOMTC1),COLUMNS(ACOMTC1))</definedName>
    <definedName name="ACOMTC1GOL2" localSheetId="29">OFFSET(ACOMTC1,0,MATCH([4]RDTOS!$DZ$4,[4]RDTOS!$CR$2:$DA$2,0)-1,ROWS(ACOMTC1),COLUMNS(ACOMTC1))</definedName>
    <definedName name="ACOMTC1GOL2" localSheetId="33">OFFSET(ACOMTC1,0,MATCH([4]RDTOS!$DZ$4,[4]RDTOS!$CR$2:$DA$2,0)-1,ROWS(ACOMTC1),COLUMNS(ACOMTC1))</definedName>
    <definedName name="ACOMTC1GOL2" localSheetId="31">OFFSET(ACOMTC1,0,MATCH([4]RDTOS!$DZ$4,[4]RDTOS!$CR$2:$DA$2,0)-1,ROWS(ACOMTC1),COLUMNS(ACOMTC1))</definedName>
    <definedName name="ACOMTC1GOL2" localSheetId="36">OFFSET(ACOMTC1,0,MATCH([4]RDTOS!$DZ$4,[4]RDTOS!$CR$2:$DA$2,0)-1,ROWS(ACOMTC1),COLUMNS(ACOMTC1))</definedName>
    <definedName name="ACOMTC1GOL2" localSheetId="34">OFFSET(ACOMTC1,0,MATCH([4]RDTOS!$DZ$4,[4]RDTOS!$CR$2:$DA$2,0)-1,ROWS(ACOMTC1),COLUMNS(ACOMTC1))</definedName>
    <definedName name="ACOMTC1GOL2" localSheetId="35">OFFSET(ACOMTC1,0,MATCH([4]RDTOS!$DZ$4,[4]RDTOS!$CR$2:$DA$2,0)-1,ROWS(ACOMTC1),COLUMNS(ACOMTC1))</definedName>
    <definedName name="ACOMTC1GOL2" localSheetId="98">OFFSET(ACOMTC1,0,MATCH([4]RDTOS!$DZ$4,[4]RDTOS!$CR$2:$DA$2,0)-1,ROWS(ACOMTC1),COLUMNS(ACOMTC1))</definedName>
    <definedName name="ACOMTC1GOL2" localSheetId="2">OFFSET(ACOMTC1,0,MATCH([4]RDTOS!$DZ$4,[4]RDTOS!$CR$2:$DA$2,0)-1,ROWS(ACOMTC1),COLUMNS(ACOMTC1))</definedName>
    <definedName name="ACOMTC1GOL2">OFFSET(ACOMTC1,0,MATCH([4]RDTOS!$DZ$4,[4]RDTOS!$CR$2:$DA$2,0)-1,ROWS(ACOMTC1),COLUMNS(ACOMTC1))</definedName>
    <definedName name="ACOMTC1IND" localSheetId="7">OFFSET(ACOMTC1,0,MATCH([4]RDTOS!$DS$4,[4]RDTOS!$CR$2:$DA$2,0)-1,ROWS(ACOMTC1),COLUMNS(ACOMTC1))</definedName>
    <definedName name="ACOMTC1IND" localSheetId="1">OFFSET(ACOMTC1,0,MATCH([4]RDTOS!$DS$4,[4]RDTOS!$CR$2:$DA$2,0)-1,ROWS(ACOMTC1),COLUMNS(ACOMTC1))</definedName>
    <definedName name="ACOMTC1IND" localSheetId="0">OFFSET(ACOMTC1,0,MATCH([4]RDTOS!$DS$4,[4]RDTOS!$CR$2:$DA$2,0)-1,ROWS(ACOMTC1),COLUMNS(ACOMTC1))</definedName>
    <definedName name="ACOMTC1IND" localSheetId="5">OFFSET(ACOMTC1,0,MATCH([4]RDTOS!$DS$4,[4]RDTOS!$CR$2:$DA$2,0)-1,ROWS(ACOMTC1),COLUMNS(ACOMTC1))</definedName>
    <definedName name="ACOMTC1IND" localSheetId="3">OFFSET(ACOMTC1,0,MATCH([4]RDTOS!$DS$4,[4]RDTOS!$CR$2:$DA$2,0)-1,ROWS(ACOMTC1),COLUMNS(ACOMTC1))</definedName>
    <definedName name="ACOMTC1IND" localSheetId="4">OFFSET(ACOMTC1,0,MATCH([4]RDTOS!$DS$4,[4]RDTOS!$CR$2:$DA$2,0)-1,ROWS(ACOMTC1),COLUMNS(ACOMTC1))</definedName>
    <definedName name="ACOMTC1IND" localSheetId="40">OFFSET(ACOMTC1,0,MATCH([4]RDTOS!$DS$4,[4]RDTOS!$CR$2:$DA$2,0)-1,ROWS(ACOMTC1),COLUMNS(ACOMTC1))</definedName>
    <definedName name="ACOMTC1IND" localSheetId="39">OFFSET(ACOMTC1,0,MATCH([4]RDTOS!$DS$4,[4]RDTOS!$CR$2:$DA$2,0)-1,ROWS(ACOMTC1),COLUMNS(ACOMTC1))</definedName>
    <definedName name="ACOMTC1IND" localSheetId="44">OFFSET(ACOMTC1,0,MATCH([4]RDTOS!$DS$4,[4]RDTOS!$CR$2:$DA$2,0)-1,ROWS(ACOMTC1),COLUMNS(ACOMTC1))</definedName>
    <definedName name="ACOMTC1IND" localSheetId="43">OFFSET(ACOMTC1,0,MATCH([4]RDTOS!$DS$4,[4]RDTOS!$CR$2:$DA$2,0)-1,ROWS(ACOMTC1),COLUMNS(ACOMTC1))</definedName>
    <definedName name="ACOMTC1IND" localSheetId="49">OFFSET(ACOMTC1,0,MATCH([4]RDTOS!$DS$4,[4]RDTOS!$CR$2:$DA$2,0)-1,ROWS(ACOMTC1),COLUMNS(ACOMTC1))</definedName>
    <definedName name="ACOMTC1IND" localSheetId="57">OFFSET(ACOMTC1,0,MATCH(#REF!,#REF!,0)-1,ROWS(ACOMTC1),COLUMNS(ACOMTC1))</definedName>
    <definedName name="ACOMTC1IND" localSheetId="58">OFFSET(ACOMTC1,0,MATCH([4]RDTOS!$DS$4,[4]RDTOS!$CR$2:$DA$2,0)-1,ROWS(ACOMTC1),COLUMNS(ACOMTC1))</definedName>
    <definedName name="ACOMTC1IND" localSheetId="61">OFFSET(ACOMTC1,0,MATCH(#REF!,#REF!,0)-1,ROWS(ACOMTC1),COLUMNS(ACOMTC1))</definedName>
    <definedName name="ACOMTC1IND" localSheetId="60">OFFSET(ACOMTC1,0,MATCH(#REF!,#REF!,0)-1,ROWS(ACOMTC1),COLUMNS(ACOMTC1))</definedName>
    <definedName name="ACOMTC1IND" localSheetId="63">OFFSET(ACOMTC1,0,MATCH(#REF!,#REF!,0)-1,ROWS(ACOMTC1),COLUMNS(ACOMTC1))</definedName>
    <definedName name="ACOMTC1IND" localSheetId="66">OFFSET(ACOMTC1,0,MATCH([4]RDTOS!$DS$4,[4]RDTOS!$CR$2:$DA$2,0)-1,ROWS(ACOMTC1),COLUMNS(ACOMTC1))</definedName>
    <definedName name="ACOMTC1IND" localSheetId="67">OFFSET(ACOMTC1,0,MATCH([4]RDTOS!$DS$4,[4]RDTOS!$CR$2:$DA$2,0)-1,ROWS(ACOMTC1),COLUMNS(ACOMTC1))</definedName>
    <definedName name="ACOMTC1IND" localSheetId="68">OFFSET(ACOMTC1,0,MATCH([4]RDTOS!$DS$4,[4]RDTOS!$CR$2:$DA$2,0)-1,ROWS(ACOMTC1),COLUMNS(ACOMTC1))</definedName>
    <definedName name="ACOMTC1IND" localSheetId="70">OFFSET(ACOMTC1,0,MATCH(#REF!,#REF!,0)-1,ROWS(ACOMTC1),COLUMNS(ACOMTC1))</definedName>
    <definedName name="ACOMTC1IND" localSheetId="69">OFFSET(ACOMTC1,0,MATCH(#REF!,#REF!,0)-1,ROWS(ACOMTC1),COLUMNS(ACOMTC1))</definedName>
    <definedName name="ACOMTC1IND" localSheetId="71">OFFSET(ACOMTC1,0,MATCH(#REF!,#REF!,0)-1,ROWS(ACOMTC1),COLUMNS(ACOMTC1))</definedName>
    <definedName name="ACOMTC1IND" localSheetId="10">OFFSET(ACOMTC1,0,MATCH([4]RDTOS!$DS$4,[4]RDTOS!$CR$2:$DA$2,0)-1,ROWS(ACOMTC1),COLUMNS(ACOMTC1))</definedName>
    <definedName name="ACOMTC1IND" localSheetId="9">OFFSET(ACOMTC1,0,MATCH([4]RDTOS!$DS$4,[4]RDTOS!$CR$2:$DA$2,0)-1,ROWS(ACOMTC1),COLUMNS(ACOMTC1))</definedName>
    <definedName name="ACOMTC1IND" localSheetId="6">OFFSET(ACOMTC1,0,MATCH([4]RDTOS!$DS$4,[4]RDTOS!$CR$2:$DA$2,0)-1,ROWS(ACOMTC1),COLUMNS(ACOMTC1))</definedName>
    <definedName name="ACOMTC1IND" localSheetId="72">OFFSET(ACOMTC1,0,MATCH([4]RDTOS!$DS$4,[4]RDTOS!$CR$2:$DA$2,0)-1,ROWS(ACOMTC1),COLUMNS(ACOMTC1))</definedName>
    <definedName name="ACOMTC1IND" localSheetId="73">OFFSET(ACOMTC1,0,MATCH([4]RDTOS!$DS$4,[4]RDTOS!$CR$2:$DA$2,0)-1,ROWS(ACOMTC1),COLUMNS(ACOMTC1))</definedName>
    <definedName name="ACOMTC1IND" localSheetId="74">OFFSET(ACOMTC1,0,MATCH([4]RDTOS!$DS$4,[4]RDTOS!$CR$2:$DA$2,0)-1,ROWS(ACOMTC1),COLUMNS(ACOMTC1))</definedName>
    <definedName name="ACOMTC1IND" localSheetId="76">OFFSET(ACOMTC1,0,MATCH([4]RDTOS!$DS$4,[4]RDTOS!$CR$2:$DA$2,0)-1,ROWS(ACOMTC1),COLUMNS(ACOMTC1))</definedName>
    <definedName name="ACOMTC1IND" localSheetId="77">OFFSET(ACOMTC1,0,MATCH([4]RDTOS!$DS$4,[4]RDTOS!$CR$2:$DA$2,0)-1,ROWS(ACOMTC1),COLUMNS(ACOMTC1))</definedName>
    <definedName name="ACOMTC1IND" localSheetId="78">OFFSET(ACOMTC1,0,MATCH([4]RDTOS!$DS$4,[4]RDTOS!$CR$2:$DA$2,0)-1,ROWS(ACOMTC1),COLUMNS(ACOMTC1))</definedName>
    <definedName name="ACOMTC1IND" localSheetId="79">OFFSET(ACOMTC1,0,MATCH([4]RDTOS!$DS$4,[4]RDTOS!$CR$2:$DA$2,0)-1,ROWS(ACOMTC1),COLUMNS(ACOMTC1))</definedName>
    <definedName name="ACOMTC1IND" localSheetId="90">OFFSET(ACOMTC1,0,MATCH([4]RDTOS!$DS$4,[4]RDTOS!$CR$2:$DA$2,0)-1,ROWS(ACOMTC1),COLUMNS(ACOMTC1))</definedName>
    <definedName name="ACOMTC1IND" localSheetId="89">OFFSET(ACOMTC1,0,MATCH([4]RDTOS!$DS$4,[4]RDTOS!$CR$2:$DA$2,0)-1,ROWS(ACOMTC1),COLUMNS(ACOMTC1))</definedName>
    <definedName name="ACOMTC1IND" localSheetId="88">OFFSET(ACOMTC1,0,MATCH([4]RDTOS!$DS$4,[4]RDTOS!$CR$2:$DA$2,0)-1,ROWS(ACOMTC1),COLUMNS(ACOMTC1))</definedName>
    <definedName name="ACOMTC1IND" localSheetId="87">OFFSET(ACOMTC1,0,MATCH([4]RDTOS!$DS$4,[4]RDTOS!$CR$2:$DA$2,0)-1,ROWS(ACOMTC1),COLUMNS(ACOMTC1))</definedName>
    <definedName name="ACOMTC1IND" localSheetId="80">OFFSET(ACOMTC1,0,MATCH([4]RDTOS!$DS$4,[4]RDTOS!$CR$2:$DA$2,0)-1,ROWS(ACOMTC1),COLUMNS(ACOMTC1))</definedName>
    <definedName name="ACOMTC1IND" localSheetId="92">OFFSET(ACOMTC1,0,MATCH(#REF!,#REF!,0)-1,ROWS(ACOMTC1),COLUMNS(ACOMTC1))</definedName>
    <definedName name="ACOMTC1IND" localSheetId="91">OFFSET(ACOMTC1,0,MATCH(#REF!,#REF!,0)-1,ROWS(ACOMTC1),COLUMNS(ACOMTC1))</definedName>
    <definedName name="ACOMTC1IND" localSheetId="93">OFFSET(ACOMTC1,0,MATCH([4]RDTOS!$DS$4,[4]RDTOS!$CR$2:$DA$2,0)-1,ROWS(ACOMTC1),COLUMNS(ACOMTC1))</definedName>
    <definedName name="ACOMTC1IND" localSheetId="95">OFFSET(ACOMTC1,0,MATCH(#REF!,#REF!,0)-1,ROWS(ACOMTC1),COLUMNS(ACOMTC1))</definedName>
    <definedName name="ACOMTC1IND" localSheetId="97">OFFSET(ACOMTC1,0,MATCH([4]RDTOS!$DS$4,[4]RDTOS!$CR$2:$DA$2,0)-1,ROWS(ACOMTC1),COLUMNS(ACOMTC1))</definedName>
    <definedName name="ACOMTC1IND" localSheetId="100">OFFSET(ACOMTC1,0,MATCH([4]RDTOS!$DS$4,[4]RDTOS!$CR$2:$DA$2,0)-1,ROWS(ACOMTC1),COLUMNS(ACOMTC1))</definedName>
    <definedName name="ACOMTC1IND" localSheetId="103">OFFSET(ACOMTC1,0,MATCH([4]RDTOS!$DS$4,[4]RDTOS!$CR$2:$DA$2,0)-1,ROWS(ACOMTC1),COLUMNS(ACOMTC1))</definedName>
    <definedName name="ACOMTC1IND" localSheetId="104">OFFSET(ACOMTC1,0,MATCH([4]RDTOS!$DS$4,[4]RDTOS!$CR$2:$DA$2,0)-1,ROWS(ACOMTC1),COLUMNS(ACOMTC1))</definedName>
    <definedName name="ACOMTC1IND" localSheetId="105">OFFSET(ACOMTC1,0,MATCH(#REF!,#REF!,0)-1,ROWS(ACOMTC1),COLUMNS(ACOMTC1))</definedName>
    <definedName name="ACOMTC1IND" localSheetId="106">OFFSET(ACOMTC1,0,MATCH([4]RDTOS!$DS$4,[4]RDTOS!$CR$2:$DA$2,0)-1,ROWS(ACOMTC1),COLUMNS(ACOMTC1))</definedName>
    <definedName name="ACOMTC1IND" localSheetId="107">OFFSET(ACOMTC1,0,MATCH([4]RDTOS!$DS$4,[4]RDTOS!$CR$2:$DA$2,0)-1,ROWS(ACOMTC1),COLUMNS(ACOMTC1))</definedName>
    <definedName name="ACOMTC1IND" localSheetId="11">OFFSET(ACOMTC1,0,MATCH([4]RDTOS!$DS$4,[4]RDTOS!$CR$2:$DA$2,0)-1,ROWS(ACOMTC1),COLUMNS(ACOMTC1))</definedName>
    <definedName name="ACOMTC1IND" localSheetId="19">OFFSET(ACOMTC1,0,MATCH([4]RDTOS!$DS$4,[4]RDTOS!$CR$2:$DA$2,0)-1,ROWS(ACOMTC1),COLUMNS(ACOMTC1))</definedName>
    <definedName name="ACOMTC1IND" localSheetId="18">OFFSET(ACOMTC1,0,MATCH([4]RDTOS!$DS$4,[4]RDTOS!$CR$2:$DA$2,0)-1,ROWS(ACOMTC1),COLUMNS(ACOMTC1))</definedName>
    <definedName name="ACOMTC1IND" localSheetId="16">OFFSET(ACOMTC1,0,MATCH([4]RDTOS!$DS$4,[4]RDTOS!$CR$2:$DA$2,0)-1,ROWS(ACOMTC1),COLUMNS(ACOMTC1))</definedName>
    <definedName name="ACOMTC1IND" localSheetId="15">OFFSET(ACOMTC1,0,MATCH([4]RDTOS!$DS$4,[4]RDTOS!$CR$2:$DA$2,0)-1,ROWS(ACOMTC1),COLUMNS(ACOMTC1))</definedName>
    <definedName name="ACOMTC1IND" localSheetId="20">OFFSET(ACOMTC1,0,MATCH([4]RDTOS!$DS$4,[4]RDTOS!$CR$2:$DA$2,0)-1,ROWS(ACOMTC1),COLUMNS(ACOMTC1))</definedName>
    <definedName name="ACOMTC1IND" localSheetId="14">OFFSET(ACOMTC1,0,MATCH([4]RDTOS!$DS$4,[4]RDTOS!$CR$2:$DA$2,0)-1,ROWS(ACOMTC1),COLUMNS(ACOMTC1))</definedName>
    <definedName name="ACOMTC1IND" localSheetId="13">OFFSET(ACOMTC1,0,MATCH([4]RDTOS!$DS$4,[4]RDTOS!$CR$2:$DA$2,0)-1,ROWS(ACOMTC1),COLUMNS(ACOMTC1))</definedName>
    <definedName name="ACOMTC1IND" localSheetId="28">OFFSET(ACOMTC1,0,MATCH([4]RDTOS!$DS$4,[4]RDTOS!$CR$2:$DA$2,0)-1,ROWS(ACOMTC1),COLUMNS(ACOMTC1))</definedName>
    <definedName name="ACOMTC1IND" localSheetId="29">OFFSET(ACOMTC1,0,MATCH([4]RDTOS!$DS$4,[4]RDTOS!$CR$2:$DA$2,0)-1,ROWS(ACOMTC1),COLUMNS(ACOMTC1))</definedName>
    <definedName name="ACOMTC1IND" localSheetId="33">OFFSET(ACOMTC1,0,MATCH([4]RDTOS!$DS$4,[4]RDTOS!$CR$2:$DA$2,0)-1,ROWS(ACOMTC1),COLUMNS(ACOMTC1))</definedName>
    <definedName name="ACOMTC1IND" localSheetId="31">OFFSET(ACOMTC1,0,MATCH([4]RDTOS!$DS$4,[4]RDTOS!$CR$2:$DA$2,0)-1,ROWS(ACOMTC1),COLUMNS(ACOMTC1))</definedName>
    <definedName name="ACOMTC1IND" localSheetId="36">OFFSET(ACOMTC1,0,MATCH([4]RDTOS!$DS$4,[4]RDTOS!$CR$2:$DA$2,0)-1,ROWS(ACOMTC1),COLUMNS(ACOMTC1))</definedName>
    <definedName name="ACOMTC1IND" localSheetId="34">OFFSET(ACOMTC1,0,MATCH([4]RDTOS!$DS$4,[4]RDTOS!$CR$2:$DA$2,0)-1,ROWS(ACOMTC1),COLUMNS(ACOMTC1))</definedName>
    <definedName name="ACOMTC1IND" localSheetId="35">OFFSET(ACOMTC1,0,MATCH([4]RDTOS!$DS$4,[4]RDTOS!$CR$2:$DA$2,0)-1,ROWS(ACOMTC1),COLUMNS(ACOMTC1))</definedName>
    <definedName name="ACOMTC1IND" localSheetId="98">OFFSET(ACOMTC1,0,MATCH([4]RDTOS!$DS$4,[4]RDTOS!$CR$2:$DA$2,0)-1,ROWS(ACOMTC1),COLUMNS(ACOMTC1))</definedName>
    <definedName name="ACOMTC1IND" localSheetId="2">OFFSET(ACOMTC1,0,MATCH([4]RDTOS!$DS$4,[4]RDTOS!$CR$2:$DA$2,0)-1,ROWS(ACOMTC1),COLUMNS(ACOMTC1))</definedName>
    <definedName name="ACOMTC1IND">OFFSET(ACOMTC1,0,MATCH([4]RDTOS!$DS$4,[4]RDTOS!$CR$2:$DA$2,0)-1,ROWS(ACOMTC1),COLUMNS(ACOMTC1))</definedName>
    <definedName name="ACOMTC1IND2" localSheetId="7">OFFSET(ACOMTC1,0,MATCH([4]RDTOS!$DS$4,[4]RDTOS!$CR$2:$DA$2,0)-1,ROWS(ACOMTC1),COLUMNS(ACOMTC1))</definedName>
    <definedName name="ACOMTC1IND2" localSheetId="1">OFFSET(ACOMTC1,0,MATCH([4]RDTOS!$DS$4,[4]RDTOS!$CR$2:$DA$2,0)-1,ROWS(ACOMTC1),COLUMNS(ACOMTC1))</definedName>
    <definedName name="ACOMTC1IND2" localSheetId="0">OFFSET(ACOMTC1,0,MATCH([4]RDTOS!$DS$4,[4]RDTOS!$CR$2:$DA$2,0)-1,ROWS(ACOMTC1),COLUMNS(ACOMTC1))</definedName>
    <definedName name="ACOMTC1IND2" localSheetId="5">OFFSET(ACOMTC1,0,MATCH([4]RDTOS!$DS$4,[4]RDTOS!$CR$2:$DA$2,0)-1,ROWS(ACOMTC1),COLUMNS(ACOMTC1))</definedName>
    <definedName name="ACOMTC1IND2" localSheetId="3">OFFSET(ACOMTC1,0,MATCH([4]RDTOS!$DS$4,[4]RDTOS!$CR$2:$DA$2,0)-1,ROWS(ACOMTC1),COLUMNS(ACOMTC1))</definedName>
    <definedName name="ACOMTC1IND2" localSheetId="4">OFFSET(ACOMTC1,0,MATCH([4]RDTOS!$DS$4,[4]RDTOS!$CR$2:$DA$2,0)-1,ROWS(ACOMTC1),COLUMNS(ACOMTC1))</definedName>
    <definedName name="ACOMTC1IND2" localSheetId="40">OFFSET(ACOMTC1,0,MATCH([4]RDTOS!$DS$4,[4]RDTOS!$CR$2:$DA$2,0)-1,ROWS(ACOMTC1),COLUMNS(ACOMTC1))</definedName>
    <definedName name="ACOMTC1IND2" localSheetId="39">OFFSET(ACOMTC1,0,MATCH([4]RDTOS!$DS$4,[4]RDTOS!$CR$2:$DA$2,0)-1,ROWS(ACOMTC1),COLUMNS(ACOMTC1))</definedName>
    <definedName name="ACOMTC1IND2" localSheetId="44">OFFSET(ACOMTC1,0,MATCH([4]RDTOS!$DS$4,[4]RDTOS!$CR$2:$DA$2,0)-1,ROWS(ACOMTC1),COLUMNS(ACOMTC1))</definedName>
    <definedName name="ACOMTC1IND2" localSheetId="43">OFFSET(ACOMTC1,0,MATCH([4]RDTOS!$DS$4,[4]RDTOS!$CR$2:$DA$2,0)-1,ROWS(ACOMTC1),COLUMNS(ACOMTC1))</definedName>
    <definedName name="ACOMTC1IND2" localSheetId="49">OFFSET(ACOMTC1,0,MATCH([4]RDTOS!$DS$4,[4]RDTOS!$CR$2:$DA$2,0)-1,ROWS(ACOMTC1),COLUMNS(ACOMTC1))</definedName>
    <definedName name="ACOMTC1IND2" localSheetId="57">OFFSET(ACOMTC1,0,MATCH(#REF!,#REF!,0)-1,ROWS(ACOMTC1),COLUMNS(ACOMTC1))</definedName>
    <definedName name="ACOMTC1IND2" localSheetId="58">OFFSET(ACOMTC1,0,MATCH([4]RDTOS!$DS$4,[4]RDTOS!$CR$2:$DA$2,0)-1,ROWS(ACOMTC1),COLUMNS(ACOMTC1))</definedName>
    <definedName name="ACOMTC1IND2" localSheetId="61">OFFSET(ACOMTC1,0,MATCH(#REF!,#REF!,0)-1,ROWS(ACOMTC1),COLUMNS(ACOMTC1))</definedName>
    <definedName name="ACOMTC1IND2" localSheetId="60">OFFSET(ACOMTC1,0,MATCH(#REF!,#REF!,0)-1,ROWS(ACOMTC1),COLUMNS(ACOMTC1))</definedName>
    <definedName name="ACOMTC1IND2" localSheetId="63">OFFSET(ACOMTC1,0,MATCH(#REF!,#REF!,0)-1,ROWS(ACOMTC1),COLUMNS(ACOMTC1))</definedName>
    <definedName name="ACOMTC1IND2" localSheetId="66">OFFSET(ACOMTC1,0,MATCH([4]RDTOS!$DS$4,[4]RDTOS!$CR$2:$DA$2,0)-1,ROWS(ACOMTC1),COLUMNS(ACOMTC1))</definedName>
    <definedName name="ACOMTC1IND2" localSheetId="67">OFFSET(ACOMTC1,0,MATCH([4]RDTOS!$DS$4,[4]RDTOS!$CR$2:$DA$2,0)-1,ROWS(ACOMTC1),COLUMNS(ACOMTC1))</definedName>
    <definedName name="ACOMTC1IND2" localSheetId="68">OFFSET(ACOMTC1,0,MATCH([4]RDTOS!$DS$4,[4]RDTOS!$CR$2:$DA$2,0)-1,ROWS(ACOMTC1),COLUMNS(ACOMTC1))</definedName>
    <definedName name="ACOMTC1IND2" localSheetId="70">OFFSET(ACOMTC1,0,MATCH(#REF!,#REF!,0)-1,ROWS(ACOMTC1),COLUMNS(ACOMTC1))</definedName>
    <definedName name="ACOMTC1IND2" localSheetId="69">OFFSET(ACOMTC1,0,MATCH(#REF!,#REF!,0)-1,ROWS(ACOMTC1),COLUMNS(ACOMTC1))</definedName>
    <definedName name="ACOMTC1IND2" localSheetId="71">OFFSET(ACOMTC1,0,MATCH(#REF!,#REF!,0)-1,ROWS(ACOMTC1),COLUMNS(ACOMTC1))</definedName>
    <definedName name="ACOMTC1IND2" localSheetId="10">OFFSET(ACOMTC1,0,MATCH([4]RDTOS!$DS$4,[4]RDTOS!$CR$2:$DA$2,0)-1,ROWS(ACOMTC1),COLUMNS(ACOMTC1))</definedName>
    <definedName name="ACOMTC1IND2" localSheetId="9">OFFSET(ACOMTC1,0,MATCH([4]RDTOS!$DS$4,[4]RDTOS!$CR$2:$DA$2,0)-1,ROWS(ACOMTC1),COLUMNS(ACOMTC1))</definedName>
    <definedName name="ACOMTC1IND2" localSheetId="6">OFFSET(ACOMTC1,0,MATCH([4]RDTOS!$DS$4,[4]RDTOS!$CR$2:$DA$2,0)-1,ROWS(ACOMTC1),COLUMNS(ACOMTC1))</definedName>
    <definedName name="ACOMTC1IND2" localSheetId="72">OFFSET(ACOMTC1,0,MATCH([4]RDTOS!$DS$4,[4]RDTOS!$CR$2:$DA$2,0)-1,ROWS(ACOMTC1),COLUMNS(ACOMTC1))</definedName>
    <definedName name="ACOMTC1IND2" localSheetId="73">OFFSET(ACOMTC1,0,MATCH([4]RDTOS!$DS$4,[4]RDTOS!$CR$2:$DA$2,0)-1,ROWS(ACOMTC1),COLUMNS(ACOMTC1))</definedName>
    <definedName name="ACOMTC1IND2" localSheetId="74">OFFSET(ACOMTC1,0,MATCH([4]RDTOS!$DS$4,[4]RDTOS!$CR$2:$DA$2,0)-1,ROWS(ACOMTC1),COLUMNS(ACOMTC1))</definedName>
    <definedName name="ACOMTC1IND2" localSheetId="76">OFFSET(ACOMTC1,0,MATCH([4]RDTOS!$DS$4,[4]RDTOS!$CR$2:$DA$2,0)-1,ROWS(ACOMTC1),COLUMNS(ACOMTC1))</definedName>
    <definedName name="ACOMTC1IND2" localSheetId="77">OFFSET(ACOMTC1,0,MATCH([4]RDTOS!$DS$4,[4]RDTOS!$CR$2:$DA$2,0)-1,ROWS(ACOMTC1),COLUMNS(ACOMTC1))</definedName>
    <definedName name="ACOMTC1IND2" localSheetId="78">OFFSET(ACOMTC1,0,MATCH([4]RDTOS!$DS$4,[4]RDTOS!$CR$2:$DA$2,0)-1,ROWS(ACOMTC1),COLUMNS(ACOMTC1))</definedName>
    <definedName name="ACOMTC1IND2" localSheetId="79">OFFSET(ACOMTC1,0,MATCH([4]RDTOS!$DS$4,[4]RDTOS!$CR$2:$DA$2,0)-1,ROWS(ACOMTC1),COLUMNS(ACOMTC1))</definedName>
    <definedName name="ACOMTC1IND2" localSheetId="90">OFFSET(ACOMTC1,0,MATCH([4]RDTOS!$DS$4,[4]RDTOS!$CR$2:$DA$2,0)-1,ROWS(ACOMTC1),COLUMNS(ACOMTC1))</definedName>
    <definedName name="ACOMTC1IND2" localSheetId="89">OFFSET(ACOMTC1,0,MATCH([4]RDTOS!$DS$4,[4]RDTOS!$CR$2:$DA$2,0)-1,ROWS(ACOMTC1),COLUMNS(ACOMTC1))</definedName>
    <definedName name="ACOMTC1IND2" localSheetId="88">OFFSET(ACOMTC1,0,MATCH([4]RDTOS!$DS$4,[4]RDTOS!$CR$2:$DA$2,0)-1,ROWS(ACOMTC1),COLUMNS(ACOMTC1))</definedName>
    <definedName name="ACOMTC1IND2" localSheetId="87">OFFSET(ACOMTC1,0,MATCH([4]RDTOS!$DS$4,[4]RDTOS!$CR$2:$DA$2,0)-1,ROWS(ACOMTC1),COLUMNS(ACOMTC1))</definedName>
    <definedName name="ACOMTC1IND2" localSheetId="80">OFFSET(ACOMTC1,0,MATCH([4]RDTOS!$DS$4,[4]RDTOS!$CR$2:$DA$2,0)-1,ROWS(ACOMTC1),COLUMNS(ACOMTC1))</definedName>
    <definedName name="ACOMTC1IND2" localSheetId="92">OFFSET(ACOMTC1,0,MATCH(#REF!,#REF!,0)-1,ROWS(ACOMTC1),COLUMNS(ACOMTC1))</definedName>
    <definedName name="ACOMTC1IND2" localSheetId="91">OFFSET(ACOMTC1,0,MATCH(#REF!,#REF!,0)-1,ROWS(ACOMTC1),COLUMNS(ACOMTC1))</definedName>
    <definedName name="ACOMTC1IND2" localSheetId="93">OFFSET(ACOMTC1,0,MATCH([4]RDTOS!$DS$4,[4]RDTOS!$CR$2:$DA$2,0)-1,ROWS(ACOMTC1),COLUMNS(ACOMTC1))</definedName>
    <definedName name="ACOMTC1IND2" localSheetId="95">OFFSET(ACOMTC1,0,MATCH(#REF!,#REF!,0)-1,ROWS(ACOMTC1),COLUMNS(ACOMTC1))</definedName>
    <definedName name="ACOMTC1IND2" localSheetId="97">OFFSET(ACOMTC1,0,MATCH([4]RDTOS!$DS$4,[4]RDTOS!$CR$2:$DA$2,0)-1,ROWS(ACOMTC1),COLUMNS(ACOMTC1))</definedName>
    <definedName name="ACOMTC1IND2" localSheetId="100">OFFSET(ACOMTC1,0,MATCH([4]RDTOS!$DS$4,[4]RDTOS!$CR$2:$DA$2,0)-1,ROWS(ACOMTC1),COLUMNS(ACOMTC1))</definedName>
    <definedName name="ACOMTC1IND2" localSheetId="103">OFFSET(ACOMTC1,0,MATCH([4]RDTOS!$DS$4,[4]RDTOS!$CR$2:$DA$2,0)-1,ROWS(ACOMTC1),COLUMNS(ACOMTC1))</definedName>
    <definedName name="ACOMTC1IND2" localSheetId="104">OFFSET(ACOMTC1,0,MATCH([4]RDTOS!$DS$4,[4]RDTOS!$CR$2:$DA$2,0)-1,ROWS(ACOMTC1),COLUMNS(ACOMTC1))</definedName>
    <definedName name="ACOMTC1IND2" localSheetId="105">OFFSET(ACOMTC1,0,MATCH(#REF!,#REF!,0)-1,ROWS(ACOMTC1),COLUMNS(ACOMTC1))</definedName>
    <definedName name="ACOMTC1IND2" localSheetId="106">OFFSET(ACOMTC1,0,MATCH([4]RDTOS!$DS$4,[4]RDTOS!$CR$2:$DA$2,0)-1,ROWS(ACOMTC1),COLUMNS(ACOMTC1))</definedName>
    <definedName name="ACOMTC1IND2" localSheetId="107">OFFSET(ACOMTC1,0,MATCH([4]RDTOS!$DS$4,[4]RDTOS!$CR$2:$DA$2,0)-1,ROWS(ACOMTC1),COLUMNS(ACOMTC1))</definedName>
    <definedName name="ACOMTC1IND2" localSheetId="11">OFFSET(ACOMTC1,0,MATCH([4]RDTOS!$DS$4,[4]RDTOS!$CR$2:$DA$2,0)-1,ROWS(ACOMTC1),COLUMNS(ACOMTC1))</definedName>
    <definedName name="ACOMTC1IND2" localSheetId="19">OFFSET(ACOMTC1,0,MATCH([4]RDTOS!$DS$4,[4]RDTOS!$CR$2:$DA$2,0)-1,ROWS(ACOMTC1),COLUMNS(ACOMTC1))</definedName>
    <definedName name="ACOMTC1IND2" localSheetId="18">OFFSET(ACOMTC1,0,MATCH([4]RDTOS!$DS$4,[4]RDTOS!$CR$2:$DA$2,0)-1,ROWS(ACOMTC1),COLUMNS(ACOMTC1))</definedName>
    <definedName name="ACOMTC1IND2" localSheetId="16">OFFSET(ACOMTC1,0,MATCH([4]RDTOS!$DS$4,[4]RDTOS!$CR$2:$DA$2,0)-1,ROWS(ACOMTC1),COLUMNS(ACOMTC1))</definedName>
    <definedName name="ACOMTC1IND2" localSheetId="15">OFFSET(ACOMTC1,0,MATCH([4]RDTOS!$DS$4,[4]RDTOS!$CR$2:$DA$2,0)-1,ROWS(ACOMTC1),COLUMNS(ACOMTC1))</definedName>
    <definedName name="ACOMTC1IND2" localSheetId="20">OFFSET(ACOMTC1,0,MATCH([4]RDTOS!$DS$4,[4]RDTOS!$CR$2:$DA$2,0)-1,ROWS(ACOMTC1),COLUMNS(ACOMTC1))</definedName>
    <definedName name="ACOMTC1IND2" localSheetId="14">OFFSET(ACOMTC1,0,MATCH([4]RDTOS!$DS$4,[4]RDTOS!$CR$2:$DA$2,0)-1,ROWS(ACOMTC1),COLUMNS(ACOMTC1))</definedName>
    <definedName name="ACOMTC1IND2" localSheetId="13">OFFSET(ACOMTC1,0,MATCH([4]RDTOS!$DS$4,[4]RDTOS!$CR$2:$DA$2,0)-1,ROWS(ACOMTC1),COLUMNS(ACOMTC1))</definedName>
    <definedName name="ACOMTC1IND2" localSheetId="28">OFFSET(ACOMTC1,0,MATCH([4]RDTOS!$DS$4,[4]RDTOS!$CR$2:$DA$2,0)-1,ROWS(ACOMTC1),COLUMNS(ACOMTC1))</definedName>
    <definedName name="ACOMTC1IND2" localSheetId="29">OFFSET(ACOMTC1,0,MATCH([4]RDTOS!$DS$4,[4]RDTOS!$CR$2:$DA$2,0)-1,ROWS(ACOMTC1),COLUMNS(ACOMTC1))</definedName>
    <definedName name="ACOMTC1IND2" localSheetId="33">OFFSET(ACOMTC1,0,MATCH([4]RDTOS!$DS$4,[4]RDTOS!$CR$2:$DA$2,0)-1,ROWS(ACOMTC1),COLUMNS(ACOMTC1))</definedName>
    <definedName name="ACOMTC1IND2" localSheetId="31">OFFSET(ACOMTC1,0,MATCH([4]RDTOS!$DS$4,[4]RDTOS!$CR$2:$DA$2,0)-1,ROWS(ACOMTC1),COLUMNS(ACOMTC1))</definedName>
    <definedName name="ACOMTC1IND2" localSheetId="36">OFFSET(ACOMTC1,0,MATCH([4]RDTOS!$DS$4,[4]RDTOS!$CR$2:$DA$2,0)-1,ROWS(ACOMTC1),COLUMNS(ACOMTC1))</definedName>
    <definedName name="ACOMTC1IND2" localSheetId="34">OFFSET(ACOMTC1,0,MATCH([4]RDTOS!$DS$4,[4]RDTOS!$CR$2:$DA$2,0)-1,ROWS(ACOMTC1),COLUMNS(ACOMTC1))</definedName>
    <definedName name="ACOMTC1IND2" localSheetId="35">OFFSET(ACOMTC1,0,MATCH([4]RDTOS!$DS$4,[4]RDTOS!$CR$2:$DA$2,0)-1,ROWS(ACOMTC1),COLUMNS(ACOMTC1))</definedName>
    <definedName name="ACOMTC1IND2" localSheetId="98">OFFSET(ACOMTC1,0,MATCH([4]RDTOS!$DS$4,[4]RDTOS!$CR$2:$DA$2,0)-1,ROWS(ACOMTC1),COLUMNS(ACOMTC1))</definedName>
    <definedName name="ACOMTC1IND2" localSheetId="2">OFFSET(ACOMTC1,0,MATCH([4]RDTOS!$DS$4,[4]RDTOS!$CR$2:$DA$2,0)-1,ROWS(ACOMTC1),COLUMNS(ACOMTC1))</definedName>
    <definedName name="ACOMTC1IND2">OFFSET(ACOMTC1,0,MATCH([4]RDTOS!$DS$4,[4]RDTOS!$CR$2:$DA$2,0)-1,ROWS(ACOMTC1),COLUMNS(ACOMTC1))</definedName>
    <definedName name="ACOMTC1JPM" localSheetId="7">OFFSET(ACOMTC1,0,MATCH([4]RDTOS!$DX$4,[4]RDTOS!$CR$2:$DA$2,0)-1,ROWS(ACOMTC1),COLUMNS(ACOMTC1))</definedName>
    <definedName name="ACOMTC1JPM" localSheetId="1">OFFSET(ACOMTC1,0,MATCH([4]RDTOS!$DX$4,[4]RDTOS!$CR$2:$DA$2,0)-1,ROWS(ACOMTC1),COLUMNS(ACOMTC1))</definedName>
    <definedName name="ACOMTC1JPM" localSheetId="0">OFFSET(ACOMTC1,0,MATCH([4]RDTOS!$DX$4,[4]RDTOS!$CR$2:$DA$2,0)-1,ROWS(ACOMTC1),COLUMNS(ACOMTC1))</definedName>
    <definedName name="ACOMTC1JPM" localSheetId="5">OFFSET(ACOMTC1,0,MATCH([4]RDTOS!$DX$4,[4]RDTOS!$CR$2:$DA$2,0)-1,ROWS(ACOMTC1),COLUMNS(ACOMTC1))</definedName>
    <definedName name="ACOMTC1JPM" localSheetId="3">OFFSET(ACOMTC1,0,MATCH([4]RDTOS!$DX$4,[4]RDTOS!$CR$2:$DA$2,0)-1,ROWS(ACOMTC1),COLUMNS(ACOMTC1))</definedName>
    <definedName name="ACOMTC1JPM" localSheetId="4">OFFSET(ACOMTC1,0,MATCH([4]RDTOS!$DX$4,[4]RDTOS!$CR$2:$DA$2,0)-1,ROWS(ACOMTC1),COLUMNS(ACOMTC1))</definedName>
    <definedName name="ACOMTC1JPM" localSheetId="40">OFFSET(ACOMTC1,0,MATCH([4]RDTOS!$DX$4,[4]RDTOS!$CR$2:$DA$2,0)-1,ROWS(ACOMTC1),COLUMNS(ACOMTC1))</definedName>
    <definedName name="ACOMTC1JPM" localSheetId="39">OFFSET(ACOMTC1,0,MATCH([4]RDTOS!$DX$4,[4]RDTOS!$CR$2:$DA$2,0)-1,ROWS(ACOMTC1),COLUMNS(ACOMTC1))</definedName>
    <definedName name="ACOMTC1JPM" localSheetId="44">OFFSET(ACOMTC1,0,MATCH([4]RDTOS!$DX$4,[4]RDTOS!$CR$2:$DA$2,0)-1,ROWS(ACOMTC1),COLUMNS(ACOMTC1))</definedName>
    <definedName name="ACOMTC1JPM" localSheetId="43">OFFSET(ACOMTC1,0,MATCH([4]RDTOS!$DX$4,[4]RDTOS!$CR$2:$DA$2,0)-1,ROWS(ACOMTC1),COLUMNS(ACOMTC1))</definedName>
    <definedName name="ACOMTC1JPM" localSheetId="49">OFFSET(ACOMTC1,0,MATCH([4]RDTOS!$DX$4,[4]RDTOS!$CR$2:$DA$2,0)-1,ROWS(ACOMTC1),COLUMNS(ACOMTC1))</definedName>
    <definedName name="ACOMTC1JPM" localSheetId="57">OFFSET(ACOMTC1,0,MATCH(#REF!,#REF!,0)-1,ROWS(ACOMTC1),COLUMNS(ACOMTC1))</definedName>
    <definedName name="ACOMTC1JPM" localSheetId="58">OFFSET(ACOMTC1,0,MATCH([4]RDTOS!$DX$4,[4]RDTOS!$CR$2:$DA$2,0)-1,ROWS(ACOMTC1),COLUMNS(ACOMTC1))</definedName>
    <definedName name="ACOMTC1JPM" localSheetId="61">OFFSET(ACOMTC1,0,MATCH(#REF!,#REF!,0)-1,ROWS(ACOMTC1),COLUMNS(ACOMTC1))</definedName>
    <definedName name="ACOMTC1JPM" localSheetId="60">OFFSET(ACOMTC1,0,MATCH(#REF!,#REF!,0)-1,ROWS(ACOMTC1),COLUMNS(ACOMTC1))</definedName>
    <definedName name="ACOMTC1JPM" localSheetId="63">OFFSET(ACOMTC1,0,MATCH(#REF!,#REF!,0)-1,ROWS(ACOMTC1),COLUMNS(ACOMTC1))</definedName>
    <definedName name="ACOMTC1JPM" localSheetId="66">OFFSET(ACOMTC1,0,MATCH([4]RDTOS!$DX$4,[4]RDTOS!$CR$2:$DA$2,0)-1,ROWS(ACOMTC1),COLUMNS(ACOMTC1))</definedName>
    <definedName name="ACOMTC1JPM" localSheetId="67">OFFSET(ACOMTC1,0,MATCH([4]RDTOS!$DX$4,[4]RDTOS!$CR$2:$DA$2,0)-1,ROWS(ACOMTC1),COLUMNS(ACOMTC1))</definedName>
    <definedName name="ACOMTC1JPM" localSheetId="68">OFFSET(ACOMTC1,0,MATCH([4]RDTOS!$DX$4,[4]RDTOS!$CR$2:$DA$2,0)-1,ROWS(ACOMTC1),COLUMNS(ACOMTC1))</definedName>
    <definedName name="ACOMTC1JPM" localSheetId="70">OFFSET(ACOMTC1,0,MATCH(#REF!,#REF!,0)-1,ROWS(ACOMTC1),COLUMNS(ACOMTC1))</definedName>
    <definedName name="ACOMTC1JPM" localSheetId="69">OFFSET(ACOMTC1,0,MATCH(#REF!,#REF!,0)-1,ROWS(ACOMTC1),COLUMNS(ACOMTC1))</definedName>
    <definedName name="ACOMTC1JPM" localSheetId="71">OFFSET(ACOMTC1,0,MATCH(#REF!,#REF!,0)-1,ROWS(ACOMTC1),COLUMNS(ACOMTC1))</definedName>
    <definedName name="ACOMTC1JPM" localSheetId="10">OFFSET(ACOMTC1,0,MATCH([4]RDTOS!$DX$4,[4]RDTOS!$CR$2:$DA$2,0)-1,ROWS(ACOMTC1),COLUMNS(ACOMTC1))</definedName>
    <definedName name="ACOMTC1JPM" localSheetId="9">OFFSET(ACOMTC1,0,MATCH([4]RDTOS!$DX$4,[4]RDTOS!$CR$2:$DA$2,0)-1,ROWS(ACOMTC1),COLUMNS(ACOMTC1))</definedName>
    <definedName name="ACOMTC1JPM" localSheetId="6">OFFSET(ACOMTC1,0,MATCH([4]RDTOS!$DX$4,[4]RDTOS!$CR$2:$DA$2,0)-1,ROWS(ACOMTC1),COLUMNS(ACOMTC1))</definedName>
    <definedName name="ACOMTC1JPM" localSheetId="72">OFFSET(ACOMTC1,0,MATCH([4]RDTOS!$DX$4,[4]RDTOS!$CR$2:$DA$2,0)-1,ROWS(ACOMTC1),COLUMNS(ACOMTC1))</definedName>
    <definedName name="ACOMTC1JPM" localSheetId="73">OFFSET(ACOMTC1,0,MATCH([4]RDTOS!$DX$4,[4]RDTOS!$CR$2:$DA$2,0)-1,ROWS(ACOMTC1),COLUMNS(ACOMTC1))</definedName>
    <definedName name="ACOMTC1JPM" localSheetId="74">OFFSET(ACOMTC1,0,MATCH([4]RDTOS!$DX$4,[4]RDTOS!$CR$2:$DA$2,0)-1,ROWS(ACOMTC1),COLUMNS(ACOMTC1))</definedName>
    <definedName name="ACOMTC1JPM" localSheetId="76">OFFSET(ACOMTC1,0,MATCH([4]RDTOS!$DX$4,[4]RDTOS!$CR$2:$DA$2,0)-1,ROWS(ACOMTC1),COLUMNS(ACOMTC1))</definedName>
    <definedName name="ACOMTC1JPM" localSheetId="77">OFFSET(ACOMTC1,0,MATCH([4]RDTOS!$DX$4,[4]RDTOS!$CR$2:$DA$2,0)-1,ROWS(ACOMTC1),COLUMNS(ACOMTC1))</definedName>
    <definedName name="ACOMTC1JPM" localSheetId="78">OFFSET(ACOMTC1,0,MATCH([4]RDTOS!$DX$4,[4]RDTOS!$CR$2:$DA$2,0)-1,ROWS(ACOMTC1),COLUMNS(ACOMTC1))</definedName>
    <definedName name="ACOMTC1JPM" localSheetId="79">OFFSET(ACOMTC1,0,MATCH([4]RDTOS!$DX$4,[4]RDTOS!$CR$2:$DA$2,0)-1,ROWS(ACOMTC1),COLUMNS(ACOMTC1))</definedName>
    <definedName name="ACOMTC1JPM" localSheetId="90">OFFSET(ACOMTC1,0,MATCH([4]RDTOS!$DX$4,[4]RDTOS!$CR$2:$DA$2,0)-1,ROWS(ACOMTC1),COLUMNS(ACOMTC1))</definedName>
    <definedName name="ACOMTC1JPM" localSheetId="89">OFFSET(ACOMTC1,0,MATCH([4]RDTOS!$DX$4,[4]RDTOS!$CR$2:$DA$2,0)-1,ROWS(ACOMTC1),COLUMNS(ACOMTC1))</definedName>
    <definedName name="ACOMTC1JPM" localSheetId="88">OFFSET(ACOMTC1,0,MATCH([4]RDTOS!$DX$4,[4]RDTOS!$CR$2:$DA$2,0)-1,ROWS(ACOMTC1),COLUMNS(ACOMTC1))</definedName>
    <definedName name="ACOMTC1JPM" localSheetId="87">OFFSET(ACOMTC1,0,MATCH([4]RDTOS!$DX$4,[4]RDTOS!$CR$2:$DA$2,0)-1,ROWS(ACOMTC1),COLUMNS(ACOMTC1))</definedName>
    <definedName name="ACOMTC1JPM" localSheetId="80">OFFSET(ACOMTC1,0,MATCH([4]RDTOS!$DX$4,[4]RDTOS!$CR$2:$DA$2,0)-1,ROWS(ACOMTC1),COLUMNS(ACOMTC1))</definedName>
    <definedName name="ACOMTC1JPM" localSheetId="92">OFFSET(ACOMTC1,0,MATCH(#REF!,#REF!,0)-1,ROWS(ACOMTC1),COLUMNS(ACOMTC1))</definedName>
    <definedName name="ACOMTC1JPM" localSheetId="91">OFFSET(ACOMTC1,0,MATCH(#REF!,#REF!,0)-1,ROWS(ACOMTC1),COLUMNS(ACOMTC1))</definedName>
    <definedName name="ACOMTC1JPM" localSheetId="93">OFFSET(ACOMTC1,0,MATCH([4]RDTOS!$DX$4,[4]RDTOS!$CR$2:$DA$2,0)-1,ROWS(ACOMTC1),COLUMNS(ACOMTC1))</definedName>
    <definedName name="ACOMTC1JPM" localSheetId="95">OFFSET(ACOMTC1,0,MATCH(#REF!,#REF!,0)-1,ROWS(ACOMTC1),COLUMNS(ACOMTC1))</definedName>
    <definedName name="ACOMTC1JPM" localSheetId="97">OFFSET(ACOMTC1,0,MATCH([4]RDTOS!$DX$4,[4]RDTOS!$CR$2:$DA$2,0)-1,ROWS(ACOMTC1),COLUMNS(ACOMTC1))</definedName>
    <definedName name="ACOMTC1JPM" localSheetId="100">OFFSET(ACOMTC1,0,MATCH([4]RDTOS!$DX$4,[4]RDTOS!$CR$2:$DA$2,0)-1,ROWS(ACOMTC1),COLUMNS(ACOMTC1))</definedName>
    <definedName name="ACOMTC1JPM" localSheetId="103">OFFSET(ACOMTC1,0,MATCH([4]RDTOS!$DX$4,[4]RDTOS!$CR$2:$DA$2,0)-1,ROWS(ACOMTC1),COLUMNS(ACOMTC1))</definedName>
    <definedName name="ACOMTC1JPM" localSheetId="104">OFFSET(ACOMTC1,0,MATCH([4]RDTOS!$DX$4,[4]RDTOS!$CR$2:$DA$2,0)-1,ROWS(ACOMTC1),COLUMNS(ACOMTC1))</definedName>
    <definedName name="ACOMTC1JPM" localSheetId="105">OFFSET(ACOMTC1,0,MATCH(#REF!,#REF!,0)-1,ROWS(ACOMTC1),COLUMNS(ACOMTC1))</definedName>
    <definedName name="ACOMTC1JPM" localSheetId="106">OFFSET(ACOMTC1,0,MATCH([4]RDTOS!$DX$4,[4]RDTOS!$CR$2:$DA$2,0)-1,ROWS(ACOMTC1),COLUMNS(ACOMTC1))</definedName>
    <definedName name="ACOMTC1JPM" localSheetId="107">OFFSET(ACOMTC1,0,MATCH([4]RDTOS!$DX$4,[4]RDTOS!$CR$2:$DA$2,0)-1,ROWS(ACOMTC1),COLUMNS(ACOMTC1))</definedName>
    <definedName name="ACOMTC1JPM" localSheetId="11">OFFSET(ACOMTC1,0,MATCH([4]RDTOS!$DX$4,[4]RDTOS!$CR$2:$DA$2,0)-1,ROWS(ACOMTC1),COLUMNS(ACOMTC1))</definedName>
    <definedName name="ACOMTC1JPM" localSheetId="19">OFFSET(ACOMTC1,0,MATCH([4]RDTOS!$DX$4,[4]RDTOS!$CR$2:$DA$2,0)-1,ROWS(ACOMTC1),COLUMNS(ACOMTC1))</definedName>
    <definedName name="ACOMTC1JPM" localSheetId="18">OFFSET(ACOMTC1,0,MATCH([4]RDTOS!$DX$4,[4]RDTOS!$CR$2:$DA$2,0)-1,ROWS(ACOMTC1),COLUMNS(ACOMTC1))</definedName>
    <definedName name="ACOMTC1JPM" localSheetId="16">OFFSET(ACOMTC1,0,MATCH([4]RDTOS!$DX$4,[4]RDTOS!$CR$2:$DA$2,0)-1,ROWS(ACOMTC1),COLUMNS(ACOMTC1))</definedName>
    <definedName name="ACOMTC1JPM" localSheetId="15">OFFSET(ACOMTC1,0,MATCH([4]RDTOS!$DX$4,[4]RDTOS!$CR$2:$DA$2,0)-1,ROWS(ACOMTC1),COLUMNS(ACOMTC1))</definedName>
    <definedName name="ACOMTC1JPM" localSheetId="20">OFFSET(ACOMTC1,0,MATCH([4]RDTOS!$DX$4,[4]RDTOS!$CR$2:$DA$2,0)-1,ROWS(ACOMTC1),COLUMNS(ACOMTC1))</definedName>
    <definedName name="ACOMTC1JPM" localSheetId="14">OFFSET(ACOMTC1,0,MATCH([4]RDTOS!$DX$4,[4]RDTOS!$CR$2:$DA$2,0)-1,ROWS(ACOMTC1),COLUMNS(ACOMTC1))</definedName>
    <definedName name="ACOMTC1JPM" localSheetId="13">OFFSET(ACOMTC1,0,MATCH([4]RDTOS!$DX$4,[4]RDTOS!$CR$2:$DA$2,0)-1,ROWS(ACOMTC1),COLUMNS(ACOMTC1))</definedName>
    <definedName name="ACOMTC1JPM" localSheetId="28">OFFSET(ACOMTC1,0,MATCH([4]RDTOS!$DX$4,[4]RDTOS!$CR$2:$DA$2,0)-1,ROWS(ACOMTC1),COLUMNS(ACOMTC1))</definedName>
    <definedName name="ACOMTC1JPM" localSheetId="29">OFFSET(ACOMTC1,0,MATCH([4]RDTOS!$DX$4,[4]RDTOS!$CR$2:$DA$2,0)-1,ROWS(ACOMTC1),COLUMNS(ACOMTC1))</definedName>
    <definedName name="ACOMTC1JPM" localSheetId="33">OFFSET(ACOMTC1,0,MATCH([4]RDTOS!$DX$4,[4]RDTOS!$CR$2:$DA$2,0)-1,ROWS(ACOMTC1),COLUMNS(ACOMTC1))</definedName>
    <definedName name="ACOMTC1JPM" localSheetId="31">OFFSET(ACOMTC1,0,MATCH([4]RDTOS!$DX$4,[4]RDTOS!$CR$2:$DA$2,0)-1,ROWS(ACOMTC1),COLUMNS(ACOMTC1))</definedName>
    <definedName name="ACOMTC1JPM" localSheetId="36">OFFSET(ACOMTC1,0,MATCH([4]RDTOS!$DX$4,[4]RDTOS!$CR$2:$DA$2,0)-1,ROWS(ACOMTC1),COLUMNS(ACOMTC1))</definedName>
    <definedName name="ACOMTC1JPM" localSheetId="34">OFFSET(ACOMTC1,0,MATCH([4]RDTOS!$DX$4,[4]RDTOS!$CR$2:$DA$2,0)-1,ROWS(ACOMTC1),COLUMNS(ACOMTC1))</definedName>
    <definedName name="ACOMTC1JPM" localSheetId="35">OFFSET(ACOMTC1,0,MATCH([4]RDTOS!$DX$4,[4]RDTOS!$CR$2:$DA$2,0)-1,ROWS(ACOMTC1),COLUMNS(ACOMTC1))</definedName>
    <definedName name="ACOMTC1JPM" localSheetId="98">OFFSET(ACOMTC1,0,MATCH([4]RDTOS!$DX$4,[4]RDTOS!$CR$2:$DA$2,0)-1,ROWS(ACOMTC1),COLUMNS(ACOMTC1))</definedName>
    <definedName name="ACOMTC1JPM" localSheetId="2">OFFSET(ACOMTC1,0,MATCH([4]RDTOS!$DX$4,[4]RDTOS!$CR$2:$DA$2,0)-1,ROWS(ACOMTC1),COLUMNS(ACOMTC1))</definedName>
    <definedName name="ACOMTC1JPM">OFFSET(ACOMTC1,0,MATCH([4]RDTOS!$DX$4,[4]RDTOS!$CR$2:$DA$2,0)-1,ROWS(ACOMTC1),COLUMNS(ACOMTC1))</definedName>
    <definedName name="ACOMTC1JPM2" localSheetId="7">OFFSET(ACOMTC1,0,MATCH([4]RDTOS!$DX$4,[4]RDTOS!$CR$2:$DA$2,0)-1,ROWS(ACOMTC1),COLUMNS(ACOMTC1))</definedName>
    <definedName name="ACOMTC1JPM2" localSheetId="1">OFFSET(ACOMTC1,0,MATCH([4]RDTOS!$DX$4,[4]RDTOS!$CR$2:$DA$2,0)-1,ROWS(ACOMTC1),COLUMNS(ACOMTC1))</definedName>
    <definedName name="ACOMTC1JPM2" localSheetId="0">OFFSET(ACOMTC1,0,MATCH([4]RDTOS!$DX$4,[4]RDTOS!$CR$2:$DA$2,0)-1,ROWS(ACOMTC1),COLUMNS(ACOMTC1))</definedName>
    <definedName name="ACOMTC1JPM2" localSheetId="5">OFFSET(ACOMTC1,0,MATCH([4]RDTOS!$DX$4,[4]RDTOS!$CR$2:$DA$2,0)-1,ROWS(ACOMTC1),COLUMNS(ACOMTC1))</definedName>
    <definedName name="ACOMTC1JPM2" localSheetId="3">OFFSET(ACOMTC1,0,MATCH([4]RDTOS!$DX$4,[4]RDTOS!$CR$2:$DA$2,0)-1,ROWS(ACOMTC1),COLUMNS(ACOMTC1))</definedName>
    <definedName name="ACOMTC1JPM2" localSheetId="4">OFFSET(ACOMTC1,0,MATCH([4]RDTOS!$DX$4,[4]RDTOS!$CR$2:$DA$2,0)-1,ROWS(ACOMTC1),COLUMNS(ACOMTC1))</definedName>
    <definedName name="ACOMTC1JPM2" localSheetId="40">OFFSET(ACOMTC1,0,MATCH([4]RDTOS!$DX$4,[4]RDTOS!$CR$2:$DA$2,0)-1,ROWS(ACOMTC1),COLUMNS(ACOMTC1))</definedName>
    <definedName name="ACOMTC1JPM2" localSheetId="39">OFFSET(ACOMTC1,0,MATCH([4]RDTOS!$DX$4,[4]RDTOS!$CR$2:$DA$2,0)-1,ROWS(ACOMTC1),COLUMNS(ACOMTC1))</definedName>
    <definedName name="ACOMTC1JPM2" localSheetId="44">OFFSET(ACOMTC1,0,MATCH([4]RDTOS!$DX$4,[4]RDTOS!$CR$2:$DA$2,0)-1,ROWS(ACOMTC1),COLUMNS(ACOMTC1))</definedName>
    <definedName name="ACOMTC1JPM2" localSheetId="43">OFFSET(ACOMTC1,0,MATCH([4]RDTOS!$DX$4,[4]RDTOS!$CR$2:$DA$2,0)-1,ROWS(ACOMTC1),COLUMNS(ACOMTC1))</definedName>
    <definedName name="ACOMTC1JPM2" localSheetId="49">OFFSET(ACOMTC1,0,MATCH([4]RDTOS!$DX$4,[4]RDTOS!$CR$2:$DA$2,0)-1,ROWS(ACOMTC1),COLUMNS(ACOMTC1))</definedName>
    <definedName name="ACOMTC1JPM2" localSheetId="57">OFFSET(ACOMTC1,0,MATCH(#REF!,#REF!,0)-1,ROWS(ACOMTC1),COLUMNS(ACOMTC1))</definedName>
    <definedName name="ACOMTC1JPM2" localSheetId="58">OFFSET(ACOMTC1,0,MATCH([4]RDTOS!$DX$4,[4]RDTOS!$CR$2:$DA$2,0)-1,ROWS(ACOMTC1),COLUMNS(ACOMTC1))</definedName>
    <definedName name="ACOMTC1JPM2" localSheetId="61">OFFSET(ACOMTC1,0,MATCH(#REF!,#REF!,0)-1,ROWS(ACOMTC1),COLUMNS(ACOMTC1))</definedName>
    <definedName name="ACOMTC1JPM2" localSheetId="60">OFFSET(ACOMTC1,0,MATCH(#REF!,#REF!,0)-1,ROWS(ACOMTC1),COLUMNS(ACOMTC1))</definedName>
    <definedName name="ACOMTC1JPM2" localSheetId="63">OFFSET(ACOMTC1,0,MATCH(#REF!,#REF!,0)-1,ROWS(ACOMTC1),COLUMNS(ACOMTC1))</definedName>
    <definedName name="ACOMTC1JPM2" localSheetId="66">OFFSET(ACOMTC1,0,MATCH([4]RDTOS!$DX$4,[4]RDTOS!$CR$2:$DA$2,0)-1,ROWS(ACOMTC1),COLUMNS(ACOMTC1))</definedName>
    <definedName name="ACOMTC1JPM2" localSheetId="67">OFFSET(ACOMTC1,0,MATCH([4]RDTOS!$DX$4,[4]RDTOS!$CR$2:$DA$2,0)-1,ROWS(ACOMTC1),COLUMNS(ACOMTC1))</definedName>
    <definedName name="ACOMTC1JPM2" localSheetId="68">OFFSET(ACOMTC1,0,MATCH([4]RDTOS!$DX$4,[4]RDTOS!$CR$2:$DA$2,0)-1,ROWS(ACOMTC1),COLUMNS(ACOMTC1))</definedName>
    <definedName name="ACOMTC1JPM2" localSheetId="70">OFFSET(ACOMTC1,0,MATCH(#REF!,#REF!,0)-1,ROWS(ACOMTC1),COLUMNS(ACOMTC1))</definedName>
    <definedName name="ACOMTC1JPM2" localSheetId="69">OFFSET(ACOMTC1,0,MATCH(#REF!,#REF!,0)-1,ROWS(ACOMTC1),COLUMNS(ACOMTC1))</definedName>
    <definedName name="ACOMTC1JPM2" localSheetId="71">OFFSET(ACOMTC1,0,MATCH(#REF!,#REF!,0)-1,ROWS(ACOMTC1),COLUMNS(ACOMTC1))</definedName>
    <definedName name="ACOMTC1JPM2" localSheetId="10">OFFSET(ACOMTC1,0,MATCH([4]RDTOS!$DX$4,[4]RDTOS!$CR$2:$DA$2,0)-1,ROWS(ACOMTC1),COLUMNS(ACOMTC1))</definedName>
    <definedName name="ACOMTC1JPM2" localSheetId="9">OFFSET(ACOMTC1,0,MATCH([4]RDTOS!$DX$4,[4]RDTOS!$CR$2:$DA$2,0)-1,ROWS(ACOMTC1),COLUMNS(ACOMTC1))</definedName>
    <definedName name="ACOMTC1JPM2" localSheetId="6">OFFSET(ACOMTC1,0,MATCH([4]RDTOS!$DX$4,[4]RDTOS!$CR$2:$DA$2,0)-1,ROWS(ACOMTC1),COLUMNS(ACOMTC1))</definedName>
    <definedName name="ACOMTC1JPM2" localSheetId="72">OFFSET(ACOMTC1,0,MATCH([4]RDTOS!$DX$4,[4]RDTOS!$CR$2:$DA$2,0)-1,ROWS(ACOMTC1),COLUMNS(ACOMTC1))</definedName>
    <definedName name="ACOMTC1JPM2" localSheetId="73">OFFSET(ACOMTC1,0,MATCH([4]RDTOS!$DX$4,[4]RDTOS!$CR$2:$DA$2,0)-1,ROWS(ACOMTC1),COLUMNS(ACOMTC1))</definedName>
    <definedName name="ACOMTC1JPM2" localSheetId="74">OFFSET(ACOMTC1,0,MATCH([4]RDTOS!$DX$4,[4]RDTOS!$CR$2:$DA$2,0)-1,ROWS(ACOMTC1),COLUMNS(ACOMTC1))</definedName>
    <definedName name="ACOMTC1JPM2" localSheetId="76">OFFSET(ACOMTC1,0,MATCH([4]RDTOS!$DX$4,[4]RDTOS!$CR$2:$DA$2,0)-1,ROWS(ACOMTC1),COLUMNS(ACOMTC1))</definedName>
    <definedName name="ACOMTC1JPM2" localSheetId="77">OFFSET(ACOMTC1,0,MATCH([4]RDTOS!$DX$4,[4]RDTOS!$CR$2:$DA$2,0)-1,ROWS(ACOMTC1),COLUMNS(ACOMTC1))</definedName>
    <definedName name="ACOMTC1JPM2" localSheetId="78">OFFSET(ACOMTC1,0,MATCH([4]RDTOS!$DX$4,[4]RDTOS!$CR$2:$DA$2,0)-1,ROWS(ACOMTC1),COLUMNS(ACOMTC1))</definedName>
    <definedName name="ACOMTC1JPM2" localSheetId="79">OFFSET(ACOMTC1,0,MATCH([4]RDTOS!$DX$4,[4]RDTOS!$CR$2:$DA$2,0)-1,ROWS(ACOMTC1),COLUMNS(ACOMTC1))</definedName>
    <definedName name="ACOMTC1JPM2" localSheetId="90">OFFSET(ACOMTC1,0,MATCH([4]RDTOS!$DX$4,[4]RDTOS!$CR$2:$DA$2,0)-1,ROWS(ACOMTC1),COLUMNS(ACOMTC1))</definedName>
    <definedName name="ACOMTC1JPM2" localSheetId="89">OFFSET(ACOMTC1,0,MATCH([4]RDTOS!$DX$4,[4]RDTOS!$CR$2:$DA$2,0)-1,ROWS(ACOMTC1),COLUMNS(ACOMTC1))</definedName>
    <definedName name="ACOMTC1JPM2" localSheetId="88">OFFSET(ACOMTC1,0,MATCH([4]RDTOS!$DX$4,[4]RDTOS!$CR$2:$DA$2,0)-1,ROWS(ACOMTC1),COLUMNS(ACOMTC1))</definedName>
    <definedName name="ACOMTC1JPM2" localSheetId="87">OFFSET(ACOMTC1,0,MATCH([4]RDTOS!$DX$4,[4]RDTOS!$CR$2:$DA$2,0)-1,ROWS(ACOMTC1),COLUMNS(ACOMTC1))</definedName>
    <definedName name="ACOMTC1JPM2" localSheetId="80">OFFSET(ACOMTC1,0,MATCH([4]RDTOS!$DX$4,[4]RDTOS!$CR$2:$DA$2,0)-1,ROWS(ACOMTC1),COLUMNS(ACOMTC1))</definedName>
    <definedName name="ACOMTC1JPM2" localSheetId="92">OFFSET(ACOMTC1,0,MATCH(#REF!,#REF!,0)-1,ROWS(ACOMTC1),COLUMNS(ACOMTC1))</definedName>
    <definedName name="ACOMTC1JPM2" localSheetId="91">OFFSET(ACOMTC1,0,MATCH(#REF!,#REF!,0)-1,ROWS(ACOMTC1),COLUMNS(ACOMTC1))</definedName>
    <definedName name="ACOMTC1JPM2" localSheetId="93">OFFSET(ACOMTC1,0,MATCH([4]RDTOS!$DX$4,[4]RDTOS!$CR$2:$DA$2,0)-1,ROWS(ACOMTC1),COLUMNS(ACOMTC1))</definedName>
    <definedName name="ACOMTC1JPM2" localSheetId="95">OFFSET(ACOMTC1,0,MATCH(#REF!,#REF!,0)-1,ROWS(ACOMTC1),COLUMNS(ACOMTC1))</definedName>
    <definedName name="ACOMTC1JPM2" localSheetId="97">OFFSET(ACOMTC1,0,MATCH([4]RDTOS!$DX$4,[4]RDTOS!$CR$2:$DA$2,0)-1,ROWS(ACOMTC1),COLUMNS(ACOMTC1))</definedName>
    <definedName name="ACOMTC1JPM2" localSheetId="100">OFFSET(ACOMTC1,0,MATCH([4]RDTOS!$DX$4,[4]RDTOS!$CR$2:$DA$2,0)-1,ROWS(ACOMTC1),COLUMNS(ACOMTC1))</definedName>
    <definedName name="ACOMTC1JPM2" localSheetId="103">OFFSET(ACOMTC1,0,MATCH([4]RDTOS!$DX$4,[4]RDTOS!$CR$2:$DA$2,0)-1,ROWS(ACOMTC1),COLUMNS(ACOMTC1))</definedName>
    <definedName name="ACOMTC1JPM2" localSheetId="104">OFFSET(ACOMTC1,0,MATCH([4]RDTOS!$DX$4,[4]RDTOS!$CR$2:$DA$2,0)-1,ROWS(ACOMTC1),COLUMNS(ACOMTC1))</definedName>
    <definedName name="ACOMTC1JPM2" localSheetId="105">OFFSET(ACOMTC1,0,MATCH(#REF!,#REF!,0)-1,ROWS(ACOMTC1),COLUMNS(ACOMTC1))</definedName>
    <definedName name="ACOMTC1JPM2" localSheetId="106">OFFSET(ACOMTC1,0,MATCH([4]RDTOS!$DX$4,[4]RDTOS!$CR$2:$DA$2,0)-1,ROWS(ACOMTC1),COLUMNS(ACOMTC1))</definedName>
    <definedName name="ACOMTC1JPM2" localSheetId="107">OFFSET(ACOMTC1,0,MATCH([4]RDTOS!$DX$4,[4]RDTOS!$CR$2:$DA$2,0)-1,ROWS(ACOMTC1),COLUMNS(ACOMTC1))</definedName>
    <definedName name="ACOMTC1JPM2" localSheetId="11">OFFSET(ACOMTC1,0,MATCH([4]RDTOS!$DX$4,[4]RDTOS!$CR$2:$DA$2,0)-1,ROWS(ACOMTC1),COLUMNS(ACOMTC1))</definedName>
    <definedName name="ACOMTC1JPM2" localSheetId="19">OFFSET(ACOMTC1,0,MATCH([4]RDTOS!$DX$4,[4]RDTOS!$CR$2:$DA$2,0)-1,ROWS(ACOMTC1),COLUMNS(ACOMTC1))</definedName>
    <definedName name="ACOMTC1JPM2" localSheetId="18">OFFSET(ACOMTC1,0,MATCH([4]RDTOS!$DX$4,[4]RDTOS!$CR$2:$DA$2,0)-1,ROWS(ACOMTC1),COLUMNS(ACOMTC1))</definedName>
    <definedName name="ACOMTC1JPM2" localSheetId="16">OFFSET(ACOMTC1,0,MATCH([4]RDTOS!$DX$4,[4]RDTOS!$CR$2:$DA$2,0)-1,ROWS(ACOMTC1),COLUMNS(ACOMTC1))</definedName>
    <definedName name="ACOMTC1JPM2" localSheetId="15">OFFSET(ACOMTC1,0,MATCH([4]RDTOS!$DX$4,[4]RDTOS!$CR$2:$DA$2,0)-1,ROWS(ACOMTC1),COLUMNS(ACOMTC1))</definedName>
    <definedName name="ACOMTC1JPM2" localSheetId="20">OFFSET(ACOMTC1,0,MATCH([4]RDTOS!$DX$4,[4]RDTOS!$CR$2:$DA$2,0)-1,ROWS(ACOMTC1),COLUMNS(ACOMTC1))</definedName>
    <definedName name="ACOMTC1JPM2" localSheetId="14">OFFSET(ACOMTC1,0,MATCH([4]RDTOS!$DX$4,[4]RDTOS!$CR$2:$DA$2,0)-1,ROWS(ACOMTC1),COLUMNS(ACOMTC1))</definedName>
    <definedName name="ACOMTC1JPM2" localSheetId="13">OFFSET(ACOMTC1,0,MATCH([4]RDTOS!$DX$4,[4]RDTOS!$CR$2:$DA$2,0)-1,ROWS(ACOMTC1),COLUMNS(ACOMTC1))</definedName>
    <definedName name="ACOMTC1JPM2" localSheetId="28">OFFSET(ACOMTC1,0,MATCH([4]RDTOS!$DX$4,[4]RDTOS!$CR$2:$DA$2,0)-1,ROWS(ACOMTC1),COLUMNS(ACOMTC1))</definedName>
    <definedName name="ACOMTC1JPM2" localSheetId="29">OFFSET(ACOMTC1,0,MATCH([4]RDTOS!$DX$4,[4]RDTOS!$CR$2:$DA$2,0)-1,ROWS(ACOMTC1),COLUMNS(ACOMTC1))</definedName>
    <definedName name="ACOMTC1JPM2" localSheetId="33">OFFSET(ACOMTC1,0,MATCH([4]RDTOS!$DX$4,[4]RDTOS!$CR$2:$DA$2,0)-1,ROWS(ACOMTC1),COLUMNS(ACOMTC1))</definedName>
    <definedName name="ACOMTC1JPM2" localSheetId="31">OFFSET(ACOMTC1,0,MATCH([4]RDTOS!$DX$4,[4]RDTOS!$CR$2:$DA$2,0)-1,ROWS(ACOMTC1),COLUMNS(ACOMTC1))</definedName>
    <definedName name="ACOMTC1JPM2" localSheetId="36">OFFSET(ACOMTC1,0,MATCH([4]RDTOS!$DX$4,[4]RDTOS!$CR$2:$DA$2,0)-1,ROWS(ACOMTC1),COLUMNS(ACOMTC1))</definedName>
    <definedName name="ACOMTC1JPM2" localSheetId="34">OFFSET(ACOMTC1,0,MATCH([4]RDTOS!$DX$4,[4]RDTOS!$CR$2:$DA$2,0)-1,ROWS(ACOMTC1),COLUMNS(ACOMTC1))</definedName>
    <definedName name="ACOMTC1JPM2" localSheetId="35">OFFSET(ACOMTC1,0,MATCH([4]RDTOS!$DX$4,[4]RDTOS!$CR$2:$DA$2,0)-1,ROWS(ACOMTC1),COLUMNS(ACOMTC1))</definedName>
    <definedName name="ACOMTC1JPM2" localSheetId="98">OFFSET(ACOMTC1,0,MATCH([4]RDTOS!$DX$4,[4]RDTOS!$CR$2:$DA$2,0)-1,ROWS(ACOMTC1),COLUMNS(ACOMTC1))</definedName>
    <definedName name="ACOMTC1JPM2" localSheetId="2">OFFSET(ACOMTC1,0,MATCH([4]RDTOS!$DX$4,[4]RDTOS!$CR$2:$DA$2,0)-1,ROWS(ACOMTC1),COLUMNS(ACOMTC1))</definedName>
    <definedName name="ACOMTC1JPM2">OFFSET(ACOMTC1,0,MATCH([4]RDTOS!$DX$4,[4]RDTOS!$CR$2:$DA$2,0)-1,ROWS(ACOMTC1),COLUMNS(ACOMTC1))</definedName>
    <definedName name="ACOMTC1PAS" localSheetId="7">OFFSET(ACOMTC1,0,MATCH([4]RDTOS!$DU$4,[4]RDTOS!$CR$2:$DA$2,0)-1,ROWS(ACOMTC1),COLUMNS(ACOMTC1))</definedName>
    <definedName name="ACOMTC1PAS" localSheetId="1">OFFSET(ACOMTC1,0,MATCH([4]RDTOS!$DU$4,[4]RDTOS!$CR$2:$DA$2,0)-1,ROWS(ACOMTC1),COLUMNS(ACOMTC1))</definedName>
    <definedName name="ACOMTC1PAS" localSheetId="0">OFFSET(ACOMTC1,0,MATCH([4]RDTOS!$DU$4,[4]RDTOS!$CR$2:$DA$2,0)-1,ROWS(ACOMTC1),COLUMNS(ACOMTC1))</definedName>
    <definedName name="ACOMTC1PAS" localSheetId="5">OFFSET(ACOMTC1,0,MATCH([4]RDTOS!$DU$4,[4]RDTOS!$CR$2:$DA$2,0)-1,ROWS(ACOMTC1),COLUMNS(ACOMTC1))</definedName>
    <definedName name="ACOMTC1PAS" localSheetId="3">OFFSET(ACOMTC1,0,MATCH([4]RDTOS!$DU$4,[4]RDTOS!$CR$2:$DA$2,0)-1,ROWS(ACOMTC1),COLUMNS(ACOMTC1))</definedName>
    <definedName name="ACOMTC1PAS" localSheetId="4">OFFSET(ACOMTC1,0,MATCH([4]RDTOS!$DU$4,[4]RDTOS!$CR$2:$DA$2,0)-1,ROWS(ACOMTC1),COLUMNS(ACOMTC1))</definedName>
    <definedName name="ACOMTC1PAS" localSheetId="40">OFFSET(ACOMTC1,0,MATCH([4]RDTOS!$DU$4,[4]RDTOS!$CR$2:$DA$2,0)-1,ROWS(ACOMTC1),COLUMNS(ACOMTC1))</definedName>
    <definedName name="ACOMTC1PAS" localSheetId="39">OFFSET(ACOMTC1,0,MATCH([4]RDTOS!$DU$4,[4]RDTOS!$CR$2:$DA$2,0)-1,ROWS(ACOMTC1),COLUMNS(ACOMTC1))</definedName>
    <definedName name="ACOMTC1PAS" localSheetId="44">OFFSET(ACOMTC1,0,MATCH([4]RDTOS!$DU$4,[4]RDTOS!$CR$2:$DA$2,0)-1,ROWS(ACOMTC1),COLUMNS(ACOMTC1))</definedName>
    <definedName name="ACOMTC1PAS" localSheetId="43">OFFSET(ACOMTC1,0,MATCH([4]RDTOS!$DU$4,[4]RDTOS!$CR$2:$DA$2,0)-1,ROWS(ACOMTC1),COLUMNS(ACOMTC1))</definedName>
    <definedName name="ACOMTC1PAS" localSheetId="49">OFFSET(ACOMTC1,0,MATCH([4]RDTOS!$DU$4,[4]RDTOS!$CR$2:$DA$2,0)-1,ROWS(ACOMTC1),COLUMNS(ACOMTC1))</definedName>
    <definedName name="ACOMTC1PAS" localSheetId="57">OFFSET(ACOMTC1,0,MATCH(#REF!,#REF!,0)-1,ROWS(ACOMTC1),COLUMNS(ACOMTC1))</definedName>
    <definedName name="ACOMTC1PAS" localSheetId="58">OFFSET(ACOMTC1,0,MATCH([4]RDTOS!$DU$4,[4]RDTOS!$CR$2:$DA$2,0)-1,ROWS(ACOMTC1),COLUMNS(ACOMTC1))</definedName>
    <definedName name="ACOMTC1PAS" localSheetId="61">OFFSET(ACOMTC1,0,MATCH(#REF!,#REF!,0)-1,ROWS(ACOMTC1),COLUMNS(ACOMTC1))</definedName>
    <definedName name="ACOMTC1PAS" localSheetId="60">OFFSET(ACOMTC1,0,MATCH(#REF!,#REF!,0)-1,ROWS(ACOMTC1),COLUMNS(ACOMTC1))</definedName>
    <definedName name="ACOMTC1PAS" localSheetId="63">OFFSET(ACOMTC1,0,MATCH(#REF!,#REF!,0)-1,ROWS(ACOMTC1),COLUMNS(ACOMTC1))</definedName>
    <definedName name="ACOMTC1PAS" localSheetId="66">OFFSET(ACOMTC1,0,MATCH([4]RDTOS!$DU$4,[4]RDTOS!$CR$2:$DA$2,0)-1,ROWS(ACOMTC1),COLUMNS(ACOMTC1))</definedName>
    <definedName name="ACOMTC1PAS" localSheetId="67">OFFSET(ACOMTC1,0,MATCH([4]RDTOS!$DU$4,[4]RDTOS!$CR$2:$DA$2,0)-1,ROWS(ACOMTC1),COLUMNS(ACOMTC1))</definedName>
    <definedName name="ACOMTC1PAS" localSheetId="68">OFFSET(ACOMTC1,0,MATCH([4]RDTOS!$DU$4,[4]RDTOS!$CR$2:$DA$2,0)-1,ROWS(ACOMTC1),COLUMNS(ACOMTC1))</definedName>
    <definedName name="ACOMTC1PAS" localSheetId="70">OFFSET(ACOMTC1,0,MATCH(#REF!,#REF!,0)-1,ROWS(ACOMTC1),COLUMNS(ACOMTC1))</definedName>
    <definedName name="ACOMTC1PAS" localSheetId="69">OFFSET(ACOMTC1,0,MATCH(#REF!,#REF!,0)-1,ROWS(ACOMTC1),COLUMNS(ACOMTC1))</definedName>
    <definedName name="ACOMTC1PAS" localSheetId="71">OFFSET(ACOMTC1,0,MATCH(#REF!,#REF!,0)-1,ROWS(ACOMTC1),COLUMNS(ACOMTC1))</definedName>
    <definedName name="ACOMTC1PAS" localSheetId="10">OFFSET(ACOMTC1,0,MATCH([4]RDTOS!$DU$4,[4]RDTOS!$CR$2:$DA$2,0)-1,ROWS(ACOMTC1),COLUMNS(ACOMTC1))</definedName>
    <definedName name="ACOMTC1PAS" localSheetId="9">OFFSET(ACOMTC1,0,MATCH([4]RDTOS!$DU$4,[4]RDTOS!$CR$2:$DA$2,0)-1,ROWS(ACOMTC1),COLUMNS(ACOMTC1))</definedName>
    <definedName name="ACOMTC1PAS" localSheetId="6">OFFSET(ACOMTC1,0,MATCH([4]RDTOS!$DU$4,[4]RDTOS!$CR$2:$DA$2,0)-1,ROWS(ACOMTC1),COLUMNS(ACOMTC1))</definedName>
    <definedName name="ACOMTC1PAS" localSheetId="72">OFFSET(ACOMTC1,0,MATCH([4]RDTOS!$DU$4,[4]RDTOS!$CR$2:$DA$2,0)-1,ROWS(ACOMTC1),COLUMNS(ACOMTC1))</definedName>
    <definedName name="ACOMTC1PAS" localSheetId="73">OFFSET(ACOMTC1,0,MATCH([4]RDTOS!$DU$4,[4]RDTOS!$CR$2:$DA$2,0)-1,ROWS(ACOMTC1),COLUMNS(ACOMTC1))</definedName>
    <definedName name="ACOMTC1PAS" localSheetId="74">OFFSET(ACOMTC1,0,MATCH([4]RDTOS!$DU$4,[4]RDTOS!$CR$2:$DA$2,0)-1,ROWS(ACOMTC1),COLUMNS(ACOMTC1))</definedName>
    <definedName name="ACOMTC1PAS" localSheetId="76">OFFSET(ACOMTC1,0,MATCH([4]RDTOS!$DU$4,[4]RDTOS!$CR$2:$DA$2,0)-1,ROWS(ACOMTC1),COLUMNS(ACOMTC1))</definedName>
    <definedName name="ACOMTC1PAS" localSheetId="77">OFFSET(ACOMTC1,0,MATCH([4]RDTOS!$DU$4,[4]RDTOS!$CR$2:$DA$2,0)-1,ROWS(ACOMTC1),COLUMNS(ACOMTC1))</definedName>
    <definedName name="ACOMTC1PAS" localSheetId="78">OFFSET(ACOMTC1,0,MATCH([4]RDTOS!$DU$4,[4]RDTOS!$CR$2:$DA$2,0)-1,ROWS(ACOMTC1),COLUMNS(ACOMTC1))</definedName>
    <definedName name="ACOMTC1PAS" localSheetId="79">OFFSET(ACOMTC1,0,MATCH([4]RDTOS!$DU$4,[4]RDTOS!$CR$2:$DA$2,0)-1,ROWS(ACOMTC1),COLUMNS(ACOMTC1))</definedName>
    <definedName name="ACOMTC1PAS" localSheetId="90">OFFSET(ACOMTC1,0,MATCH([4]RDTOS!$DU$4,[4]RDTOS!$CR$2:$DA$2,0)-1,ROWS(ACOMTC1),COLUMNS(ACOMTC1))</definedName>
    <definedName name="ACOMTC1PAS" localSheetId="89">OFFSET(ACOMTC1,0,MATCH([4]RDTOS!$DU$4,[4]RDTOS!$CR$2:$DA$2,0)-1,ROWS(ACOMTC1),COLUMNS(ACOMTC1))</definedName>
    <definedName name="ACOMTC1PAS" localSheetId="88">OFFSET(ACOMTC1,0,MATCH([4]RDTOS!$DU$4,[4]RDTOS!$CR$2:$DA$2,0)-1,ROWS(ACOMTC1),COLUMNS(ACOMTC1))</definedName>
    <definedName name="ACOMTC1PAS" localSheetId="87">OFFSET(ACOMTC1,0,MATCH([4]RDTOS!$DU$4,[4]RDTOS!$CR$2:$DA$2,0)-1,ROWS(ACOMTC1),COLUMNS(ACOMTC1))</definedName>
    <definedName name="ACOMTC1PAS" localSheetId="80">OFFSET(ACOMTC1,0,MATCH([4]RDTOS!$DU$4,[4]RDTOS!$CR$2:$DA$2,0)-1,ROWS(ACOMTC1),COLUMNS(ACOMTC1))</definedName>
    <definedName name="ACOMTC1PAS" localSheetId="92">OFFSET(ACOMTC1,0,MATCH(#REF!,#REF!,0)-1,ROWS(ACOMTC1),COLUMNS(ACOMTC1))</definedName>
    <definedName name="ACOMTC1PAS" localSheetId="91">OFFSET(ACOMTC1,0,MATCH(#REF!,#REF!,0)-1,ROWS(ACOMTC1),COLUMNS(ACOMTC1))</definedName>
    <definedName name="ACOMTC1PAS" localSheetId="93">OFFSET(ACOMTC1,0,MATCH([4]RDTOS!$DU$4,[4]RDTOS!$CR$2:$DA$2,0)-1,ROWS(ACOMTC1),COLUMNS(ACOMTC1))</definedName>
    <definedName name="ACOMTC1PAS" localSheetId="95">OFFSET(ACOMTC1,0,MATCH(#REF!,#REF!,0)-1,ROWS(ACOMTC1),COLUMNS(ACOMTC1))</definedName>
    <definedName name="ACOMTC1PAS" localSheetId="97">OFFSET(ACOMTC1,0,MATCH([4]RDTOS!$DU$4,[4]RDTOS!$CR$2:$DA$2,0)-1,ROWS(ACOMTC1),COLUMNS(ACOMTC1))</definedName>
    <definedName name="ACOMTC1PAS" localSheetId="100">OFFSET(ACOMTC1,0,MATCH([4]RDTOS!$DU$4,[4]RDTOS!$CR$2:$DA$2,0)-1,ROWS(ACOMTC1),COLUMNS(ACOMTC1))</definedName>
    <definedName name="ACOMTC1PAS" localSheetId="103">OFFSET(ACOMTC1,0,MATCH([4]RDTOS!$DU$4,[4]RDTOS!$CR$2:$DA$2,0)-1,ROWS(ACOMTC1),COLUMNS(ACOMTC1))</definedName>
    <definedName name="ACOMTC1PAS" localSheetId="104">OFFSET(ACOMTC1,0,MATCH([4]RDTOS!$DU$4,[4]RDTOS!$CR$2:$DA$2,0)-1,ROWS(ACOMTC1),COLUMNS(ACOMTC1))</definedName>
    <definedName name="ACOMTC1PAS" localSheetId="105">OFFSET(ACOMTC1,0,MATCH(#REF!,#REF!,0)-1,ROWS(ACOMTC1),COLUMNS(ACOMTC1))</definedName>
    <definedName name="ACOMTC1PAS" localSheetId="106">OFFSET(ACOMTC1,0,MATCH([4]RDTOS!$DU$4,[4]RDTOS!$CR$2:$DA$2,0)-1,ROWS(ACOMTC1),COLUMNS(ACOMTC1))</definedName>
    <definedName name="ACOMTC1PAS" localSheetId="107">OFFSET(ACOMTC1,0,MATCH([4]RDTOS!$DU$4,[4]RDTOS!$CR$2:$DA$2,0)-1,ROWS(ACOMTC1),COLUMNS(ACOMTC1))</definedName>
    <definedName name="ACOMTC1PAS" localSheetId="11">OFFSET(ACOMTC1,0,MATCH([4]RDTOS!$DU$4,[4]RDTOS!$CR$2:$DA$2,0)-1,ROWS(ACOMTC1),COLUMNS(ACOMTC1))</definedName>
    <definedName name="ACOMTC1PAS" localSheetId="19">OFFSET(ACOMTC1,0,MATCH([4]RDTOS!$DU$4,[4]RDTOS!$CR$2:$DA$2,0)-1,ROWS(ACOMTC1),COLUMNS(ACOMTC1))</definedName>
    <definedName name="ACOMTC1PAS" localSheetId="18">OFFSET(ACOMTC1,0,MATCH([4]RDTOS!$DU$4,[4]RDTOS!$CR$2:$DA$2,0)-1,ROWS(ACOMTC1),COLUMNS(ACOMTC1))</definedName>
    <definedName name="ACOMTC1PAS" localSheetId="16">OFFSET(ACOMTC1,0,MATCH([4]RDTOS!$DU$4,[4]RDTOS!$CR$2:$DA$2,0)-1,ROWS(ACOMTC1),COLUMNS(ACOMTC1))</definedName>
    <definedName name="ACOMTC1PAS" localSheetId="15">OFFSET(ACOMTC1,0,MATCH([4]RDTOS!$DU$4,[4]RDTOS!$CR$2:$DA$2,0)-1,ROWS(ACOMTC1),COLUMNS(ACOMTC1))</definedName>
    <definedName name="ACOMTC1PAS" localSheetId="20">OFFSET(ACOMTC1,0,MATCH([4]RDTOS!$DU$4,[4]RDTOS!$CR$2:$DA$2,0)-1,ROWS(ACOMTC1),COLUMNS(ACOMTC1))</definedName>
    <definedName name="ACOMTC1PAS" localSheetId="14">OFFSET(ACOMTC1,0,MATCH([4]RDTOS!$DU$4,[4]RDTOS!$CR$2:$DA$2,0)-1,ROWS(ACOMTC1),COLUMNS(ACOMTC1))</definedName>
    <definedName name="ACOMTC1PAS" localSheetId="13">OFFSET(ACOMTC1,0,MATCH([4]RDTOS!$DU$4,[4]RDTOS!$CR$2:$DA$2,0)-1,ROWS(ACOMTC1),COLUMNS(ACOMTC1))</definedName>
    <definedName name="ACOMTC1PAS" localSheetId="28">OFFSET(ACOMTC1,0,MATCH([4]RDTOS!$DU$4,[4]RDTOS!$CR$2:$DA$2,0)-1,ROWS(ACOMTC1),COLUMNS(ACOMTC1))</definedName>
    <definedName name="ACOMTC1PAS" localSheetId="29">OFFSET(ACOMTC1,0,MATCH([4]RDTOS!$DU$4,[4]RDTOS!$CR$2:$DA$2,0)-1,ROWS(ACOMTC1),COLUMNS(ACOMTC1))</definedName>
    <definedName name="ACOMTC1PAS" localSheetId="33">OFFSET(ACOMTC1,0,MATCH([4]RDTOS!$DU$4,[4]RDTOS!$CR$2:$DA$2,0)-1,ROWS(ACOMTC1),COLUMNS(ACOMTC1))</definedName>
    <definedName name="ACOMTC1PAS" localSheetId="31">OFFSET(ACOMTC1,0,MATCH([4]RDTOS!$DU$4,[4]RDTOS!$CR$2:$DA$2,0)-1,ROWS(ACOMTC1),COLUMNS(ACOMTC1))</definedName>
    <definedName name="ACOMTC1PAS" localSheetId="36">OFFSET(ACOMTC1,0,MATCH([4]RDTOS!$DU$4,[4]RDTOS!$CR$2:$DA$2,0)-1,ROWS(ACOMTC1),COLUMNS(ACOMTC1))</definedName>
    <definedName name="ACOMTC1PAS" localSheetId="34">OFFSET(ACOMTC1,0,MATCH([4]RDTOS!$DU$4,[4]RDTOS!$CR$2:$DA$2,0)-1,ROWS(ACOMTC1),COLUMNS(ACOMTC1))</definedName>
    <definedName name="ACOMTC1PAS" localSheetId="35">OFFSET(ACOMTC1,0,MATCH([4]RDTOS!$DU$4,[4]RDTOS!$CR$2:$DA$2,0)-1,ROWS(ACOMTC1),COLUMNS(ACOMTC1))</definedName>
    <definedName name="ACOMTC1PAS" localSheetId="98">OFFSET(ACOMTC1,0,MATCH([4]RDTOS!$DU$4,[4]RDTOS!$CR$2:$DA$2,0)-1,ROWS(ACOMTC1),COLUMNS(ACOMTC1))</definedName>
    <definedName name="ACOMTC1PAS" localSheetId="2">OFFSET(ACOMTC1,0,MATCH([4]RDTOS!$DU$4,[4]RDTOS!$CR$2:$DA$2,0)-1,ROWS(ACOMTC1),COLUMNS(ACOMTC1))</definedName>
    <definedName name="ACOMTC1PAS">OFFSET(ACOMTC1,0,MATCH([4]RDTOS!$DU$4,[4]RDTOS!$CR$2:$DA$2,0)-1,ROWS(ACOMTC1),COLUMNS(ACOMTC1))</definedName>
    <definedName name="ACOMTC1PAS2" localSheetId="7">OFFSET(ACOMTC1,0,MATCH([4]RDTOS!$DU$4,[4]RDTOS!$CR$2:$DA$2,0)-1,ROWS(ACOMTC1),COLUMNS(ACOMTC1))</definedName>
    <definedName name="ACOMTC1PAS2" localSheetId="1">OFFSET(ACOMTC1,0,MATCH([4]RDTOS!$DU$4,[4]RDTOS!$CR$2:$DA$2,0)-1,ROWS(ACOMTC1),COLUMNS(ACOMTC1))</definedName>
    <definedName name="ACOMTC1PAS2" localSheetId="0">OFFSET(ACOMTC1,0,MATCH([4]RDTOS!$DU$4,[4]RDTOS!$CR$2:$DA$2,0)-1,ROWS(ACOMTC1),COLUMNS(ACOMTC1))</definedName>
    <definedName name="ACOMTC1PAS2" localSheetId="5">OFFSET(ACOMTC1,0,MATCH([4]RDTOS!$DU$4,[4]RDTOS!$CR$2:$DA$2,0)-1,ROWS(ACOMTC1),COLUMNS(ACOMTC1))</definedName>
    <definedName name="ACOMTC1PAS2" localSheetId="3">OFFSET(ACOMTC1,0,MATCH([4]RDTOS!$DU$4,[4]RDTOS!$CR$2:$DA$2,0)-1,ROWS(ACOMTC1),COLUMNS(ACOMTC1))</definedName>
    <definedName name="ACOMTC1PAS2" localSheetId="4">OFFSET(ACOMTC1,0,MATCH([4]RDTOS!$DU$4,[4]RDTOS!$CR$2:$DA$2,0)-1,ROWS(ACOMTC1),COLUMNS(ACOMTC1))</definedName>
    <definedName name="ACOMTC1PAS2" localSheetId="40">OFFSET(ACOMTC1,0,MATCH([4]RDTOS!$DU$4,[4]RDTOS!$CR$2:$DA$2,0)-1,ROWS(ACOMTC1),COLUMNS(ACOMTC1))</definedName>
    <definedName name="ACOMTC1PAS2" localSheetId="39">OFFSET(ACOMTC1,0,MATCH([4]RDTOS!$DU$4,[4]RDTOS!$CR$2:$DA$2,0)-1,ROWS(ACOMTC1),COLUMNS(ACOMTC1))</definedName>
    <definedName name="ACOMTC1PAS2" localSheetId="44">OFFSET(ACOMTC1,0,MATCH([4]RDTOS!$DU$4,[4]RDTOS!$CR$2:$DA$2,0)-1,ROWS(ACOMTC1),COLUMNS(ACOMTC1))</definedName>
    <definedName name="ACOMTC1PAS2" localSheetId="43">OFFSET(ACOMTC1,0,MATCH([4]RDTOS!$DU$4,[4]RDTOS!$CR$2:$DA$2,0)-1,ROWS(ACOMTC1),COLUMNS(ACOMTC1))</definedName>
    <definedName name="ACOMTC1PAS2" localSheetId="49">OFFSET(ACOMTC1,0,MATCH([4]RDTOS!$DU$4,[4]RDTOS!$CR$2:$DA$2,0)-1,ROWS(ACOMTC1),COLUMNS(ACOMTC1))</definedName>
    <definedName name="ACOMTC1PAS2" localSheetId="57">OFFSET(ACOMTC1,0,MATCH(#REF!,#REF!,0)-1,ROWS(ACOMTC1),COLUMNS(ACOMTC1))</definedName>
    <definedName name="ACOMTC1PAS2" localSheetId="58">OFFSET(ACOMTC1,0,MATCH([4]RDTOS!$DU$4,[4]RDTOS!$CR$2:$DA$2,0)-1,ROWS(ACOMTC1),COLUMNS(ACOMTC1))</definedName>
    <definedName name="ACOMTC1PAS2" localSheetId="61">OFFSET(ACOMTC1,0,MATCH(#REF!,#REF!,0)-1,ROWS(ACOMTC1),COLUMNS(ACOMTC1))</definedName>
    <definedName name="ACOMTC1PAS2" localSheetId="60">OFFSET(ACOMTC1,0,MATCH(#REF!,#REF!,0)-1,ROWS(ACOMTC1),COLUMNS(ACOMTC1))</definedName>
    <definedName name="ACOMTC1PAS2" localSheetId="63">OFFSET(ACOMTC1,0,MATCH(#REF!,#REF!,0)-1,ROWS(ACOMTC1),COLUMNS(ACOMTC1))</definedName>
    <definedName name="ACOMTC1PAS2" localSheetId="66">OFFSET(ACOMTC1,0,MATCH([4]RDTOS!$DU$4,[4]RDTOS!$CR$2:$DA$2,0)-1,ROWS(ACOMTC1),COLUMNS(ACOMTC1))</definedName>
    <definedName name="ACOMTC1PAS2" localSheetId="67">OFFSET(ACOMTC1,0,MATCH([4]RDTOS!$DU$4,[4]RDTOS!$CR$2:$DA$2,0)-1,ROWS(ACOMTC1),COLUMNS(ACOMTC1))</definedName>
    <definedName name="ACOMTC1PAS2" localSheetId="68">OFFSET(ACOMTC1,0,MATCH([4]RDTOS!$DU$4,[4]RDTOS!$CR$2:$DA$2,0)-1,ROWS(ACOMTC1),COLUMNS(ACOMTC1))</definedName>
    <definedName name="ACOMTC1PAS2" localSheetId="70">OFFSET(ACOMTC1,0,MATCH(#REF!,#REF!,0)-1,ROWS(ACOMTC1),COLUMNS(ACOMTC1))</definedName>
    <definedName name="ACOMTC1PAS2" localSheetId="69">OFFSET(ACOMTC1,0,MATCH(#REF!,#REF!,0)-1,ROWS(ACOMTC1),COLUMNS(ACOMTC1))</definedName>
    <definedName name="ACOMTC1PAS2" localSheetId="71">OFFSET(ACOMTC1,0,MATCH(#REF!,#REF!,0)-1,ROWS(ACOMTC1),COLUMNS(ACOMTC1))</definedName>
    <definedName name="ACOMTC1PAS2" localSheetId="10">OFFSET(ACOMTC1,0,MATCH([4]RDTOS!$DU$4,[4]RDTOS!$CR$2:$DA$2,0)-1,ROWS(ACOMTC1),COLUMNS(ACOMTC1))</definedName>
    <definedName name="ACOMTC1PAS2" localSheetId="9">OFFSET(ACOMTC1,0,MATCH([4]RDTOS!$DU$4,[4]RDTOS!$CR$2:$DA$2,0)-1,ROWS(ACOMTC1),COLUMNS(ACOMTC1))</definedName>
    <definedName name="ACOMTC1PAS2" localSheetId="6">OFFSET(ACOMTC1,0,MATCH([4]RDTOS!$DU$4,[4]RDTOS!$CR$2:$DA$2,0)-1,ROWS(ACOMTC1),COLUMNS(ACOMTC1))</definedName>
    <definedName name="ACOMTC1PAS2" localSheetId="72">OFFSET(ACOMTC1,0,MATCH([4]RDTOS!$DU$4,[4]RDTOS!$CR$2:$DA$2,0)-1,ROWS(ACOMTC1),COLUMNS(ACOMTC1))</definedName>
    <definedName name="ACOMTC1PAS2" localSheetId="73">OFFSET(ACOMTC1,0,MATCH([4]RDTOS!$DU$4,[4]RDTOS!$CR$2:$DA$2,0)-1,ROWS(ACOMTC1),COLUMNS(ACOMTC1))</definedName>
    <definedName name="ACOMTC1PAS2" localSheetId="74">OFFSET(ACOMTC1,0,MATCH([4]RDTOS!$DU$4,[4]RDTOS!$CR$2:$DA$2,0)-1,ROWS(ACOMTC1),COLUMNS(ACOMTC1))</definedName>
    <definedName name="ACOMTC1PAS2" localSheetId="76">OFFSET(ACOMTC1,0,MATCH([4]RDTOS!$DU$4,[4]RDTOS!$CR$2:$DA$2,0)-1,ROWS(ACOMTC1),COLUMNS(ACOMTC1))</definedName>
    <definedName name="ACOMTC1PAS2" localSheetId="77">OFFSET(ACOMTC1,0,MATCH([4]RDTOS!$DU$4,[4]RDTOS!$CR$2:$DA$2,0)-1,ROWS(ACOMTC1),COLUMNS(ACOMTC1))</definedName>
    <definedName name="ACOMTC1PAS2" localSheetId="78">OFFSET(ACOMTC1,0,MATCH([4]RDTOS!$DU$4,[4]RDTOS!$CR$2:$DA$2,0)-1,ROWS(ACOMTC1),COLUMNS(ACOMTC1))</definedName>
    <definedName name="ACOMTC1PAS2" localSheetId="79">OFFSET(ACOMTC1,0,MATCH([4]RDTOS!$DU$4,[4]RDTOS!$CR$2:$DA$2,0)-1,ROWS(ACOMTC1),COLUMNS(ACOMTC1))</definedName>
    <definedName name="ACOMTC1PAS2" localSheetId="90">OFFSET(ACOMTC1,0,MATCH([4]RDTOS!$DU$4,[4]RDTOS!$CR$2:$DA$2,0)-1,ROWS(ACOMTC1),COLUMNS(ACOMTC1))</definedName>
    <definedName name="ACOMTC1PAS2" localSheetId="89">OFFSET(ACOMTC1,0,MATCH([4]RDTOS!$DU$4,[4]RDTOS!$CR$2:$DA$2,0)-1,ROWS(ACOMTC1),COLUMNS(ACOMTC1))</definedName>
    <definedName name="ACOMTC1PAS2" localSheetId="88">OFFSET(ACOMTC1,0,MATCH([4]RDTOS!$DU$4,[4]RDTOS!$CR$2:$DA$2,0)-1,ROWS(ACOMTC1),COLUMNS(ACOMTC1))</definedName>
    <definedName name="ACOMTC1PAS2" localSheetId="87">OFFSET(ACOMTC1,0,MATCH([4]RDTOS!$DU$4,[4]RDTOS!$CR$2:$DA$2,0)-1,ROWS(ACOMTC1),COLUMNS(ACOMTC1))</definedName>
    <definedName name="ACOMTC1PAS2" localSheetId="80">OFFSET(ACOMTC1,0,MATCH([4]RDTOS!$DU$4,[4]RDTOS!$CR$2:$DA$2,0)-1,ROWS(ACOMTC1),COLUMNS(ACOMTC1))</definedName>
    <definedName name="ACOMTC1PAS2" localSheetId="92">OFFSET(ACOMTC1,0,MATCH(#REF!,#REF!,0)-1,ROWS(ACOMTC1),COLUMNS(ACOMTC1))</definedName>
    <definedName name="ACOMTC1PAS2" localSheetId="91">OFFSET(ACOMTC1,0,MATCH(#REF!,#REF!,0)-1,ROWS(ACOMTC1),COLUMNS(ACOMTC1))</definedName>
    <definedName name="ACOMTC1PAS2" localSheetId="93">OFFSET(ACOMTC1,0,MATCH([4]RDTOS!$DU$4,[4]RDTOS!$CR$2:$DA$2,0)-1,ROWS(ACOMTC1),COLUMNS(ACOMTC1))</definedName>
    <definedName name="ACOMTC1PAS2" localSheetId="95">OFFSET(ACOMTC1,0,MATCH(#REF!,#REF!,0)-1,ROWS(ACOMTC1),COLUMNS(ACOMTC1))</definedName>
    <definedName name="ACOMTC1PAS2" localSheetId="97">OFFSET(ACOMTC1,0,MATCH([4]RDTOS!$DU$4,[4]RDTOS!$CR$2:$DA$2,0)-1,ROWS(ACOMTC1),COLUMNS(ACOMTC1))</definedName>
    <definedName name="ACOMTC1PAS2" localSheetId="100">OFFSET(ACOMTC1,0,MATCH([4]RDTOS!$DU$4,[4]RDTOS!$CR$2:$DA$2,0)-1,ROWS(ACOMTC1),COLUMNS(ACOMTC1))</definedName>
    <definedName name="ACOMTC1PAS2" localSheetId="103">OFFSET(ACOMTC1,0,MATCH([4]RDTOS!$DU$4,[4]RDTOS!$CR$2:$DA$2,0)-1,ROWS(ACOMTC1),COLUMNS(ACOMTC1))</definedName>
    <definedName name="ACOMTC1PAS2" localSheetId="104">OFFSET(ACOMTC1,0,MATCH([4]RDTOS!$DU$4,[4]RDTOS!$CR$2:$DA$2,0)-1,ROWS(ACOMTC1),COLUMNS(ACOMTC1))</definedName>
    <definedName name="ACOMTC1PAS2" localSheetId="105">OFFSET(ACOMTC1,0,MATCH(#REF!,#REF!,0)-1,ROWS(ACOMTC1),COLUMNS(ACOMTC1))</definedName>
    <definedName name="ACOMTC1PAS2" localSheetId="106">OFFSET(ACOMTC1,0,MATCH([4]RDTOS!$DU$4,[4]RDTOS!$CR$2:$DA$2,0)-1,ROWS(ACOMTC1),COLUMNS(ACOMTC1))</definedName>
    <definedName name="ACOMTC1PAS2" localSheetId="107">OFFSET(ACOMTC1,0,MATCH([4]RDTOS!$DU$4,[4]RDTOS!$CR$2:$DA$2,0)-1,ROWS(ACOMTC1),COLUMNS(ACOMTC1))</definedName>
    <definedName name="ACOMTC1PAS2" localSheetId="11">OFFSET(ACOMTC1,0,MATCH([4]RDTOS!$DU$4,[4]RDTOS!$CR$2:$DA$2,0)-1,ROWS(ACOMTC1),COLUMNS(ACOMTC1))</definedName>
    <definedName name="ACOMTC1PAS2" localSheetId="19">OFFSET(ACOMTC1,0,MATCH([4]RDTOS!$DU$4,[4]RDTOS!$CR$2:$DA$2,0)-1,ROWS(ACOMTC1),COLUMNS(ACOMTC1))</definedName>
    <definedName name="ACOMTC1PAS2" localSheetId="18">OFFSET(ACOMTC1,0,MATCH([4]RDTOS!$DU$4,[4]RDTOS!$CR$2:$DA$2,0)-1,ROWS(ACOMTC1),COLUMNS(ACOMTC1))</definedName>
    <definedName name="ACOMTC1PAS2" localSheetId="16">OFFSET(ACOMTC1,0,MATCH([4]RDTOS!$DU$4,[4]RDTOS!$CR$2:$DA$2,0)-1,ROWS(ACOMTC1),COLUMNS(ACOMTC1))</definedName>
    <definedName name="ACOMTC1PAS2" localSheetId="15">OFFSET(ACOMTC1,0,MATCH([4]RDTOS!$DU$4,[4]RDTOS!$CR$2:$DA$2,0)-1,ROWS(ACOMTC1),COLUMNS(ACOMTC1))</definedName>
    <definedName name="ACOMTC1PAS2" localSheetId="20">OFFSET(ACOMTC1,0,MATCH([4]RDTOS!$DU$4,[4]RDTOS!$CR$2:$DA$2,0)-1,ROWS(ACOMTC1),COLUMNS(ACOMTC1))</definedName>
    <definedName name="ACOMTC1PAS2" localSheetId="14">OFFSET(ACOMTC1,0,MATCH([4]RDTOS!$DU$4,[4]RDTOS!$CR$2:$DA$2,0)-1,ROWS(ACOMTC1),COLUMNS(ACOMTC1))</definedName>
    <definedName name="ACOMTC1PAS2" localSheetId="13">OFFSET(ACOMTC1,0,MATCH([4]RDTOS!$DU$4,[4]RDTOS!$CR$2:$DA$2,0)-1,ROWS(ACOMTC1),COLUMNS(ACOMTC1))</definedName>
    <definedName name="ACOMTC1PAS2" localSheetId="28">OFFSET(ACOMTC1,0,MATCH([4]RDTOS!$DU$4,[4]RDTOS!$CR$2:$DA$2,0)-1,ROWS(ACOMTC1),COLUMNS(ACOMTC1))</definedName>
    <definedName name="ACOMTC1PAS2" localSheetId="29">OFFSET(ACOMTC1,0,MATCH([4]RDTOS!$DU$4,[4]RDTOS!$CR$2:$DA$2,0)-1,ROWS(ACOMTC1),COLUMNS(ACOMTC1))</definedName>
    <definedName name="ACOMTC1PAS2" localSheetId="33">OFFSET(ACOMTC1,0,MATCH([4]RDTOS!$DU$4,[4]RDTOS!$CR$2:$DA$2,0)-1,ROWS(ACOMTC1),COLUMNS(ACOMTC1))</definedName>
    <definedName name="ACOMTC1PAS2" localSheetId="31">OFFSET(ACOMTC1,0,MATCH([4]RDTOS!$DU$4,[4]RDTOS!$CR$2:$DA$2,0)-1,ROWS(ACOMTC1),COLUMNS(ACOMTC1))</definedName>
    <definedName name="ACOMTC1PAS2" localSheetId="36">OFFSET(ACOMTC1,0,MATCH([4]RDTOS!$DU$4,[4]RDTOS!$CR$2:$DA$2,0)-1,ROWS(ACOMTC1),COLUMNS(ACOMTC1))</definedName>
    <definedName name="ACOMTC1PAS2" localSheetId="34">OFFSET(ACOMTC1,0,MATCH([4]RDTOS!$DU$4,[4]RDTOS!$CR$2:$DA$2,0)-1,ROWS(ACOMTC1),COLUMNS(ACOMTC1))</definedName>
    <definedName name="ACOMTC1PAS2" localSheetId="35">OFFSET(ACOMTC1,0,MATCH([4]RDTOS!$DU$4,[4]RDTOS!$CR$2:$DA$2,0)-1,ROWS(ACOMTC1),COLUMNS(ACOMTC1))</definedName>
    <definedName name="ACOMTC1PAS2" localSheetId="98">OFFSET(ACOMTC1,0,MATCH([4]RDTOS!$DU$4,[4]RDTOS!$CR$2:$DA$2,0)-1,ROWS(ACOMTC1),COLUMNS(ACOMTC1))</definedName>
    <definedName name="ACOMTC1PAS2" localSheetId="2">OFFSET(ACOMTC1,0,MATCH([4]RDTOS!$DU$4,[4]RDTOS!$CR$2:$DA$2,0)-1,ROWS(ACOMTC1),COLUMNS(ACOMTC1))</definedName>
    <definedName name="ACOMTC1PAS2">OFFSET(ACOMTC1,0,MATCH([4]RDTOS!$DU$4,[4]RDTOS!$CR$2:$DA$2,0)-1,ROWS(ACOMTC1),COLUMNS(ACOMTC1))</definedName>
    <definedName name="ACOMTI1" localSheetId="4">OFFSET([4]RDTOS!$BI$2,MATCH([4]RDTOS!$DP$4,[4]RDTOS!$BI$2:$BI$130,0)-12,0,12,1)</definedName>
    <definedName name="ACOMTI1" localSheetId="57">OFFSET(#REF!,MATCH(#REF!,#REF!,0)-12,0,12,1)</definedName>
    <definedName name="ACOMTI1" localSheetId="61">OFFSET(#REF!,MATCH(#REF!,#REF!,0)-12,0,12,1)</definedName>
    <definedName name="ACOMTI1" localSheetId="70">OFFSET(#REF!,MATCH(#REF!,#REF!,0)-12,0,12,1)</definedName>
    <definedName name="ACOMTI1" localSheetId="71">OFFSET(#REF!,MATCH(#REF!,#REF!,0)-12,0,12,1)</definedName>
    <definedName name="ACOMTI1" localSheetId="95">OFFSET(#REF!,MATCH(#REF!,#REF!,0)-12,0,12,1)</definedName>
    <definedName name="ACOMTI1" localSheetId="105">OFFSET(#REF!,MATCH(#REF!,#REF!,0)-12,0,12,1)</definedName>
    <definedName name="ACOMTI1">OFFSET([4]RDTOS!$BI$2,MATCH([4]RDTOS!$DP$4,[4]RDTOS!$BI$2:$BI$130,0)-12,0,12,1)</definedName>
    <definedName name="ACOMTI1ACT" localSheetId="1">OFFSET([0]!ACOMTI1,0,MATCH([4]RDTOS!$DV$4,[4]RDTOS!$BI$2:$BV$2,0)-1,ROWS([0]!ACOMTI1),COLUMNS([0]!ACOMTI1))</definedName>
    <definedName name="ACOMTI1ACT" localSheetId="0">OFFSET(ACOMTI1,0,MATCH([4]RDTOS!$DV$4,[4]RDTOS!$BI$2:$BV$2,0)-1,ROWS(ACOMTI1),COLUMNS(ACOMTI1))</definedName>
    <definedName name="ACOMTI1ACT" localSheetId="5">OFFSET([0]!ACOMTI1,0,MATCH([4]RDTOS!$DV$4,[4]RDTOS!$BI$2:$BV$2,0)-1,ROWS([0]!ACOMTI1),COLUMNS([0]!ACOMTI1))</definedName>
    <definedName name="ACOMTI1ACT" localSheetId="3">OFFSET(ACOMTI1,0,MATCH([4]RDTOS!$DV$4,[4]RDTOS!$BI$2:$BV$2,0)-1,ROWS(ACOMTI1),COLUMNS(ACOMTI1))</definedName>
    <definedName name="ACOMTI1ACT" localSheetId="4">OFFSET('Flujos de efectivo'!ACOMTI1,0,MATCH([4]RDTOS!$DV$4,[4]RDTOS!$BI$2:$BV$2,0)-1,ROWS('Flujos de efectivo'!ACOMTI1),COLUMNS('Flujos de efectivo'!ACOMTI1))</definedName>
    <definedName name="ACOMTI1ACT" localSheetId="57">OFFSET('Nota 12 Activos prepagados'!ACOMTI1,0,MATCH(#REF!,#REF!,0)-1,ROWS('Nota 12 Activos prepagados'!ACOMTI1),COLUMNS('Nota 12 Activos prepagados'!ACOMTI1))</definedName>
    <definedName name="ACOMTI1ACT" localSheetId="58">OFFSET(ACOMTI1,0,MATCH([4]RDTOS!$DV$4,[4]RDTOS!$BI$2:$BV$2,0)-1,ROWS(ACOMTI1),COLUMNS(ACOMTI1))</definedName>
    <definedName name="ACOMTI1ACT" localSheetId="61">OFFSET('Nota 14 Compromisos adquisicion'!ACOMTI1,0,MATCH(#REF!,#REF!,0)-1,ROWS('Nota 14 Compromisos adquisicion'!ACOMTI1),COLUMNS('Nota 14 Compromisos adquisicion'!ACOMTI1))</definedName>
    <definedName name="ACOMTI1ACT" localSheetId="60">OFFSET(ACOMTI1,0,MATCH(#REF!,#REF!,0)-1,ROWS(ACOMTI1),COLUMNS(ACOMTI1))</definedName>
    <definedName name="ACOMTI1ACT" localSheetId="63">OFFSET(ACOMTI1,0,MATCH(#REF!,#REF!,0)-1,ROWS(ACOMTI1),COLUMNS(ACOMTI1))</definedName>
    <definedName name="ACOMTI1ACT" localSheetId="66">OFFSET(ACOMTI1,0,MATCH([4]RDTOS!$DV$4,[4]RDTOS!$BI$2:$BV$2,0)-1,ROWS(ACOMTI1),COLUMNS(ACOMTI1))</definedName>
    <definedName name="ACOMTI1ACT" localSheetId="67">OFFSET(ACOMTI1,0,MATCH([4]RDTOS!$DV$4,[4]RDTOS!$BI$2:$BV$2,0)-1,ROWS(ACOMTI1),COLUMNS(ACOMTI1))</definedName>
    <definedName name="ACOMTI1ACT" localSheetId="68">OFFSET(ACOMTI1,0,MATCH([4]RDTOS!$DV$4,[4]RDTOS!$BI$2:$BV$2,0)-1,ROWS(ACOMTI1),COLUMNS(ACOMTI1))</definedName>
    <definedName name="ACOMTI1ACT" localSheetId="70">OFFSET('Nota 19 Activo por derecho'!ACOMTI1,0,MATCH(#REF!,#REF!,0)-1,ROWS('Nota 19 Activo por derecho'!ACOMTI1),COLUMNS('Nota 19 Activo por derecho'!ACOMTI1))</definedName>
    <definedName name="ACOMTI1ACT" localSheetId="69">OFFSET(ACOMTI1,0,MATCH(#REF!,#REF!,0)-1,ROWS(ACOMTI1),COLUMNS(ACOMTI1))</definedName>
    <definedName name="ACOMTI1ACT" localSheetId="71">OFFSET('Nota 19 Pasiv por arrend'!ACOMTI1,0,MATCH(#REF!,#REF!,0)-1,ROWS('Nota 19 Pasiv por arrend'!ACOMTI1),COLUMNS('Nota 19 Pasiv por arrend'!ACOMTI1))</definedName>
    <definedName name="ACOMTI1ACT" localSheetId="10">OFFSET(ACOMTI1,0,MATCH([4]RDTOS!$DV$4,[4]RDTOS!$BI$2:$BV$2,0)-1,ROWS(ACOMTI1),COLUMNS(ACOMTI1))</definedName>
    <definedName name="ACOMTI1ACT" localSheetId="9">OFFSET([0]!ACOMTI1,0,MATCH([4]RDTOS!$DV$4,[4]RDTOS!$BI$2:$BV$2,0)-1,ROWS([0]!ACOMTI1),COLUMNS([0]!ACOMTI1))</definedName>
    <definedName name="ACOMTI1ACT" localSheetId="6">OFFSET(ACOMTI1,0,MATCH([4]RDTOS!$DV$4,[4]RDTOS!$BI$2:$BV$2,0)-1,ROWS(ACOMTI1),COLUMNS(ACOMTI1))</definedName>
    <definedName name="ACOMTI1ACT" localSheetId="72">OFFSET(ACOMTI1,0,MATCH([4]RDTOS!$DV$4,[4]RDTOS!$BI$2:$BV$2,0)-1,ROWS(ACOMTI1),COLUMNS(ACOMTI1))</definedName>
    <definedName name="ACOMTI1ACT" localSheetId="73">OFFSET(ACOMTI1,0,MATCH([4]RDTOS!$DV$4,[4]RDTOS!$BI$2:$BV$2,0)-1,ROWS(ACOMTI1),COLUMNS(ACOMTI1))</definedName>
    <definedName name="ACOMTI1ACT" localSheetId="74">OFFSET(ACOMTI1,0,MATCH([4]RDTOS!$DV$4,[4]RDTOS!$BI$2:$BV$2,0)-1,ROWS(ACOMTI1),COLUMNS(ACOMTI1))</definedName>
    <definedName name="ACOMTI1ACT" localSheetId="76">OFFSET(ACOMTI1,0,MATCH([4]RDTOS!$DV$4,[4]RDTOS!$BI$2:$BV$2,0)-1,ROWS(ACOMTI1),COLUMNS(ACOMTI1))</definedName>
    <definedName name="ACOMTI1ACT" localSheetId="77">OFFSET(ACOMTI1,0,MATCH([4]RDTOS!$DV$4,[4]RDTOS!$BI$2:$BV$2,0)-1,ROWS(ACOMTI1),COLUMNS(ACOMTI1))</definedName>
    <definedName name="ACOMTI1ACT" localSheetId="78">OFFSET(ACOMTI1,0,MATCH([4]RDTOS!$DV$4,[4]RDTOS!$BI$2:$BV$2,0)-1,ROWS(ACOMTI1),COLUMNS(ACOMTI1))</definedName>
    <definedName name="ACOMTI1ACT" localSheetId="79">OFFSET(ACOMTI1,0,MATCH([4]RDTOS!$DV$4,[4]RDTOS!$BI$2:$BV$2,0)-1,ROWS(ACOMTI1),COLUMNS(ACOMTI1))</definedName>
    <definedName name="ACOMTI1ACT" localSheetId="80">OFFSET(ACOMTI1,0,MATCH([4]RDTOS!$DV$4,[4]RDTOS!$BI$2:$BV$2,0)-1,ROWS(ACOMTI1),COLUMNS(ACOMTI1))</definedName>
    <definedName name="ACOMTI1ACT" localSheetId="92">OFFSET(ACOMTI1,0,MATCH(#REF!,#REF!,0)-1,ROWS(ACOMTI1),COLUMNS(ACOMTI1))</definedName>
    <definedName name="ACOMTI1ACT" localSheetId="91">OFFSET(ACOMTI1,0,MATCH(#REF!,#REF!,0)-1,ROWS(ACOMTI1),COLUMNS(ACOMTI1))</definedName>
    <definedName name="ACOMTI1ACT" localSheetId="93">OFFSET(ACOMTI1,0,MATCH([4]RDTOS!$DV$4,[4]RDTOS!$BI$2:$BV$2,0)-1,ROWS(ACOMTI1),COLUMNS(ACOMTI1))</definedName>
    <definedName name="ACOMTI1ACT" localSheetId="95">OFFSET('Nota 30A Provisiones - casos '!ACOMTI1,0,MATCH(#REF!,#REF!,0)-1,ROWS('Nota 30A Provisiones - casos '!ACOMTI1),COLUMNS('Nota 30A Provisiones - casos '!ACOMTI1))</definedName>
    <definedName name="ACOMTI1ACT" localSheetId="97">OFFSET(ACOMTI1,0,MATCH([4]RDTOS!$DV$4,[4]RDTOS!$BI$2:$BV$2,0)-1,ROWS(ACOMTI1),COLUMNS(ACOMTI1))</definedName>
    <definedName name="ACOMTI1ACT" localSheetId="103">OFFSET(ACOMTI1,0,MATCH([4]RDTOS!$DV$4,[4]RDTOS!$BI$2:$BV$2,0)-1,ROWS(ACOMTI1),COLUMNS(ACOMTI1))</definedName>
    <definedName name="ACOMTI1ACT" localSheetId="104">OFFSET(ACOMTI1,0,MATCH([4]RDTOS!$DV$4,[4]RDTOS!$BI$2:$BV$2,0)-1,ROWS(ACOMTI1),COLUMNS(ACOMTI1))</definedName>
    <definedName name="ACOMTI1ACT" localSheetId="105">OFFSET('Nota 42A Deprec amort dete ANF'!ACOMTI1,0,MATCH(#REF!,#REF!,0)-1,ROWS('Nota 42A Deprec amort dete ANF'!ACOMTI1),COLUMNS('Nota 42A Deprec amort dete ANF'!ACOMTI1))</definedName>
    <definedName name="ACOMTI1ACT" localSheetId="106">OFFSET(ACOMTI1,0,MATCH([4]RDTOS!$DV$4,[4]RDTOS!$BI$2:$BV$2,0)-1,ROWS(ACOMTI1),COLUMNS(ACOMTI1))</definedName>
    <definedName name="ACOMTI1ACT" localSheetId="107">OFFSET(ACOMTI1,0,MATCH([4]RDTOS!$DV$4,[4]RDTOS!$BI$2:$BV$2,0)-1,ROWS(ACOMTI1),COLUMNS(ACOMTI1))</definedName>
    <definedName name="ACOMTI1ACT" localSheetId="11">OFFSET(ACOMTI1,0,MATCH([4]RDTOS!$DV$4,[4]RDTOS!$BI$2:$BV$2,0)-1,ROWS(ACOMTI1),COLUMNS(ACOMTI1))</definedName>
    <definedName name="ACOMTI1ACT" localSheetId="16">OFFSET([5]!ACOMTI1,0,MATCH([4]RDTOS!$DV$4,[4]RDTOS!$BI$2:$BV$2,0)-1,ROWS([5]!ACOMTI1),COLUMNS([5]!ACOMTI1))</definedName>
    <definedName name="ACOMTI1ACT" localSheetId="15">OFFSET([5]!ACOMTI1,0,MATCH([4]RDTOS!$DV$4,[4]RDTOS!$BI$2:$BV$2,0)-1,ROWS([5]!ACOMTI1),COLUMNS([5]!ACOMTI1))</definedName>
    <definedName name="ACOMTI1ACT" localSheetId="20">OFFSET(ACOMTI1,0,MATCH([4]RDTOS!$DV$4,[4]RDTOS!$BI$2:$BV$2,0)-1,ROWS(ACOMTI1),COLUMNS(ACOMTI1))</definedName>
    <definedName name="ACOMTI1ACT" localSheetId="28">OFFSET(ACOMTI1,0,MATCH([4]RDTOS!$DV$4,[4]RDTOS!$BI$2:$BV$2,0)-1,ROWS(ACOMTI1),COLUMNS(ACOMTI1))</definedName>
    <definedName name="ACOMTI1ACT" localSheetId="29">OFFSET(ACOMTI1,0,MATCH([4]RDTOS!$DV$4,[4]RDTOS!$BI$2:$BV$2,0)-1,ROWS(ACOMTI1),COLUMNS(ACOMTI1))</definedName>
    <definedName name="ACOMTI1ACT" localSheetId="33">OFFSET(ACOMTI1,0,MATCH([4]RDTOS!$DV$4,[4]RDTOS!$BI$2:$BV$2,0)-1,ROWS(ACOMTI1),COLUMNS(ACOMTI1))</definedName>
    <definedName name="ACOMTI1ACT" localSheetId="31">OFFSET(ACOMTI1,0,MATCH([4]RDTOS!$DV$4,[4]RDTOS!$BI$2:$BV$2,0)-1,ROWS(ACOMTI1),COLUMNS(ACOMTI1))</definedName>
    <definedName name="ACOMTI1ACT" localSheetId="36">OFFSET([0]!ACOMTI1,0,MATCH([4]RDTOS!$DV$4,[4]RDTOS!$BI$2:$BV$2,0)-1,ROWS([0]!ACOMTI1),COLUMNS([0]!ACOMTI1))</definedName>
    <definedName name="ACOMTI1ACT" localSheetId="34">OFFSET(ACOMTI1,0,MATCH([4]RDTOS!$DV$4,[4]RDTOS!$BI$2:$BV$2,0)-1,ROWS(ACOMTI1),COLUMNS(ACOMTI1))</definedName>
    <definedName name="ACOMTI1ACT" localSheetId="35">OFFSET([0]!ACOMTI1,0,MATCH([4]RDTOS!$DV$4,[4]RDTOS!$BI$2:$BV$2,0)-1,ROWS([0]!ACOMTI1),COLUMNS([0]!ACOMTI1))</definedName>
    <definedName name="ACOMTI1ACT" localSheetId="98">OFFSET(ACOMTI1,0,MATCH([4]RDTOS!$DV$4,[4]RDTOS!$BI$2:$BV$2,0)-1,ROWS(ACOMTI1),COLUMNS(ACOMTI1))</definedName>
    <definedName name="ACOMTI1ACT" localSheetId="2">OFFSET([0]!ACOMTI1,0,MATCH([4]RDTOS!$DV$4,[4]RDTOS!$BI$2:$BV$2,0)-1,ROWS([0]!ACOMTI1),COLUMNS([0]!ACOMTI1))</definedName>
    <definedName name="ACOMTI1ACT">OFFSET(ACOMTI1,0,MATCH([4]RDTOS!$DV$4,[4]RDTOS!$BI$2:$BV$2,0)-1,ROWS(ACOMTI1),COLUMNS(ACOMTI1))</definedName>
    <definedName name="ACOMTI1ACT2" localSheetId="1">OFFSET([0]!ACOMTI1,0,MATCH([4]RDTOS!$DV$4,[4]RDTOS!$BI$2:$BV$2,0)-1,ROWS([0]!ACOMTI1),COLUMNS([0]!ACOMTI1))</definedName>
    <definedName name="ACOMTI1ACT2" localSheetId="0">OFFSET(ACOMTI1,0,MATCH([4]RDTOS!$DV$4,[4]RDTOS!$BI$2:$BV$2,0)-1,ROWS(ACOMTI1),COLUMNS(ACOMTI1))</definedName>
    <definedName name="ACOMTI1ACT2" localSheetId="5">OFFSET([0]!ACOMTI1,0,MATCH([4]RDTOS!$DV$4,[4]RDTOS!$BI$2:$BV$2,0)-1,ROWS([0]!ACOMTI1),COLUMNS([0]!ACOMTI1))</definedName>
    <definedName name="ACOMTI1ACT2" localSheetId="3">OFFSET(ACOMTI1,0,MATCH([4]RDTOS!$DV$4,[4]RDTOS!$BI$2:$BV$2,0)-1,ROWS(ACOMTI1),COLUMNS(ACOMTI1))</definedName>
    <definedName name="ACOMTI1ACT2" localSheetId="4">OFFSET('Flujos de efectivo'!ACOMTI1,0,MATCH([4]RDTOS!$DV$4,[4]RDTOS!$BI$2:$BV$2,0)-1,ROWS('Flujos de efectivo'!ACOMTI1),COLUMNS('Flujos de efectivo'!ACOMTI1))</definedName>
    <definedName name="ACOMTI1ACT2" localSheetId="57">OFFSET('Nota 12 Activos prepagados'!ACOMTI1,0,MATCH(#REF!,#REF!,0)-1,ROWS('Nota 12 Activos prepagados'!ACOMTI1),COLUMNS('Nota 12 Activos prepagados'!ACOMTI1))</definedName>
    <definedName name="ACOMTI1ACT2" localSheetId="58">OFFSET(ACOMTI1,0,MATCH([4]RDTOS!$DV$4,[4]RDTOS!$BI$2:$BV$2,0)-1,ROWS(ACOMTI1),COLUMNS(ACOMTI1))</definedName>
    <definedName name="ACOMTI1ACT2" localSheetId="61">OFFSET('Nota 14 Compromisos adquisicion'!ACOMTI1,0,MATCH(#REF!,#REF!,0)-1,ROWS('Nota 14 Compromisos adquisicion'!ACOMTI1),COLUMNS('Nota 14 Compromisos adquisicion'!ACOMTI1))</definedName>
    <definedName name="ACOMTI1ACT2" localSheetId="60">OFFSET(ACOMTI1,0,MATCH(#REF!,#REF!,0)-1,ROWS(ACOMTI1),COLUMNS(ACOMTI1))</definedName>
    <definedName name="ACOMTI1ACT2" localSheetId="63">OFFSET(ACOMTI1,0,MATCH(#REF!,#REF!,0)-1,ROWS(ACOMTI1),COLUMNS(ACOMTI1))</definedName>
    <definedName name="ACOMTI1ACT2" localSheetId="66">OFFSET(ACOMTI1,0,MATCH([4]RDTOS!$DV$4,[4]RDTOS!$BI$2:$BV$2,0)-1,ROWS(ACOMTI1),COLUMNS(ACOMTI1))</definedName>
    <definedName name="ACOMTI1ACT2" localSheetId="67">OFFSET(ACOMTI1,0,MATCH([4]RDTOS!$DV$4,[4]RDTOS!$BI$2:$BV$2,0)-1,ROWS(ACOMTI1),COLUMNS(ACOMTI1))</definedName>
    <definedName name="ACOMTI1ACT2" localSheetId="68">OFFSET(ACOMTI1,0,MATCH([4]RDTOS!$DV$4,[4]RDTOS!$BI$2:$BV$2,0)-1,ROWS(ACOMTI1),COLUMNS(ACOMTI1))</definedName>
    <definedName name="ACOMTI1ACT2" localSheetId="70">OFFSET('Nota 19 Activo por derecho'!ACOMTI1,0,MATCH(#REF!,#REF!,0)-1,ROWS('Nota 19 Activo por derecho'!ACOMTI1),COLUMNS('Nota 19 Activo por derecho'!ACOMTI1))</definedName>
    <definedName name="ACOMTI1ACT2" localSheetId="69">OFFSET(ACOMTI1,0,MATCH(#REF!,#REF!,0)-1,ROWS(ACOMTI1),COLUMNS(ACOMTI1))</definedName>
    <definedName name="ACOMTI1ACT2" localSheetId="71">OFFSET('Nota 19 Pasiv por arrend'!ACOMTI1,0,MATCH(#REF!,#REF!,0)-1,ROWS('Nota 19 Pasiv por arrend'!ACOMTI1),COLUMNS('Nota 19 Pasiv por arrend'!ACOMTI1))</definedName>
    <definedName name="ACOMTI1ACT2" localSheetId="10">OFFSET(ACOMTI1,0,MATCH([4]RDTOS!$DV$4,[4]RDTOS!$BI$2:$BV$2,0)-1,ROWS(ACOMTI1),COLUMNS(ACOMTI1))</definedName>
    <definedName name="ACOMTI1ACT2" localSheetId="9">OFFSET([0]!ACOMTI1,0,MATCH([4]RDTOS!$DV$4,[4]RDTOS!$BI$2:$BV$2,0)-1,ROWS([0]!ACOMTI1),COLUMNS([0]!ACOMTI1))</definedName>
    <definedName name="ACOMTI1ACT2" localSheetId="6">OFFSET(ACOMTI1,0,MATCH([4]RDTOS!$DV$4,[4]RDTOS!$BI$2:$BV$2,0)-1,ROWS(ACOMTI1),COLUMNS(ACOMTI1))</definedName>
    <definedName name="ACOMTI1ACT2" localSheetId="72">OFFSET(ACOMTI1,0,MATCH([4]RDTOS!$DV$4,[4]RDTOS!$BI$2:$BV$2,0)-1,ROWS(ACOMTI1),COLUMNS(ACOMTI1))</definedName>
    <definedName name="ACOMTI1ACT2" localSheetId="73">OFFSET(ACOMTI1,0,MATCH([4]RDTOS!$DV$4,[4]RDTOS!$BI$2:$BV$2,0)-1,ROWS(ACOMTI1),COLUMNS(ACOMTI1))</definedName>
    <definedName name="ACOMTI1ACT2" localSheetId="74">OFFSET(ACOMTI1,0,MATCH([4]RDTOS!$DV$4,[4]RDTOS!$BI$2:$BV$2,0)-1,ROWS(ACOMTI1),COLUMNS(ACOMTI1))</definedName>
    <definedName name="ACOMTI1ACT2" localSheetId="76">OFFSET(ACOMTI1,0,MATCH([4]RDTOS!$DV$4,[4]RDTOS!$BI$2:$BV$2,0)-1,ROWS(ACOMTI1),COLUMNS(ACOMTI1))</definedName>
    <definedName name="ACOMTI1ACT2" localSheetId="77">OFFSET(ACOMTI1,0,MATCH([4]RDTOS!$DV$4,[4]RDTOS!$BI$2:$BV$2,0)-1,ROWS(ACOMTI1),COLUMNS(ACOMTI1))</definedName>
    <definedName name="ACOMTI1ACT2" localSheetId="78">OFFSET(ACOMTI1,0,MATCH([4]RDTOS!$DV$4,[4]RDTOS!$BI$2:$BV$2,0)-1,ROWS(ACOMTI1),COLUMNS(ACOMTI1))</definedName>
    <definedName name="ACOMTI1ACT2" localSheetId="79">OFFSET(ACOMTI1,0,MATCH([4]RDTOS!$DV$4,[4]RDTOS!$BI$2:$BV$2,0)-1,ROWS(ACOMTI1),COLUMNS(ACOMTI1))</definedName>
    <definedName name="ACOMTI1ACT2" localSheetId="80">OFFSET(ACOMTI1,0,MATCH([4]RDTOS!$DV$4,[4]RDTOS!$BI$2:$BV$2,0)-1,ROWS(ACOMTI1),COLUMNS(ACOMTI1))</definedName>
    <definedName name="ACOMTI1ACT2" localSheetId="92">OFFSET(ACOMTI1,0,MATCH(#REF!,#REF!,0)-1,ROWS(ACOMTI1),COLUMNS(ACOMTI1))</definedName>
    <definedName name="ACOMTI1ACT2" localSheetId="91">OFFSET(ACOMTI1,0,MATCH(#REF!,#REF!,0)-1,ROWS(ACOMTI1),COLUMNS(ACOMTI1))</definedName>
    <definedName name="ACOMTI1ACT2" localSheetId="93">OFFSET(ACOMTI1,0,MATCH([4]RDTOS!$DV$4,[4]RDTOS!$BI$2:$BV$2,0)-1,ROWS(ACOMTI1),COLUMNS(ACOMTI1))</definedName>
    <definedName name="ACOMTI1ACT2" localSheetId="95">OFFSET('Nota 30A Provisiones - casos '!ACOMTI1,0,MATCH(#REF!,#REF!,0)-1,ROWS('Nota 30A Provisiones - casos '!ACOMTI1),COLUMNS('Nota 30A Provisiones - casos '!ACOMTI1))</definedName>
    <definedName name="ACOMTI1ACT2" localSheetId="97">OFFSET(ACOMTI1,0,MATCH([4]RDTOS!$DV$4,[4]RDTOS!$BI$2:$BV$2,0)-1,ROWS(ACOMTI1),COLUMNS(ACOMTI1))</definedName>
    <definedName name="ACOMTI1ACT2" localSheetId="103">OFFSET(ACOMTI1,0,MATCH([4]RDTOS!$DV$4,[4]RDTOS!$BI$2:$BV$2,0)-1,ROWS(ACOMTI1),COLUMNS(ACOMTI1))</definedName>
    <definedName name="ACOMTI1ACT2" localSheetId="104">OFFSET(ACOMTI1,0,MATCH([4]RDTOS!$DV$4,[4]RDTOS!$BI$2:$BV$2,0)-1,ROWS(ACOMTI1),COLUMNS(ACOMTI1))</definedName>
    <definedName name="ACOMTI1ACT2" localSheetId="105">OFFSET('Nota 42A Deprec amort dete ANF'!ACOMTI1,0,MATCH(#REF!,#REF!,0)-1,ROWS('Nota 42A Deprec amort dete ANF'!ACOMTI1),COLUMNS('Nota 42A Deprec amort dete ANF'!ACOMTI1))</definedName>
    <definedName name="ACOMTI1ACT2" localSheetId="106">OFFSET(ACOMTI1,0,MATCH([4]RDTOS!$DV$4,[4]RDTOS!$BI$2:$BV$2,0)-1,ROWS(ACOMTI1),COLUMNS(ACOMTI1))</definedName>
    <definedName name="ACOMTI1ACT2" localSheetId="107">OFFSET(ACOMTI1,0,MATCH([4]RDTOS!$DV$4,[4]RDTOS!$BI$2:$BV$2,0)-1,ROWS(ACOMTI1),COLUMNS(ACOMTI1))</definedName>
    <definedName name="ACOMTI1ACT2" localSheetId="11">OFFSET(ACOMTI1,0,MATCH([4]RDTOS!$DV$4,[4]RDTOS!$BI$2:$BV$2,0)-1,ROWS(ACOMTI1),COLUMNS(ACOMTI1))</definedName>
    <definedName name="ACOMTI1ACT2" localSheetId="16">OFFSET([5]!ACOMTI1,0,MATCH([4]RDTOS!$DV$4,[4]RDTOS!$BI$2:$BV$2,0)-1,ROWS([5]!ACOMTI1),COLUMNS([5]!ACOMTI1))</definedName>
    <definedName name="ACOMTI1ACT2" localSheetId="15">OFFSET([5]!ACOMTI1,0,MATCH([4]RDTOS!$DV$4,[4]RDTOS!$BI$2:$BV$2,0)-1,ROWS([5]!ACOMTI1),COLUMNS([5]!ACOMTI1))</definedName>
    <definedName name="ACOMTI1ACT2" localSheetId="20">OFFSET(ACOMTI1,0,MATCH([4]RDTOS!$DV$4,[4]RDTOS!$BI$2:$BV$2,0)-1,ROWS(ACOMTI1),COLUMNS(ACOMTI1))</definedName>
    <definedName name="ACOMTI1ACT2" localSheetId="28">OFFSET(ACOMTI1,0,MATCH([4]RDTOS!$DV$4,[4]RDTOS!$BI$2:$BV$2,0)-1,ROWS(ACOMTI1),COLUMNS(ACOMTI1))</definedName>
    <definedName name="ACOMTI1ACT2" localSheetId="29">OFFSET(ACOMTI1,0,MATCH([4]RDTOS!$DV$4,[4]RDTOS!$BI$2:$BV$2,0)-1,ROWS(ACOMTI1),COLUMNS(ACOMTI1))</definedName>
    <definedName name="ACOMTI1ACT2" localSheetId="33">OFFSET(ACOMTI1,0,MATCH([4]RDTOS!$DV$4,[4]RDTOS!$BI$2:$BV$2,0)-1,ROWS(ACOMTI1),COLUMNS(ACOMTI1))</definedName>
    <definedName name="ACOMTI1ACT2" localSheetId="31">OFFSET(ACOMTI1,0,MATCH([4]RDTOS!$DV$4,[4]RDTOS!$BI$2:$BV$2,0)-1,ROWS(ACOMTI1),COLUMNS(ACOMTI1))</definedName>
    <definedName name="ACOMTI1ACT2" localSheetId="36">OFFSET([0]!ACOMTI1,0,MATCH([4]RDTOS!$DV$4,[4]RDTOS!$BI$2:$BV$2,0)-1,ROWS([0]!ACOMTI1),COLUMNS([0]!ACOMTI1))</definedName>
    <definedName name="ACOMTI1ACT2" localSheetId="34">OFFSET(ACOMTI1,0,MATCH([4]RDTOS!$DV$4,[4]RDTOS!$BI$2:$BV$2,0)-1,ROWS(ACOMTI1),COLUMNS(ACOMTI1))</definedName>
    <definedName name="ACOMTI1ACT2" localSheetId="35">OFFSET([0]!ACOMTI1,0,MATCH([4]RDTOS!$DV$4,[4]RDTOS!$BI$2:$BV$2,0)-1,ROWS([0]!ACOMTI1),COLUMNS([0]!ACOMTI1))</definedName>
    <definedName name="ACOMTI1ACT2" localSheetId="98">OFFSET(ACOMTI1,0,MATCH([4]RDTOS!$DV$4,[4]RDTOS!$BI$2:$BV$2,0)-1,ROWS(ACOMTI1),COLUMNS(ACOMTI1))</definedName>
    <definedName name="ACOMTI1ACT2" localSheetId="2">OFFSET([0]!ACOMTI1,0,MATCH([4]RDTOS!$DV$4,[4]RDTOS!$BI$2:$BV$2,0)-1,ROWS([0]!ACOMTI1),COLUMNS([0]!ACOMTI1))</definedName>
    <definedName name="ACOMTI1ACT2">OFFSET(ACOMTI1,0,MATCH([4]RDTOS!$DV$4,[4]RDTOS!$BI$2:$BV$2,0)-1,ROWS(ACOMTI1),COLUMNS(ACOMTI1))</definedName>
    <definedName name="ACOMTI1BAR" localSheetId="1">OFFSET([0]!ACOMTI1,0,MATCH([4]RDTOS!$DY$4,[4]RDTOS!$BI$2:$BV$2,0)-1,ROWS([0]!ACOMTI1),COLUMNS([0]!ACOMTI1))</definedName>
    <definedName name="ACOMTI1BAR" localSheetId="0">OFFSET(ACOMTI1,0,MATCH([4]RDTOS!$DY$4,[4]RDTOS!$BI$2:$BV$2,0)-1,ROWS(ACOMTI1),COLUMNS(ACOMTI1))</definedName>
    <definedName name="ACOMTI1BAR" localSheetId="5">OFFSET([0]!ACOMTI1,0,MATCH([4]RDTOS!$DY$4,[4]RDTOS!$BI$2:$BV$2,0)-1,ROWS([0]!ACOMTI1),COLUMNS([0]!ACOMTI1))</definedName>
    <definedName name="ACOMTI1BAR" localSheetId="3">OFFSET(ACOMTI1,0,MATCH([4]RDTOS!$DY$4,[4]RDTOS!$BI$2:$BV$2,0)-1,ROWS(ACOMTI1),COLUMNS(ACOMTI1))</definedName>
    <definedName name="ACOMTI1BAR" localSheetId="4">OFFSET('Flujos de efectivo'!ACOMTI1,0,MATCH([4]RDTOS!$DY$4,[4]RDTOS!$BI$2:$BV$2,0)-1,ROWS('Flujos de efectivo'!ACOMTI1),COLUMNS('Flujos de efectivo'!ACOMTI1))</definedName>
    <definedName name="ACOMTI1BAR" localSheetId="57">OFFSET('Nota 12 Activos prepagados'!ACOMTI1,0,MATCH(#REF!,#REF!,0)-1,ROWS('Nota 12 Activos prepagados'!ACOMTI1),COLUMNS('Nota 12 Activos prepagados'!ACOMTI1))</definedName>
    <definedName name="ACOMTI1BAR" localSheetId="58">OFFSET(ACOMTI1,0,MATCH([4]RDTOS!$DY$4,[4]RDTOS!$BI$2:$BV$2,0)-1,ROWS(ACOMTI1),COLUMNS(ACOMTI1))</definedName>
    <definedName name="ACOMTI1BAR" localSheetId="61">OFFSET('Nota 14 Compromisos adquisicion'!ACOMTI1,0,MATCH(#REF!,#REF!,0)-1,ROWS('Nota 14 Compromisos adquisicion'!ACOMTI1),COLUMNS('Nota 14 Compromisos adquisicion'!ACOMTI1))</definedName>
    <definedName name="ACOMTI1BAR" localSheetId="60">OFFSET(ACOMTI1,0,MATCH(#REF!,#REF!,0)-1,ROWS(ACOMTI1),COLUMNS(ACOMTI1))</definedName>
    <definedName name="ACOMTI1BAR" localSheetId="63">OFFSET(ACOMTI1,0,MATCH(#REF!,#REF!,0)-1,ROWS(ACOMTI1),COLUMNS(ACOMTI1))</definedName>
    <definedName name="ACOMTI1BAR" localSheetId="66">OFFSET(ACOMTI1,0,MATCH([4]RDTOS!$DY$4,[4]RDTOS!$BI$2:$BV$2,0)-1,ROWS(ACOMTI1),COLUMNS(ACOMTI1))</definedName>
    <definedName name="ACOMTI1BAR" localSheetId="67">OFFSET(ACOMTI1,0,MATCH([4]RDTOS!$DY$4,[4]RDTOS!$BI$2:$BV$2,0)-1,ROWS(ACOMTI1),COLUMNS(ACOMTI1))</definedName>
    <definedName name="ACOMTI1BAR" localSheetId="68">OFFSET(ACOMTI1,0,MATCH([4]RDTOS!$DY$4,[4]RDTOS!$BI$2:$BV$2,0)-1,ROWS(ACOMTI1),COLUMNS(ACOMTI1))</definedName>
    <definedName name="ACOMTI1BAR" localSheetId="70">OFFSET('Nota 19 Activo por derecho'!ACOMTI1,0,MATCH(#REF!,#REF!,0)-1,ROWS('Nota 19 Activo por derecho'!ACOMTI1),COLUMNS('Nota 19 Activo por derecho'!ACOMTI1))</definedName>
    <definedName name="ACOMTI1BAR" localSheetId="69">OFFSET(ACOMTI1,0,MATCH(#REF!,#REF!,0)-1,ROWS(ACOMTI1),COLUMNS(ACOMTI1))</definedName>
    <definedName name="ACOMTI1BAR" localSheetId="71">OFFSET('Nota 19 Pasiv por arrend'!ACOMTI1,0,MATCH(#REF!,#REF!,0)-1,ROWS('Nota 19 Pasiv por arrend'!ACOMTI1),COLUMNS('Nota 19 Pasiv por arrend'!ACOMTI1))</definedName>
    <definedName name="ACOMTI1BAR" localSheetId="10">OFFSET(ACOMTI1,0,MATCH([4]RDTOS!$DY$4,[4]RDTOS!$BI$2:$BV$2,0)-1,ROWS(ACOMTI1),COLUMNS(ACOMTI1))</definedName>
    <definedName name="ACOMTI1BAR" localSheetId="9">OFFSET([0]!ACOMTI1,0,MATCH([4]RDTOS!$DY$4,[4]RDTOS!$BI$2:$BV$2,0)-1,ROWS([0]!ACOMTI1),COLUMNS([0]!ACOMTI1))</definedName>
    <definedName name="ACOMTI1BAR" localSheetId="6">OFFSET(ACOMTI1,0,MATCH([4]RDTOS!$DY$4,[4]RDTOS!$BI$2:$BV$2,0)-1,ROWS(ACOMTI1),COLUMNS(ACOMTI1))</definedName>
    <definedName name="ACOMTI1BAR" localSheetId="72">OFFSET(ACOMTI1,0,MATCH([4]RDTOS!$DY$4,[4]RDTOS!$BI$2:$BV$2,0)-1,ROWS(ACOMTI1),COLUMNS(ACOMTI1))</definedName>
    <definedName name="ACOMTI1BAR" localSheetId="73">OFFSET(ACOMTI1,0,MATCH([4]RDTOS!$DY$4,[4]RDTOS!$BI$2:$BV$2,0)-1,ROWS(ACOMTI1),COLUMNS(ACOMTI1))</definedName>
    <definedName name="ACOMTI1BAR" localSheetId="74">OFFSET(ACOMTI1,0,MATCH([4]RDTOS!$DY$4,[4]RDTOS!$BI$2:$BV$2,0)-1,ROWS(ACOMTI1),COLUMNS(ACOMTI1))</definedName>
    <definedName name="ACOMTI1BAR" localSheetId="76">OFFSET(ACOMTI1,0,MATCH([4]RDTOS!$DY$4,[4]RDTOS!$BI$2:$BV$2,0)-1,ROWS(ACOMTI1),COLUMNS(ACOMTI1))</definedName>
    <definedName name="ACOMTI1BAR" localSheetId="77">OFFSET(ACOMTI1,0,MATCH([4]RDTOS!$DY$4,[4]RDTOS!$BI$2:$BV$2,0)-1,ROWS(ACOMTI1),COLUMNS(ACOMTI1))</definedName>
    <definedName name="ACOMTI1BAR" localSheetId="78">OFFSET(ACOMTI1,0,MATCH([4]RDTOS!$DY$4,[4]RDTOS!$BI$2:$BV$2,0)-1,ROWS(ACOMTI1),COLUMNS(ACOMTI1))</definedName>
    <definedName name="ACOMTI1BAR" localSheetId="79">OFFSET(ACOMTI1,0,MATCH([4]RDTOS!$DY$4,[4]RDTOS!$BI$2:$BV$2,0)-1,ROWS(ACOMTI1),COLUMNS(ACOMTI1))</definedName>
    <definedName name="ACOMTI1BAR" localSheetId="80">OFFSET(ACOMTI1,0,MATCH([4]RDTOS!$DY$4,[4]RDTOS!$BI$2:$BV$2,0)-1,ROWS(ACOMTI1),COLUMNS(ACOMTI1))</definedName>
    <definedName name="ACOMTI1BAR" localSheetId="92">OFFSET(ACOMTI1,0,MATCH(#REF!,#REF!,0)-1,ROWS(ACOMTI1),COLUMNS(ACOMTI1))</definedName>
    <definedName name="ACOMTI1BAR" localSheetId="91">OFFSET(ACOMTI1,0,MATCH(#REF!,#REF!,0)-1,ROWS(ACOMTI1),COLUMNS(ACOMTI1))</definedName>
    <definedName name="ACOMTI1BAR" localSheetId="93">OFFSET(ACOMTI1,0,MATCH([4]RDTOS!$DY$4,[4]RDTOS!$BI$2:$BV$2,0)-1,ROWS(ACOMTI1),COLUMNS(ACOMTI1))</definedName>
    <definedName name="ACOMTI1BAR" localSheetId="95">OFFSET('Nota 30A Provisiones - casos '!ACOMTI1,0,MATCH(#REF!,#REF!,0)-1,ROWS('Nota 30A Provisiones - casos '!ACOMTI1),COLUMNS('Nota 30A Provisiones - casos '!ACOMTI1))</definedName>
    <definedName name="ACOMTI1BAR" localSheetId="97">OFFSET(ACOMTI1,0,MATCH([4]RDTOS!$DY$4,[4]RDTOS!$BI$2:$BV$2,0)-1,ROWS(ACOMTI1),COLUMNS(ACOMTI1))</definedName>
    <definedName name="ACOMTI1BAR" localSheetId="103">OFFSET(ACOMTI1,0,MATCH([4]RDTOS!$DY$4,[4]RDTOS!$BI$2:$BV$2,0)-1,ROWS(ACOMTI1),COLUMNS(ACOMTI1))</definedName>
    <definedName name="ACOMTI1BAR" localSheetId="104">OFFSET(ACOMTI1,0,MATCH([4]RDTOS!$DY$4,[4]RDTOS!$BI$2:$BV$2,0)-1,ROWS(ACOMTI1),COLUMNS(ACOMTI1))</definedName>
    <definedName name="ACOMTI1BAR" localSheetId="105">OFFSET('Nota 42A Deprec amort dete ANF'!ACOMTI1,0,MATCH(#REF!,#REF!,0)-1,ROWS('Nota 42A Deprec amort dete ANF'!ACOMTI1),COLUMNS('Nota 42A Deprec amort dete ANF'!ACOMTI1))</definedName>
    <definedName name="ACOMTI1BAR" localSheetId="106">OFFSET(ACOMTI1,0,MATCH([4]RDTOS!$DY$4,[4]RDTOS!$BI$2:$BV$2,0)-1,ROWS(ACOMTI1),COLUMNS(ACOMTI1))</definedName>
    <definedName name="ACOMTI1BAR" localSheetId="107">OFFSET(ACOMTI1,0,MATCH([4]RDTOS!$DY$4,[4]RDTOS!$BI$2:$BV$2,0)-1,ROWS(ACOMTI1),COLUMNS(ACOMTI1))</definedName>
    <definedName name="ACOMTI1BAR" localSheetId="11">OFFSET(ACOMTI1,0,MATCH([4]RDTOS!$DY$4,[4]RDTOS!$BI$2:$BV$2,0)-1,ROWS(ACOMTI1),COLUMNS(ACOMTI1))</definedName>
    <definedName name="ACOMTI1BAR" localSheetId="16">OFFSET([5]!ACOMTI1,0,MATCH([4]RDTOS!$DY$4,[4]RDTOS!$BI$2:$BV$2,0)-1,ROWS([5]!ACOMTI1),COLUMNS([5]!ACOMTI1))</definedName>
    <definedName name="ACOMTI1BAR" localSheetId="15">OFFSET([5]!ACOMTI1,0,MATCH([4]RDTOS!$DY$4,[4]RDTOS!$BI$2:$BV$2,0)-1,ROWS([5]!ACOMTI1),COLUMNS([5]!ACOMTI1))</definedName>
    <definedName name="ACOMTI1BAR" localSheetId="20">OFFSET(ACOMTI1,0,MATCH([4]RDTOS!$DY$4,[4]RDTOS!$BI$2:$BV$2,0)-1,ROWS(ACOMTI1),COLUMNS(ACOMTI1))</definedName>
    <definedName name="ACOMTI1BAR" localSheetId="28">OFFSET(ACOMTI1,0,MATCH([4]RDTOS!$DY$4,[4]RDTOS!$BI$2:$BV$2,0)-1,ROWS(ACOMTI1),COLUMNS(ACOMTI1))</definedName>
    <definedName name="ACOMTI1BAR" localSheetId="29">OFFSET(ACOMTI1,0,MATCH([4]RDTOS!$DY$4,[4]RDTOS!$BI$2:$BV$2,0)-1,ROWS(ACOMTI1),COLUMNS(ACOMTI1))</definedName>
    <definedName name="ACOMTI1BAR" localSheetId="33">OFFSET(ACOMTI1,0,MATCH([4]RDTOS!$DY$4,[4]RDTOS!$BI$2:$BV$2,0)-1,ROWS(ACOMTI1),COLUMNS(ACOMTI1))</definedName>
    <definedName name="ACOMTI1BAR" localSheetId="31">OFFSET(ACOMTI1,0,MATCH([4]RDTOS!$DY$4,[4]RDTOS!$BI$2:$BV$2,0)-1,ROWS(ACOMTI1),COLUMNS(ACOMTI1))</definedName>
    <definedName name="ACOMTI1BAR" localSheetId="36">OFFSET([0]!ACOMTI1,0,MATCH([4]RDTOS!$DY$4,[4]RDTOS!$BI$2:$BV$2,0)-1,ROWS([0]!ACOMTI1),COLUMNS([0]!ACOMTI1))</definedName>
    <definedName name="ACOMTI1BAR" localSheetId="34">OFFSET(ACOMTI1,0,MATCH([4]RDTOS!$DY$4,[4]RDTOS!$BI$2:$BV$2,0)-1,ROWS(ACOMTI1),COLUMNS(ACOMTI1))</definedName>
    <definedName name="ACOMTI1BAR" localSheetId="35">OFFSET([0]!ACOMTI1,0,MATCH([4]RDTOS!$DY$4,[4]RDTOS!$BI$2:$BV$2,0)-1,ROWS([0]!ACOMTI1),COLUMNS([0]!ACOMTI1))</definedName>
    <definedName name="ACOMTI1BAR" localSheetId="98">OFFSET(ACOMTI1,0,MATCH([4]RDTOS!$DY$4,[4]RDTOS!$BI$2:$BV$2,0)-1,ROWS(ACOMTI1),COLUMNS(ACOMTI1))</definedName>
    <definedName name="ACOMTI1BAR" localSheetId="2">OFFSET([0]!ACOMTI1,0,MATCH([4]RDTOS!$DY$4,[4]RDTOS!$BI$2:$BV$2,0)-1,ROWS([0]!ACOMTI1),COLUMNS([0]!ACOMTI1))</definedName>
    <definedName name="ACOMTI1BAR">OFFSET(ACOMTI1,0,MATCH([4]RDTOS!$DY$4,[4]RDTOS!$BI$2:$BV$2,0)-1,ROWS(ACOMTI1),COLUMNS(ACOMTI1))</definedName>
    <definedName name="ACOMTI1BAR2" localSheetId="1">OFFSET([0]!ACOMTI1,0,MATCH([4]RDTOS!$DY$4,[4]RDTOS!$BI$2:$BV$2,0)-1,ROWS([0]!ACOMTI1),COLUMNS([0]!ACOMTI1))</definedName>
    <definedName name="ACOMTI1BAR2" localSheetId="0">OFFSET(ACOMTI1,0,MATCH([4]RDTOS!$DY$4,[4]RDTOS!$BI$2:$BV$2,0)-1,ROWS(ACOMTI1),COLUMNS(ACOMTI1))</definedName>
    <definedName name="ACOMTI1BAR2" localSheetId="5">OFFSET([0]!ACOMTI1,0,MATCH([4]RDTOS!$DY$4,[4]RDTOS!$BI$2:$BV$2,0)-1,ROWS([0]!ACOMTI1),COLUMNS([0]!ACOMTI1))</definedName>
    <definedName name="ACOMTI1BAR2" localSheetId="3">OFFSET(ACOMTI1,0,MATCH([4]RDTOS!$DY$4,[4]RDTOS!$BI$2:$BV$2,0)-1,ROWS(ACOMTI1),COLUMNS(ACOMTI1))</definedName>
    <definedName name="ACOMTI1BAR2" localSheetId="4">OFFSET('Flujos de efectivo'!ACOMTI1,0,MATCH([4]RDTOS!$DY$4,[4]RDTOS!$BI$2:$BV$2,0)-1,ROWS('Flujos de efectivo'!ACOMTI1),COLUMNS('Flujos de efectivo'!ACOMTI1))</definedName>
    <definedName name="ACOMTI1BAR2" localSheetId="57">OFFSET('Nota 12 Activos prepagados'!ACOMTI1,0,MATCH(#REF!,#REF!,0)-1,ROWS('Nota 12 Activos prepagados'!ACOMTI1),COLUMNS('Nota 12 Activos prepagados'!ACOMTI1))</definedName>
    <definedName name="ACOMTI1BAR2" localSheetId="58">OFFSET(ACOMTI1,0,MATCH([4]RDTOS!$DY$4,[4]RDTOS!$BI$2:$BV$2,0)-1,ROWS(ACOMTI1),COLUMNS(ACOMTI1))</definedName>
    <definedName name="ACOMTI1BAR2" localSheetId="61">OFFSET('Nota 14 Compromisos adquisicion'!ACOMTI1,0,MATCH(#REF!,#REF!,0)-1,ROWS('Nota 14 Compromisos adquisicion'!ACOMTI1),COLUMNS('Nota 14 Compromisos adquisicion'!ACOMTI1))</definedName>
    <definedName name="ACOMTI1BAR2" localSheetId="60">OFFSET(ACOMTI1,0,MATCH(#REF!,#REF!,0)-1,ROWS(ACOMTI1),COLUMNS(ACOMTI1))</definedName>
    <definedName name="ACOMTI1BAR2" localSheetId="63">OFFSET(ACOMTI1,0,MATCH(#REF!,#REF!,0)-1,ROWS(ACOMTI1),COLUMNS(ACOMTI1))</definedName>
    <definedName name="ACOMTI1BAR2" localSheetId="66">OFFSET(ACOMTI1,0,MATCH([4]RDTOS!$DY$4,[4]RDTOS!$BI$2:$BV$2,0)-1,ROWS(ACOMTI1),COLUMNS(ACOMTI1))</definedName>
    <definedName name="ACOMTI1BAR2" localSheetId="67">OFFSET(ACOMTI1,0,MATCH([4]RDTOS!$DY$4,[4]RDTOS!$BI$2:$BV$2,0)-1,ROWS(ACOMTI1),COLUMNS(ACOMTI1))</definedName>
    <definedName name="ACOMTI1BAR2" localSheetId="68">OFFSET(ACOMTI1,0,MATCH([4]RDTOS!$DY$4,[4]RDTOS!$BI$2:$BV$2,0)-1,ROWS(ACOMTI1),COLUMNS(ACOMTI1))</definedName>
    <definedName name="ACOMTI1BAR2" localSheetId="70">OFFSET('Nota 19 Activo por derecho'!ACOMTI1,0,MATCH(#REF!,#REF!,0)-1,ROWS('Nota 19 Activo por derecho'!ACOMTI1),COLUMNS('Nota 19 Activo por derecho'!ACOMTI1))</definedName>
    <definedName name="ACOMTI1BAR2" localSheetId="69">OFFSET(ACOMTI1,0,MATCH(#REF!,#REF!,0)-1,ROWS(ACOMTI1),COLUMNS(ACOMTI1))</definedName>
    <definedName name="ACOMTI1BAR2" localSheetId="71">OFFSET('Nota 19 Pasiv por arrend'!ACOMTI1,0,MATCH(#REF!,#REF!,0)-1,ROWS('Nota 19 Pasiv por arrend'!ACOMTI1),COLUMNS('Nota 19 Pasiv por arrend'!ACOMTI1))</definedName>
    <definedName name="ACOMTI1BAR2" localSheetId="10">OFFSET(ACOMTI1,0,MATCH([4]RDTOS!$DY$4,[4]RDTOS!$BI$2:$BV$2,0)-1,ROWS(ACOMTI1),COLUMNS(ACOMTI1))</definedName>
    <definedName name="ACOMTI1BAR2" localSheetId="9">OFFSET([0]!ACOMTI1,0,MATCH([4]RDTOS!$DY$4,[4]RDTOS!$BI$2:$BV$2,0)-1,ROWS([0]!ACOMTI1),COLUMNS([0]!ACOMTI1))</definedName>
    <definedName name="ACOMTI1BAR2" localSheetId="6">OFFSET(ACOMTI1,0,MATCH([4]RDTOS!$DY$4,[4]RDTOS!$BI$2:$BV$2,0)-1,ROWS(ACOMTI1),COLUMNS(ACOMTI1))</definedName>
    <definedName name="ACOMTI1BAR2" localSheetId="72">OFFSET(ACOMTI1,0,MATCH([4]RDTOS!$DY$4,[4]RDTOS!$BI$2:$BV$2,0)-1,ROWS(ACOMTI1),COLUMNS(ACOMTI1))</definedName>
    <definedName name="ACOMTI1BAR2" localSheetId="73">OFFSET(ACOMTI1,0,MATCH([4]RDTOS!$DY$4,[4]RDTOS!$BI$2:$BV$2,0)-1,ROWS(ACOMTI1),COLUMNS(ACOMTI1))</definedName>
    <definedName name="ACOMTI1BAR2" localSheetId="74">OFFSET(ACOMTI1,0,MATCH([4]RDTOS!$DY$4,[4]RDTOS!$BI$2:$BV$2,0)-1,ROWS(ACOMTI1),COLUMNS(ACOMTI1))</definedName>
    <definedName name="ACOMTI1BAR2" localSheetId="76">OFFSET(ACOMTI1,0,MATCH([4]RDTOS!$DY$4,[4]RDTOS!$BI$2:$BV$2,0)-1,ROWS(ACOMTI1),COLUMNS(ACOMTI1))</definedName>
    <definedName name="ACOMTI1BAR2" localSheetId="77">OFFSET(ACOMTI1,0,MATCH([4]RDTOS!$DY$4,[4]RDTOS!$BI$2:$BV$2,0)-1,ROWS(ACOMTI1),COLUMNS(ACOMTI1))</definedName>
    <definedName name="ACOMTI1BAR2" localSheetId="78">OFFSET(ACOMTI1,0,MATCH([4]RDTOS!$DY$4,[4]RDTOS!$BI$2:$BV$2,0)-1,ROWS(ACOMTI1),COLUMNS(ACOMTI1))</definedName>
    <definedName name="ACOMTI1BAR2" localSheetId="79">OFFSET(ACOMTI1,0,MATCH([4]RDTOS!$DY$4,[4]RDTOS!$BI$2:$BV$2,0)-1,ROWS(ACOMTI1),COLUMNS(ACOMTI1))</definedName>
    <definedName name="ACOMTI1BAR2" localSheetId="80">OFFSET(ACOMTI1,0,MATCH([4]RDTOS!$DY$4,[4]RDTOS!$BI$2:$BV$2,0)-1,ROWS(ACOMTI1),COLUMNS(ACOMTI1))</definedName>
    <definedName name="ACOMTI1BAR2" localSheetId="92">OFFSET(ACOMTI1,0,MATCH(#REF!,#REF!,0)-1,ROWS(ACOMTI1),COLUMNS(ACOMTI1))</definedName>
    <definedName name="ACOMTI1BAR2" localSheetId="91">OFFSET(ACOMTI1,0,MATCH(#REF!,#REF!,0)-1,ROWS(ACOMTI1),COLUMNS(ACOMTI1))</definedName>
    <definedName name="ACOMTI1BAR2" localSheetId="93">OFFSET(ACOMTI1,0,MATCH([4]RDTOS!$DY$4,[4]RDTOS!$BI$2:$BV$2,0)-1,ROWS(ACOMTI1),COLUMNS(ACOMTI1))</definedName>
    <definedName name="ACOMTI1BAR2" localSheetId="95">OFFSET('Nota 30A Provisiones - casos '!ACOMTI1,0,MATCH(#REF!,#REF!,0)-1,ROWS('Nota 30A Provisiones - casos '!ACOMTI1),COLUMNS('Nota 30A Provisiones - casos '!ACOMTI1))</definedName>
    <definedName name="ACOMTI1BAR2" localSheetId="97">OFFSET(ACOMTI1,0,MATCH([4]RDTOS!$DY$4,[4]RDTOS!$BI$2:$BV$2,0)-1,ROWS(ACOMTI1),COLUMNS(ACOMTI1))</definedName>
    <definedName name="ACOMTI1BAR2" localSheetId="103">OFFSET(ACOMTI1,0,MATCH([4]RDTOS!$DY$4,[4]RDTOS!$BI$2:$BV$2,0)-1,ROWS(ACOMTI1),COLUMNS(ACOMTI1))</definedName>
    <definedName name="ACOMTI1BAR2" localSheetId="104">OFFSET(ACOMTI1,0,MATCH([4]RDTOS!$DY$4,[4]RDTOS!$BI$2:$BV$2,0)-1,ROWS(ACOMTI1),COLUMNS(ACOMTI1))</definedName>
    <definedName name="ACOMTI1BAR2" localSheetId="105">OFFSET('Nota 42A Deprec amort dete ANF'!ACOMTI1,0,MATCH(#REF!,#REF!,0)-1,ROWS('Nota 42A Deprec amort dete ANF'!ACOMTI1),COLUMNS('Nota 42A Deprec amort dete ANF'!ACOMTI1))</definedName>
    <definedName name="ACOMTI1BAR2" localSheetId="106">OFFSET(ACOMTI1,0,MATCH([4]RDTOS!$DY$4,[4]RDTOS!$BI$2:$BV$2,0)-1,ROWS(ACOMTI1),COLUMNS(ACOMTI1))</definedName>
    <definedName name="ACOMTI1BAR2" localSheetId="107">OFFSET(ACOMTI1,0,MATCH([4]RDTOS!$DY$4,[4]RDTOS!$BI$2:$BV$2,0)-1,ROWS(ACOMTI1),COLUMNS(ACOMTI1))</definedName>
    <definedName name="ACOMTI1BAR2" localSheetId="11">OFFSET(ACOMTI1,0,MATCH([4]RDTOS!$DY$4,[4]RDTOS!$BI$2:$BV$2,0)-1,ROWS(ACOMTI1),COLUMNS(ACOMTI1))</definedName>
    <definedName name="ACOMTI1BAR2" localSheetId="16">OFFSET([5]!ACOMTI1,0,MATCH([4]RDTOS!$DY$4,[4]RDTOS!$BI$2:$BV$2,0)-1,ROWS([5]!ACOMTI1),COLUMNS([5]!ACOMTI1))</definedName>
    <definedName name="ACOMTI1BAR2" localSheetId="15">OFFSET([5]!ACOMTI1,0,MATCH([4]RDTOS!$DY$4,[4]RDTOS!$BI$2:$BV$2,0)-1,ROWS([5]!ACOMTI1),COLUMNS([5]!ACOMTI1))</definedName>
    <definedName name="ACOMTI1BAR2" localSheetId="20">OFFSET(ACOMTI1,0,MATCH([4]RDTOS!$DY$4,[4]RDTOS!$BI$2:$BV$2,0)-1,ROWS(ACOMTI1),COLUMNS(ACOMTI1))</definedName>
    <definedName name="ACOMTI1BAR2" localSheetId="28">OFFSET(ACOMTI1,0,MATCH([4]RDTOS!$DY$4,[4]RDTOS!$BI$2:$BV$2,0)-1,ROWS(ACOMTI1),COLUMNS(ACOMTI1))</definedName>
    <definedName name="ACOMTI1BAR2" localSheetId="29">OFFSET(ACOMTI1,0,MATCH([4]RDTOS!$DY$4,[4]RDTOS!$BI$2:$BV$2,0)-1,ROWS(ACOMTI1),COLUMNS(ACOMTI1))</definedName>
    <definedName name="ACOMTI1BAR2" localSheetId="33">OFFSET(ACOMTI1,0,MATCH([4]RDTOS!$DY$4,[4]RDTOS!$BI$2:$BV$2,0)-1,ROWS(ACOMTI1),COLUMNS(ACOMTI1))</definedName>
    <definedName name="ACOMTI1BAR2" localSheetId="31">OFFSET(ACOMTI1,0,MATCH([4]RDTOS!$DY$4,[4]RDTOS!$BI$2:$BV$2,0)-1,ROWS(ACOMTI1),COLUMNS(ACOMTI1))</definedName>
    <definedName name="ACOMTI1BAR2" localSheetId="36">OFFSET([0]!ACOMTI1,0,MATCH([4]RDTOS!$DY$4,[4]RDTOS!$BI$2:$BV$2,0)-1,ROWS([0]!ACOMTI1),COLUMNS([0]!ACOMTI1))</definedName>
    <definedName name="ACOMTI1BAR2" localSheetId="34">OFFSET(ACOMTI1,0,MATCH([4]RDTOS!$DY$4,[4]RDTOS!$BI$2:$BV$2,0)-1,ROWS(ACOMTI1),COLUMNS(ACOMTI1))</definedName>
    <definedName name="ACOMTI1BAR2" localSheetId="35">OFFSET([0]!ACOMTI1,0,MATCH([4]RDTOS!$DY$4,[4]RDTOS!$BI$2:$BV$2,0)-1,ROWS([0]!ACOMTI1),COLUMNS([0]!ACOMTI1))</definedName>
    <definedName name="ACOMTI1BAR2" localSheetId="98">OFFSET(ACOMTI1,0,MATCH([4]RDTOS!$DY$4,[4]RDTOS!$BI$2:$BV$2,0)-1,ROWS(ACOMTI1),COLUMNS(ACOMTI1))</definedName>
    <definedName name="ACOMTI1BAR2" localSheetId="2">OFFSET([0]!ACOMTI1,0,MATCH([4]RDTOS!$DY$4,[4]RDTOS!$BI$2:$BV$2,0)-1,ROWS([0]!ACOMTI1),COLUMNS([0]!ACOMTI1))</definedName>
    <definedName name="ACOMTI1BAR2">OFFSET(ACOMTI1,0,MATCH([4]RDTOS!$DY$4,[4]RDTOS!$BI$2:$BV$2,0)-1,ROWS(ACOMTI1),COLUMNS(ACOMTI1))</definedName>
    <definedName name="ACOMTI1CON" localSheetId="1">OFFSET([0]!ACOMTI1,0,MATCH([4]RDTOS!$DW$4,[4]RDTOS!$BI$2:$BV$2,0)-1,ROWS([0]!ACOMTI1),COLUMNS([0]!ACOMTI1))</definedName>
    <definedName name="ACOMTI1CON" localSheetId="0">OFFSET(ACOMTI1,0,MATCH([4]RDTOS!$DW$4,[4]RDTOS!$BI$2:$BV$2,0)-1,ROWS(ACOMTI1),COLUMNS(ACOMTI1))</definedName>
    <definedName name="ACOMTI1CON" localSheetId="5">OFFSET([0]!ACOMTI1,0,MATCH([4]RDTOS!$DW$4,[4]RDTOS!$BI$2:$BV$2,0)-1,ROWS([0]!ACOMTI1),COLUMNS([0]!ACOMTI1))</definedName>
    <definedName name="ACOMTI1CON" localSheetId="3">OFFSET(ACOMTI1,0,MATCH([4]RDTOS!$DW$4,[4]RDTOS!$BI$2:$BV$2,0)-1,ROWS(ACOMTI1),COLUMNS(ACOMTI1))</definedName>
    <definedName name="ACOMTI1CON" localSheetId="4">OFFSET('Flujos de efectivo'!ACOMTI1,0,MATCH([4]RDTOS!$DW$4,[4]RDTOS!$BI$2:$BV$2,0)-1,ROWS('Flujos de efectivo'!ACOMTI1),COLUMNS('Flujos de efectivo'!ACOMTI1))</definedName>
    <definedName name="ACOMTI1CON" localSheetId="57">OFFSET('Nota 12 Activos prepagados'!ACOMTI1,0,MATCH(#REF!,#REF!,0)-1,ROWS('Nota 12 Activos prepagados'!ACOMTI1),COLUMNS('Nota 12 Activos prepagados'!ACOMTI1))</definedName>
    <definedName name="ACOMTI1CON" localSheetId="58">OFFSET(ACOMTI1,0,MATCH([4]RDTOS!$DW$4,[4]RDTOS!$BI$2:$BV$2,0)-1,ROWS(ACOMTI1),COLUMNS(ACOMTI1))</definedName>
    <definedName name="ACOMTI1CON" localSheetId="61">OFFSET('Nota 14 Compromisos adquisicion'!ACOMTI1,0,MATCH(#REF!,#REF!,0)-1,ROWS('Nota 14 Compromisos adquisicion'!ACOMTI1),COLUMNS('Nota 14 Compromisos adquisicion'!ACOMTI1))</definedName>
    <definedName name="ACOMTI1CON" localSheetId="60">OFFSET(ACOMTI1,0,MATCH(#REF!,#REF!,0)-1,ROWS(ACOMTI1),COLUMNS(ACOMTI1))</definedName>
    <definedName name="ACOMTI1CON" localSheetId="63">OFFSET(ACOMTI1,0,MATCH(#REF!,#REF!,0)-1,ROWS(ACOMTI1),COLUMNS(ACOMTI1))</definedName>
    <definedName name="ACOMTI1CON" localSheetId="66">OFFSET(ACOMTI1,0,MATCH([4]RDTOS!$DW$4,[4]RDTOS!$BI$2:$BV$2,0)-1,ROWS(ACOMTI1),COLUMNS(ACOMTI1))</definedName>
    <definedName name="ACOMTI1CON" localSheetId="67">OFFSET(ACOMTI1,0,MATCH([4]RDTOS!$DW$4,[4]RDTOS!$BI$2:$BV$2,0)-1,ROWS(ACOMTI1),COLUMNS(ACOMTI1))</definedName>
    <definedName name="ACOMTI1CON" localSheetId="68">OFFSET(ACOMTI1,0,MATCH([4]RDTOS!$DW$4,[4]RDTOS!$BI$2:$BV$2,0)-1,ROWS(ACOMTI1),COLUMNS(ACOMTI1))</definedName>
    <definedName name="ACOMTI1CON" localSheetId="70">OFFSET('Nota 19 Activo por derecho'!ACOMTI1,0,MATCH(#REF!,#REF!,0)-1,ROWS('Nota 19 Activo por derecho'!ACOMTI1),COLUMNS('Nota 19 Activo por derecho'!ACOMTI1))</definedName>
    <definedName name="ACOMTI1CON" localSheetId="69">OFFSET(ACOMTI1,0,MATCH(#REF!,#REF!,0)-1,ROWS(ACOMTI1),COLUMNS(ACOMTI1))</definedName>
    <definedName name="ACOMTI1CON" localSheetId="71">OFFSET('Nota 19 Pasiv por arrend'!ACOMTI1,0,MATCH(#REF!,#REF!,0)-1,ROWS('Nota 19 Pasiv por arrend'!ACOMTI1),COLUMNS('Nota 19 Pasiv por arrend'!ACOMTI1))</definedName>
    <definedName name="ACOMTI1CON" localSheetId="10">OFFSET(ACOMTI1,0,MATCH([4]RDTOS!$DW$4,[4]RDTOS!$BI$2:$BV$2,0)-1,ROWS(ACOMTI1),COLUMNS(ACOMTI1))</definedName>
    <definedName name="ACOMTI1CON" localSheetId="9">OFFSET([0]!ACOMTI1,0,MATCH([4]RDTOS!$DW$4,[4]RDTOS!$BI$2:$BV$2,0)-1,ROWS([0]!ACOMTI1),COLUMNS([0]!ACOMTI1))</definedName>
    <definedName name="ACOMTI1CON" localSheetId="6">OFFSET(ACOMTI1,0,MATCH([4]RDTOS!$DW$4,[4]RDTOS!$BI$2:$BV$2,0)-1,ROWS(ACOMTI1),COLUMNS(ACOMTI1))</definedName>
    <definedName name="ACOMTI1CON" localSheetId="72">OFFSET(ACOMTI1,0,MATCH([4]RDTOS!$DW$4,[4]RDTOS!$BI$2:$BV$2,0)-1,ROWS(ACOMTI1),COLUMNS(ACOMTI1))</definedName>
    <definedName name="ACOMTI1CON" localSheetId="73">OFFSET(ACOMTI1,0,MATCH([4]RDTOS!$DW$4,[4]RDTOS!$BI$2:$BV$2,0)-1,ROWS(ACOMTI1),COLUMNS(ACOMTI1))</definedName>
    <definedName name="ACOMTI1CON" localSheetId="74">OFFSET(ACOMTI1,0,MATCH([4]RDTOS!$DW$4,[4]RDTOS!$BI$2:$BV$2,0)-1,ROWS(ACOMTI1),COLUMNS(ACOMTI1))</definedName>
    <definedName name="ACOMTI1CON" localSheetId="76">OFFSET(ACOMTI1,0,MATCH([4]RDTOS!$DW$4,[4]RDTOS!$BI$2:$BV$2,0)-1,ROWS(ACOMTI1),COLUMNS(ACOMTI1))</definedName>
    <definedName name="ACOMTI1CON" localSheetId="77">OFFSET(ACOMTI1,0,MATCH([4]RDTOS!$DW$4,[4]RDTOS!$BI$2:$BV$2,0)-1,ROWS(ACOMTI1),COLUMNS(ACOMTI1))</definedName>
    <definedName name="ACOMTI1CON" localSheetId="78">OFFSET(ACOMTI1,0,MATCH([4]RDTOS!$DW$4,[4]RDTOS!$BI$2:$BV$2,0)-1,ROWS(ACOMTI1),COLUMNS(ACOMTI1))</definedName>
    <definedName name="ACOMTI1CON" localSheetId="79">OFFSET(ACOMTI1,0,MATCH([4]RDTOS!$DW$4,[4]RDTOS!$BI$2:$BV$2,0)-1,ROWS(ACOMTI1),COLUMNS(ACOMTI1))</definedName>
    <definedName name="ACOMTI1CON" localSheetId="80">OFFSET(ACOMTI1,0,MATCH([4]RDTOS!$DW$4,[4]RDTOS!$BI$2:$BV$2,0)-1,ROWS(ACOMTI1),COLUMNS(ACOMTI1))</definedName>
    <definedName name="ACOMTI1CON" localSheetId="92">OFFSET(ACOMTI1,0,MATCH(#REF!,#REF!,0)-1,ROWS(ACOMTI1),COLUMNS(ACOMTI1))</definedName>
    <definedName name="ACOMTI1CON" localSheetId="91">OFFSET(ACOMTI1,0,MATCH(#REF!,#REF!,0)-1,ROWS(ACOMTI1),COLUMNS(ACOMTI1))</definedName>
    <definedName name="ACOMTI1CON" localSheetId="93">OFFSET(ACOMTI1,0,MATCH([4]RDTOS!$DW$4,[4]RDTOS!$BI$2:$BV$2,0)-1,ROWS(ACOMTI1),COLUMNS(ACOMTI1))</definedName>
    <definedName name="ACOMTI1CON" localSheetId="95">OFFSET('Nota 30A Provisiones - casos '!ACOMTI1,0,MATCH(#REF!,#REF!,0)-1,ROWS('Nota 30A Provisiones - casos '!ACOMTI1),COLUMNS('Nota 30A Provisiones - casos '!ACOMTI1))</definedName>
    <definedName name="ACOMTI1CON" localSheetId="97">OFFSET(ACOMTI1,0,MATCH([4]RDTOS!$DW$4,[4]RDTOS!$BI$2:$BV$2,0)-1,ROWS(ACOMTI1),COLUMNS(ACOMTI1))</definedName>
    <definedName name="ACOMTI1CON" localSheetId="103">OFFSET(ACOMTI1,0,MATCH([4]RDTOS!$DW$4,[4]RDTOS!$BI$2:$BV$2,0)-1,ROWS(ACOMTI1),COLUMNS(ACOMTI1))</definedName>
    <definedName name="ACOMTI1CON" localSheetId="104">OFFSET(ACOMTI1,0,MATCH([4]RDTOS!$DW$4,[4]RDTOS!$BI$2:$BV$2,0)-1,ROWS(ACOMTI1),COLUMNS(ACOMTI1))</definedName>
    <definedName name="ACOMTI1CON" localSheetId="105">OFFSET('Nota 42A Deprec amort dete ANF'!ACOMTI1,0,MATCH(#REF!,#REF!,0)-1,ROWS('Nota 42A Deprec amort dete ANF'!ACOMTI1),COLUMNS('Nota 42A Deprec amort dete ANF'!ACOMTI1))</definedName>
    <definedName name="ACOMTI1CON" localSheetId="106">OFFSET(ACOMTI1,0,MATCH([4]RDTOS!$DW$4,[4]RDTOS!$BI$2:$BV$2,0)-1,ROWS(ACOMTI1),COLUMNS(ACOMTI1))</definedName>
    <definedName name="ACOMTI1CON" localSheetId="107">OFFSET(ACOMTI1,0,MATCH([4]RDTOS!$DW$4,[4]RDTOS!$BI$2:$BV$2,0)-1,ROWS(ACOMTI1),COLUMNS(ACOMTI1))</definedName>
    <definedName name="ACOMTI1CON" localSheetId="11">OFFSET(ACOMTI1,0,MATCH([4]RDTOS!$DW$4,[4]RDTOS!$BI$2:$BV$2,0)-1,ROWS(ACOMTI1),COLUMNS(ACOMTI1))</definedName>
    <definedName name="ACOMTI1CON" localSheetId="16">OFFSET([5]!ACOMTI1,0,MATCH([4]RDTOS!$DW$4,[4]RDTOS!$BI$2:$BV$2,0)-1,ROWS([5]!ACOMTI1),COLUMNS([5]!ACOMTI1))</definedName>
    <definedName name="ACOMTI1CON" localSheetId="15">OFFSET([5]!ACOMTI1,0,MATCH([4]RDTOS!$DW$4,[4]RDTOS!$BI$2:$BV$2,0)-1,ROWS([5]!ACOMTI1),COLUMNS([5]!ACOMTI1))</definedName>
    <definedName name="ACOMTI1CON" localSheetId="20">OFFSET(ACOMTI1,0,MATCH([4]RDTOS!$DW$4,[4]RDTOS!$BI$2:$BV$2,0)-1,ROWS(ACOMTI1),COLUMNS(ACOMTI1))</definedName>
    <definedName name="ACOMTI1CON" localSheetId="28">OFFSET(ACOMTI1,0,MATCH([4]RDTOS!$DW$4,[4]RDTOS!$BI$2:$BV$2,0)-1,ROWS(ACOMTI1),COLUMNS(ACOMTI1))</definedName>
    <definedName name="ACOMTI1CON" localSheetId="29">OFFSET(ACOMTI1,0,MATCH([4]RDTOS!$DW$4,[4]RDTOS!$BI$2:$BV$2,0)-1,ROWS(ACOMTI1),COLUMNS(ACOMTI1))</definedName>
    <definedName name="ACOMTI1CON" localSheetId="33">OFFSET(ACOMTI1,0,MATCH([4]RDTOS!$DW$4,[4]RDTOS!$BI$2:$BV$2,0)-1,ROWS(ACOMTI1),COLUMNS(ACOMTI1))</definedName>
    <definedName name="ACOMTI1CON" localSheetId="31">OFFSET(ACOMTI1,0,MATCH([4]RDTOS!$DW$4,[4]RDTOS!$BI$2:$BV$2,0)-1,ROWS(ACOMTI1),COLUMNS(ACOMTI1))</definedName>
    <definedName name="ACOMTI1CON" localSheetId="36">OFFSET([0]!ACOMTI1,0,MATCH([4]RDTOS!$DW$4,[4]RDTOS!$BI$2:$BV$2,0)-1,ROWS([0]!ACOMTI1),COLUMNS([0]!ACOMTI1))</definedName>
    <definedName name="ACOMTI1CON" localSheetId="34">OFFSET(ACOMTI1,0,MATCH([4]RDTOS!$DW$4,[4]RDTOS!$BI$2:$BV$2,0)-1,ROWS(ACOMTI1),COLUMNS(ACOMTI1))</definedName>
    <definedName name="ACOMTI1CON" localSheetId="35">OFFSET([0]!ACOMTI1,0,MATCH([4]RDTOS!$DW$4,[4]RDTOS!$BI$2:$BV$2,0)-1,ROWS([0]!ACOMTI1),COLUMNS([0]!ACOMTI1))</definedName>
    <definedName name="ACOMTI1CON" localSheetId="98">OFFSET(ACOMTI1,0,MATCH([4]RDTOS!$DW$4,[4]RDTOS!$BI$2:$BV$2,0)-1,ROWS(ACOMTI1),COLUMNS(ACOMTI1))</definedName>
    <definedName name="ACOMTI1CON" localSheetId="2">OFFSET([0]!ACOMTI1,0,MATCH([4]RDTOS!$DW$4,[4]RDTOS!$BI$2:$BV$2,0)-1,ROWS([0]!ACOMTI1),COLUMNS([0]!ACOMTI1))</definedName>
    <definedName name="ACOMTI1CON">OFFSET(ACOMTI1,0,MATCH([4]RDTOS!$DW$4,[4]RDTOS!$BI$2:$BV$2,0)-1,ROWS(ACOMTI1),COLUMNS(ACOMTI1))</definedName>
    <definedName name="ACOMTI1CON2" localSheetId="1">OFFSET([0]!ACOMTI1,0,MATCH([4]RDTOS!$DW$4,[4]RDTOS!$BI$2:$BV$2,0)-1,ROWS([0]!ACOMTI1),COLUMNS([0]!ACOMTI1))</definedName>
    <definedName name="ACOMTI1CON2" localSheetId="0">OFFSET(ACOMTI1,0,MATCH([4]RDTOS!$DW$4,[4]RDTOS!$BI$2:$BV$2,0)-1,ROWS(ACOMTI1),COLUMNS(ACOMTI1))</definedName>
    <definedName name="ACOMTI1CON2" localSheetId="5">OFFSET([0]!ACOMTI1,0,MATCH([4]RDTOS!$DW$4,[4]RDTOS!$BI$2:$BV$2,0)-1,ROWS([0]!ACOMTI1),COLUMNS([0]!ACOMTI1))</definedName>
    <definedName name="ACOMTI1CON2" localSheetId="3">OFFSET(ACOMTI1,0,MATCH([4]RDTOS!$DW$4,[4]RDTOS!$BI$2:$BV$2,0)-1,ROWS(ACOMTI1),COLUMNS(ACOMTI1))</definedName>
    <definedName name="ACOMTI1CON2" localSheetId="4">OFFSET('Flujos de efectivo'!ACOMTI1,0,MATCH([4]RDTOS!$DW$4,[4]RDTOS!$BI$2:$BV$2,0)-1,ROWS('Flujos de efectivo'!ACOMTI1),COLUMNS('Flujos de efectivo'!ACOMTI1))</definedName>
    <definedName name="ACOMTI1CON2" localSheetId="57">OFFSET('Nota 12 Activos prepagados'!ACOMTI1,0,MATCH(#REF!,#REF!,0)-1,ROWS('Nota 12 Activos prepagados'!ACOMTI1),COLUMNS('Nota 12 Activos prepagados'!ACOMTI1))</definedName>
    <definedName name="ACOMTI1CON2" localSheetId="58">OFFSET(ACOMTI1,0,MATCH([4]RDTOS!$DW$4,[4]RDTOS!$BI$2:$BV$2,0)-1,ROWS(ACOMTI1),COLUMNS(ACOMTI1))</definedName>
    <definedName name="ACOMTI1CON2" localSheetId="61">OFFSET('Nota 14 Compromisos adquisicion'!ACOMTI1,0,MATCH(#REF!,#REF!,0)-1,ROWS('Nota 14 Compromisos adquisicion'!ACOMTI1),COLUMNS('Nota 14 Compromisos adquisicion'!ACOMTI1))</definedName>
    <definedName name="ACOMTI1CON2" localSheetId="60">OFFSET(ACOMTI1,0,MATCH(#REF!,#REF!,0)-1,ROWS(ACOMTI1),COLUMNS(ACOMTI1))</definedName>
    <definedName name="ACOMTI1CON2" localSheetId="63">OFFSET(ACOMTI1,0,MATCH(#REF!,#REF!,0)-1,ROWS(ACOMTI1),COLUMNS(ACOMTI1))</definedName>
    <definedName name="ACOMTI1CON2" localSheetId="66">OFFSET(ACOMTI1,0,MATCH([4]RDTOS!$DW$4,[4]RDTOS!$BI$2:$BV$2,0)-1,ROWS(ACOMTI1),COLUMNS(ACOMTI1))</definedName>
    <definedName name="ACOMTI1CON2" localSheetId="67">OFFSET(ACOMTI1,0,MATCH([4]RDTOS!$DW$4,[4]RDTOS!$BI$2:$BV$2,0)-1,ROWS(ACOMTI1),COLUMNS(ACOMTI1))</definedName>
    <definedName name="ACOMTI1CON2" localSheetId="68">OFFSET(ACOMTI1,0,MATCH([4]RDTOS!$DW$4,[4]RDTOS!$BI$2:$BV$2,0)-1,ROWS(ACOMTI1),COLUMNS(ACOMTI1))</definedName>
    <definedName name="ACOMTI1CON2" localSheetId="70">OFFSET('Nota 19 Activo por derecho'!ACOMTI1,0,MATCH(#REF!,#REF!,0)-1,ROWS('Nota 19 Activo por derecho'!ACOMTI1),COLUMNS('Nota 19 Activo por derecho'!ACOMTI1))</definedName>
    <definedName name="ACOMTI1CON2" localSheetId="69">OFFSET(ACOMTI1,0,MATCH(#REF!,#REF!,0)-1,ROWS(ACOMTI1),COLUMNS(ACOMTI1))</definedName>
    <definedName name="ACOMTI1CON2" localSheetId="71">OFFSET('Nota 19 Pasiv por arrend'!ACOMTI1,0,MATCH(#REF!,#REF!,0)-1,ROWS('Nota 19 Pasiv por arrend'!ACOMTI1),COLUMNS('Nota 19 Pasiv por arrend'!ACOMTI1))</definedName>
    <definedName name="ACOMTI1CON2" localSheetId="10">OFFSET(ACOMTI1,0,MATCH([4]RDTOS!$DW$4,[4]RDTOS!$BI$2:$BV$2,0)-1,ROWS(ACOMTI1),COLUMNS(ACOMTI1))</definedName>
    <definedName name="ACOMTI1CON2" localSheetId="9">OFFSET([0]!ACOMTI1,0,MATCH([4]RDTOS!$DW$4,[4]RDTOS!$BI$2:$BV$2,0)-1,ROWS([0]!ACOMTI1),COLUMNS([0]!ACOMTI1))</definedName>
    <definedName name="ACOMTI1CON2" localSheetId="6">OFFSET(ACOMTI1,0,MATCH([4]RDTOS!$DW$4,[4]RDTOS!$BI$2:$BV$2,0)-1,ROWS(ACOMTI1),COLUMNS(ACOMTI1))</definedName>
    <definedName name="ACOMTI1CON2" localSheetId="72">OFFSET(ACOMTI1,0,MATCH([4]RDTOS!$DW$4,[4]RDTOS!$BI$2:$BV$2,0)-1,ROWS(ACOMTI1),COLUMNS(ACOMTI1))</definedName>
    <definedName name="ACOMTI1CON2" localSheetId="73">OFFSET(ACOMTI1,0,MATCH([4]RDTOS!$DW$4,[4]RDTOS!$BI$2:$BV$2,0)-1,ROWS(ACOMTI1),COLUMNS(ACOMTI1))</definedName>
    <definedName name="ACOMTI1CON2" localSheetId="74">OFFSET(ACOMTI1,0,MATCH([4]RDTOS!$DW$4,[4]RDTOS!$BI$2:$BV$2,0)-1,ROWS(ACOMTI1),COLUMNS(ACOMTI1))</definedName>
    <definedName name="ACOMTI1CON2" localSheetId="76">OFFSET(ACOMTI1,0,MATCH([4]RDTOS!$DW$4,[4]RDTOS!$BI$2:$BV$2,0)-1,ROWS(ACOMTI1),COLUMNS(ACOMTI1))</definedName>
    <definedName name="ACOMTI1CON2" localSheetId="77">OFFSET(ACOMTI1,0,MATCH([4]RDTOS!$DW$4,[4]RDTOS!$BI$2:$BV$2,0)-1,ROWS(ACOMTI1),COLUMNS(ACOMTI1))</definedName>
    <definedName name="ACOMTI1CON2" localSheetId="78">OFFSET(ACOMTI1,0,MATCH([4]RDTOS!$DW$4,[4]RDTOS!$BI$2:$BV$2,0)-1,ROWS(ACOMTI1),COLUMNS(ACOMTI1))</definedName>
    <definedName name="ACOMTI1CON2" localSheetId="79">OFFSET(ACOMTI1,0,MATCH([4]RDTOS!$DW$4,[4]RDTOS!$BI$2:$BV$2,0)-1,ROWS(ACOMTI1),COLUMNS(ACOMTI1))</definedName>
    <definedName name="ACOMTI1CON2" localSheetId="80">OFFSET(ACOMTI1,0,MATCH([4]RDTOS!$DW$4,[4]RDTOS!$BI$2:$BV$2,0)-1,ROWS(ACOMTI1),COLUMNS(ACOMTI1))</definedName>
    <definedName name="ACOMTI1CON2" localSheetId="92">OFFSET(ACOMTI1,0,MATCH(#REF!,#REF!,0)-1,ROWS(ACOMTI1),COLUMNS(ACOMTI1))</definedName>
    <definedName name="ACOMTI1CON2" localSheetId="91">OFFSET(ACOMTI1,0,MATCH(#REF!,#REF!,0)-1,ROWS(ACOMTI1),COLUMNS(ACOMTI1))</definedName>
    <definedName name="ACOMTI1CON2" localSheetId="93">OFFSET(ACOMTI1,0,MATCH([4]RDTOS!$DW$4,[4]RDTOS!$BI$2:$BV$2,0)-1,ROWS(ACOMTI1),COLUMNS(ACOMTI1))</definedName>
    <definedName name="ACOMTI1CON2" localSheetId="95">OFFSET('Nota 30A Provisiones - casos '!ACOMTI1,0,MATCH(#REF!,#REF!,0)-1,ROWS('Nota 30A Provisiones - casos '!ACOMTI1),COLUMNS('Nota 30A Provisiones - casos '!ACOMTI1))</definedName>
    <definedName name="ACOMTI1CON2" localSheetId="97">OFFSET(ACOMTI1,0,MATCH([4]RDTOS!$DW$4,[4]RDTOS!$BI$2:$BV$2,0)-1,ROWS(ACOMTI1),COLUMNS(ACOMTI1))</definedName>
    <definedName name="ACOMTI1CON2" localSheetId="103">OFFSET(ACOMTI1,0,MATCH([4]RDTOS!$DW$4,[4]RDTOS!$BI$2:$BV$2,0)-1,ROWS(ACOMTI1),COLUMNS(ACOMTI1))</definedName>
    <definedName name="ACOMTI1CON2" localSheetId="104">OFFSET(ACOMTI1,0,MATCH([4]RDTOS!$DW$4,[4]RDTOS!$BI$2:$BV$2,0)-1,ROWS(ACOMTI1),COLUMNS(ACOMTI1))</definedName>
    <definedName name="ACOMTI1CON2" localSheetId="105">OFFSET('Nota 42A Deprec amort dete ANF'!ACOMTI1,0,MATCH(#REF!,#REF!,0)-1,ROWS('Nota 42A Deprec amort dete ANF'!ACOMTI1),COLUMNS('Nota 42A Deprec amort dete ANF'!ACOMTI1))</definedName>
    <definedName name="ACOMTI1CON2" localSheetId="106">OFFSET(ACOMTI1,0,MATCH([4]RDTOS!$DW$4,[4]RDTOS!$BI$2:$BV$2,0)-1,ROWS(ACOMTI1),COLUMNS(ACOMTI1))</definedName>
    <definedName name="ACOMTI1CON2" localSheetId="107">OFFSET(ACOMTI1,0,MATCH([4]RDTOS!$DW$4,[4]RDTOS!$BI$2:$BV$2,0)-1,ROWS(ACOMTI1),COLUMNS(ACOMTI1))</definedName>
    <definedName name="ACOMTI1CON2" localSheetId="11">OFFSET(ACOMTI1,0,MATCH([4]RDTOS!$DW$4,[4]RDTOS!$BI$2:$BV$2,0)-1,ROWS(ACOMTI1),COLUMNS(ACOMTI1))</definedName>
    <definedName name="ACOMTI1CON2" localSheetId="16">OFFSET([5]!ACOMTI1,0,MATCH([4]RDTOS!$DW$4,[4]RDTOS!$BI$2:$BV$2,0)-1,ROWS([5]!ACOMTI1),COLUMNS([5]!ACOMTI1))</definedName>
    <definedName name="ACOMTI1CON2" localSheetId="15">OFFSET([5]!ACOMTI1,0,MATCH([4]RDTOS!$DW$4,[4]RDTOS!$BI$2:$BV$2,0)-1,ROWS([5]!ACOMTI1),COLUMNS([5]!ACOMTI1))</definedName>
    <definedName name="ACOMTI1CON2" localSheetId="20">OFFSET(ACOMTI1,0,MATCH([4]RDTOS!$DW$4,[4]RDTOS!$BI$2:$BV$2,0)-1,ROWS(ACOMTI1),COLUMNS(ACOMTI1))</definedName>
    <definedName name="ACOMTI1CON2" localSheetId="28">OFFSET(ACOMTI1,0,MATCH([4]RDTOS!$DW$4,[4]RDTOS!$BI$2:$BV$2,0)-1,ROWS(ACOMTI1),COLUMNS(ACOMTI1))</definedName>
    <definedName name="ACOMTI1CON2" localSheetId="29">OFFSET(ACOMTI1,0,MATCH([4]RDTOS!$DW$4,[4]RDTOS!$BI$2:$BV$2,0)-1,ROWS(ACOMTI1),COLUMNS(ACOMTI1))</definedName>
    <definedName name="ACOMTI1CON2" localSheetId="33">OFFSET(ACOMTI1,0,MATCH([4]RDTOS!$DW$4,[4]RDTOS!$BI$2:$BV$2,0)-1,ROWS(ACOMTI1),COLUMNS(ACOMTI1))</definedName>
    <definedName name="ACOMTI1CON2" localSheetId="31">OFFSET(ACOMTI1,0,MATCH([4]RDTOS!$DW$4,[4]RDTOS!$BI$2:$BV$2,0)-1,ROWS(ACOMTI1),COLUMNS(ACOMTI1))</definedName>
    <definedName name="ACOMTI1CON2" localSheetId="36">OFFSET([0]!ACOMTI1,0,MATCH([4]RDTOS!$DW$4,[4]RDTOS!$BI$2:$BV$2,0)-1,ROWS([0]!ACOMTI1),COLUMNS([0]!ACOMTI1))</definedName>
    <definedName name="ACOMTI1CON2" localSheetId="34">OFFSET(ACOMTI1,0,MATCH([4]RDTOS!$DW$4,[4]RDTOS!$BI$2:$BV$2,0)-1,ROWS(ACOMTI1),COLUMNS(ACOMTI1))</definedName>
    <definedName name="ACOMTI1CON2" localSheetId="35">OFFSET([0]!ACOMTI1,0,MATCH([4]RDTOS!$DW$4,[4]RDTOS!$BI$2:$BV$2,0)-1,ROWS([0]!ACOMTI1),COLUMNS([0]!ACOMTI1))</definedName>
    <definedName name="ACOMTI1CON2" localSheetId="98">OFFSET(ACOMTI1,0,MATCH([4]RDTOS!$DW$4,[4]RDTOS!$BI$2:$BV$2,0)-1,ROWS(ACOMTI1),COLUMNS(ACOMTI1))</definedName>
    <definedName name="ACOMTI1CON2" localSheetId="2">OFFSET([0]!ACOMTI1,0,MATCH([4]RDTOS!$DW$4,[4]RDTOS!$BI$2:$BV$2,0)-1,ROWS([0]!ACOMTI1),COLUMNS([0]!ACOMTI1))</definedName>
    <definedName name="ACOMTI1CON2">OFFSET(ACOMTI1,0,MATCH([4]RDTOS!$DW$4,[4]RDTOS!$BI$2:$BV$2,0)-1,ROWS(ACOMTI1),COLUMNS(ACOMTI1))</definedName>
    <definedName name="ACOMTI1GOL" localSheetId="1">OFFSET([0]!ACOMTI1,0,MATCH([4]RDTOS!$DZ$4,[4]RDTOS!$BI$2:$BV$2,0)-1,ROWS([0]!ACOMTI1),COLUMNS([0]!ACOMTI1))</definedName>
    <definedName name="ACOMTI1GOL" localSheetId="0">OFFSET(ACOMTI1,0,MATCH([4]RDTOS!$DZ$4,[4]RDTOS!$BI$2:$BV$2,0)-1,ROWS(ACOMTI1),COLUMNS(ACOMTI1))</definedName>
    <definedName name="ACOMTI1GOL" localSheetId="5">OFFSET([0]!ACOMTI1,0,MATCH([4]RDTOS!$DZ$4,[4]RDTOS!$BI$2:$BV$2,0)-1,ROWS([0]!ACOMTI1),COLUMNS([0]!ACOMTI1))</definedName>
    <definedName name="ACOMTI1GOL" localSheetId="3">OFFSET(ACOMTI1,0,MATCH([4]RDTOS!$DZ$4,[4]RDTOS!$BI$2:$BV$2,0)-1,ROWS(ACOMTI1),COLUMNS(ACOMTI1))</definedName>
    <definedName name="ACOMTI1GOL" localSheetId="4">OFFSET('Flujos de efectivo'!ACOMTI1,0,MATCH([4]RDTOS!$DZ$4,[4]RDTOS!$BI$2:$BV$2,0)-1,ROWS('Flujos de efectivo'!ACOMTI1),COLUMNS('Flujos de efectivo'!ACOMTI1))</definedName>
    <definedName name="ACOMTI1GOL" localSheetId="57">OFFSET('Nota 12 Activos prepagados'!ACOMTI1,0,MATCH(#REF!,#REF!,0)-1,ROWS('Nota 12 Activos prepagados'!ACOMTI1),COLUMNS('Nota 12 Activos prepagados'!ACOMTI1))</definedName>
    <definedName name="ACOMTI1GOL" localSheetId="58">OFFSET(ACOMTI1,0,MATCH([4]RDTOS!$DZ$4,[4]RDTOS!$BI$2:$BV$2,0)-1,ROWS(ACOMTI1),COLUMNS(ACOMTI1))</definedName>
    <definedName name="ACOMTI1GOL" localSheetId="61">OFFSET('Nota 14 Compromisos adquisicion'!ACOMTI1,0,MATCH(#REF!,#REF!,0)-1,ROWS('Nota 14 Compromisos adquisicion'!ACOMTI1),COLUMNS('Nota 14 Compromisos adquisicion'!ACOMTI1))</definedName>
    <definedName name="ACOMTI1GOL" localSheetId="60">OFFSET(ACOMTI1,0,MATCH(#REF!,#REF!,0)-1,ROWS(ACOMTI1),COLUMNS(ACOMTI1))</definedName>
    <definedName name="ACOMTI1GOL" localSheetId="63">OFFSET(ACOMTI1,0,MATCH(#REF!,#REF!,0)-1,ROWS(ACOMTI1),COLUMNS(ACOMTI1))</definedName>
    <definedName name="ACOMTI1GOL" localSheetId="66">OFFSET(ACOMTI1,0,MATCH([4]RDTOS!$DZ$4,[4]RDTOS!$BI$2:$BV$2,0)-1,ROWS(ACOMTI1),COLUMNS(ACOMTI1))</definedName>
    <definedName name="ACOMTI1GOL" localSheetId="67">OFFSET(ACOMTI1,0,MATCH([4]RDTOS!$DZ$4,[4]RDTOS!$BI$2:$BV$2,0)-1,ROWS(ACOMTI1),COLUMNS(ACOMTI1))</definedName>
    <definedName name="ACOMTI1GOL" localSheetId="68">OFFSET(ACOMTI1,0,MATCH([4]RDTOS!$DZ$4,[4]RDTOS!$BI$2:$BV$2,0)-1,ROWS(ACOMTI1),COLUMNS(ACOMTI1))</definedName>
    <definedName name="ACOMTI1GOL" localSheetId="70">OFFSET('Nota 19 Activo por derecho'!ACOMTI1,0,MATCH(#REF!,#REF!,0)-1,ROWS('Nota 19 Activo por derecho'!ACOMTI1),COLUMNS('Nota 19 Activo por derecho'!ACOMTI1))</definedName>
    <definedName name="ACOMTI1GOL" localSheetId="69">OFFSET(ACOMTI1,0,MATCH(#REF!,#REF!,0)-1,ROWS(ACOMTI1),COLUMNS(ACOMTI1))</definedName>
    <definedName name="ACOMTI1GOL" localSheetId="71">OFFSET('Nota 19 Pasiv por arrend'!ACOMTI1,0,MATCH(#REF!,#REF!,0)-1,ROWS('Nota 19 Pasiv por arrend'!ACOMTI1),COLUMNS('Nota 19 Pasiv por arrend'!ACOMTI1))</definedName>
    <definedName name="ACOMTI1GOL" localSheetId="10">OFFSET(ACOMTI1,0,MATCH([4]RDTOS!$DZ$4,[4]RDTOS!$BI$2:$BV$2,0)-1,ROWS(ACOMTI1),COLUMNS(ACOMTI1))</definedName>
    <definedName name="ACOMTI1GOL" localSheetId="9">OFFSET([0]!ACOMTI1,0,MATCH([4]RDTOS!$DZ$4,[4]RDTOS!$BI$2:$BV$2,0)-1,ROWS([0]!ACOMTI1),COLUMNS([0]!ACOMTI1))</definedName>
    <definedName name="ACOMTI1GOL" localSheetId="6">OFFSET(ACOMTI1,0,MATCH([4]RDTOS!$DZ$4,[4]RDTOS!$BI$2:$BV$2,0)-1,ROWS(ACOMTI1),COLUMNS(ACOMTI1))</definedName>
    <definedName name="ACOMTI1GOL" localSheetId="72">OFFSET(ACOMTI1,0,MATCH([4]RDTOS!$DZ$4,[4]RDTOS!$BI$2:$BV$2,0)-1,ROWS(ACOMTI1),COLUMNS(ACOMTI1))</definedName>
    <definedName name="ACOMTI1GOL" localSheetId="73">OFFSET(ACOMTI1,0,MATCH([4]RDTOS!$DZ$4,[4]RDTOS!$BI$2:$BV$2,0)-1,ROWS(ACOMTI1),COLUMNS(ACOMTI1))</definedName>
    <definedName name="ACOMTI1GOL" localSheetId="74">OFFSET(ACOMTI1,0,MATCH([4]RDTOS!$DZ$4,[4]RDTOS!$BI$2:$BV$2,0)-1,ROWS(ACOMTI1),COLUMNS(ACOMTI1))</definedName>
    <definedName name="ACOMTI1GOL" localSheetId="76">OFFSET(ACOMTI1,0,MATCH([4]RDTOS!$DZ$4,[4]RDTOS!$BI$2:$BV$2,0)-1,ROWS(ACOMTI1),COLUMNS(ACOMTI1))</definedName>
    <definedName name="ACOMTI1GOL" localSheetId="77">OFFSET(ACOMTI1,0,MATCH([4]RDTOS!$DZ$4,[4]RDTOS!$BI$2:$BV$2,0)-1,ROWS(ACOMTI1),COLUMNS(ACOMTI1))</definedName>
    <definedName name="ACOMTI1GOL" localSheetId="78">OFFSET(ACOMTI1,0,MATCH([4]RDTOS!$DZ$4,[4]RDTOS!$BI$2:$BV$2,0)-1,ROWS(ACOMTI1),COLUMNS(ACOMTI1))</definedName>
    <definedName name="ACOMTI1GOL" localSheetId="79">OFFSET(ACOMTI1,0,MATCH([4]RDTOS!$DZ$4,[4]RDTOS!$BI$2:$BV$2,0)-1,ROWS(ACOMTI1),COLUMNS(ACOMTI1))</definedName>
    <definedName name="ACOMTI1GOL" localSheetId="80">OFFSET(ACOMTI1,0,MATCH([4]RDTOS!$DZ$4,[4]RDTOS!$BI$2:$BV$2,0)-1,ROWS(ACOMTI1),COLUMNS(ACOMTI1))</definedName>
    <definedName name="ACOMTI1GOL" localSheetId="92">OFFSET(ACOMTI1,0,MATCH(#REF!,#REF!,0)-1,ROWS(ACOMTI1),COLUMNS(ACOMTI1))</definedName>
    <definedName name="ACOMTI1GOL" localSheetId="91">OFFSET(ACOMTI1,0,MATCH(#REF!,#REF!,0)-1,ROWS(ACOMTI1),COLUMNS(ACOMTI1))</definedName>
    <definedName name="ACOMTI1GOL" localSheetId="93">OFFSET(ACOMTI1,0,MATCH([4]RDTOS!$DZ$4,[4]RDTOS!$BI$2:$BV$2,0)-1,ROWS(ACOMTI1),COLUMNS(ACOMTI1))</definedName>
    <definedName name="ACOMTI1GOL" localSheetId="95">OFFSET('Nota 30A Provisiones - casos '!ACOMTI1,0,MATCH(#REF!,#REF!,0)-1,ROWS('Nota 30A Provisiones - casos '!ACOMTI1),COLUMNS('Nota 30A Provisiones - casos '!ACOMTI1))</definedName>
    <definedName name="ACOMTI1GOL" localSheetId="97">OFFSET(ACOMTI1,0,MATCH([4]RDTOS!$DZ$4,[4]RDTOS!$BI$2:$BV$2,0)-1,ROWS(ACOMTI1),COLUMNS(ACOMTI1))</definedName>
    <definedName name="ACOMTI1GOL" localSheetId="103">OFFSET(ACOMTI1,0,MATCH([4]RDTOS!$DZ$4,[4]RDTOS!$BI$2:$BV$2,0)-1,ROWS(ACOMTI1),COLUMNS(ACOMTI1))</definedName>
    <definedName name="ACOMTI1GOL" localSheetId="104">OFFSET(ACOMTI1,0,MATCH([4]RDTOS!$DZ$4,[4]RDTOS!$BI$2:$BV$2,0)-1,ROWS(ACOMTI1),COLUMNS(ACOMTI1))</definedName>
    <definedName name="ACOMTI1GOL" localSheetId="105">OFFSET('Nota 42A Deprec amort dete ANF'!ACOMTI1,0,MATCH(#REF!,#REF!,0)-1,ROWS('Nota 42A Deprec amort dete ANF'!ACOMTI1),COLUMNS('Nota 42A Deprec amort dete ANF'!ACOMTI1))</definedName>
    <definedName name="ACOMTI1GOL" localSheetId="106">OFFSET(ACOMTI1,0,MATCH([4]RDTOS!$DZ$4,[4]RDTOS!$BI$2:$BV$2,0)-1,ROWS(ACOMTI1),COLUMNS(ACOMTI1))</definedName>
    <definedName name="ACOMTI1GOL" localSheetId="107">OFFSET(ACOMTI1,0,MATCH([4]RDTOS!$DZ$4,[4]RDTOS!$BI$2:$BV$2,0)-1,ROWS(ACOMTI1),COLUMNS(ACOMTI1))</definedName>
    <definedName name="ACOMTI1GOL" localSheetId="11">OFFSET(ACOMTI1,0,MATCH([4]RDTOS!$DZ$4,[4]RDTOS!$BI$2:$BV$2,0)-1,ROWS(ACOMTI1),COLUMNS(ACOMTI1))</definedName>
    <definedName name="ACOMTI1GOL" localSheetId="16">OFFSET([5]!ACOMTI1,0,MATCH([4]RDTOS!$DZ$4,[4]RDTOS!$BI$2:$BV$2,0)-1,ROWS([5]!ACOMTI1),COLUMNS([5]!ACOMTI1))</definedName>
    <definedName name="ACOMTI1GOL" localSheetId="15">OFFSET([5]!ACOMTI1,0,MATCH([4]RDTOS!$DZ$4,[4]RDTOS!$BI$2:$BV$2,0)-1,ROWS([5]!ACOMTI1),COLUMNS([5]!ACOMTI1))</definedName>
    <definedName name="ACOMTI1GOL" localSheetId="20">OFFSET(ACOMTI1,0,MATCH([4]RDTOS!$DZ$4,[4]RDTOS!$BI$2:$BV$2,0)-1,ROWS(ACOMTI1),COLUMNS(ACOMTI1))</definedName>
    <definedName name="ACOMTI1GOL" localSheetId="28">OFFSET(ACOMTI1,0,MATCH([4]RDTOS!$DZ$4,[4]RDTOS!$BI$2:$BV$2,0)-1,ROWS(ACOMTI1),COLUMNS(ACOMTI1))</definedName>
    <definedName name="ACOMTI1GOL" localSheetId="29">OFFSET(ACOMTI1,0,MATCH([4]RDTOS!$DZ$4,[4]RDTOS!$BI$2:$BV$2,0)-1,ROWS(ACOMTI1),COLUMNS(ACOMTI1))</definedName>
    <definedName name="ACOMTI1GOL" localSheetId="33">OFFSET(ACOMTI1,0,MATCH([4]RDTOS!$DZ$4,[4]RDTOS!$BI$2:$BV$2,0)-1,ROWS(ACOMTI1),COLUMNS(ACOMTI1))</definedName>
    <definedName name="ACOMTI1GOL" localSheetId="31">OFFSET(ACOMTI1,0,MATCH([4]RDTOS!$DZ$4,[4]RDTOS!$BI$2:$BV$2,0)-1,ROWS(ACOMTI1),COLUMNS(ACOMTI1))</definedName>
    <definedName name="ACOMTI1GOL" localSheetId="36">OFFSET([0]!ACOMTI1,0,MATCH([4]RDTOS!$DZ$4,[4]RDTOS!$BI$2:$BV$2,0)-1,ROWS([0]!ACOMTI1),COLUMNS([0]!ACOMTI1))</definedName>
    <definedName name="ACOMTI1GOL" localSheetId="34">OFFSET(ACOMTI1,0,MATCH([4]RDTOS!$DZ$4,[4]RDTOS!$BI$2:$BV$2,0)-1,ROWS(ACOMTI1),COLUMNS(ACOMTI1))</definedName>
    <definedName name="ACOMTI1GOL" localSheetId="35">OFFSET([0]!ACOMTI1,0,MATCH([4]RDTOS!$DZ$4,[4]RDTOS!$BI$2:$BV$2,0)-1,ROWS([0]!ACOMTI1),COLUMNS([0]!ACOMTI1))</definedName>
    <definedName name="ACOMTI1GOL" localSheetId="98">OFFSET(ACOMTI1,0,MATCH([4]RDTOS!$DZ$4,[4]RDTOS!$BI$2:$BV$2,0)-1,ROWS(ACOMTI1),COLUMNS(ACOMTI1))</definedName>
    <definedName name="ACOMTI1GOL" localSheetId="2">OFFSET([0]!ACOMTI1,0,MATCH([4]RDTOS!$DZ$4,[4]RDTOS!$BI$2:$BV$2,0)-1,ROWS([0]!ACOMTI1),COLUMNS([0]!ACOMTI1))</definedName>
    <definedName name="ACOMTI1GOL">OFFSET(ACOMTI1,0,MATCH([4]RDTOS!$DZ$4,[4]RDTOS!$BI$2:$BV$2,0)-1,ROWS(ACOMTI1),COLUMNS(ACOMTI1))</definedName>
    <definedName name="ACOMTI1GOL2" localSheetId="1">OFFSET([0]!ACOMTI1,0,MATCH([4]RDTOS!$DZ$4,[4]RDTOS!$BI$2:$BV$2,0)-1,ROWS([0]!ACOMTI1),COLUMNS([0]!ACOMTI1))</definedName>
    <definedName name="ACOMTI1GOL2" localSheetId="0">OFFSET(ACOMTI1,0,MATCH([4]RDTOS!$DZ$4,[4]RDTOS!$BI$2:$BV$2,0)-1,ROWS(ACOMTI1),COLUMNS(ACOMTI1))</definedName>
    <definedName name="ACOMTI1GOL2" localSheetId="5">OFFSET([0]!ACOMTI1,0,MATCH([4]RDTOS!$DZ$4,[4]RDTOS!$BI$2:$BV$2,0)-1,ROWS([0]!ACOMTI1),COLUMNS([0]!ACOMTI1))</definedName>
    <definedName name="ACOMTI1GOL2" localSheetId="3">OFFSET(ACOMTI1,0,MATCH([4]RDTOS!$DZ$4,[4]RDTOS!$BI$2:$BV$2,0)-1,ROWS(ACOMTI1),COLUMNS(ACOMTI1))</definedName>
    <definedName name="ACOMTI1GOL2" localSheetId="4">OFFSET('Flujos de efectivo'!ACOMTI1,0,MATCH([4]RDTOS!$DZ$4,[4]RDTOS!$BI$2:$BV$2,0)-1,ROWS('Flujos de efectivo'!ACOMTI1),COLUMNS('Flujos de efectivo'!ACOMTI1))</definedName>
    <definedName name="ACOMTI1GOL2" localSheetId="57">OFFSET('Nota 12 Activos prepagados'!ACOMTI1,0,MATCH(#REF!,#REF!,0)-1,ROWS('Nota 12 Activos prepagados'!ACOMTI1),COLUMNS('Nota 12 Activos prepagados'!ACOMTI1))</definedName>
    <definedName name="ACOMTI1GOL2" localSheetId="58">OFFSET(ACOMTI1,0,MATCH([4]RDTOS!$DZ$4,[4]RDTOS!$BI$2:$BV$2,0)-1,ROWS(ACOMTI1),COLUMNS(ACOMTI1))</definedName>
    <definedName name="ACOMTI1GOL2" localSheetId="61">OFFSET('Nota 14 Compromisos adquisicion'!ACOMTI1,0,MATCH(#REF!,#REF!,0)-1,ROWS('Nota 14 Compromisos adquisicion'!ACOMTI1),COLUMNS('Nota 14 Compromisos adquisicion'!ACOMTI1))</definedName>
    <definedName name="ACOMTI1GOL2" localSheetId="60">OFFSET(ACOMTI1,0,MATCH(#REF!,#REF!,0)-1,ROWS(ACOMTI1),COLUMNS(ACOMTI1))</definedName>
    <definedName name="ACOMTI1GOL2" localSheetId="63">OFFSET(ACOMTI1,0,MATCH(#REF!,#REF!,0)-1,ROWS(ACOMTI1),COLUMNS(ACOMTI1))</definedName>
    <definedName name="ACOMTI1GOL2" localSheetId="66">OFFSET(ACOMTI1,0,MATCH([4]RDTOS!$DZ$4,[4]RDTOS!$BI$2:$BV$2,0)-1,ROWS(ACOMTI1),COLUMNS(ACOMTI1))</definedName>
    <definedName name="ACOMTI1GOL2" localSheetId="67">OFFSET(ACOMTI1,0,MATCH([4]RDTOS!$DZ$4,[4]RDTOS!$BI$2:$BV$2,0)-1,ROWS(ACOMTI1),COLUMNS(ACOMTI1))</definedName>
    <definedName name="ACOMTI1GOL2" localSheetId="68">OFFSET(ACOMTI1,0,MATCH([4]RDTOS!$DZ$4,[4]RDTOS!$BI$2:$BV$2,0)-1,ROWS(ACOMTI1),COLUMNS(ACOMTI1))</definedName>
    <definedName name="ACOMTI1GOL2" localSheetId="70">OFFSET('Nota 19 Activo por derecho'!ACOMTI1,0,MATCH(#REF!,#REF!,0)-1,ROWS('Nota 19 Activo por derecho'!ACOMTI1),COLUMNS('Nota 19 Activo por derecho'!ACOMTI1))</definedName>
    <definedName name="ACOMTI1GOL2" localSheetId="69">OFFSET(ACOMTI1,0,MATCH(#REF!,#REF!,0)-1,ROWS(ACOMTI1),COLUMNS(ACOMTI1))</definedName>
    <definedName name="ACOMTI1GOL2" localSheetId="71">OFFSET('Nota 19 Pasiv por arrend'!ACOMTI1,0,MATCH(#REF!,#REF!,0)-1,ROWS('Nota 19 Pasiv por arrend'!ACOMTI1),COLUMNS('Nota 19 Pasiv por arrend'!ACOMTI1))</definedName>
    <definedName name="ACOMTI1GOL2" localSheetId="10">OFFSET(ACOMTI1,0,MATCH([4]RDTOS!$DZ$4,[4]RDTOS!$BI$2:$BV$2,0)-1,ROWS(ACOMTI1),COLUMNS(ACOMTI1))</definedName>
    <definedName name="ACOMTI1GOL2" localSheetId="9">OFFSET([0]!ACOMTI1,0,MATCH([4]RDTOS!$DZ$4,[4]RDTOS!$BI$2:$BV$2,0)-1,ROWS([0]!ACOMTI1),COLUMNS([0]!ACOMTI1))</definedName>
    <definedName name="ACOMTI1GOL2" localSheetId="6">OFFSET(ACOMTI1,0,MATCH([4]RDTOS!$DZ$4,[4]RDTOS!$BI$2:$BV$2,0)-1,ROWS(ACOMTI1),COLUMNS(ACOMTI1))</definedName>
    <definedName name="ACOMTI1GOL2" localSheetId="72">OFFSET(ACOMTI1,0,MATCH([4]RDTOS!$DZ$4,[4]RDTOS!$BI$2:$BV$2,0)-1,ROWS(ACOMTI1),COLUMNS(ACOMTI1))</definedName>
    <definedName name="ACOMTI1GOL2" localSheetId="73">OFFSET(ACOMTI1,0,MATCH([4]RDTOS!$DZ$4,[4]RDTOS!$BI$2:$BV$2,0)-1,ROWS(ACOMTI1),COLUMNS(ACOMTI1))</definedName>
    <definedName name="ACOMTI1GOL2" localSheetId="74">OFFSET(ACOMTI1,0,MATCH([4]RDTOS!$DZ$4,[4]RDTOS!$BI$2:$BV$2,0)-1,ROWS(ACOMTI1),COLUMNS(ACOMTI1))</definedName>
    <definedName name="ACOMTI1GOL2" localSheetId="76">OFFSET(ACOMTI1,0,MATCH([4]RDTOS!$DZ$4,[4]RDTOS!$BI$2:$BV$2,0)-1,ROWS(ACOMTI1),COLUMNS(ACOMTI1))</definedName>
    <definedName name="ACOMTI1GOL2" localSheetId="77">OFFSET(ACOMTI1,0,MATCH([4]RDTOS!$DZ$4,[4]RDTOS!$BI$2:$BV$2,0)-1,ROWS(ACOMTI1),COLUMNS(ACOMTI1))</definedName>
    <definedName name="ACOMTI1GOL2" localSheetId="78">OFFSET(ACOMTI1,0,MATCH([4]RDTOS!$DZ$4,[4]RDTOS!$BI$2:$BV$2,0)-1,ROWS(ACOMTI1),COLUMNS(ACOMTI1))</definedName>
    <definedName name="ACOMTI1GOL2" localSheetId="79">OFFSET(ACOMTI1,0,MATCH([4]RDTOS!$DZ$4,[4]RDTOS!$BI$2:$BV$2,0)-1,ROWS(ACOMTI1),COLUMNS(ACOMTI1))</definedName>
    <definedName name="ACOMTI1GOL2" localSheetId="80">OFFSET(ACOMTI1,0,MATCH([4]RDTOS!$DZ$4,[4]RDTOS!$BI$2:$BV$2,0)-1,ROWS(ACOMTI1),COLUMNS(ACOMTI1))</definedName>
    <definedName name="ACOMTI1GOL2" localSheetId="92">OFFSET(ACOMTI1,0,MATCH(#REF!,#REF!,0)-1,ROWS(ACOMTI1),COLUMNS(ACOMTI1))</definedName>
    <definedName name="ACOMTI1GOL2" localSheetId="91">OFFSET(ACOMTI1,0,MATCH(#REF!,#REF!,0)-1,ROWS(ACOMTI1),COLUMNS(ACOMTI1))</definedName>
    <definedName name="ACOMTI1GOL2" localSheetId="93">OFFSET(ACOMTI1,0,MATCH([4]RDTOS!$DZ$4,[4]RDTOS!$BI$2:$BV$2,0)-1,ROWS(ACOMTI1),COLUMNS(ACOMTI1))</definedName>
    <definedName name="ACOMTI1GOL2" localSheetId="95">OFFSET('Nota 30A Provisiones - casos '!ACOMTI1,0,MATCH(#REF!,#REF!,0)-1,ROWS('Nota 30A Provisiones - casos '!ACOMTI1),COLUMNS('Nota 30A Provisiones - casos '!ACOMTI1))</definedName>
    <definedName name="ACOMTI1GOL2" localSheetId="97">OFFSET(ACOMTI1,0,MATCH([4]RDTOS!$DZ$4,[4]RDTOS!$BI$2:$BV$2,0)-1,ROWS(ACOMTI1),COLUMNS(ACOMTI1))</definedName>
    <definedName name="ACOMTI1GOL2" localSheetId="103">OFFSET(ACOMTI1,0,MATCH([4]RDTOS!$DZ$4,[4]RDTOS!$BI$2:$BV$2,0)-1,ROWS(ACOMTI1),COLUMNS(ACOMTI1))</definedName>
    <definedName name="ACOMTI1GOL2" localSheetId="104">OFFSET(ACOMTI1,0,MATCH([4]RDTOS!$DZ$4,[4]RDTOS!$BI$2:$BV$2,0)-1,ROWS(ACOMTI1),COLUMNS(ACOMTI1))</definedName>
    <definedName name="ACOMTI1GOL2" localSheetId="105">OFFSET('Nota 42A Deprec amort dete ANF'!ACOMTI1,0,MATCH(#REF!,#REF!,0)-1,ROWS('Nota 42A Deprec amort dete ANF'!ACOMTI1),COLUMNS('Nota 42A Deprec amort dete ANF'!ACOMTI1))</definedName>
    <definedName name="ACOMTI1GOL2" localSheetId="106">OFFSET(ACOMTI1,0,MATCH([4]RDTOS!$DZ$4,[4]RDTOS!$BI$2:$BV$2,0)-1,ROWS(ACOMTI1),COLUMNS(ACOMTI1))</definedName>
    <definedName name="ACOMTI1GOL2" localSheetId="107">OFFSET(ACOMTI1,0,MATCH([4]RDTOS!$DZ$4,[4]RDTOS!$BI$2:$BV$2,0)-1,ROWS(ACOMTI1),COLUMNS(ACOMTI1))</definedName>
    <definedName name="ACOMTI1GOL2" localSheetId="11">OFFSET(ACOMTI1,0,MATCH([4]RDTOS!$DZ$4,[4]RDTOS!$BI$2:$BV$2,0)-1,ROWS(ACOMTI1),COLUMNS(ACOMTI1))</definedName>
    <definedName name="ACOMTI1GOL2" localSheetId="16">OFFSET([5]!ACOMTI1,0,MATCH([4]RDTOS!$DZ$4,[4]RDTOS!$BI$2:$BV$2,0)-1,ROWS([5]!ACOMTI1),COLUMNS([5]!ACOMTI1))</definedName>
    <definedName name="ACOMTI1GOL2" localSheetId="15">OFFSET([5]!ACOMTI1,0,MATCH([4]RDTOS!$DZ$4,[4]RDTOS!$BI$2:$BV$2,0)-1,ROWS([5]!ACOMTI1),COLUMNS([5]!ACOMTI1))</definedName>
    <definedName name="ACOMTI1GOL2" localSheetId="20">OFFSET(ACOMTI1,0,MATCH([4]RDTOS!$DZ$4,[4]RDTOS!$BI$2:$BV$2,0)-1,ROWS(ACOMTI1),COLUMNS(ACOMTI1))</definedName>
    <definedName name="ACOMTI1GOL2" localSheetId="28">OFFSET(ACOMTI1,0,MATCH([4]RDTOS!$DZ$4,[4]RDTOS!$BI$2:$BV$2,0)-1,ROWS(ACOMTI1),COLUMNS(ACOMTI1))</definedName>
    <definedName name="ACOMTI1GOL2" localSheetId="29">OFFSET(ACOMTI1,0,MATCH([4]RDTOS!$DZ$4,[4]RDTOS!$BI$2:$BV$2,0)-1,ROWS(ACOMTI1),COLUMNS(ACOMTI1))</definedName>
    <definedName name="ACOMTI1GOL2" localSheetId="33">OFFSET(ACOMTI1,0,MATCH([4]RDTOS!$DZ$4,[4]RDTOS!$BI$2:$BV$2,0)-1,ROWS(ACOMTI1),COLUMNS(ACOMTI1))</definedName>
    <definedName name="ACOMTI1GOL2" localSheetId="31">OFFSET(ACOMTI1,0,MATCH([4]RDTOS!$DZ$4,[4]RDTOS!$BI$2:$BV$2,0)-1,ROWS(ACOMTI1),COLUMNS(ACOMTI1))</definedName>
    <definedName name="ACOMTI1GOL2" localSheetId="36">OFFSET([0]!ACOMTI1,0,MATCH([4]RDTOS!$DZ$4,[4]RDTOS!$BI$2:$BV$2,0)-1,ROWS([0]!ACOMTI1),COLUMNS([0]!ACOMTI1))</definedName>
    <definedName name="ACOMTI1GOL2" localSheetId="34">OFFSET(ACOMTI1,0,MATCH([4]RDTOS!$DZ$4,[4]RDTOS!$BI$2:$BV$2,0)-1,ROWS(ACOMTI1),COLUMNS(ACOMTI1))</definedName>
    <definedName name="ACOMTI1GOL2" localSheetId="35">OFFSET([0]!ACOMTI1,0,MATCH([4]RDTOS!$DZ$4,[4]RDTOS!$BI$2:$BV$2,0)-1,ROWS([0]!ACOMTI1),COLUMNS([0]!ACOMTI1))</definedName>
    <definedName name="ACOMTI1GOL2" localSheetId="98">OFFSET(ACOMTI1,0,MATCH([4]RDTOS!$DZ$4,[4]RDTOS!$BI$2:$BV$2,0)-1,ROWS(ACOMTI1),COLUMNS(ACOMTI1))</definedName>
    <definedName name="ACOMTI1GOL2" localSheetId="2">OFFSET([0]!ACOMTI1,0,MATCH([4]RDTOS!$DZ$4,[4]RDTOS!$BI$2:$BV$2,0)-1,ROWS([0]!ACOMTI1),COLUMNS([0]!ACOMTI1))</definedName>
    <definedName name="ACOMTI1GOL2">OFFSET(ACOMTI1,0,MATCH([4]RDTOS!$DZ$4,[4]RDTOS!$BI$2:$BV$2,0)-1,ROWS(ACOMTI1),COLUMNS(ACOMTI1))</definedName>
    <definedName name="ACOMTI1IND" localSheetId="1">OFFSET([0]!ACOMTI1,0,MATCH([4]RDTOS!$DS$4,[4]RDTOS!$BI$2:$BV$2,0)-1,ROWS([0]!ACOMTI1),COLUMNS([0]!ACOMTI1))</definedName>
    <definedName name="ACOMTI1IND" localSheetId="0">OFFSET(ACOMTI1,0,MATCH([4]RDTOS!$DS$4,[4]RDTOS!$BI$2:$BV$2,0)-1,ROWS(ACOMTI1),COLUMNS(ACOMTI1))</definedName>
    <definedName name="ACOMTI1IND" localSheetId="5">OFFSET([0]!ACOMTI1,0,MATCH([4]RDTOS!$DS$4,[4]RDTOS!$BI$2:$BV$2,0)-1,ROWS([0]!ACOMTI1),COLUMNS([0]!ACOMTI1))</definedName>
    <definedName name="ACOMTI1IND" localSheetId="3">OFFSET(ACOMTI1,0,MATCH([4]RDTOS!$DS$4,[4]RDTOS!$BI$2:$BV$2,0)-1,ROWS(ACOMTI1),COLUMNS(ACOMTI1))</definedName>
    <definedName name="ACOMTI1IND" localSheetId="4">OFFSET('Flujos de efectivo'!ACOMTI1,0,MATCH([4]RDTOS!$DS$4,[4]RDTOS!$BI$2:$BV$2,0)-1,ROWS('Flujos de efectivo'!ACOMTI1),COLUMNS('Flujos de efectivo'!ACOMTI1))</definedName>
    <definedName name="ACOMTI1IND" localSheetId="57">OFFSET('Nota 12 Activos prepagados'!ACOMTI1,0,MATCH(#REF!,#REF!,0)-1,ROWS('Nota 12 Activos prepagados'!ACOMTI1),COLUMNS('Nota 12 Activos prepagados'!ACOMTI1))</definedName>
    <definedName name="ACOMTI1IND" localSheetId="58">OFFSET(ACOMTI1,0,MATCH([4]RDTOS!$DS$4,[4]RDTOS!$BI$2:$BV$2,0)-1,ROWS(ACOMTI1),COLUMNS(ACOMTI1))</definedName>
    <definedName name="ACOMTI1IND" localSheetId="61">OFFSET('Nota 14 Compromisos adquisicion'!ACOMTI1,0,MATCH(#REF!,#REF!,0)-1,ROWS('Nota 14 Compromisos adquisicion'!ACOMTI1),COLUMNS('Nota 14 Compromisos adquisicion'!ACOMTI1))</definedName>
    <definedName name="ACOMTI1IND" localSheetId="60">OFFSET(ACOMTI1,0,MATCH(#REF!,#REF!,0)-1,ROWS(ACOMTI1),COLUMNS(ACOMTI1))</definedName>
    <definedName name="ACOMTI1IND" localSheetId="63">OFFSET(ACOMTI1,0,MATCH(#REF!,#REF!,0)-1,ROWS(ACOMTI1),COLUMNS(ACOMTI1))</definedName>
    <definedName name="ACOMTI1IND" localSheetId="66">OFFSET(ACOMTI1,0,MATCH([4]RDTOS!$DS$4,[4]RDTOS!$BI$2:$BV$2,0)-1,ROWS(ACOMTI1),COLUMNS(ACOMTI1))</definedName>
    <definedName name="ACOMTI1IND" localSheetId="67">OFFSET(ACOMTI1,0,MATCH([4]RDTOS!$DS$4,[4]RDTOS!$BI$2:$BV$2,0)-1,ROWS(ACOMTI1),COLUMNS(ACOMTI1))</definedName>
    <definedName name="ACOMTI1IND" localSheetId="68">OFFSET(ACOMTI1,0,MATCH([4]RDTOS!$DS$4,[4]RDTOS!$BI$2:$BV$2,0)-1,ROWS(ACOMTI1),COLUMNS(ACOMTI1))</definedName>
    <definedName name="ACOMTI1IND" localSheetId="70">OFFSET('Nota 19 Activo por derecho'!ACOMTI1,0,MATCH(#REF!,#REF!,0)-1,ROWS('Nota 19 Activo por derecho'!ACOMTI1),COLUMNS('Nota 19 Activo por derecho'!ACOMTI1))</definedName>
    <definedName name="ACOMTI1IND" localSheetId="69">OFFSET(ACOMTI1,0,MATCH(#REF!,#REF!,0)-1,ROWS(ACOMTI1),COLUMNS(ACOMTI1))</definedName>
    <definedName name="ACOMTI1IND" localSheetId="71">OFFSET('Nota 19 Pasiv por arrend'!ACOMTI1,0,MATCH(#REF!,#REF!,0)-1,ROWS('Nota 19 Pasiv por arrend'!ACOMTI1),COLUMNS('Nota 19 Pasiv por arrend'!ACOMTI1))</definedName>
    <definedName name="ACOMTI1IND" localSheetId="10">OFFSET(ACOMTI1,0,MATCH([4]RDTOS!$DS$4,[4]RDTOS!$BI$2:$BV$2,0)-1,ROWS(ACOMTI1),COLUMNS(ACOMTI1))</definedName>
    <definedName name="ACOMTI1IND" localSheetId="9">OFFSET([0]!ACOMTI1,0,MATCH([4]RDTOS!$DS$4,[4]RDTOS!$BI$2:$BV$2,0)-1,ROWS([0]!ACOMTI1),COLUMNS([0]!ACOMTI1))</definedName>
    <definedName name="ACOMTI1IND" localSheetId="6">OFFSET(ACOMTI1,0,MATCH([4]RDTOS!$DS$4,[4]RDTOS!$BI$2:$BV$2,0)-1,ROWS(ACOMTI1),COLUMNS(ACOMTI1))</definedName>
    <definedName name="ACOMTI1IND" localSheetId="72">OFFSET(ACOMTI1,0,MATCH([4]RDTOS!$DS$4,[4]RDTOS!$BI$2:$BV$2,0)-1,ROWS(ACOMTI1),COLUMNS(ACOMTI1))</definedName>
    <definedName name="ACOMTI1IND" localSheetId="73">OFFSET(ACOMTI1,0,MATCH([4]RDTOS!$DS$4,[4]RDTOS!$BI$2:$BV$2,0)-1,ROWS(ACOMTI1),COLUMNS(ACOMTI1))</definedName>
    <definedName name="ACOMTI1IND" localSheetId="74">OFFSET(ACOMTI1,0,MATCH([4]RDTOS!$DS$4,[4]RDTOS!$BI$2:$BV$2,0)-1,ROWS(ACOMTI1),COLUMNS(ACOMTI1))</definedName>
    <definedName name="ACOMTI1IND" localSheetId="76">OFFSET(ACOMTI1,0,MATCH([4]RDTOS!$DS$4,[4]RDTOS!$BI$2:$BV$2,0)-1,ROWS(ACOMTI1),COLUMNS(ACOMTI1))</definedName>
    <definedName name="ACOMTI1IND" localSheetId="77">OFFSET(ACOMTI1,0,MATCH([4]RDTOS!$DS$4,[4]RDTOS!$BI$2:$BV$2,0)-1,ROWS(ACOMTI1),COLUMNS(ACOMTI1))</definedName>
    <definedName name="ACOMTI1IND" localSheetId="78">OFFSET(ACOMTI1,0,MATCH([4]RDTOS!$DS$4,[4]RDTOS!$BI$2:$BV$2,0)-1,ROWS(ACOMTI1),COLUMNS(ACOMTI1))</definedName>
    <definedName name="ACOMTI1IND" localSheetId="79">OFFSET(ACOMTI1,0,MATCH([4]RDTOS!$DS$4,[4]RDTOS!$BI$2:$BV$2,0)-1,ROWS(ACOMTI1),COLUMNS(ACOMTI1))</definedName>
    <definedName name="ACOMTI1IND" localSheetId="80">OFFSET(ACOMTI1,0,MATCH([4]RDTOS!$DS$4,[4]RDTOS!$BI$2:$BV$2,0)-1,ROWS(ACOMTI1),COLUMNS(ACOMTI1))</definedName>
    <definedName name="ACOMTI1IND" localSheetId="92">OFFSET(ACOMTI1,0,MATCH(#REF!,#REF!,0)-1,ROWS(ACOMTI1),COLUMNS(ACOMTI1))</definedName>
    <definedName name="ACOMTI1IND" localSheetId="91">OFFSET(ACOMTI1,0,MATCH(#REF!,#REF!,0)-1,ROWS(ACOMTI1),COLUMNS(ACOMTI1))</definedName>
    <definedName name="ACOMTI1IND" localSheetId="93">OFFSET(ACOMTI1,0,MATCH([4]RDTOS!$DS$4,[4]RDTOS!$BI$2:$BV$2,0)-1,ROWS(ACOMTI1),COLUMNS(ACOMTI1))</definedName>
    <definedName name="ACOMTI1IND" localSheetId="95">OFFSET('Nota 30A Provisiones - casos '!ACOMTI1,0,MATCH(#REF!,#REF!,0)-1,ROWS('Nota 30A Provisiones - casos '!ACOMTI1),COLUMNS('Nota 30A Provisiones - casos '!ACOMTI1))</definedName>
    <definedName name="ACOMTI1IND" localSheetId="97">OFFSET(ACOMTI1,0,MATCH([4]RDTOS!$DS$4,[4]RDTOS!$BI$2:$BV$2,0)-1,ROWS(ACOMTI1),COLUMNS(ACOMTI1))</definedName>
    <definedName name="ACOMTI1IND" localSheetId="103">OFFSET(ACOMTI1,0,MATCH([4]RDTOS!$DS$4,[4]RDTOS!$BI$2:$BV$2,0)-1,ROWS(ACOMTI1),COLUMNS(ACOMTI1))</definedName>
    <definedName name="ACOMTI1IND" localSheetId="104">OFFSET(ACOMTI1,0,MATCH([4]RDTOS!$DS$4,[4]RDTOS!$BI$2:$BV$2,0)-1,ROWS(ACOMTI1),COLUMNS(ACOMTI1))</definedName>
    <definedName name="ACOMTI1IND" localSheetId="105">OFFSET('Nota 42A Deprec amort dete ANF'!ACOMTI1,0,MATCH(#REF!,#REF!,0)-1,ROWS('Nota 42A Deprec amort dete ANF'!ACOMTI1),COLUMNS('Nota 42A Deprec amort dete ANF'!ACOMTI1))</definedName>
    <definedName name="ACOMTI1IND" localSheetId="106">OFFSET(ACOMTI1,0,MATCH([4]RDTOS!$DS$4,[4]RDTOS!$BI$2:$BV$2,0)-1,ROWS(ACOMTI1),COLUMNS(ACOMTI1))</definedName>
    <definedName name="ACOMTI1IND" localSheetId="107">OFFSET(ACOMTI1,0,MATCH([4]RDTOS!$DS$4,[4]RDTOS!$BI$2:$BV$2,0)-1,ROWS(ACOMTI1),COLUMNS(ACOMTI1))</definedName>
    <definedName name="ACOMTI1IND" localSheetId="11">OFFSET(ACOMTI1,0,MATCH([4]RDTOS!$DS$4,[4]RDTOS!$BI$2:$BV$2,0)-1,ROWS(ACOMTI1),COLUMNS(ACOMTI1))</definedName>
    <definedName name="ACOMTI1IND" localSheetId="16">OFFSET([5]!ACOMTI1,0,MATCH([4]RDTOS!$DS$4,[4]RDTOS!$BI$2:$BV$2,0)-1,ROWS([5]!ACOMTI1),COLUMNS([5]!ACOMTI1))</definedName>
    <definedName name="ACOMTI1IND" localSheetId="15">OFFSET([5]!ACOMTI1,0,MATCH([4]RDTOS!$DS$4,[4]RDTOS!$BI$2:$BV$2,0)-1,ROWS([5]!ACOMTI1),COLUMNS([5]!ACOMTI1))</definedName>
    <definedName name="ACOMTI1IND" localSheetId="20">OFFSET(ACOMTI1,0,MATCH([4]RDTOS!$DS$4,[4]RDTOS!$BI$2:$BV$2,0)-1,ROWS(ACOMTI1),COLUMNS(ACOMTI1))</definedName>
    <definedName name="ACOMTI1IND" localSheetId="28">OFFSET(ACOMTI1,0,MATCH([4]RDTOS!$DS$4,[4]RDTOS!$BI$2:$BV$2,0)-1,ROWS(ACOMTI1),COLUMNS(ACOMTI1))</definedName>
    <definedName name="ACOMTI1IND" localSheetId="29">OFFSET(ACOMTI1,0,MATCH([4]RDTOS!$DS$4,[4]RDTOS!$BI$2:$BV$2,0)-1,ROWS(ACOMTI1),COLUMNS(ACOMTI1))</definedName>
    <definedName name="ACOMTI1IND" localSheetId="33">OFFSET(ACOMTI1,0,MATCH([4]RDTOS!$DS$4,[4]RDTOS!$BI$2:$BV$2,0)-1,ROWS(ACOMTI1),COLUMNS(ACOMTI1))</definedName>
    <definedName name="ACOMTI1IND" localSheetId="31">OFFSET(ACOMTI1,0,MATCH([4]RDTOS!$DS$4,[4]RDTOS!$BI$2:$BV$2,0)-1,ROWS(ACOMTI1),COLUMNS(ACOMTI1))</definedName>
    <definedName name="ACOMTI1IND" localSheetId="36">OFFSET([0]!ACOMTI1,0,MATCH([4]RDTOS!$DS$4,[4]RDTOS!$BI$2:$BV$2,0)-1,ROWS([0]!ACOMTI1),COLUMNS([0]!ACOMTI1))</definedName>
    <definedName name="ACOMTI1IND" localSheetId="34">OFFSET(ACOMTI1,0,MATCH([4]RDTOS!$DS$4,[4]RDTOS!$BI$2:$BV$2,0)-1,ROWS(ACOMTI1),COLUMNS(ACOMTI1))</definedName>
    <definedName name="ACOMTI1IND" localSheetId="35">OFFSET([0]!ACOMTI1,0,MATCH([4]RDTOS!$DS$4,[4]RDTOS!$BI$2:$BV$2,0)-1,ROWS([0]!ACOMTI1),COLUMNS([0]!ACOMTI1))</definedName>
    <definedName name="ACOMTI1IND" localSheetId="98">OFFSET(ACOMTI1,0,MATCH([4]RDTOS!$DS$4,[4]RDTOS!$BI$2:$BV$2,0)-1,ROWS(ACOMTI1),COLUMNS(ACOMTI1))</definedName>
    <definedName name="ACOMTI1IND" localSheetId="2">OFFSET([0]!ACOMTI1,0,MATCH([4]RDTOS!$DS$4,[4]RDTOS!$BI$2:$BV$2,0)-1,ROWS([0]!ACOMTI1),COLUMNS([0]!ACOMTI1))</definedName>
    <definedName name="ACOMTI1IND">OFFSET(ACOMTI1,0,MATCH([4]RDTOS!$DS$4,[4]RDTOS!$BI$2:$BV$2,0)-1,ROWS(ACOMTI1),COLUMNS(ACOMTI1))</definedName>
    <definedName name="ACOMTI1IND2" localSheetId="1">OFFSET([0]!ACOMTI1,0,MATCH([4]RDTOS!$DS$4,[4]RDTOS!$BI$2:$BV$2,0)-1,ROWS([0]!ACOMTI1),COLUMNS([0]!ACOMTI1))</definedName>
    <definedName name="ACOMTI1IND2" localSheetId="0">OFFSET(ACOMTI1,0,MATCH([4]RDTOS!$DS$4,[4]RDTOS!$BI$2:$BV$2,0)-1,ROWS(ACOMTI1),COLUMNS(ACOMTI1))</definedName>
    <definedName name="ACOMTI1IND2" localSheetId="5">OFFSET([0]!ACOMTI1,0,MATCH([4]RDTOS!$DS$4,[4]RDTOS!$BI$2:$BV$2,0)-1,ROWS([0]!ACOMTI1),COLUMNS([0]!ACOMTI1))</definedName>
    <definedName name="ACOMTI1IND2" localSheetId="3">OFFSET(ACOMTI1,0,MATCH([4]RDTOS!$DS$4,[4]RDTOS!$BI$2:$BV$2,0)-1,ROWS(ACOMTI1),COLUMNS(ACOMTI1))</definedName>
    <definedName name="ACOMTI1IND2" localSheetId="4">OFFSET('Flujos de efectivo'!ACOMTI1,0,MATCH([4]RDTOS!$DS$4,[4]RDTOS!$BI$2:$BV$2,0)-1,ROWS('Flujos de efectivo'!ACOMTI1),COLUMNS('Flujos de efectivo'!ACOMTI1))</definedName>
    <definedName name="ACOMTI1IND2" localSheetId="57">OFFSET('Nota 12 Activos prepagados'!ACOMTI1,0,MATCH(#REF!,#REF!,0)-1,ROWS('Nota 12 Activos prepagados'!ACOMTI1),COLUMNS('Nota 12 Activos prepagados'!ACOMTI1))</definedName>
    <definedName name="ACOMTI1IND2" localSheetId="58">OFFSET(ACOMTI1,0,MATCH([4]RDTOS!$DS$4,[4]RDTOS!$BI$2:$BV$2,0)-1,ROWS(ACOMTI1),COLUMNS(ACOMTI1))</definedName>
    <definedName name="ACOMTI1IND2" localSheetId="61">OFFSET('Nota 14 Compromisos adquisicion'!ACOMTI1,0,MATCH(#REF!,#REF!,0)-1,ROWS('Nota 14 Compromisos adquisicion'!ACOMTI1),COLUMNS('Nota 14 Compromisos adquisicion'!ACOMTI1))</definedName>
    <definedName name="ACOMTI1IND2" localSheetId="60">OFFSET(ACOMTI1,0,MATCH(#REF!,#REF!,0)-1,ROWS(ACOMTI1),COLUMNS(ACOMTI1))</definedName>
    <definedName name="ACOMTI1IND2" localSheetId="63">OFFSET(ACOMTI1,0,MATCH(#REF!,#REF!,0)-1,ROWS(ACOMTI1),COLUMNS(ACOMTI1))</definedName>
    <definedName name="ACOMTI1IND2" localSheetId="66">OFFSET(ACOMTI1,0,MATCH([4]RDTOS!$DS$4,[4]RDTOS!$BI$2:$BV$2,0)-1,ROWS(ACOMTI1),COLUMNS(ACOMTI1))</definedName>
    <definedName name="ACOMTI1IND2" localSheetId="67">OFFSET(ACOMTI1,0,MATCH([4]RDTOS!$DS$4,[4]RDTOS!$BI$2:$BV$2,0)-1,ROWS(ACOMTI1),COLUMNS(ACOMTI1))</definedName>
    <definedName name="ACOMTI1IND2" localSheetId="68">OFFSET(ACOMTI1,0,MATCH([4]RDTOS!$DS$4,[4]RDTOS!$BI$2:$BV$2,0)-1,ROWS(ACOMTI1),COLUMNS(ACOMTI1))</definedName>
    <definedName name="ACOMTI1IND2" localSheetId="70">OFFSET('Nota 19 Activo por derecho'!ACOMTI1,0,MATCH(#REF!,#REF!,0)-1,ROWS('Nota 19 Activo por derecho'!ACOMTI1),COLUMNS('Nota 19 Activo por derecho'!ACOMTI1))</definedName>
    <definedName name="ACOMTI1IND2" localSheetId="69">OFFSET(ACOMTI1,0,MATCH(#REF!,#REF!,0)-1,ROWS(ACOMTI1),COLUMNS(ACOMTI1))</definedName>
    <definedName name="ACOMTI1IND2" localSheetId="71">OFFSET('Nota 19 Pasiv por arrend'!ACOMTI1,0,MATCH(#REF!,#REF!,0)-1,ROWS('Nota 19 Pasiv por arrend'!ACOMTI1),COLUMNS('Nota 19 Pasiv por arrend'!ACOMTI1))</definedName>
    <definedName name="ACOMTI1IND2" localSheetId="10">OFFSET(ACOMTI1,0,MATCH([4]RDTOS!$DS$4,[4]RDTOS!$BI$2:$BV$2,0)-1,ROWS(ACOMTI1),COLUMNS(ACOMTI1))</definedName>
    <definedName name="ACOMTI1IND2" localSheetId="9">OFFSET([0]!ACOMTI1,0,MATCH([4]RDTOS!$DS$4,[4]RDTOS!$BI$2:$BV$2,0)-1,ROWS([0]!ACOMTI1),COLUMNS([0]!ACOMTI1))</definedName>
    <definedName name="ACOMTI1IND2" localSheetId="6">OFFSET(ACOMTI1,0,MATCH([4]RDTOS!$DS$4,[4]RDTOS!$BI$2:$BV$2,0)-1,ROWS(ACOMTI1),COLUMNS(ACOMTI1))</definedName>
    <definedName name="ACOMTI1IND2" localSheetId="72">OFFSET(ACOMTI1,0,MATCH([4]RDTOS!$DS$4,[4]RDTOS!$BI$2:$BV$2,0)-1,ROWS(ACOMTI1),COLUMNS(ACOMTI1))</definedName>
    <definedName name="ACOMTI1IND2" localSheetId="73">OFFSET(ACOMTI1,0,MATCH([4]RDTOS!$DS$4,[4]RDTOS!$BI$2:$BV$2,0)-1,ROWS(ACOMTI1),COLUMNS(ACOMTI1))</definedName>
    <definedName name="ACOMTI1IND2" localSheetId="74">OFFSET(ACOMTI1,0,MATCH([4]RDTOS!$DS$4,[4]RDTOS!$BI$2:$BV$2,0)-1,ROWS(ACOMTI1),COLUMNS(ACOMTI1))</definedName>
    <definedName name="ACOMTI1IND2" localSheetId="76">OFFSET(ACOMTI1,0,MATCH([4]RDTOS!$DS$4,[4]RDTOS!$BI$2:$BV$2,0)-1,ROWS(ACOMTI1),COLUMNS(ACOMTI1))</definedName>
    <definedName name="ACOMTI1IND2" localSheetId="77">OFFSET(ACOMTI1,0,MATCH([4]RDTOS!$DS$4,[4]RDTOS!$BI$2:$BV$2,0)-1,ROWS(ACOMTI1),COLUMNS(ACOMTI1))</definedName>
    <definedName name="ACOMTI1IND2" localSheetId="78">OFFSET(ACOMTI1,0,MATCH([4]RDTOS!$DS$4,[4]RDTOS!$BI$2:$BV$2,0)-1,ROWS(ACOMTI1),COLUMNS(ACOMTI1))</definedName>
    <definedName name="ACOMTI1IND2" localSheetId="79">OFFSET(ACOMTI1,0,MATCH([4]RDTOS!$DS$4,[4]RDTOS!$BI$2:$BV$2,0)-1,ROWS(ACOMTI1),COLUMNS(ACOMTI1))</definedName>
    <definedName name="ACOMTI1IND2" localSheetId="80">OFFSET(ACOMTI1,0,MATCH([4]RDTOS!$DS$4,[4]RDTOS!$BI$2:$BV$2,0)-1,ROWS(ACOMTI1),COLUMNS(ACOMTI1))</definedName>
    <definedName name="ACOMTI1IND2" localSheetId="92">OFFSET(ACOMTI1,0,MATCH(#REF!,#REF!,0)-1,ROWS(ACOMTI1),COLUMNS(ACOMTI1))</definedName>
    <definedName name="ACOMTI1IND2" localSheetId="91">OFFSET(ACOMTI1,0,MATCH(#REF!,#REF!,0)-1,ROWS(ACOMTI1),COLUMNS(ACOMTI1))</definedName>
    <definedName name="ACOMTI1IND2" localSheetId="93">OFFSET(ACOMTI1,0,MATCH([4]RDTOS!$DS$4,[4]RDTOS!$BI$2:$BV$2,0)-1,ROWS(ACOMTI1),COLUMNS(ACOMTI1))</definedName>
    <definedName name="ACOMTI1IND2" localSheetId="95">OFFSET('Nota 30A Provisiones - casos '!ACOMTI1,0,MATCH(#REF!,#REF!,0)-1,ROWS('Nota 30A Provisiones - casos '!ACOMTI1),COLUMNS('Nota 30A Provisiones - casos '!ACOMTI1))</definedName>
    <definedName name="ACOMTI1IND2" localSheetId="97">OFFSET(ACOMTI1,0,MATCH([4]RDTOS!$DS$4,[4]RDTOS!$BI$2:$BV$2,0)-1,ROWS(ACOMTI1),COLUMNS(ACOMTI1))</definedName>
    <definedName name="ACOMTI1IND2" localSheetId="103">OFFSET(ACOMTI1,0,MATCH([4]RDTOS!$DS$4,[4]RDTOS!$BI$2:$BV$2,0)-1,ROWS(ACOMTI1),COLUMNS(ACOMTI1))</definedName>
    <definedName name="ACOMTI1IND2" localSheetId="104">OFFSET(ACOMTI1,0,MATCH([4]RDTOS!$DS$4,[4]RDTOS!$BI$2:$BV$2,0)-1,ROWS(ACOMTI1),COLUMNS(ACOMTI1))</definedName>
    <definedName name="ACOMTI1IND2" localSheetId="105">OFFSET('Nota 42A Deprec amort dete ANF'!ACOMTI1,0,MATCH(#REF!,#REF!,0)-1,ROWS('Nota 42A Deprec amort dete ANF'!ACOMTI1),COLUMNS('Nota 42A Deprec amort dete ANF'!ACOMTI1))</definedName>
    <definedName name="ACOMTI1IND2" localSheetId="106">OFFSET(ACOMTI1,0,MATCH([4]RDTOS!$DS$4,[4]RDTOS!$BI$2:$BV$2,0)-1,ROWS(ACOMTI1),COLUMNS(ACOMTI1))</definedName>
    <definedName name="ACOMTI1IND2" localSheetId="107">OFFSET(ACOMTI1,0,MATCH([4]RDTOS!$DS$4,[4]RDTOS!$BI$2:$BV$2,0)-1,ROWS(ACOMTI1),COLUMNS(ACOMTI1))</definedName>
    <definedName name="ACOMTI1IND2" localSheetId="11">OFFSET(ACOMTI1,0,MATCH([4]RDTOS!$DS$4,[4]RDTOS!$BI$2:$BV$2,0)-1,ROWS(ACOMTI1),COLUMNS(ACOMTI1))</definedName>
    <definedName name="ACOMTI1IND2" localSheetId="16">OFFSET([5]!ACOMTI1,0,MATCH([4]RDTOS!$DS$4,[4]RDTOS!$BI$2:$BV$2,0)-1,ROWS([5]!ACOMTI1),COLUMNS([5]!ACOMTI1))</definedName>
    <definedName name="ACOMTI1IND2" localSheetId="15">OFFSET([5]!ACOMTI1,0,MATCH([4]RDTOS!$DS$4,[4]RDTOS!$BI$2:$BV$2,0)-1,ROWS([5]!ACOMTI1),COLUMNS([5]!ACOMTI1))</definedName>
    <definedName name="ACOMTI1IND2" localSheetId="20">OFFSET(ACOMTI1,0,MATCH([4]RDTOS!$DS$4,[4]RDTOS!$BI$2:$BV$2,0)-1,ROWS(ACOMTI1),COLUMNS(ACOMTI1))</definedName>
    <definedName name="ACOMTI1IND2" localSheetId="28">OFFSET(ACOMTI1,0,MATCH([4]RDTOS!$DS$4,[4]RDTOS!$BI$2:$BV$2,0)-1,ROWS(ACOMTI1),COLUMNS(ACOMTI1))</definedName>
    <definedName name="ACOMTI1IND2" localSheetId="29">OFFSET(ACOMTI1,0,MATCH([4]RDTOS!$DS$4,[4]RDTOS!$BI$2:$BV$2,0)-1,ROWS(ACOMTI1),COLUMNS(ACOMTI1))</definedName>
    <definedName name="ACOMTI1IND2" localSheetId="33">OFFSET(ACOMTI1,0,MATCH([4]RDTOS!$DS$4,[4]RDTOS!$BI$2:$BV$2,0)-1,ROWS(ACOMTI1),COLUMNS(ACOMTI1))</definedName>
    <definedName name="ACOMTI1IND2" localSheetId="31">OFFSET(ACOMTI1,0,MATCH([4]RDTOS!$DS$4,[4]RDTOS!$BI$2:$BV$2,0)-1,ROWS(ACOMTI1),COLUMNS(ACOMTI1))</definedName>
    <definedName name="ACOMTI1IND2" localSheetId="36">OFFSET([0]!ACOMTI1,0,MATCH([4]RDTOS!$DS$4,[4]RDTOS!$BI$2:$BV$2,0)-1,ROWS([0]!ACOMTI1),COLUMNS([0]!ACOMTI1))</definedName>
    <definedName name="ACOMTI1IND2" localSheetId="34">OFFSET(ACOMTI1,0,MATCH([4]RDTOS!$DS$4,[4]RDTOS!$BI$2:$BV$2,0)-1,ROWS(ACOMTI1),COLUMNS(ACOMTI1))</definedName>
    <definedName name="ACOMTI1IND2" localSheetId="35">OFFSET([0]!ACOMTI1,0,MATCH([4]RDTOS!$DS$4,[4]RDTOS!$BI$2:$BV$2,0)-1,ROWS([0]!ACOMTI1),COLUMNS([0]!ACOMTI1))</definedName>
    <definedName name="ACOMTI1IND2" localSheetId="98">OFFSET(ACOMTI1,0,MATCH([4]RDTOS!$DS$4,[4]RDTOS!$BI$2:$BV$2,0)-1,ROWS(ACOMTI1),COLUMNS(ACOMTI1))</definedName>
    <definedName name="ACOMTI1IND2" localSheetId="2">OFFSET([0]!ACOMTI1,0,MATCH([4]RDTOS!$DS$4,[4]RDTOS!$BI$2:$BV$2,0)-1,ROWS([0]!ACOMTI1),COLUMNS([0]!ACOMTI1))</definedName>
    <definedName name="ACOMTI1IND2">OFFSET(ACOMTI1,0,MATCH([4]RDTOS!$DS$4,[4]RDTOS!$BI$2:$BV$2,0)-1,ROWS(ACOMTI1),COLUMNS(ACOMTI1))</definedName>
    <definedName name="ACOMTI1JPM" localSheetId="1">OFFSET([0]!ACOMTI1,0,MATCH([4]RDTOS!$DX$4,[4]RDTOS!$BI$2:$BV$2,0)-1,ROWS([0]!ACOMTI1),COLUMNS([0]!ACOMTI1))</definedName>
    <definedName name="ACOMTI1JPM" localSheetId="0">OFFSET(ACOMTI1,0,MATCH([4]RDTOS!$DX$4,[4]RDTOS!$BI$2:$BV$2,0)-1,ROWS(ACOMTI1),COLUMNS(ACOMTI1))</definedName>
    <definedName name="ACOMTI1JPM" localSheetId="5">OFFSET([0]!ACOMTI1,0,MATCH([4]RDTOS!$DX$4,[4]RDTOS!$BI$2:$BV$2,0)-1,ROWS([0]!ACOMTI1),COLUMNS([0]!ACOMTI1))</definedName>
    <definedName name="ACOMTI1JPM" localSheetId="3">OFFSET(ACOMTI1,0,MATCH([4]RDTOS!$DX$4,[4]RDTOS!$BI$2:$BV$2,0)-1,ROWS(ACOMTI1),COLUMNS(ACOMTI1))</definedName>
    <definedName name="ACOMTI1JPM" localSheetId="4">OFFSET('Flujos de efectivo'!ACOMTI1,0,MATCH([4]RDTOS!$DX$4,[4]RDTOS!$BI$2:$BV$2,0)-1,ROWS('Flujos de efectivo'!ACOMTI1),COLUMNS('Flujos de efectivo'!ACOMTI1))</definedName>
    <definedName name="ACOMTI1JPM" localSheetId="57">OFFSET('Nota 12 Activos prepagados'!ACOMTI1,0,MATCH(#REF!,#REF!,0)-1,ROWS('Nota 12 Activos prepagados'!ACOMTI1),COLUMNS('Nota 12 Activos prepagados'!ACOMTI1))</definedName>
    <definedName name="ACOMTI1JPM" localSheetId="58">OFFSET(ACOMTI1,0,MATCH([4]RDTOS!$DX$4,[4]RDTOS!$BI$2:$BV$2,0)-1,ROWS(ACOMTI1),COLUMNS(ACOMTI1))</definedName>
    <definedName name="ACOMTI1JPM" localSheetId="61">OFFSET('Nota 14 Compromisos adquisicion'!ACOMTI1,0,MATCH(#REF!,#REF!,0)-1,ROWS('Nota 14 Compromisos adquisicion'!ACOMTI1),COLUMNS('Nota 14 Compromisos adquisicion'!ACOMTI1))</definedName>
    <definedName name="ACOMTI1JPM" localSheetId="60">OFFSET(ACOMTI1,0,MATCH(#REF!,#REF!,0)-1,ROWS(ACOMTI1),COLUMNS(ACOMTI1))</definedName>
    <definedName name="ACOMTI1JPM" localSheetId="63">OFFSET(ACOMTI1,0,MATCH(#REF!,#REF!,0)-1,ROWS(ACOMTI1),COLUMNS(ACOMTI1))</definedName>
    <definedName name="ACOMTI1JPM" localSheetId="66">OFFSET(ACOMTI1,0,MATCH([4]RDTOS!$DX$4,[4]RDTOS!$BI$2:$BV$2,0)-1,ROWS(ACOMTI1),COLUMNS(ACOMTI1))</definedName>
    <definedName name="ACOMTI1JPM" localSheetId="67">OFFSET(ACOMTI1,0,MATCH([4]RDTOS!$DX$4,[4]RDTOS!$BI$2:$BV$2,0)-1,ROWS(ACOMTI1),COLUMNS(ACOMTI1))</definedName>
    <definedName name="ACOMTI1JPM" localSheetId="68">OFFSET(ACOMTI1,0,MATCH([4]RDTOS!$DX$4,[4]RDTOS!$BI$2:$BV$2,0)-1,ROWS(ACOMTI1),COLUMNS(ACOMTI1))</definedName>
    <definedName name="ACOMTI1JPM" localSheetId="70">OFFSET('Nota 19 Activo por derecho'!ACOMTI1,0,MATCH(#REF!,#REF!,0)-1,ROWS('Nota 19 Activo por derecho'!ACOMTI1),COLUMNS('Nota 19 Activo por derecho'!ACOMTI1))</definedName>
    <definedName name="ACOMTI1JPM" localSheetId="69">OFFSET(ACOMTI1,0,MATCH(#REF!,#REF!,0)-1,ROWS(ACOMTI1),COLUMNS(ACOMTI1))</definedName>
    <definedName name="ACOMTI1JPM" localSheetId="71">OFFSET('Nota 19 Pasiv por arrend'!ACOMTI1,0,MATCH(#REF!,#REF!,0)-1,ROWS('Nota 19 Pasiv por arrend'!ACOMTI1),COLUMNS('Nota 19 Pasiv por arrend'!ACOMTI1))</definedName>
    <definedName name="ACOMTI1JPM" localSheetId="10">OFFSET(ACOMTI1,0,MATCH([4]RDTOS!$DX$4,[4]RDTOS!$BI$2:$BV$2,0)-1,ROWS(ACOMTI1),COLUMNS(ACOMTI1))</definedName>
    <definedName name="ACOMTI1JPM" localSheetId="9">OFFSET([0]!ACOMTI1,0,MATCH([4]RDTOS!$DX$4,[4]RDTOS!$BI$2:$BV$2,0)-1,ROWS([0]!ACOMTI1),COLUMNS([0]!ACOMTI1))</definedName>
    <definedName name="ACOMTI1JPM" localSheetId="6">OFFSET(ACOMTI1,0,MATCH([4]RDTOS!$DX$4,[4]RDTOS!$BI$2:$BV$2,0)-1,ROWS(ACOMTI1),COLUMNS(ACOMTI1))</definedName>
    <definedName name="ACOMTI1JPM" localSheetId="72">OFFSET(ACOMTI1,0,MATCH([4]RDTOS!$DX$4,[4]RDTOS!$BI$2:$BV$2,0)-1,ROWS(ACOMTI1),COLUMNS(ACOMTI1))</definedName>
    <definedName name="ACOMTI1JPM" localSheetId="73">OFFSET(ACOMTI1,0,MATCH([4]RDTOS!$DX$4,[4]RDTOS!$BI$2:$BV$2,0)-1,ROWS(ACOMTI1),COLUMNS(ACOMTI1))</definedName>
    <definedName name="ACOMTI1JPM" localSheetId="74">OFFSET(ACOMTI1,0,MATCH([4]RDTOS!$DX$4,[4]RDTOS!$BI$2:$BV$2,0)-1,ROWS(ACOMTI1),COLUMNS(ACOMTI1))</definedName>
    <definedName name="ACOMTI1JPM" localSheetId="76">OFFSET(ACOMTI1,0,MATCH([4]RDTOS!$DX$4,[4]RDTOS!$BI$2:$BV$2,0)-1,ROWS(ACOMTI1),COLUMNS(ACOMTI1))</definedName>
    <definedName name="ACOMTI1JPM" localSheetId="77">OFFSET(ACOMTI1,0,MATCH([4]RDTOS!$DX$4,[4]RDTOS!$BI$2:$BV$2,0)-1,ROWS(ACOMTI1),COLUMNS(ACOMTI1))</definedName>
    <definedName name="ACOMTI1JPM" localSheetId="78">OFFSET(ACOMTI1,0,MATCH([4]RDTOS!$DX$4,[4]RDTOS!$BI$2:$BV$2,0)-1,ROWS(ACOMTI1),COLUMNS(ACOMTI1))</definedName>
    <definedName name="ACOMTI1JPM" localSheetId="79">OFFSET(ACOMTI1,0,MATCH([4]RDTOS!$DX$4,[4]RDTOS!$BI$2:$BV$2,0)-1,ROWS(ACOMTI1),COLUMNS(ACOMTI1))</definedName>
    <definedName name="ACOMTI1JPM" localSheetId="80">OFFSET(ACOMTI1,0,MATCH([4]RDTOS!$DX$4,[4]RDTOS!$BI$2:$BV$2,0)-1,ROWS(ACOMTI1),COLUMNS(ACOMTI1))</definedName>
    <definedName name="ACOMTI1JPM" localSheetId="92">OFFSET(ACOMTI1,0,MATCH(#REF!,#REF!,0)-1,ROWS(ACOMTI1),COLUMNS(ACOMTI1))</definedName>
    <definedName name="ACOMTI1JPM" localSheetId="91">OFFSET(ACOMTI1,0,MATCH(#REF!,#REF!,0)-1,ROWS(ACOMTI1),COLUMNS(ACOMTI1))</definedName>
    <definedName name="ACOMTI1JPM" localSheetId="93">OFFSET(ACOMTI1,0,MATCH([4]RDTOS!$DX$4,[4]RDTOS!$BI$2:$BV$2,0)-1,ROWS(ACOMTI1),COLUMNS(ACOMTI1))</definedName>
    <definedName name="ACOMTI1JPM" localSheetId="95">OFFSET('Nota 30A Provisiones - casos '!ACOMTI1,0,MATCH(#REF!,#REF!,0)-1,ROWS('Nota 30A Provisiones - casos '!ACOMTI1),COLUMNS('Nota 30A Provisiones - casos '!ACOMTI1))</definedName>
    <definedName name="ACOMTI1JPM" localSheetId="97">OFFSET(ACOMTI1,0,MATCH([4]RDTOS!$DX$4,[4]RDTOS!$BI$2:$BV$2,0)-1,ROWS(ACOMTI1),COLUMNS(ACOMTI1))</definedName>
    <definedName name="ACOMTI1JPM" localSheetId="103">OFFSET(ACOMTI1,0,MATCH([4]RDTOS!$DX$4,[4]RDTOS!$BI$2:$BV$2,0)-1,ROWS(ACOMTI1),COLUMNS(ACOMTI1))</definedName>
    <definedName name="ACOMTI1JPM" localSheetId="104">OFFSET(ACOMTI1,0,MATCH([4]RDTOS!$DX$4,[4]RDTOS!$BI$2:$BV$2,0)-1,ROWS(ACOMTI1),COLUMNS(ACOMTI1))</definedName>
    <definedName name="ACOMTI1JPM" localSheetId="105">OFFSET('Nota 42A Deprec amort dete ANF'!ACOMTI1,0,MATCH(#REF!,#REF!,0)-1,ROWS('Nota 42A Deprec amort dete ANF'!ACOMTI1),COLUMNS('Nota 42A Deprec amort dete ANF'!ACOMTI1))</definedName>
    <definedName name="ACOMTI1JPM" localSheetId="106">OFFSET(ACOMTI1,0,MATCH([4]RDTOS!$DX$4,[4]RDTOS!$BI$2:$BV$2,0)-1,ROWS(ACOMTI1),COLUMNS(ACOMTI1))</definedName>
    <definedName name="ACOMTI1JPM" localSheetId="107">OFFSET(ACOMTI1,0,MATCH([4]RDTOS!$DX$4,[4]RDTOS!$BI$2:$BV$2,0)-1,ROWS(ACOMTI1),COLUMNS(ACOMTI1))</definedName>
    <definedName name="ACOMTI1JPM" localSheetId="11">OFFSET(ACOMTI1,0,MATCH([4]RDTOS!$DX$4,[4]RDTOS!$BI$2:$BV$2,0)-1,ROWS(ACOMTI1),COLUMNS(ACOMTI1))</definedName>
    <definedName name="ACOMTI1JPM" localSheetId="16">OFFSET([5]!ACOMTI1,0,MATCH([4]RDTOS!$DX$4,[4]RDTOS!$BI$2:$BV$2,0)-1,ROWS([5]!ACOMTI1),COLUMNS([5]!ACOMTI1))</definedName>
    <definedName name="ACOMTI1JPM" localSheetId="15">OFFSET([5]!ACOMTI1,0,MATCH([4]RDTOS!$DX$4,[4]RDTOS!$BI$2:$BV$2,0)-1,ROWS([5]!ACOMTI1),COLUMNS([5]!ACOMTI1))</definedName>
    <definedName name="ACOMTI1JPM" localSheetId="20">OFFSET(ACOMTI1,0,MATCH([4]RDTOS!$DX$4,[4]RDTOS!$BI$2:$BV$2,0)-1,ROWS(ACOMTI1),COLUMNS(ACOMTI1))</definedName>
    <definedName name="ACOMTI1JPM" localSheetId="28">OFFSET(ACOMTI1,0,MATCH([4]RDTOS!$DX$4,[4]RDTOS!$BI$2:$BV$2,0)-1,ROWS(ACOMTI1),COLUMNS(ACOMTI1))</definedName>
    <definedName name="ACOMTI1JPM" localSheetId="29">OFFSET(ACOMTI1,0,MATCH([4]RDTOS!$DX$4,[4]RDTOS!$BI$2:$BV$2,0)-1,ROWS(ACOMTI1),COLUMNS(ACOMTI1))</definedName>
    <definedName name="ACOMTI1JPM" localSheetId="33">OFFSET(ACOMTI1,0,MATCH([4]RDTOS!$DX$4,[4]RDTOS!$BI$2:$BV$2,0)-1,ROWS(ACOMTI1),COLUMNS(ACOMTI1))</definedName>
    <definedName name="ACOMTI1JPM" localSheetId="31">OFFSET(ACOMTI1,0,MATCH([4]RDTOS!$DX$4,[4]RDTOS!$BI$2:$BV$2,0)-1,ROWS(ACOMTI1),COLUMNS(ACOMTI1))</definedName>
    <definedName name="ACOMTI1JPM" localSheetId="36">OFFSET([0]!ACOMTI1,0,MATCH([4]RDTOS!$DX$4,[4]RDTOS!$BI$2:$BV$2,0)-1,ROWS([0]!ACOMTI1),COLUMNS([0]!ACOMTI1))</definedName>
    <definedName name="ACOMTI1JPM" localSheetId="34">OFFSET(ACOMTI1,0,MATCH([4]RDTOS!$DX$4,[4]RDTOS!$BI$2:$BV$2,0)-1,ROWS(ACOMTI1),COLUMNS(ACOMTI1))</definedName>
    <definedName name="ACOMTI1JPM" localSheetId="35">OFFSET([0]!ACOMTI1,0,MATCH([4]RDTOS!$DX$4,[4]RDTOS!$BI$2:$BV$2,0)-1,ROWS([0]!ACOMTI1),COLUMNS([0]!ACOMTI1))</definedName>
    <definedName name="ACOMTI1JPM" localSheetId="98">OFFSET(ACOMTI1,0,MATCH([4]RDTOS!$DX$4,[4]RDTOS!$BI$2:$BV$2,0)-1,ROWS(ACOMTI1),COLUMNS(ACOMTI1))</definedName>
    <definedName name="ACOMTI1JPM" localSheetId="2">OFFSET([0]!ACOMTI1,0,MATCH([4]RDTOS!$DX$4,[4]RDTOS!$BI$2:$BV$2,0)-1,ROWS([0]!ACOMTI1),COLUMNS([0]!ACOMTI1))</definedName>
    <definedName name="ACOMTI1JPM">OFFSET(ACOMTI1,0,MATCH([4]RDTOS!$DX$4,[4]RDTOS!$BI$2:$BV$2,0)-1,ROWS(ACOMTI1),COLUMNS(ACOMTI1))</definedName>
    <definedName name="ACOMTI1JPM2" localSheetId="1">OFFSET([0]!ACOMTI1,0,MATCH([4]RDTOS!$DX$4,[4]RDTOS!$BI$2:$BV$2,0)-1,ROWS([0]!ACOMTI1),COLUMNS([0]!ACOMTI1))</definedName>
    <definedName name="ACOMTI1JPM2" localSheetId="0">OFFSET(ACOMTI1,0,MATCH([4]RDTOS!$DX$4,[4]RDTOS!$BI$2:$BV$2,0)-1,ROWS(ACOMTI1),COLUMNS(ACOMTI1))</definedName>
    <definedName name="ACOMTI1JPM2" localSheetId="5">OFFSET([0]!ACOMTI1,0,MATCH([4]RDTOS!$DX$4,[4]RDTOS!$BI$2:$BV$2,0)-1,ROWS([0]!ACOMTI1),COLUMNS([0]!ACOMTI1))</definedName>
    <definedName name="ACOMTI1JPM2" localSheetId="3">OFFSET(ACOMTI1,0,MATCH([4]RDTOS!$DX$4,[4]RDTOS!$BI$2:$BV$2,0)-1,ROWS(ACOMTI1),COLUMNS(ACOMTI1))</definedName>
    <definedName name="ACOMTI1JPM2" localSheetId="4">OFFSET('Flujos de efectivo'!ACOMTI1,0,MATCH([4]RDTOS!$DX$4,[4]RDTOS!$BI$2:$BV$2,0)-1,ROWS('Flujos de efectivo'!ACOMTI1),COLUMNS('Flujos de efectivo'!ACOMTI1))</definedName>
    <definedName name="ACOMTI1JPM2" localSheetId="57">OFFSET('Nota 12 Activos prepagados'!ACOMTI1,0,MATCH(#REF!,#REF!,0)-1,ROWS('Nota 12 Activos prepagados'!ACOMTI1),COLUMNS('Nota 12 Activos prepagados'!ACOMTI1))</definedName>
    <definedName name="ACOMTI1JPM2" localSheetId="58">OFFSET(ACOMTI1,0,MATCH([4]RDTOS!$DX$4,[4]RDTOS!$BI$2:$BV$2,0)-1,ROWS(ACOMTI1),COLUMNS(ACOMTI1))</definedName>
    <definedName name="ACOMTI1JPM2" localSheetId="61">OFFSET('Nota 14 Compromisos adquisicion'!ACOMTI1,0,MATCH(#REF!,#REF!,0)-1,ROWS('Nota 14 Compromisos adquisicion'!ACOMTI1),COLUMNS('Nota 14 Compromisos adquisicion'!ACOMTI1))</definedName>
    <definedName name="ACOMTI1JPM2" localSheetId="60">OFFSET(ACOMTI1,0,MATCH(#REF!,#REF!,0)-1,ROWS(ACOMTI1),COLUMNS(ACOMTI1))</definedName>
    <definedName name="ACOMTI1JPM2" localSheetId="63">OFFSET(ACOMTI1,0,MATCH(#REF!,#REF!,0)-1,ROWS(ACOMTI1),COLUMNS(ACOMTI1))</definedName>
    <definedName name="ACOMTI1JPM2" localSheetId="66">OFFSET(ACOMTI1,0,MATCH([4]RDTOS!$DX$4,[4]RDTOS!$BI$2:$BV$2,0)-1,ROWS(ACOMTI1),COLUMNS(ACOMTI1))</definedName>
    <definedName name="ACOMTI1JPM2" localSheetId="67">OFFSET(ACOMTI1,0,MATCH([4]RDTOS!$DX$4,[4]RDTOS!$BI$2:$BV$2,0)-1,ROWS(ACOMTI1),COLUMNS(ACOMTI1))</definedName>
    <definedName name="ACOMTI1JPM2" localSheetId="68">OFFSET(ACOMTI1,0,MATCH([4]RDTOS!$DX$4,[4]RDTOS!$BI$2:$BV$2,0)-1,ROWS(ACOMTI1),COLUMNS(ACOMTI1))</definedName>
    <definedName name="ACOMTI1JPM2" localSheetId="70">OFFSET('Nota 19 Activo por derecho'!ACOMTI1,0,MATCH(#REF!,#REF!,0)-1,ROWS('Nota 19 Activo por derecho'!ACOMTI1),COLUMNS('Nota 19 Activo por derecho'!ACOMTI1))</definedName>
    <definedName name="ACOMTI1JPM2" localSheetId="69">OFFSET(ACOMTI1,0,MATCH(#REF!,#REF!,0)-1,ROWS(ACOMTI1),COLUMNS(ACOMTI1))</definedName>
    <definedName name="ACOMTI1JPM2" localSheetId="71">OFFSET('Nota 19 Pasiv por arrend'!ACOMTI1,0,MATCH(#REF!,#REF!,0)-1,ROWS('Nota 19 Pasiv por arrend'!ACOMTI1),COLUMNS('Nota 19 Pasiv por arrend'!ACOMTI1))</definedName>
    <definedName name="ACOMTI1JPM2" localSheetId="10">OFFSET(ACOMTI1,0,MATCH([4]RDTOS!$DX$4,[4]RDTOS!$BI$2:$BV$2,0)-1,ROWS(ACOMTI1),COLUMNS(ACOMTI1))</definedName>
    <definedName name="ACOMTI1JPM2" localSheetId="9">OFFSET([0]!ACOMTI1,0,MATCH([4]RDTOS!$DX$4,[4]RDTOS!$BI$2:$BV$2,0)-1,ROWS([0]!ACOMTI1),COLUMNS([0]!ACOMTI1))</definedName>
    <definedName name="ACOMTI1JPM2" localSheetId="6">OFFSET(ACOMTI1,0,MATCH([4]RDTOS!$DX$4,[4]RDTOS!$BI$2:$BV$2,0)-1,ROWS(ACOMTI1),COLUMNS(ACOMTI1))</definedName>
    <definedName name="ACOMTI1JPM2" localSheetId="72">OFFSET(ACOMTI1,0,MATCH([4]RDTOS!$DX$4,[4]RDTOS!$BI$2:$BV$2,0)-1,ROWS(ACOMTI1),COLUMNS(ACOMTI1))</definedName>
    <definedName name="ACOMTI1JPM2" localSheetId="73">OFFSET(ACOMTI1,0,MATCH([4]RDTOS!$DX$4,[4]RDTOS!$BI$2:$BV$2,0)-1,ROWS(ACOMTI1),COLUMNS(ACOMTI1))</definedName>
    <definedName name="ACOMTI1JPM2" localSheetId="74">OFFSET(ACOMTI1,0,MATCH([4]RDTOS!$DX$4,[4]RDTOS!$BI$2:$BV$2,0)-1,ROWS(ACOMTI1),COLUMNS(ACOMTI1))</definedName>
    <definedName name="ACOMTI1JPM2" localSheetId="76">OFFSET(ACOMTI1,0,MATCH([4]RDTOS!$DX$4,[4]RDTOS!$BI$2:$BV$2,0)-1,ROWS(ACOMTI1),COLUMNS(ACOMTI1))</definedName>
    <definedName name="ACOMTI1JPM2" localSheetId="77">OFFSET(ACOMTI1,0,MATCH([4]RDTOS!$DX$4,[4]RDTOS!$BI$2:$BV$2,0)-1,ROWS(ACOMTI1),COLUMNS(ACOMTI1))</definedName>
    <definedName name="ACOMTI1JPM2" localSheetId="78">OFFSET(ACOMTI1,0,MATCH([4]RDTOS!$DX$4,[4]RDTOS!$BI$2:$BV$2,0)-1,ROWS(ACOMTI1),COLUMNS(ACOMTI1))</definedName>
    <definedName name="ACOMTI1JPM2" localSheetId="79">OFFSET(ACOMTI1,0,MATCH([4]RDTOS!$DX$4,[4]RDTOS!$BI$2:$BV$2,0)-1,ROWS(ACOMTI1),COLUMNS(ACOMTI1))</definedName>
    <definedName name="ACOMTI1JPM2" localSheetId="80">OFFSET(ACOMTI1,0,MATCH([4]RDTOS!$DX$4,[4]RDTOS!$BI$2:$BV$2,0)-1,ROWS(ACOMTI1),COLUMNS(ACOMTI1))</definedName>
    <definedName name="ACOMTI1JPM2" localSheetId="92">OFFSET(ACOMTI1,0,MATCH(#REF!,#REF!,0)-1,ROWS(ACOMTI1),COLUMNS(ACOMTI1))</definedName>
    <definedName name="ACOMTI1JPM2" localSheetId="91">OFFSET(ACOMTI1,0,MATCH(#REF!,#REF!,0)-1,ROWS(ACOMTI1),COLUMNS(ACOMTI1))</definedName>
    <definedName name="ACOMTI1JPM2" localSheetId="93">OFFSET(ACOMTI1,0,MATCH([4]RDTOS!$DX$4,[4]RDTOS!$BI$2:$BV$2,0)-1,ROWS(ACOMTI1),COLUMNS(ACOMTI1))</definedName>
    <definedName name="ACOMTI1JPM2" localSheetId="95">OFFSET('Nota 30A Provisiones - casos '!ACOMTI1,0,MATCH(#REF!,#REF!,0)-1,ROWS('Nota 30A Provisiones - casos '!ACOMTI1),COLUMNS('Nota 30A Provisiones - casos '!ACOMTI1))</definedName>
    <definedName name="ACOMTI1JPM2" localSheetId="97">OFFSET(ACOMTI1,0,MATCH([4]RDTOS!$DX$4,[4]RDTOS!$BI$2:$BV$2,0)-1,ROWS(ACOMTI1),COLUMNS(ACOMTI1))</definedName>
    <definedName name="ACOMTI1JPM2" localSheetId="103">OFFSET(ACOMTI1,0,MATCH([4]RDTOS!$DX$4,[4]RDTOS!$BI$2:$BV$2,0)-1,ROWS(ACOMTI1),COLUMNS(ACOMTI1))</definedName>
    <definedName name="ACOMTI1JPM2" localSheetId="104">OFFSET(ACOMTI1,0,MATCH([4]RDTOS!$DX$4,[4]RDTOS!$BI$2:$BV$2,0)-1,ROWS(ACOMTI1),COLUMNS(ACOMTI1))</definedName>
    <definedName name="ACOMTI1JPM2" localSheetId="105">OFFSET('Nota 42A Deprec amort dete ANF'!ACOMTI1,0,MATCH(#REF!,#REF!,0)-1,ROWS('Nota 42A Deprec amort dete ANF'!ACOMTI1),COLUMNS('Nota 42A Deprec amort dete ANF'!ACOMTI1))</definedName>
    <definedName name="ACOMTI1JPM2" localSheetId="106">OFFSET(ACOMTI1,0,MATCH([4]RDTOS!$DX$4,[4]RDTOS!$BI$2:$BV$2,0)-1,ROWS(ACOMTI1),COLUMNS(ACOMTI1))</definedName>
    <definedName name="ACOMTI1JPM2" localSheetId="107">OFFSET(ACOMTI1,0,MATCH([4]RDTOS!$DX$4,[4]RDTOS!$BI$2:$BV$2,0)-1,ROWS(ACOMTI1),COLUMNS(ACOMTI1))</definedName>
    <definedName name="ACOMTI1JPM2" localSheetId="11">OFFSET(ACOMTI1,0,MATCH([4]RDTOS!$DX$4,[4]RDTOS!$BI$2:$BV$2,0)-1,ROWS(ACOMTI1),COLUMNS(ACOMTI1))</definedName>
    <definedName name="ACOMTI1JPM2" localSheetId="16">OFFSET([5]!ACOMTI1,0,MATCH([4]RDTOS!$DX$4,[4]RDTOS!$BI$2:$BV$2,0)-1,ROWS([5]!ACOMTI1),COLUMNS([5]!ACOMTI1))</definedName>
    <definedName name="ACOMTI1JPM2" localSheetId="15">OFFSET([5]!ACOMTI1,0,MATCH([4]RDTOS!$DX$4,[4]RDTOS!$BI$2:$BV$2,0)-1,ROWS([5]!ACOMTI1),COLUMNS([5]!ACOMTI1))</definedName>
    <definedName name="ACOMTI1JPM2" localSheetId="20">OFFSET(ACOMTI1,0,MATCH([4]RDTOS!$DX$4,[4]RDTOS!$BI$2:$BV$2,0)-1,ROWS(ACOMTI1),COLUMNS(ACOMTI1))</definedName>
    <definedName name="ACOMTI1JPM2" localSheetId="28">OFFSET(ACOMTI1,0,MATCH([4]RDTOS!$DX$4,[4]RDTOS!$BI$2:$BV$2,0)-1,ROWS(ACOMTI1),COLUMNS(ACOMTI1))</definedName>
    <definedName name="ACOMTI1JPM2" localSheetId="29">OFFSET(ACOMTI1,0,MATCH([4]RDTOS!$DX$4,[4]RDTOS!$BI$2:$BV$2,0)-1,ROWS(ACOMTI1),COLUMNS(ACOMTI1))</definedName>
    <definedName name="ACOMTI1JPM2" localSheetId="33">OFFSET(ACOMTI1,0,MATCH([4]RDTOS!$DX$4,[4]RDTOS!$BI$2:$BV$2,0)-1,ROWS(ACOMTI1),COLUMNS(ACOMTI1))</definedName>
    <definedName name="ACOMTI1JPM2" localSheetId="31">OFFSET(ACOMTI1,0,MATCH([4]RDTOS!$DX$4,[4]RDTOS!$BI$2:$BV$2,0)-1,ROWS(ACOMTI1),COLUMNS(ACOMTI1))</definedName>
    <definedName name="ACOMTI1JPM2" localSheetId="36">OFFSET([0]!ACOMTI1,0,MATCH([4]RDTOS!$DX$4,[4]RDTOS!$BI$2:$BV$2,0)-1,ROWS([0]!ACOMTI1),COLUMNS([0]!ACOMTI1))</definedName>
    <definedName name="ACOMTI1JPM2" localSheetId="34">OFFSET(ACOMTI1,0,MATCH([4]RDTOS!$DX$4,[4]RDTOS!$BI$2:$BV$2,0)-1,ROWS(ACOMTI1),COLUMNS(ACOMTI1))</definedName>
    <definedName name="ACOMTI1JPM2" localSheetId="35">OFFSET([0]!ACOMTI1,0,MATCH([4]RDTOS!$DX$4,[4]RDTOS!$BI$2:$BV$2,0)-1,ROWS([0]!ACOMTI1),COLUMNS([0]!ACOMTI1))</definedName>
    <definedName name="ACOMTI1JPM2" localSheetId="98">OFFSET(ACOMTI1,0,MATCH([4]RDTOS!$DX$4,[4]RDTOS!$BI$2:$BV$2,0)-1,ROWS(ACOMTI1),COLUMNS(ACOMTI1))</definedName>
    <definedName name="ACOMTI1JPM2" localSheetId="2">OFFSET([0]!ACOMTI1,0,MATCH([4]RDTOS!$DX$4,[4]RDTOS!$BI$2:$BV$2,0)-1,ROWS([0]!ACOMTI1),COLUMNS([0]!ACOMTI1))</definedName>
    <definedName name="ACOMTI1JPM2">OFFSET(ACOMTI1,0,MATCH([4]RDTOS!$DX$4,[4]RDTOS!$BI$2:$BV$2,0)-1,ROWS(ACOMTI1),COLUMNS(ACOMTI1))</definedName>
    <definedName name="ACOMTI1PAS" localSheetId="1">OFFSET([0]!ACOMTI1,0,MATCH([4]RDTOS!$DU$4,[4]RDTOS!$BI$2:$BV$2,0)-1,ROWS([0]!ACOMTI1),COLUMNS([0]!ACOMTI1))</definedName>
    <definedName name="ACOMTI1PAS" localSheetId="0">OFFSET(ACOMTI1,0,MATCH([4]RDTOS!$DU$4,[4]RDTOS!$BI$2:$BV$2,0)-1,ROWS(ACOMTI1),COLUMNS(ACOMTI1))</definedName>
    <definedName name="ACOMTI1PAS" localSheetId="5">OFFSET([0]!ACOMTI1,0,MATCH([4]RDTOS!$DU$4,[4]RDTOS!$BI$2:$BV$2,0)-1,ROWS([0]!ACOMTI1),COLUMNS([0]!ACOMTI1))</definedName>
    <definedName name="ACOMTI1PAS" localSheetId="3">OFFSET(ACOMTI1,0,MATCH([4]RDTOS!$DU$4,[4]RDTOS!$BI$2:$BV$2,0)-1,ROWS(ACOMTI1),COLUMNS(ACOMTI1))</definedName>
    <definedName name="ACOMTI1PAS" localSheetId="4">OFFSET('Flujos de efectivo'!ACOMTI1,0,MATCH([4]RDTOS!$DU$4,[4]RDTOS!$BI$2:$BV$2,0)-1,ROWS('Flujos de efectivo'!ACOMTI1),COLUMNS('Flujos de efectivo'!ACOMTI1))</definedName>
    <definedName name="ACOMTI1PAS" localSheetId="57">OFFSET('Nota 12 Activos prepagados'!ACOMTI1,0,MATCH(#REF!,#REF!,0)-1,ROWS('Nota 12 Activos prepagados'!ACOMTI1),COLUMNS('Nota 12 Activos prepagados'!ACOMTI1))</definedName>
    <definedName name="ACOMTI1PAS" localSheetId="58">OFFSET(ACOMTI1,0,MATCH([4]RDTOS!$DU$4,[4]RDTOS!$BI$2:$BV$2,0)-1,ROWS(ACOMTI1),COLUMNS(ACOMTI1))</definedName>
    <definedName name="ACOMTI1PAS" localSheetId="61">OFFSET('Nota 14 Compromisos adquisicion'!ACOMTI1,0,MATCH(#REF!,#REF!,0)-1,ROWS('Nota 14 Compromisos adquisicion'!ACOMTI1),COLUMNS('Nota 14 Compromisos adquisicion'!ACOMTI1))</definedName>
    <definedName name="ACOMTI1PAS" localSheetId="60">OFFSET(ACOMTI1,0,MATCH(#REF!,#REF!,0)-1,ROWS(ACOMTI1),COLUMNS(ACOMTI1))</definedName>
    <definedName name="ACOMTI1PAS" localSheetId="63">OFFSET(ACOMTI1,0,MATCH(#REF!,#REF!,0)-1,ROWS(ACOMTI1),COLUMNS(ACOMTI1))</definedName>
    <definedName name="ACOMTI1PAS" localSheetId="66">OFFSET(ACOMTI1,0,MATCH([4]RDTOS!$DU$4,[4]RDTOS!$BI$2:$BV$2,0)-1,ROWS(ACOMTI1),COLUMNS(ACOMTI1))</definedName>
    <definedName name="ACOMTI1PAS" localSheetId="67">OFFSET(ACOMTI1,0,MATCH([4]RDTOS!$DU$4,[4]RDTOS!$BI$2:$BV$2,0)-1,ROWS(ACOMTI1),COLUMNS(ACOMTI1))</definedName>
    <definedName name="ACOMTI1PAS" localSheetId="68">OFFSET(ACOMTI1,0,MATCH([4]RDTOS!$DU$4,[4]RDTOS!$BI$2:$BV$2,0)-1,ROWS(ACOMTI1),COLUMNS(ACOMTI1))</definedName>
    <definedName name="ACOMTI1PAS" localSheetId="70">OFFSET('Nota 19 Activo por derecho'!ACOMTI1,0,MATCH(#REF!,#REF!,0)-1,ROWS('Nota 19 Activo por derecho'!ACOMTI1),COLUMNS('Nota 19 Activo por derecho'!ACOMTI1))</definedName>
    <definedName name="ACOMTI1PAS" localSheetId="69">OFFSET(ACOMTI1,0,MATCH(#REF!,#REF!,0)-1,ROWS(ACOMTI1),COLUMNS(ACOMTI1))</definedName>
    <definedName name="ACOMTI1PAS" localSheetId="71">OFFSET('Nota 19 Pasiv por arrend'!ACOMTI1,0,MATCH(#REF!,#REF!,0)-1,ROWS('Nota 19 Pasiv por arrend'!ACOMTI1),COLUMNS('Nota 19 Pasiv por arrend'!ACOMTI1))</definedName>
    <definedName name="ACOMTI1PAS" localSheetId="10">OFFSET(ACOMTI1,0,MATCH([4]RDTOS!$DU$4,[4]RDTOS!$BI$2:$BV$2,0)-1,ROWS(ACOMTI1),COLUMNS(ACOMTI1))</definedName>
    <definedName name="ACOMTI1PAS" localSheetId="9">OFFSET([0]!ACOMTI1,0,MATCH([4]RDTOS!$DU$4,[4]RDTOS!$BI$2:$BV$2,0)-1,ROWS([0]!ACOMTI1),COLUMNS([0]!ACOMTI1))</definedName>
    <definedName name="ACOMTI1PAS" localSheetId="6">OFFSET(ACOMTI1,0,MATCH([4]RDTOS!$DU$4,[4]RDTOS!$BI$2:$BV$2,0)-1,ROWS(ACOMTI1),COLUMNS(ACOMTI1))</definedName>
    <definedName name="ACOMTI1PAS" localSheetId="72">OFFSET(ACOMTI1,0,MATCH([4]RDTOS!$DU$4,[4]RDTOS!$BI$2:$BV$2,0)-1,ROWS(ACOMTI1),COLUMNS(ACOMTI1))</definedName>
    <definedName name="ACOMTI1PAS" localSheetId="73">OFFSET(ACOMTI1,0,MATCH([4]RDTOS!$DU$4,[4]RDTOS!$BI$2:$BV$2,0)-1,ROWS(ACOMTI1),COLUMNS(ACOMTI1))</definedName>
    <definedName name="ACOMTI1PAS" localSheetId="74">OFFSET(ACOMTI1,0,MATCH([4]RDTOS!$DU$4,[4]RDTOS!$BI$2:$BV$2,0)-1,ROWS(ACOMTI1),COLUMNS(ACOMTI1))</definedName>
    <definedName name="ACOMTI1PAS" localSheetId="76">OFFSET(ACOMTI1,0,MATCH([4]RDTOS!$DU$4,[4]RDTOS!$BI$2:$BV$2,0)-1,ROWS(ACOMTI1),COLUMNS(ACOMTI1))</definedName>
    <definedName name="ACOMTI1PAS" localSheetId="77">OFFSET(ACOMTI1,0,MATCH([4]RDTOS!$DU$4,[4]RDTOS!$BI$2:$BV$2,0)-1,ROWS(ACOMTI1),COLUMNS(ACOMTI1))</definedName>
    <definedName name="ACOMTI1PAS" localSheetId="78">OFFSET(ACOMTI1,0,MATCH([4]RDTOS!$DU$4,[4]RDTOS!$BI$2:$BV$2,0)-1,ROWS(ACOMTI1),COLUMNS(ACOMTI1))</definedName>
    <definedName name="ACOMTI1PAS" localSheetId="79">OFFSET(ACOMTI1,0,MATCH([4]RDTOS!$DU$4,[4]RDTOS!$BI$2:$BV$2,0)-1,ROWS(ACOMTI1),COLUMNS(ACOMTI1))</definedName>
    <definedName name="ACOMTI1PAS" localSheetId="80">OFFSET(ACOMTI1,0,MATCH([4]RDTOS!$DU$4,[4]RDTOS!$BI$2:$BV$2,0)-1,ROWS(ACOMTI1),COLUMNS(ACOMTI1))</definedName>
    <definedName name="ACOMTI1PAS" localSheetId="92">OFFSET(ACOMTI1,0,MATCH(#REF!,#REF!,0)-1,ROWS(ACOMTI1),COLUMNS(ACOMTI1))</definedName>
    <definedName name="ACOMTI1PAS" localSheetId="91">OFFSET(ACOMTI1,0,MATCH(#REF!,#REF!,0)-1,ROWS(ACOMTI1),COLUMNS(ACOMTI1))</definedName>
    <definedName name="ACOMTI1PAS" localSheetId="93">OFFSET(ACOMTI1,0,MATCH([4]RDTOS!$DU$4,[4]RDTOS!$BI$2:$BV$2,0)-1,ROWS(ACOMTI1),COLUMNS(ACOMTI1))</definedName>
    <definedName name="ACOMTI1PAS" localSheetId="95">OFFSET('Nota 30A Provisiones - casos '!ACOMTI1,0,MATCH(#REF!,#REF!,0)-1,ROWS('Nota 30A Provisiones - casos '!ACOMTI1),COLUMNS('Nota 30A Provisiones - casos '!ACOMTI1))</definedName>
    <definedName name="ACOMTI1PAS" localSheetId="97">OFFSET(ACOMTI1,0,MATCH([4]RDTOS!$DU$4,[4]RDTOS!$BI$2:$BV$2,0)-1,ROWS(ACOMTI1),COLUMNS(ACOMTI1))</definedName>
    <definedName name="ACOMTI1PAS" localSheetId="103">OFFSET(ACOMTI1,0,MATCH([4]RDTOS!$DU$4,[4]RDTOS!$BI$2:$BV$2,0)-1,ROWS(ACOMTI1),COLUMNS(ACOMTI1))</definedName>
    <definedName name="ACOMTI1PAS" localSheetId="104">OFFSET(ACOMTI1,0,MATCH([4]RDTOS!$DU$4,[4]RDTOS!$BI$2:$BV$2,0)-1,ROWS(ACOMTI1),COLUMNS(ACOMTI1))</definedName>
    <definedName name="ACOMTI1PAS" localSheetId="105">OFFSET('Nota 42A Deprec amort dete ANF'!ACOMTI1,0,MATCH(#REF!,#REF!,0)-1,ROWS('Nota 42A Deprec amort dete ANF'!ACOMTI1),COLUMNS('Nota 42A Deprec amort dete ANF'!ACOMTI1))</definedName>
    <definedName name="ACOMTI1PAS" localSheetId="106">OFFSET(ACOMTI1,0,MATCH([4]RDTOS!$DU$4,[4]RDTOS!$BI$2:$BV$2,0)-1,ROWS(ACOMTI1),COLUMNS(ACOMTI1))</definedName>
    <definedName name="ACOMTI1PAS" localSheetId="107">OFFSET(ACOMTI1,0,MATCH([4]RDTOS!$DU$4,[4]RDTOS!$BI$2:$BV$2,0)-1,ROWS(ACOMTI1),COLUMNS(ACOMTI1))</definedName>
    <definedName name="ACOMTI1PAS" localSheetId="11">OFFSET(ACOMTI1,0,MATCH([4]RDTOS!$DU$4,[4]RDTOS!$BI$2:$BV$2,0)-1,ROWS(ACOMTI1),COLUMNS(ACOMTI1))</definedName>
    <definedName name="ACOMTI1PAS" localSheetId="16">OFFSET([5]!ACOMTI1,0,MATCH([4]RDTOS!$DU$4,[4]RDTOS!$BI$2:$BV$2,0)-1,ROWS([5]!ACOMTI1),COLUMNS([5]!ACOMTI1))</definedName>
    <definedName name="ACOMTI1PAS" localSheetId="15">OFFSET([5]!ACOMTI1,0,MATCH([4]RDTOS!$DU$4,[4]RDTOS!$BI$2:$BV$2,0)-1,ROWS([5]!ACOMTI1),COLUMNS([5]!ACOMTI1))</definedName>
    <definedName name="ACOMTI1PAS" localSheetId="20">OFFSET(ACOMTI1,0,MATCH([4]RDTOS!$DU$4,[4]RDTOS!$BI$2:$BV$2,0)-1,ROWS(ACOMTI1),COLUMNS(ACOMTI1))</definedName>
    <definedName name="ACOMTI1PAS" localSheetId="28">OFFSET(ACOMTI1,0,MATCH([4]RDTOS!$DU$4,[4]RDTOS!$BI$2:$BV$2,0)-1,ROWS(ACOMTI1),COLUMNS(ACOMTI1))</definedName>
    <definedName name="ACOMTI1PAS" localSheetId="29">OFFSET(ACOMTI1,0,MATCH([4]RDTOS!$DU$4,[4]RDTOS!$BI$2:$BV$2,0)-1,ROWS(ACOMTI1),COLUMNS(ACOMTI1))</definedName>
    <definedName name="ACOMTI1PAS" localSheetId="33">OFFSET(ACOMTI1,0,MATCH([4]RDTOS!$DU$4,[4]RDTOS!$BI$2:$BV$2,0)-1,ROWS(ACOMTI1),COLUMNS(ACOMTI1))</definedName>
    <definedName name="ACOMTI1PAS" localSheetId="31">OFFSET(ACOMTI1,0,MATCH([4]RDTOS!$DU$4,[4]RDTOS!$BI$2:$BV$2,0)-1,ROWS(ACOMTI1),COLUMNS(ACOMTI1))</definedName>
    <definedName name="ACOMTI1PAS" localSheetId="36">OFFSET([0]!ACOMTI1,0,MATCH([4]RDTOS!$DU$4,[4]RDTOS!$BI$2:$BV$2,0)-1,ROWS([0]!ACOMTI1),COLUMNS([0]!ACOMTI1))</definedName>
    <definedName name="ACOMTI1PAS" localSheetId="34">OFFSET(ACOMTI1,0,MATCH([4]RDTOS!$DU$4,[4]RDTOS!$BI$2:$BV$2,0)-1,ROWS(ACOMTI1),COLUMNS(ACOMTI1))</definedName>
    <definedName name="ACOMTI1PAS" localSheetId="35">OFFSET([0]!ACOMTI1,0,MATCH([4]RDTOS!$DU$4,[4]RDTOS!$BI$2:$BV$2,0)-1,ROWS([0]!ACOMTI1),COLUMNS([0]!ACOMTI1))</definedName>
    <definedName name="ACOMTI1PAS" localSheetId="98">OFFSET(ACOMTI1,0,MATCH([4]RDTOS!$DU$4,[4]RDTOS!$BI$2:$BV$2,0)-1,ROWS(ACOMTI1),COLUMNS(ACOMTI1))</definedName>
    <definedName name="ACOMTI1PAS" localSheetId="2">OFFSET([0]!ACOMTI1,0,MATCH([4]RDTOS!$DU$4,[4]RDTOS!$BI$2:$BV$2,0)-1,ROWS([0]!ACOMTI1),COLUMNS([0]!ACOMTI1))</definedName>
    <definedName name="ACOMTI1PAS">OFFSET(ACOMTI1,0,MATCH([4]RDTOS!$DU$4,[4]RDTOS!$BI$2:$BV$2,0)-1,ROWS(ACOMTI1),COLUMNS(ACOMTI1))</definedName>
    <definedName name="ACOMTI1PAS2" localSheetId="1">OFFSET([0]!ACOMTI1,0,MATCH([4]RDTOS!$DU$4,[4]RDTOS!$BI$2:$BV$2,0)-1,ROWS([0]!ACOMTI1),COLUMNS([0]!ACOMTI1))</definedName>
    <definedName name="ACOMTI1PAS2" localSheetId="0">OFFSET(ACOMTI1,0,MATCH([4]RDTOS!$DU$4,[4]RDTOS!$BI$2:$BV$2,0)-1,ROWS(ACOMTI1),COLUMNS(ACOMTI1))</definedName>
    <definedName name="ACOMTI1PAS2" localSheetId="5">OFFSET([0]!ACOMTI1,0,MATCH([4]RDTOS!$DU$4,[4]RDTOS!$BI$2:$BV$2,0)-1,ROWS([0]!ACOMTI1),COLUMNS([0]!ACOMTI1))</definedName>
    <definedName name="ACOMTI1PAS2" localSheetId="3">OFFSET(ACOMTI1,0,MATCH([4]RDTOS!$DU$4,[4]RDTOS!$BI$2:$BV$2,0)-1,ROWS(ACOMTI1),COLUMNS(ACOMTI1))</definedName>
    <definedName name="ACOMTI1PAS2" localSheetId="4">OFFSET('Flujos de efectivo'!ACOMTI1,0,MATCH([4]RDTOS!$DU$4,[4]RDTOS!$BI$2:$BV$2,0)-1,ROWS('Flujos de efectivo'!ACOMTI1),COLUMNS('Flujos de efectivo'!ACOMTI1))</definedName>
    <definedName name="ACOMTI1PAS2" localSheetId="57">OFFSET('Nota 12 Activos prepagados'!ACOMTI1,0,MATCH(#REF!,#REF!,0)-1,ROWS('Nota 12 Activos prepagados'!ACOMTI1),COLUMNS('Nota 12 Activos prepagados'!ACOMTI1))</definedName>
    <definedName name="ACOMTI1PAS2" localSheetId="58">OFFSET(ACOMTI1,0,MATCH([4]RDTOS!$DU$4,[4]RDTOS!$BI$2:$BV$2,0)-1,ROWS(ACOMTI1),COLUMNS(ACOMTI1))</definedName>
    <definedName name="ACOMTI1PAS2" localSheetId="61">OFFSET('Nota 14 Compromisos adquisicion'!ACOMTI1,0,MATCH(#REF!,#REF!,0)-1,ROWS('Nota 14 Compromisos adquisicion'!ACOMTI1),COLUMNS('Nota 14 Compromisos adquisicion'!ACOMTI1))</definedName>
    <definedName name="ACOMTI1PAS2" localSheetId="60">OFFSET(ACOMTI1,0,MATCH(#REF!,#REF!,0)-1,ROWS(ACOMTI1),COLUMNS(ACOMTI1))</definedName>
    <definedName name="ACOMTI1PAS2" localSheetId="63">OFFSET(ACOMTI1,0,MATCH(#REF!,#REF!,0)-1,ROWS(ACOMTI1),COLUMNS(ACOMTI1))</definedName>
    <definedName name="ACOMTI1PAS2" localSheetId="66">OFFSET(ACOMTI1,0,MATCH([4]RDTOS!$DU$4,[4]RDTOS!$BI$2:$BV$2,0)-1,ROWS(ACOMTI1),COLUMNS(ACOMTI1))</definedName>
    <definedName name="ACOMTI1PAS2" localSheetId="67">OFFSET(ACOMTI1,0,MATCH([4]RDTOS!$DU$4,[4]RDTOS!$BI$2:$BV$2,0)-1,ROWS(ACOMTI1),COLUMNS(ACOMTI1))</definedName>
    <definedName name="ACOMTI1PAS2" localSheetId="68">OFFSET(ACOMTI1,0,MATCH([4]RDTOS!$DU$4,[4]RDTOS!$BI$2:$BV$2,0)-1,ROWS(ACOMTI1),COLUMNS(ACOMTI1))</definedName>
    <definedName name="ACOMTI1PAS2" localSheetId="70">OFFSET('Nota 19 Activo por derecho'!ACOMTI1,0,MATCH(#REF!,#REF!,0)-1,ROWS('Nota 19 Activo por derecho'!ACOMTI1),COLUMNS('Nota 19 Activo por derecho'!ACOMTI1))</definedName>
    <definedName name="ACOMTI1PAS2" localSheetId="69">OFFSET(ACOMTI1,0,MATCH(#REF!,#REF!,0)-1,ROWS(ACOMTI1),COLUMNS(ACOMTI1))</definedName>
    <definedName name="ACOMTI1PAS2" localSheetId="71">OFFSET('Nota 19 Pasiv por arrend'!ACOMTI1,0,MATCH(#REF!,#REF!,0)-1,ROWS('Nota 19 Pasiv por arrend'!ACOMTI1),COLUMNS('Nota 19 Pasiv por arrend'!ACOMTI1))</definedName>
    <definedName name="ACOMTI1PAS2" localSheetId="10">OFFSET(ACOMTI1,0,MATCH([4]RDTOS!$DU$4,[4]RDTOS!$BI$2:$BV$2,0)-1,ROWS(ACOMTI1),COLUMNS(ACOMTI1))</definedName>
    <definedName name="ACOMTI1PAS2" localSheetId="9">OFFSET([0]!ACOMTI1,0,MATCH([4]RDTOS!$DU$4,[4]RDTOS!$BI$2:$BV$2,0)-1,ROWS([0]!ACOMTI1),COLUMNS([0]!ACOMTI1))</definedName>
    <definedName name="ACOMTI1PAS2" localSheetId="6">OFFSET(ACOMTI1,0,MATCH([4]RDTOS!$DU$4,[4]RDTOS!$BI$2:$BV$2,0)-1,ROWS(ACOMTI1),COLUMNS(ACOMTI1))</definedName>
    <definedName name="ACOMTI1PAS2" localSheetId="72">OFFSET(ACOMTI1,0,MATCH([4]RDTOS!$DU$4,[4]RDTOS!$BI$2:$BV$2,0)-1,ROWS(ACOMTI1),COLUMNS(ACOMTI1))</definedName>
    <definedName name="ACOMTI1PAS2" localSheetId="73">OFFSET(ACOMTI1,0,MATCH([4]RDTOS!$DU$4,[4]RDTOS!$BI$2:$BV$2,0)-1,ROWS(ACOMTI1),COLUMNS(ACOMTI1))</definedName>
    <definedName name="ACOMTI1PAS2" localSheetId="74">OFFSET(ACOMTI1,0,MATCH([4]RDTOS!$DU$4,[4]RDTOS!$BI$2:$BV$2,0)-1,ROWS(ACOMTI1),COLUMNS(ACOMTI1))</definedName>
    <definedName name="ACOMTI1PAS2" localSheetId="76">OFFSET(ACOMTI1,0,MATCH([4]RDTOS!$DU$4,[4]RDTOS!$BI$2:$BV$2,0)-1,ROWS(ACOMTI1),COLUMNS(ACOMTI1))</definedName>
    <definedName name="ACOMTI1PAS2" localSheetId="77">OFFSET(ACOMTI1,0,MATCH([4]RDTOS!$DU$4,[4]RDTOS!$BI$2:$BV$2,0)-1,ROWS(ACOMTI1),COLUMNS(ACOMTI1))</definedName>
    <definedName name="ACOMTI1PAS2" localSheetId="78">OFFSET(ACOMTI1,0,MATCH([4]RDTOS!$DU$4,[4]RDTOS!$BI$2:$BV$2,0)-1,ROWS(ACOMTI1),COLUMNS(ACOMTI1))</definedName>
    <definedName name="ACOMTI1PAS2" localSheetId="79">OFFSET(ACOMTI1,0,MATCH([4]RDTOS!$DU$4,[4]RDTOS!$BI$2:$BV$2,0)-1,ROWS(ACOMTI1),COLUMNS(ACOMTI1))</definedName>
    <definedName name="ACOMTI1PAS2" localSheetId="80">OFFSET(ACOMTI1,0,MATCH([4]RDTOS!$DU$4,[4]RDTOS!$BI$2:$BV$2,0)-1,ROWS(ACOMTI1),COLUMNS(ACOMTI1))</definedName>
    <definedName name="ACOMTI1PAS2" localSheetId="92">OFFSET(ACOMTI1,0,MATCH(#REF!,#REF!,0)-1,ROWS(ACOMTI1),COLUMNS(ACOMTI1))</definedName>
    <definedName name="ACOMTI1PAS2" localSheetId="91">OFFSET(ACOMTI1,0,MATCH(#REF!,#REF!,0)-1,ROWS(ACOMTI1),COLUMNS(ACOMTI1))</definedName>
    <definedName name="ACOMTI1PAS2" localSheetId="93">OFFSET(ACOMTI1,0,MATCH([4]RDTOS!$DU$4,[4]RDTOS!$BI$2:$BV$2,0)-1,ROWS(ACOMTI1),COLUMNS(ACOMTI1))</definedName>
    <definedName name="ACOMTI1PAS2" localSheetId="95">OFFSET('Nota 30A Provisiones - casos '!ACOMTI1,0,MATCH(#REF!,#REF!,0)-1,ROWS('Nota 30A Provisiones - casos '!ACOMTI1),COLUMNS('Nota 30A Provisiones - casos '!ACOMTI1))</definedName>
    <definedName name="ACOMTI1PAS2" localSheetId="97">OFFSET(ACOMTI1,0,MATCH([4]RDTOS!$DU$4,[4]RDTOS!$BI$2:$BV$2,0)-1,ROWS(ACOMTI1),COLUMNS(ACOMTI1))</definedName>
    <definedName name="ACOMTI1PAS2" localSheetId="103">OFFSET(ACOMTI1,0,MATCH([4]RDTOS!$DU$4,[4]RDTOS!$BI$2:$BV$2,0)-1,ROWS(ACOMTI1),COLUMNS(ACOMTI1))</definedName>
    <definedName name="ACOMTI1PAS2" localSheetId="104">OFFSET(ACOMTI1,0,MATCH([4]RDTOS!$DU$4,[4]RDTOS!$BI$2:$BV$2,0)-1,ROWS(ACOMTI1),COLUMNS(ACOMTI1))</definedName>
    <definedName name="ACOMTI1PAS2" localSheetId="105">OFFSET('Nota 42A Deprec amort dete ANF'!ACOMTI1,0,MATCH(#REF!,#REF!,0)-1,ROWS('Nota 42A Deprec amort dete ANF'!ACOMTI1),COLUMNS('Nota 42A Deprec amort dete ANF'!ACOMTI1))</definedName>
    <definedName name="ACOMTI1PAS2" localSheetId="106">OFFSET(ACOMTI1,0,MATCH([4]RDTOS!$DU$4,[4]RDTOS!$BI$2:$BV$2,0)-1,ROWS(ACOMTI1),COLUMNS(ACOMTI1))</definedName>
    <definedName name="ACOMTI1PAS2" localSheetId="107">OFFSET(ACOMTI1,0,MATCH([4]RDTOS!$DU$4,[4]RDTOS!$BI$2:$BV$2,0)-1,ROWS(ACOMTI1),COLUMNS(ACOMTI1))</definedName>
    <definedName name="ACOMTI1PAS2" localSheetId="11">OFFSET(ACOMTI1,0,MATCH([4]RDTOS!$DU$4,[4]RDTOS!$BI$2:$BV$2,0)-1,ROWS(ACOMTI1),COLUMNS(ACOMTI1))</definedName>
    <definedName name="ACOMTI1PAS2" localSheetId="16">OFFSET([5]!ACOMTI1,0,MATCH([4]RDTOS!$DU$4,[4]RDTOS!$BI$2:$BV$2,0)-1,ROWS([5]!ACOMTI1),COLUMNS([5]!ACOMTI1))</definedName>
    <definedName name="ACOMTI1PAS2" localSheetId="15">OFFSET([5]!ACOMTI1,0,MATCH([4]RDTOS!$DU$4,[4]RDTOS!$BI$2:$BV$2,0)-1,ROWS([5]!ACOMTI1),COLUMNS([5]!ACOMTI1))</definedName>
    <definedName name="ACOMTI1PAS2" localSheetId="20">OFFSET(ACOMTI1,0,MATCH([4]RDTOS!$DU$4,[4]RDTOS!$BI$2:$BV$2,0)-1,ROWS(ACOMTI1),COLUMNS(ACOMTI1))</definedName>
    <definedName name="ACOMTI1PAS2" localSheetId="28">OFFSET(ACOMTI1,0,MATCH([4]RDTOS!$DU$4,[4]RDTOS!$BI$2:$BV$2,0)-1,ROWS(ACOMTI1),COLUMNS(ACOMTI1))</definedName>
    <definedName name="ACOMTI1PAS2" localSheetId="29">OFFSET(ACOMTI1,0,MATCH([4]RDTOS!$DU$4,[4]RDTOS!$BI$2:$BV$2,0)-1,ROWS(ACOMTI1),COLUMNS(ACOMTI1))</definedName>
    <definedName name="ACOMTI1PAS2" localSheetId="33">OFFSET(ACOMTI1,0,MATCH([4]RDTOS!$DU$4,[4]RDTOS!$BI$2:$BV$2,0)-1,ROWS(ACOMTI1),COLUMNS(ACOMTI1))</definedName>
    <definedName name="ACOMTI1PAS2" localSheetId="31">OFFSET(ACOMTI1,0,MATCH([4]RDTOS!$DU$4,[4]RDTOS!$BI$2:$BV$2,0)-1,ROWS(ACOMTI1),COLUMNS(ACOMTI1))</definedName>
    <definedName name="ACOMTI1PAS2" localSheetId="36">OFFSET([0]!ACOMTI1,0,MATCH([4]RDTOS!$DU$4,[4]RDTOS!$BI$2:$BV$2,0)-1,ROWS([0]!ACOMTI1),COLUMNS([0]!ACOMTI1))</definedName>
    <definedName name="ACOMTI1PAS2" localSheetId="34">OFFSET(ACOMTI1,0,MATCH([4]RDTOS!$DU$4,[4]RDTOS!$BI$2:$BV$2,0)-1,ROWS(ACOMTI1),COLUMNS(ACOMTI1))</definedName>
    <definedName name="ACOMTI1PAS2" localSheetId="35">OFFSET([0]!ACOMTI1,0,MATCH([4]RDTOS!$DU$4,[4]RDTOS!$BI$2:$BV$2,0)-1,ROWS([0]!ACOMTI1),COLUMNS([0]!ACOMTI1))</definedName>
    <definedName name="ACOMTI1PAS2" localSheetId="98">OFFSET(ACOMTI1,0,MATCH([4]RDTOS!$DU$4,[4]RDTOS!$BI$2:$BV$2,0)-1,ROWS(ACOMTI1),COLUMNS(ACOMTI1))</definedName>
    <definedName name="ACOMTI1PAS2" localSheetId="2">OFFSET([0]!ACOMTI1,0,MATCH([4]RDTOS!$DU$4,[4]RDTOS!$BI$2:$BV$2,0)-1,ROWS([0]!ACOMTI1),COLUMNS([0]!ACOMTI1))</definedName>
    <definedName name="ACOMTI1PAS2">OFFSET(ACOMTI1,0,MATCH([4]RDTOS!$DU$4,[4]RDTOS!$BI$2:$BV$2,0)-1,ROWS(ACOMTI1),COLUMNS(ACOMTI1))</definedName>
    <definedName name="ACOMTOT" localSheetId="4">OFFSET([4]RDTOS!$A$2,MATCH([4]RDTOS!$DP$4,[4]RDTOS!$A$2:$A$130,0)-12,0,12,1)</definedName>
    <definedName name="ACOMTOT" localSheetId="57">OFFSET(#REF!,MATCH(#REF!,#REF!,0)-12,0,12,1)</definedName>
    <definedName name="ACOMTOT" localSheetId="61">OFFSET(#REF!,MATCH(#REF!,#REF!,0)-12,0,12,1)</definedName>
    <definedName name="ACOMTOT" localSheetId="70">OFFSET(#REF!,MATCH(#REF!,#REF!,0)-12,0,12,1)</definedName>
    <definedName name="ACOMTOT" localSheetId="71">OFFSET(#REF!,MATCH(#REF!,#REF!,0)-12,0,12,1)</definedName>
    <definedName name="ACOMTOT" localSheetId="95">OFFSET(#REF!,MATCH(#REF!,#REF!,0)-12,0,12,1)</definedName>
    <definedName name="ACOMTOT" localSheetId="105">OFFSET(#REF!,MATCH(#REF!,#REF!,0)-12,0,12,1)</definedName>
    <definedName name="ACOMTOT">OFFSET([4]RDTOS!$A$2,MATCH([4]RDTOS!$DP$4,[4]RDTOS!$A$2:$A$130,0)-12,0,12,1)</definedName>
    <definedName name="ACOMTOT1" localSheetId="4">OFFSET([4]RDTOS!$Q$2,MATCH([4]RDTOS!$DP$4,[4]RDTOS!$Q$2:$Q$130,0)-12,0,12,1)</definedName>
    <definedName name="ACOMTOT1" localSheetId="57">OFFSET(#REF!,MATCH(#REF!,#REF!,0)-12,0,12,1)</definedName>
    <definedName name="ACOMTOT1" localSheetId="61">OFFSET(#REF!,MATCH(#REF!,#REF!,0)-12,0,12,1)</definedName>
    <definedName name="ACOMTOT1" localSheetId="70">OFFSET(#REF!,MATCH(#REF!,#REF!,0)-12,0,12,1)</definedName>
    <definedName name="ACOMTOT1" localSheetId="71">OFFSET(#REF!,MATCH(#REF!,#REF!,0)-12,0,12,1)</definedName>
    <definedName name="ACOMTOT1" localSheetId="95">OFFSET(#REF!,MATCH(#REF!,#REF!,0)-12,0,12,1)</definedName>
    <definedName name="ACOMTOT1" localSheetId="105">OFFSET(#REF!,MATCH(#REF!,#REF!,0)-12,0,12,1)</definedName>
    <definedName name="ACOMTOT1">OFFSET([4]RDTOS!$Q$2,MATCH([4]RDTOS!$DP$4,[4]RDTOS!$Q$2:$Q$130,0)-12,0,12,1)</definedName>
    <definedName name="ACOMTOT1ACT" localSheetId="1">OFFSET([0]!ACOMTOT1,0,MATCH([4]RDTOS!$DV$4,[4]RDTOS!$Q$2:$AD$2,0)-1,ROWS([0]!ACOMTOT1),COLUMNS([0]!ACOMTOT1))</definedName>
    <definedName name="ACOMTOT1ACT" localSheetId="0">OFFSET(ACOMTOT1,0,MATCH([4]RDTOS!$DV$4,[4]RDTOS!$Q$2:$AD$2,0)-1,ROWS(ACOMTOT1),COLUMNS(ACOMTOT1))</definedName>
    <definedName name="ACOMTOT1ACT" localSheetId="5">OFFSET([0]!ACOMTOT1,0,MATCH([4]RDTOS!$DV$4,[4]RDTOS!$Q$2:$AD$2,0)-1,ROWS([0]!ACOMTOT1),COLUMNS([0]!ACOMTOT1))</definedName>
    <definedName name="ACOMTOT1ACT" localSheetId="3">OFFSET(ACOMTOT1,0,MATCH([4]RDTOS!$DV$4,[4]RDTOS!$Q$2:$AD$2,0)-1,ROWS(ACOMTOT1),COLUMNS(ACOMTOT1))</definedName>
    <definedName name="ACOMTOT1ACT" localSheetId="4">OFFSET('Flujos de efectivo'!ACOMTOT1,0,MATCH([4]RDTOS!$DV$4,[4]RDTOS!$Q$2:$AD$2,0)-1,ROWS('Flujos de efectivo'!ACOMTOT1),COLUMNS('Flujos de efectivo'!ACOMTOT1))</definedName>
    <definedName name="ACOMTOT1ACT" localSheetId="57">OFFSET('Nota 12 Activos prepagados'!ACOMTOT1,0,MATCH(#REF!,#REF!,0)-1,ROWS('Nota 12 Activos prepagados'!ACOMTOT1),COLUMNS('Nota 12 Activos prepagados'!ACOMTOT1))</definedName>
    <definedName name="ACOMTOT1ACT" localSheetId="58">OFFSET(ACOMTOT1,0,MATCH([4]RDTOS!$DV$4,[4]RDTOS!$Q$2:$AD$2,0)-1,ROWS(ACOMTOT1),COLUMNS(ACOMTOT1))</definedName>
    <definedName name="ACOMTOT1ACT" localSheetId="61">OFFSET('Nota 14 Compromisos adquisicion'!ACOMTOT1,0,MATCH(#REF!,#REF!,0)-1,ROWS('Nota 14 Compromisos adquisicion'!ACOMTOT1),COLUMNS('Nota 14 Compromisos adquisicion'!ACOMTOT1))</definedName>
    <definedName name="ACOMTOT1ACT" localSheetId="60">OFFSET(ACOMTOT1,0,MATCH(#REF!,#REF!,0)-1,ROWS(ACOMTOT1),COLUMNS(ACOMTOT1))</definedName>
    <definedName name="ACOMTOT1ACT" localSheetId="63">OFFSET(ACOMTOT1,0,MATCH(#REF!,#REF!,0)-1,ROWS(ACOMTOT1),COLUMNS(ACOMTOT1))</definedName>
    <definedName name="ACOMTOT1ACT" localSheetId="66">OFFSET(ACOMTOT1,0,MATCH([4]RDTOS!$DV$4,[4]RDTOS!$Q$2:$AD$2,0)-1,ROWS(ACOMTOT1),COLUMNS(ACOMTOT1))</definedName>
    <definedName name="ACOMTOT1ACT" localSheetId="67">OFFSET(ACOMTOT1,0,MATCH([4]RDTOS!$DV$4,[4]RDTOS!$Q$2:$AD$2,0)-1,ROWS(ACOMTOT1),COLUMNS(ACOMTOT1))</definedName>
    <definedName name="ACOMTOT1ACT" localSheetId="68">OFFSET(ACOMTOT1,0,MATCH([4]RDTOS!$DV$4,[4]RDTOS!$Q$2:$AD$2,0)-1,ROWS(ACOMTOT1),COLUMNS(ACOMTOT1))</definedName>
    <definedName name="ACOMTOT1ACT" localSheetId="70">OFFSET('Nota 19 Activo por derecho'!ACOMTOT1,0,MATCH(#REF!,#REF!,0)-1,ROWS('Nota 19 Activo por derecho'!ACOMTOT1),COLUMNS('Nota 19 Activo por derecho'!ACOMTOT1))</definedName>
    <definedName name="ACOMTOT1ACT" localSheetId="69">OFFSET(ACOMTOT1,0,MATCH(#REF!,#REF!,0)-1,ROWS(ACOMTOT1),COLUMNS(ACOMTOT1))</definedName>
    <definedName name="ACOMTOT1ACT" localSheetId="71">OFFSET('Nota 19 Pasiv por arrend'!ACOMTOT1,0,MATCH(#REF!,#REF!,0)-1,ROWS('Nota 19 Pasiv por arrend'!ACOMTOT1),COLUMNS('Nota 19 Pasiv por arrend'!ACOMTOT1))</definedName>
    <definedName name="ACOMTOT1ACT" localSheetId="10">OFFSET(ACOMTOT1,0,MATCH([4]RDTOS!$DV$4,[4]RDTOS!$Q$2:$AD$2,0)-1,ROWS(ACOMTOT1),COLUMNS(ACOMTOT1))</definedName>
    <definedName name="ACOMTOT1ACT" localSheetId="9">OFFSET([0]!ACOMTOT1,0,MATCH([4]RDTOS!$DV$4,[4]RDTOS!$Q$2:$AD$2,0)-1,ROWS([0]!ACOMTOT1),COLUMNS([0]!ACOMTOT1))</definedName>
    <definedName name="ACOMTOT1ACT" localSheetId="6">OFFSET(ACOMTOT1,0,MATCH([4]RDTOS!$DV$4,[4]RDTOS!$Q$2:$AD$2,0)-1,ROWS(ACOMTOT1),COLUMNS(ACOMTOT1))</definedName>
    <definedName name="ACOMTOT1ACT" localSheetId="72">OFFSET(ACOMTOT1,0,MATCH([4]RDTOS!$DV$4,[4]RDTOS!$Q$2:$AD$2,0)-1,ROWS(ACOMTOT1),COLUMNS(ACOMTOT1))</definedName>
    <definedName name="ACOMTOT1ACT" localSheetId="73">OFFSET(ACOMTOT1,0,MATCH([4]RDTOS!$DV$4,[4]RDTOS!$Q$2:$AD$2,0)-1,ROWS(ACOMTOT1),COLUMNS(ACOMTOT1))</definedName>
    <definedName name="ACOMTOT1ACT" localSheetId="74">OFFSET(ACOMTOT1,0,MATCH([4]RDTOS!$DV$4,[4]RDTOS!$Q$2:$AD$2,0)-1,ROWS(ACOMTOT1),COLUMNS(ACOMTOT1))</definedName>
    <definedName name="ACOMTOT1ACT" localSheetId="76">OFFSET(ACOMTOT1,0,MATCH([4]RDTOS!$DV$4,[4]RDTOS!$Q$2:$AD$2,0)-1,ROWS(ACOMTOT1),COLUMNS(ACOMTOT1))</definedName>
    <definedName name="ACOMTOT1ACT" localSheetId="77">OFFSET(ACOMTOT1,0,MATCH([4]RDTOS!$DV$4,[4]RDTOS!$Q$2:$AD$2,0)-1,ROWS(ACOMTOT1),COLUMNS(ACOMTOT1))</definedName>
    <definedName name="ACOMTOT1ACT" localSheetId="78">OFFSET(ACOMTOT1,0,MATCH([4]RDTOS!$DV$4,[4]RDTOS!$Q$2:$AD$2,0)-1,ROWS(ACOMTOT1),COLUMNS(ACOMTOT1))</definedName>
    <definedName name="ACOMTOT1ACT" localSheetId="79">OFFSET(ACOMTOT1,0,MATCH([4]RDTOS!$DV$4,[4]RDTOS!$Q$2:$AD$2,0)-1,ROWS(ACOMTOT1),COLUMNS(ACOMTOT1))</definedName>
    <definedName name="ACOMTOT1ACT" localSheetId="80">OFFSET(ACOMTOT1,0,MATCH([4]RDTOS!$DV$4,[4]RDTOS!$Q$2:$AD$2,0)-1,ROWS(ACOMTOT1),COLUMNS(ACOMTOT1))</definedName>
    <definedName name="ACOMTOT1ACT" localSheetId="92">OFFSET(ACOMTOT1,0,MATCH(#REF!,#REF!,0)-1,ROWS(ACOMTOT1),COLUMNS(ACOMTOT1))</definedName>
    <definedName name="ACOMTOT1ACT" localSheetId="91">OFFSET(ACOMTOT1,0,MATCH(#REF!,#REF!,0)-1,ROWS(ACOMTOT1),COLUMNS(ACOMTOT1))</definedName>
    <definedName name="ACOMTOT1ACT" localSheetId="93">OFFSET(ACOMTOT1,0,MATCH([4]RDTOS!$DV$4,[4]RDTOS!$Q$2:$AD$2,0)-1,ROWS(ACOMTOT1),COLUMNS(ACOMTOT1))</definedName>
    <definedName name="ACOMTOT1ACT" localSheetId="95">OFFSET('Nota 30A Provisiones - casos '!ACOMTOT1,0,MATCH(#REF!,#REF!,0)-1,ROWS('Nota 30A Provisiones - casos '!ACOMTOT1),COLUMNS('Nota 30A Provisiones - casos '!ACOMTOT1))</definedName>
    <definedName name="ACOMTOT1ACT" localSheetId="97">OFFSET(ACOMTOT1,0,MATCH([4]RDTOS!$DV$4,[4]RDTOS!$Q$2:$AD$2,0)-1,ROWS(ACOMTOT1),COLUMNS(ACOMTOT1))</definedName>
    <definedName name="ACOMTOT1ACT" localSheetId="103">OFFSET(ACOMTOT1,0,MATCH([4]RDTOS!$DV$4,[4]RDTOS!$Q$2:$AD$2,0)-1,ROWS(ACOMTOT1),COLUMNS(ACOMTOT1))</definedName>
    <definedName name="ACOMTOT1ACT" localSheetId="104">OFFSET(ACOMTOT1,0,MATCH([4]RDTOS!$DV$4,[4]RDTOS!$Q$2:$AD$2,0)-1,ROWS(ACOMTOT1),COLUMNS(ACOMTOT1))</definedName>
    <definedName name="ACOMTOT1ACT" localSheetId="105">OFFSET('Nota 42A Deprec amort dete ANF'!ACOMTOT1,0,MATCH(#REF!,#REF!,0)-1,ROWS('Nota 42A Deprec amort dete ANF'!ACOMTOT1),COLUMNS('Nota 42A Deprec amort dete ANF'!ACOMTOT1))</definedName>
    <definedName name="ACOMTOT1ACT" localSheetId="106">OFFSET(ACOMTOT1,0,MATCH([4]RDTOS!$DV$4,[4]RDTOS!$Q$2:$AD$2,0)-1,ROWS(ACOMTOT1),COLUMNS(ACOMTOT1))</definedName>
    <definedName name="ACOMTOT1ACT" localSheetId="107">OFFSET(ACOMTOT1,0,MATCH([4]RDTOS!$DV$4,[4]RDTOS!$Q$2:$AD$2,0)-1,ROWS(ACOMTOT1),COLUMNS(ACOMTOT1))</definedName>
    <definedName name="ACOMTOT1ACT" localSheetId="11">OFFSET(ACOMTOT1,0,MATCH([4]RDTOS!$DV$4,[4]RDTOS!$Q$2:$AD$2,0)-1,ROWS(ACOMTOT1),COLUMNS(ACOMTOT1))</definedName>
    <definedName name="ACOMTOT1ACT" localSheetId="16">OFFSET([5]!ACOMTOT1,0,MATCH([4]RDTOS!$DV$4,[4]RDTOS!$Q$2:$AD$2,0)-1,ROWS([5]!ACOMTOT1),COLUMNS([5]!ACOMTOT1))</definedName>
    <definedName name="ACOMTOT1ACT" localSheetId="15">OFFSET([5]!ACOMTOT1,0,MATCH([4]RDTOS!$DV$4,[4]RDTOS!$Q$2:$AD$2,0)-1,ROWS([5]!ACOMTOT1),COLUMNS([5]!ACOMTOT1))</definedName>
    <definedName name="ACOMTOT1ACT" localSheetId="20">OFFSET(ACOMTOT1,0,MATCH([4]RDTOS!$DV$4,[4]RDTOS!$Q$2:$AD$2,0)-1,ROWS(ACOMTOT1),COLUMNS(ACOMTOT1))</definedName>
    <definedName name="ACOMTOT1ACT" localSheetId="28">OFFSET(ACOMTOT1,0,MATCH([4]RDTOS!$DV$4,[4]RDTOS!$Q$2:$AD$2,0)-1,ROWS(ACOMTOT1),COLUMNS(ACOMTOT1))</definedName>
    <definedName name="ACOMTOT1ACT" localSheetId="29">OFFSET(ACOMTOT1,0,MATCH([4]RDTOS!$DV$4,[4]RDTOS!$Q$2:$AD$2,0)-1,ROWS(ACOMTOT1),COLUMNS(ACOMTOT1))</definedName>
    <definedName name="ACOMTOT1ACT" localSheetId="33">OFFSET(ACOMTOT1,0,MATCH([4]RDTOS!$DV$4,[4]RDTOS!$Q$2:$AD$2,0)-1,ROWS(ACOMTOT1),COLUMNS(ACOMTOT1))</definedName>
    <definedName name="ACOMTOT1ACT" localSheetId="31">OFFSET(ACOMTOT1,0,MATCH([4]RDTOS!$DV$4,[4]RDTOS!$Q$2:$AD$2,0)-1,ROWS(ACOMTOT1),COLUMNS(ACOMTOT1))</definedName>
    <definedName name="ACOMTOT1ACT" localSheetId="36">OFFSET([0]!ACOMTOT1,0,MATCH([4]RDTOS!$DV$4,[4]RDTOS!$Q$2:$AD$2,0)-1,ROWS([0]!ACOMTOT1),COLUMNS([0]!ACOMTOT1))</definedName>
    <definedName name="ACOMTOT1ACT" localSheetId="34">OFFSET(ACOMTOT1,0,MATCH([4]RDTOS!$DV$4,[4]RDTOS!$Q$2:$AD$2,0)-1,ROWS(ACOMTOT1),COLUMNS(ACOMTOT1))</definedName>
    <definedName name="ACOMTOT1ACT" localSheetId="35">OFFSET([0]!ACOMTOT1,0,MATCH([4]RDTOS!$DV$4,[4]RDTOS!$Q$2:$AD$2,0)-1,ROWS([0]!ACOMTOT1),COLUMNS([0]!ACOMTOT1))</definedName>
    <definedName name="ACOMTOT1ACT" localSheetId="98">OFFSET(ACOMTOT1,0,MATCH([4]RDTOS!$DV$4,[4]RDTOS!$Q$2:$AD$2,0)-1,ROWS(ACOMTOT1),COLUMNS(ACOMTOT1))</definedName>
    <definedName name="ACOMTOT1ACT" localSheetId="2">OFFSET([0]!ACOMTOT1,0,MATCH([4]RDTOS!$DV$4,[4]RDTOS!$Q$2:$AD$2,0)-1,ROWS([0]!ACOMTOT1),COLUMNS([0]!ACOMTOT1))</definedName>
    <definedName name="ACOMTOT1ACT">OFFSET(ACOMTOT1,0,MATCH([4]RDTOS!$DV$4,[4]RDTOS!$Q$2:$AD$2,0)-1,ROWS(ACOMTOT1),COLUMNS(ACOMTOT1))</definedName>
    <definedName name="ACOMTOT1ACT2" localSheetId="1">OFFSET([0]!ACOMTOT1,0,MATCH([4]RDTOS!$DV$4,[4]RDTOS!$Q$2:$AD$2,0)-1,ROWS([0]!ACOMTOT1),COLUMNS([0]!ACOMTOT1))</definedName>
    <definedName name="ACOMTOT1ACT2" localSheetId="0">OFFSET(ACOMTOT1,0,MATCH([4]RDTOS!$DV$4,[4]RDTOS!$Q$2:$AD$2,0)-1,ROWS(ACOMTOT1),COLUMNS(ACOMTOT1))</definedName>
    <definedName name="ACOMTOT1ACT2" localSheetId="5">OFFSET([0]!ACOMTOT1,0,MATCH([4]RDTOS!$DV$4,[4]RDTOS!$Q$2:$AD$2,0)-1,ROWS([0]!ACOMTOT1),COLUMNS([0]!ACOMTOT1))</definedName>
    <definedName name="ACOMTOT1ACT2" localSheetId="3">OFFSET(ACOMTOT1,0,MATCH([4]RDTOS!$DV$4,[4]RDTOS!$Q$2:$AD$2,0)-1,ROWS(ACOMTOT1),COLUMNS(ACOMTOT1))</definedName>
    <definedName name="ACOMTOT1ACT2" localSheetId="4">OFFSET('Flujos de efectivo'!ACOMTOT1,0,MATCH([4]RDTOS!$DV$4,[4]RDTOS!$Q$2:$AD$2,0)-1,ROWS('Flujos de efectivo'!ACOMTOT1),COLUMNS('Flujos de efectivo'!ACOMTOT1))</definedName>
    <definedName name="ACOMTOT1ACT2" localSheetId="57">OFFSET('Nota 12 Activos prepagados'!ACOMTOT1,0,MATCH(#REF!,#REF!,0)-1,ROWS('Nota 12 Activos prepagados'!ACOMTOT1),COLUMNS('Nota 12 Activos prepagados'!ACOMTOT1))</definedName>
    <definedName name="ACOMTOT1ACT2" localSheetId="58">OFFSET(ACOMTOT1,0,MATCH([4]RDTOS!$DV$4,[4]RDTOS!$Q$2:$AD$2,0)-1,ROWS(ACOMTOT1),COLUMNS(ACOMTOT1))</definedName>
    <definedName name="ACOMTOT1ACT2" localSheetId="61">OFFSET('Nota 14 Compromisos adquisicion'!ACOMTOT1,0,MATCH(#REF!,#REF!,0)-1,ROWS('Nota 14 Compromisos adquisicion'!ACOMTOT1),COLUMNS('Nota 14 Compromisos adquisicion'!ACOMTOT1))</definedName>
    <definedName name="ACOMTOT1ACT2" localSheetId="60">OFFSET(ACOMTOT1,0,MATCH(#REF!,#REF!,0)-1,ROWS(ACOMTOT1),COLUMNS(ACOMTOT1))</definedName>
    <definedName name="ACOMTOT1ACT2" localSheetId="63">OFFSET(ACOMTOT1,0,MATCH(#REF!,#REF!,0)-1,ROWS(ACOMTOT1),COLUMNS(ACOMTOT1))</definedName>
    <definedName name="ACOMTOT1ACT2" localSheetId="66">OFFSET(ACOMTOT1,0,MATCH([4]RDTOS!$DV$4,[4]RDTOS!$Q$2:$AD$2,0)-1,ROWS(ACOMTOT1),COLUMNS(ACOMTOT1))</definedName>
    <definedName name="ACOMTOT1ACT2" localSheetId="67">OFFSET(ACOMTOT1,0,MATCH([4]RDTOS!$DV$4,[4]RDTOS!$Q$2:$AD$2,0)-1,ROWS(ACOMTOT1),COLUMNS(ACOMTOT1))</definedName>
    <definedName name="ACOMTOT1ACT2" localSheetId="68">OFFSET(ACOMTOT1,0,MATCH([4]RDTOS!$DV$4,[4]RDTOS!$Q$2:$AD$2,0)-1,ROWS(ACOMTOT1),COLUMNS(ACOMTOT1))</definedName>
    <definedName name="ACOMTOT1ACT2" localSheetId="70">OFFSET('Nota 19 Activo por derecho'!ACOMTOT1,0,MATCH(#REF!,#REF!,0)-1,ROWS('Nota 19 Activo por derecho'!ACOMTOT1),COLUMNS('Nota 19 Activo por derecho'!ACOMTOT1))</definedName>
    <definedName name="ACOMTOT1ACT2" localSheetId="69">OFFSET(ACOMTOT1,0,MATCH(#REF!,#REF!,0)-1,ROWS(ACOMTOT1),COLUMNS(ACOMTOT1))</definedName>
    <definedName name="ACOMTOT1ACT2" localSheetId="71">OFFSET('Nota 19 Pasiv por arrend'!ACOMTOT1,0,MATCH(#REF!,#REF!,0)-1,ROWS('Nota 19 Pasiv por arrend'!ACOMTOT1),COLUMNS('Nota 19 Pasiv por arrend'!ACOMTOT1))</definedName>
    <definedName name="ACOMTOT1ACT2" localSheetId="10">OFFSET(ACOMTOT1,0,MATCH([4]RDTOS!$DV$4,[4]RDTOS!$Q$2:$AD$2,0)-1,ROWS(ACOMTOT1),COLUMNS(ACOMTOT1))</definedName>
    <definedName name="ACOMTOT1ACT2" localSheetId="9">OFFSET([0]!ACOMTOT1,0,MATCH([4]RDTOS!$DV$4,[4]RDTOS!$Q$2:$AD$2,0)-1,ROWS([0]!ACOMTOT1),COLUMNS([0]!ACOMTOT1))</definedName>
    <definedName name="ACOMTOT1ACT2" localSheetId="6">OFFSET(ACOMTOT1,0,MATCH([4]RDTOS!$DV$4,[4]RDTOS!$Q$2:$AD$2,0)-1,ROWS(ACOMTOT1),COLUMNS(ACOMTOT1))</definedName>
    <definedName name="ACOMTOT1ACT2" localSheetId="72">OFFSET(ACOMTOT1,0,MATCH([4]RDTOS!$DV$4,[4]RDTOS!$Q$2:$AD$2,0)-1,ROWS(ACOMTOT1),COLUMNS(ACOMTOT1))</definedName>
    <definedName name="ACOMTOT1ACT2" localSheetId="73">OFFSET(ACOMTOT1,0,MATCH([4]RDTOS!$DV$4,[4]RDTOS!$Q$2:$AD$2,0)-1,ROWS(ACOMTOT1),COLUMNS(ACOMTOT1))</definedName>
    <definedName name="ACOMTOT1ACT2" localSheetId="74">OFFSET(ACOMTOT1,0,MATCH([4]RDTOS!$DV$4,[4]RDTOS!$Q$2:$AD$2,0)-1,ROWS(ACOMTOT1),COLUMNS(ACOMTOT1))</definedName>
    <definedName name="ACOMTOT1ACT2" localSheetId="76">OFFSET(ACOMTOT1,0,MATCH([4]RDTOS!$DV$4,[4]RDTOS!$Q$2:$AD$2,0)-1,ROWS(ACOMTOT1),COLUMNS(ACOMTOT1))</definedName>
    <definedName name="ACOMTOT1ACT2" localSheetId="77">OFFSET(ACOMTOT1,0,MATCH([4]RDTOS!$DV$4,[4]RDTOS!$Q$2:$AD$2,0)-1,ROWS(ACOMTOT1),COLUMNS(ACOMTOT1))</definedName>
    <definedName name="ACOMTOT1ACT2" localSheetId="78">OFFSET(ACOMTOT1,0,MATCH([4]RDTOS!$DV$4,[4]RDTOS!$Q$2:$AD$2,0)-1,ROWS(ACOMTOT1),COLUMNS(ACOMTOT1))</definedName>
    <definedName name="ACOMTOT1ACT2" localSheetId="79">OFFSET(ACOMTOT1,0,MATCH([4]RDTOS!$DV$4,[4]RDTOS!$Q$2:$AD$2,0)-1,ROWS(ACOMTOT1),COLUMNS(ACOMTOT1))</definedName>
    <definedName name="ACOMTOT1ACT2" localSheetId="80">OFFSET(ACOMTOT1,0,MATCH([4]RDTOS!$DV$4,[4]RDTOS!$Q$2:$AD$2,0)-1,ROWS(ACOMTOT1),COLUMNS(ACOMTOT1))</definedName>
    <definedName name="ACOMTOT1ACT2" localSheetId="92">OFFSET(ACOMTOT1,0,MATCH(#REF!,#REF!,0)-1,ROWS(ACOMTOT1),COLUMNS(ACOMTOT1))</definedName>
    <definedName name="ACOMTOT1ACT2" localSheetId="91">OFFSET(ACOMTOT1,0,MATCH(#REF!,#REF!,0)-1,ROWS(ACOMTOT1),COLUMNS(ACOMTOT1))</definedName>
    <definedName name="ACOMTOT1ACT2" localSheetId="93">OFFSET(ACOMTOT1,0,MATCH([4]RDTOS!$DV$4,[4]RDTOS!$Q$2:$AD$2,0)-1,ROWS(ACOMTOT1),COLUMNS(ACOMTOT1))</definedName>
    <definedName name="ACOMTOT1ACT2" localSheetId="95">OFFSET('Nota 30A Provisiones - casos '!ACOMTOT1,0,MATCH(#REF!,#REF!,0)-1,ROWS('Nota 30A Provisiones - casos '!ACOMTOT1),COLUMNS('Nota 30A Provisiones - casos '!ACOMTOT1))</definedName>
    <definedName name="ACOMTOT1ACT2" localSheetId="97">OFFSET(ACOMTOT1,0,MATCH([4]RDTOS!$DV$4,[4]RDTOS!$Q$2:$AD$2,0)-1,ROWS(ACOMTOT1),COLUMNS(ACOMTOT1))</definedName>
    <definedName name="ACOMTOT1ACT2" localSheetId="103">OFFSET(ACOMTOT1,0,MATCH([4]RDTOS!$DV$4,[4]RDTOS!$Q$2:$AD$2,0)-1,ROWS(ACOMTOT1),COLUMNS(ACOMTOT1))</definedName>
    <definedName name="ACOMTOT1ACT2" localSheetId="104">OFFSET(ACOMTOT1,0,MATCH([4]RDTOS!$DV$4,[4]RDTOS!$Q$2:$AD$2,0)-1,ROWS(ACOMTOT1),COLUMNS(ACOMTOT1))</definedName>
    <definedName name="ACOMTOT1ACT2" localSheetId="105">OFFSET('Nota 42A Deprec amort dete ANF'!ACOMTOT1,0,MATCH(#REF!,#REF!,0)-1,ROWS('Nota 42A Deprec amort dete ANF'!ACOMTOT1),COLUMNS('Nota 42A Deprec amort dete ANF'!ACOMTOT1))</definedName>
    <definedName name="ACOMTOT1ACT2" localSheetId="106">OFFSET(ACOMTOT1,0,MATCH([4]RDTOS!$DV$4,[4]RDTOS!$Q$2:$AD$2,0)-1,ROWS(ACOMTOT1),COLUMNS(ACOMTOT1))</definedName>
    <definedName name="ACOMTOT1ACT2" localSheetId="107">OFFSET(ACOMTOT1,0,MATCH([4]RDTOS!$DV$4,[4]RDTOS!$Q$2:$AD$2,0)-1,ROWS(ACOMTOT1),COLUMNS(ACOMTOT1))</definedName>
    <definedName name="ACOMTOT1ACT2" localSheetId="11">OFFSET(ACOMTOT1,0,MATCH([4]RDTOS!$DV$4,[4]RDTOS!$Q$2:$AD$2,0)-1,ROWS(ACOMTOT1),COLUMNS(ACOMTOT1))</definedName>
    <definedName name="ACOMTOT1ACT2" localSheetId="16">OFFSET([5]!ACOMTOT1,0,MATCH([4]RDTOS!$DV$4,[4]RDTOS!$Q$2:$AD$2,0)-1,ROWS([5]!ACOMTOT1),COLUMNS([5]!ACOMTOT1))</definedName>
    <definedName name="ACOMTOT1ACT2" localSheetId="15">OFFSET([5]!ACOMTOT1,0,MATCH([4]RDTOS!$DV$4,[4]RDTOS!$Q$2:$AD$2,0)-1,ROWS([5]!ACOMTOT1),COLUMNS([5]!ACOMTOT1))</definedName>
    <definedName name="ACOMTOT1ACT2" localSheetId="20">OFFSET(ACOMTOT1,0,MATCH([4]RDTOS!$DV$4,[4]RDTOS!$Q$2:$AD$2,0)-1,ROWS(ACOMTOT1),COLUMNS(ACOMTOT1))</definedName>
    <definedName name="ACOMTOT1ACT2" localSheetId="28">OFFSET(ACOMTOT1,0,MATCH([4]RDTOS!$DV$4,[4]RDTOS!$Q$2:$AD$2,0)-1,ROWS(ACOMTOT1),COLUMNS(ACOMTOT1))</definedName>
    <definedName name="ACOMTOT1ACT2" localSheetId="29">OFFSET(ACOMTOT1,0,MATCH([4]RDTOS!$DV$4,[4]RDTOS!$Q$2:$AD$2,0)-1,ROWS(ACOMTOT1),COLUMNS(ACOMTOT1))</definedName>
    <definedName name="ACOMTOT1ACT2" localSheetId="33">OFFSET(ACOMTOT1,0,MATCH([4]RDTOS!$DV$4,[4]RDTOS!$Q$2:$AD$2,0)-1,ROWS(ACOMTOT1),COLUMNS(ACOMTOT1))</definedName>
    <definedName name="ACOMTOT1ACT2" localSheetId="31">OFFSET(ACOMTOT1,0,MATCH([4]RDTOS!$DV$4,[4]RDTOS!$Q$2:$AD$2,0)-1,ROWS(ACOMTOT1),COLUMNS(ACOMTOT1))</definedName>
    <definedName name="ACOMTOT1ACT2" localSheetId="36">OFFSET([0]!ACOMTOT1,0,MATCH([4]RDTOS!$DV$4,[4]RDTOS!$Q$2:$AD$2,0)-1,ROWS([0]!ACOMTOT1),COLUMNS([0]!ACOMTOT1))</definedName>
    <definedName name="ACOMTOT1ACT2" localSheetId="34">OFFSET(ACOMTOT1,0,MATCH([4]RDTOS!$DV$4,[4]RDTOS!$Q$2:$AD$2,0)-1,ROWS(ACOMTOT1),COLUMNS(ACOMTOT1))</definedName>
    <definedName name="ACOMTOT1ACT2" localSheetId="35">OFFSET([0]!ACOMTOT1,0,MATCH([4]RDTOS!$DV$4,[4]RDTOS!$Q$2:$AD$2,0)-1,ROWS([0]!ACOMTOT1),COLUMNS([0]!ACOMTOT1))</definedName>
    <definedName name="ACOMTOT1ACT2" localSheetId="98">OFFSET(ACOMTOT1,0,MATCH([4]RDTOS!$DV$4,[4]RDTOS!$Q$2:$AD$2,0)-1,ROWS(ACOMTOT1),COLUMNS(ACOMTOT1))</definedName>
    <definedName name="ACOMTOT1ACT2" localSheetId="2">OFFSET([0]!ACOMTOT1,0,MATCH([4]RDTOS!$DV$4,[4]RDTOS!$Q$2:$AD$2,0)-1,ROWS([0]!ACOMTOT1),COLUMNS([0]!ACOMTOT1))</definedName>
    <definedName name="ACOMTOT1ACT2">OFFSET(ACOMTOT1,0,MATCH([4]RDTOS!$DV$4,[4]RDTOS!$Q$2:$AD$2,0)-1,ROWS(ACOMTOT1),COLUMNS(ACOMTOT1))</definedName>
    <definedName name="ACOMTOT1BAR" localSheetId="1">OFFSET([0]!ACOMTOT1,0,MATCH([4]RDTOS!$DY$4,[4]RDTOS!$Q$2:$AD$2,0)-1,ROWS([0]!ACOMTOT1),COLUMNS([0]!ACOMTOT1))</definedName>
    <definedName name="ACOMTOT1BAR" localSheetId="0">OFFSET(ACOMTOT1,0,MATCH([4]RDTOS!$DY$4,[4]RDTOS!$Q$2:$AD$2,0)-1,ROWS(ACOMTOT1),COLUMNS(ACOMTOT1))</definedName>
    <definedName name="ACOMTOT1BAR" localSheetId="5">OFFSET([0]!ACOMTOT1,0,MATCH([4]RDTOS!$DY$4,[4]RDTOS!$Q$2:$AD$2,0)-1,ROWS([0]!ACOMTOT1),COLUMNS([0]!ACOMTOT1))</definedName>
    <definedName name="ACOMTOT1BAR" localSheetId="3">OFFSET(ACOMTOT1,0,MATCH([4]RDTOS!$DY$4,[4]RDTOS!$Q$2:$AD$2,0)-1,ROWS(ACOMTOT1),COLUMNS(ACOMTOT1))</definedName>
    <definedName name="ACOMTOT1BAR" localSheetId="4">OFFSET('Flujos de efectivo'!ACOMTOT1,0,MATCH([4]RDTOS!$DY$4,[4]RDTOS!$Q$2:$AD$2,0)-1,ROWS('Flujos de efectivo'!ACOMTOT1),COLUMNS('Flujos de efectivo'!ACOMTOT1))</definedName>
    <definedName name="ACOMTOT1BAR" localSheetId="57">OFFSET('Nota 12 Activos prepagados'!ACOMTOT1,0,MATCH(#REF!,#REF!,0)-1,ROWS('Nota 12 Activos prepagados'!ACOMTOT1),COLUMNS('Nota 12 Activos prepagados'!ACOMTOT1))</definedName>
    <definedName name="ACOMTOT1BAR" localSheetId="58">OFFSET(ACOMTOT1,0,MATCH([4]RDTOS!$DY$4,[4]RDTOS!$Q$2:$AD$2,0)-1,ROWS(ACOMTOT1),COLUMNS(ACOMTOT1))</definedName>
    <definedName name="ACOMTOT1BAR" localSheetId="61">OFFSET('Nota 14 Compromisos adquisicion'!ACOMTOT1,0,MATCH(#REF!,#REF!,0)-1,ROWS('Nota 14 Compromisos adquisicion'!ACOMTOT1),COLUMNS('Nota 14 Compromisos adquisicion'!ACOMTOT1))</definedName>
    <definedName name="ACOMTOT1BAR" localSheetId="60">OFFSET(ACOMTOT1,0,MATCH(#REF!,#REF!,0)-1,ROWS(ACOMTOT1),COLUMNS(ACOMTOT1))</definedName>
    <definedName name="ACOMTOT1BAR" localSheetId="63">OFFSET(ACOMTOT1,0,MATCH(#REF!,#REF!,0)-1,ROWS(ACOMTOT1),COLUMNS(ACOMTOT1))</definedName>
    <definedName name="ACOMTOT1BAR" localSheetId="66">OFFSET(ACOMTOT1,0,MATCH([4]RDTOS!$DY$4,[4]RDTOS!$Q$2:$AD$2,0)-1,ROWS(ACOMTOT1),COLUMNS(ACOMTOT1))</definedName>
    <definedName name="ACOMTOT1BAR" localSheetId="67">OFFSET(ACOMTOT1,0,MATCH([4]RDTOS!$DY$4,[4]RDTOS!$Q$2:$AD$2,0)-1,ROWS(ACOMTOT1),COLUMNS(ACOMTOT1))</definedName>
    <definedName name="ACOMTOT1BAR" localSheetId="68">OFFSET(ACOMTOT1,0,MATCH([4]RDTOS!$DY$4,[4]RDTOS!$Q$2:$AD$2,0)-1,ROWS(ACOMTOT1),COLUMNS(ACOMTOT1))</definedName>
    <definedName name="ACOMTOT1BAR" localSheetId="70">OFFSET('Nota 19 Activo por derecho'!ACOMTOT1,0,MATCH(#REF!,#REF!,0)-1,ROWS('Nota 19 Activo por derecho'!ACOMTOT1),COLUMNS('Nota 19 Activo por derecho'!ACOMTOT1))</definedName>
    <definedName name="ACOMTOT1BAR" localSheetId="69">OFFSET(ACOMTOT1,0,MATCH(#REF!,#REF!,0)-1,ROWS(ACOMTOT1),COLUMNS(ACOMTOT1))</definedName>
    <definedName name="ACOMTOT1BAR" localSheetId="71">OFFSET('Nota 19 Pasiv por arrend'!ACOMTOT1,0,MATCH(#REF!,#REF!,0)-1,ROWS('Nota 19 Pasiv por arrend'!ACOMTOT1),COLUMNS('Nota 19 Pasiv por arrend'!ACOMTOT1))</definedName>
    <definedName name="ACOMTOT1BAR" localSheetId="10">OFFSET(ACOMTOT1,0,MATCH([4]RDTOS!$DY$4,[4]RDTOS!$Q$2:$AD$2,0)-1,ROWS(ACOMTOT1),COLUMNS(ACOMTOT1))</definedName>
    <definedName name="ACOMTOT1BAR" localSheetId="9">OFFSET([0]!ACOMTOT1,0,MATCH([4]RDTOS!$DY$4,[4]RDTOS!$Q$2:$AD$2,0)-1,ROWS([0]!ACOMTOT1),COLUMNS([0]!ACOMTOT1))</definedName>
    <definedName name="ACOMTOT1BAR" localSheetId="6">OFFSET(ACOMTOT1,0,MATCH([4]RDTOS!$DY$4,[4]RDTOS!$Q$2:$AD$2,0)-1,ROWS(ACOMTOT1),COLUMNS(ACOMTOT1))</definedName>
    <definedName name="ACOMTOT1BAR" localSheetId="72">OFFSET(ACOMTOT1,0,MATCH([4]RDTOS!$DY$4,[4]RDTOS!$Q$2:$AD$2,0)-1,ROWS(ACOMTOT1),COLUMNS(ACOMTOT1))</definedName>
    <definedName name="ACOMTOT1BAR" localSheetId="73">OFFSET(ACOMTOT1,0,MATCH([4]RDTOS!$DY$4,[4]RDTOS!$Q$2:$AD$2,0)-1,ROWS(ACOMTOT1),COLUMNS(ACOMTOT1))</definedName>
    <definedName name="ACOMTOT1BAR" localSheetId="74">OFFSET(ACOMTOT1,0,MATCH([4]RDTOS!$DY$4,[4]RDTOS!$Q$2:$AD$2,0)-1,ROWS(ACOMTOT1),COLUMNS(ACOMTOT1))</definedName>
    <definedName name="ACOMTOT1BAR" localSheetId="76">OFFSET(ACOMTOT1,0,MATCH([4]RDTOS!$DY$4,[4]RDTOS!$Q$2:$AD$2,0)-1,ROWS(ACOMTOT1),COLUMNS(ACOMTOT1))</definedName>
    <definedName name="ACOMTOT1BAR" localSheetId="77">OFFSET(ACOMTOT1,0,MATCH([4]RDTOS!$DY$4,[4]RDTOS!$Q$2:$AD$2,0)-1,ROWS(ACOMTOT1),COLUMNS(ACOMTOT1))</definedName>
    <definedName name="ACOMTOT1BAR" localSheetId="78">OFFSET(ACOMTOT1,0,MATCH([4]RDTOS!$DY$4,[4]RDTOS!$Q$2:$AD$2,0)-1,ROWS(ACOMTOT1),COLUMNS(ACOMTOT1))</definedName>
    <definedName name="ACOMTOT1BAR" localSheetId="79">OFFSET(ACOMTOT1,0,MATCH([4]RDTOS!$DY$4,[4]RDTOS!$Q$2:$AD$2,0)-1,ROWS(ACOMTOT1),COLUMNS(ACOMTOT1))</definedName>
    <definedName name="ACOMTOT1BAR" localSheetId="80">OFFSET(ACOMTOT1,0,MATCH([4]RDTOS!$DY$4,[4]RDTOS!$Q$2:$AD$2,0)-1,ROWS(ACOMTOT1),COLUMNS(ACOMTOT1))</definedName>
    <definedName name="ACOMTOT1BAR" localSheetId="92">OFFSET(ACOMTOT1,0,MATCH(#REF!,#REF!,0)-1,ROWS(ACOMTOT1),COLUMNS(ACOMTOT1))</definedName>
    <definedName name="ACOMTOT1BAR" localSheetId="91">OFFSET(ACOMTOT1,0,MATCH(#REF!,#REF!,0)-1,ROWS(ACOMTOT1),COLUMNS(ACOMTOT1))</definedName>
    <definedName name="ACOMTOT1BAR" localSheetId="93">OFFSET(ACOMTOT1,0,MATCH([4]RDTOS!$DY$4,[4]RDTOS!$Q$2:$AD$2,0)-1,ROWS(ACOMTOT1),COLUMNS(ACOMTOT1))</definedName>
    <definedName name="ACOMTOT1BAR" localSheetId="95">OFFSET('Nota 30A Provisiones - casos '!ACOMTOT1,0,MATCH(#REF!,#REF!,0)-1,ROWS('Nota 30A Provisiones - casos '!ACOMTOT1),COLUMNS('Nota 30A Provisiones - casos '!ACOMTOT1))</definedName>
    <definedName name="ACOMTOT1BAR" localSheetId="97">OFFSET(ACOMTOT1,0,MATCH([4]RDTOS!$DY$4,[4]RDTOS!$Q$2:$AD$2,0)-1,ROWS(ACOMTOT1),COLUMNS(ACOMTOT1))</definedName>
    <definedName name="ACOMTOT1BAR" localSheetId="103">OFFSET(ACOMTOT1,0,MATCH([4]RDTOS!$DY$4,[4]RDTOS!$Q$2:$AD$2,0)-1,ROWS(ACOMTOT1),COLUMNS(ACOMTOT1))</definedName>
    <definedName name="ACOMTOT1BAR" localSheetId="104">OFFSET(ACOMTOT1,0,MATCH([4]RDTOS!$DY$4,[4]RDTOS!$Q$2:$AD$2,0)-1,ROWS(ACOMTOT1),COLUMNS(ACOMTOT1))</definedName>
    <definedName name="ACOMTOT1BAR" localSheetId="105">OFFSET('Nota 42A Deprec amort dete ANF'!ACOMTOT1,0,MATCH(#REF!,#REF!,0)-1,ROWS('Nota 42A Deprec amort dete ANF'!ACOMTOT1),COLUMNS('Nota 42A Deprec amort dete ANF'!ACOMTOT1))</definedName>
    <definedName name="ACOMTOT1BAR" localSheetId="106">OFFSET(ACOMTOT1,0,MATCH([4]RDTOS!$DY$4,[4]RDTOS!$Q$2:$AD$2,0)-1,ROWS(ACOMTOT1),COLUMNS(ACOMTOT1))</definedName>
    <definedName name="ACOMTOT1BAR" localSheetId="107">OFFSET(ACOMTOT1,0,MATCH([4]RDTOS!$DY$4,[4]RDTOS!$Q$2:$AD$2,0)-1,ROWS(ACOMTOT1),COLUMNS(ACOMTOT1))</definedName>
    <definedName name="ACOMTOT1BAR" localSheetId="11">OFFSET(ACOMTOT1,0,MATCH([4]RDTOS!$DY$4,[4]RDTOS!$Q$2:$AD$2,0)-1,ROWS(ACOMTOT1),COLUMNS(ACOMTOT1))</definedName>
    <definedName name="ACOMTOT1BAR" localSheetId="16">OFFSET([5]!ACOMTOT1,0,MATCH([4]RDTOS!$DY$4,[4]RDTOS!$Q$2:$AD$2,0)-1,ROWS([5]!ACOMTOT1),COLUMNS([5]!ACOMTOT1))</definedName>
    <definedName name="ACOMTOT1BAR" localSheetId="15">OFFSET([5]!ACOMTOT1,0,MATCH([4]RDTOS!$DY$4,[4]RDTOS!$Q$2:$AD$2,0)-1,ROWS([5]!ACOMTOT1),COLUMNS([5]!ACOMTOT1))</definedName>
    <definedName name="ACOMTOT1BAR" localSheetId="20">OFFSET(ACOMTOT1,0,MATCH([4]RDTOS!$DY$4,[4]RDTOS!$Q$2:$AD$2,0)-1,ROWS(ACOMTOT1),COLUMNS(ACOMTOT1))</definedName>
    <definedName name="ACOMTOT1BAR" localSheetId="28">OFFSET(ACOMTOT1,0,MATCH([4]RDTOS!$DY$4,[4]RDTOS!$Q$2:$AD$2,0)-1,ROWS(ACOMTOT1),COLUMNS(ACOMTOT1))</definedName>
    <definedName name="ACOMTOT1BAR" localSheetId="29">OFFSET(ACOMTOT1,0,MATCH([4]RDTOS!$DY$4,[4]RDTOS!$Q$2:$AD$2,0)-1,ROWS(ACOMTOT1),COLUMNS(ACOMTOT1))</definedName>
    <definedName name="ACOMTOT1BAR" localSheetId="33">OFFSET(ACOMTOT1,0,MATCH([4]RDTOS!$DY$4,[4]RDTOS!$Q$2:$AD$2,0)-1,ROWS(ACOMTOT1),COLUMNS(ACOMTOT1))</definedName>
    <definedName name="ACOMTOT1BAR" localSheetId="31">OFFSET(ACOMTOT1,0,MATCH([4]RDTOS!$DY$4,[4]RDTOS!$Q$2:$AD$2,0)-1,ROWS(ACOMTOT1),COLUMNS(ACOMTOT1))</definedName>
    <definedName name="ACOMTOT1BAR" localSheetId="36">OFFSET([0]!ACOMTOT1,0,MATCH([4]RDTOS!$DY$4,[4]RDTOS!$Q$2:$AD$2,0)-1,ROWS([0]!ACOMTOT1),COLUMNS([0]!ACOMTOT1))</definedName>
    <definedName name="ACOMTOT1BAR" localSheetId="34">OFFSET(ACOMTOT1,0,MATCH([4]RDTOS!$DY$4,[4]RDTOS!$Q$2:$AD$2,0)-1,ROWS(ACOMTOT1),COLUMNS(ACOMTOT1))</definedName>
    <definedName name="ACOMTOT1BAR" localSheetId="35">OFFSET([0]!ACOMTOT1,0,MATCH([4]RDTOS!$DY$4,[4]RDTOS!$Q$2:$AD$2,0)-1,ROWS([0]!ACOMTOT1),COLUMNS([0]!ACOMTOT1))</definedName>
    <definedName name="ACOMTOT1BAR" localSheetId="98">OFFSET(ACOMTOT1,0,MATCH([4]RDTOS!$DY$4,[4]RDTOS!$Q$2:$AD$2,0)-1,ROWS(ACOMTOT1),COLUMNS(ACOMTOT1))</definedName>
    <definedName name="ACOMTOT1BAR" localSheetId="2">OFFSET([0]!ACOMTOT1,0,MATCH([4]RDTOS!$DY$4,[4]RDTOS!$Q$2:$AD$2,0)-1,ROWS([0]!ACOMTOT1),COLUMNS([0]!ACOMTOT1))</definedName>
    <definedName name="ACOMTOT1BAR">OFFSET(ACOMTOT1,0,MATCH([4]RDTOS!$DY$4,[4]RDTOS!$Q$2:$AD$2,0)-1,ROWS(ACOMTOT1),COLUMNS(ACOMTOT1))</definedName>
    <definedName name="ACOMTOT1BAR2" localSheetId="1">OFFSET([0]!ACOMTOT1,0,MATCH([4]RDTOS!$DY$4,[4]RDTOS!$Q$2:$AD$2,0)-1,ROWS([0]!ACOMTOT1),COLUMNS([0]!ACOMTOT1))</definedName>
    <definedName name="ACOMTOT1BAR2" localSheetId="0">OFFSET(ACOMTOT1,0,MATCH([4]RDTOS!$DY$4,[4]RDTOS!$Q$2:$AD$2,0)-1,ROWS(ACOMTOT1),COLUMNS(ACOMTOT1))</definedName>
    <definedName name="ACOMTOT1BAR2" localSheetId="5">OFFSET([0]!ACOMTOT1,0,MATCH([4]RDTOS!$DY$4,[4]RDTOS!$Q$2:$AD$2,0)-1,ROWS([0]!ACOMTOT1),COLUMNS([0]!ACOMTOT1))</definedName>
    <definedName name="ACOMTOT1BAR2" localSheetId="3">OFFSET(ACOMTOT1,0,MATCH([4]RDTOS!$DY$4,[4]RDTOS!$Q$2:$AD$2,0)-1,ROWS(ACOMTOT1),COLUMNS(ACOMTOT1))</definedName>
    <definedName name="ACOMTOT1BAR2" localSheetId="4">OFFSET('Flujos de efectivo'!ACOMTOT1,0,MATCH([4]RDTOS!$DY$4,[4]RDTOS!$Q$2:$AD$2,0)-1,ROWS('Flujos de efectivo'!ACOMTOT1),COLUMNS('Flujos de efectivo'!ACOMTOT1))</definedName>
    <definedName name="ACOMTOT1BAR2" localSheetId="57">OFFSET('Nota 12 Activos prepagados'!ACOMTOT1,0,MATCH(#REF!,#REF!,0)-1,ROWS('Nota 12 Activos prepagados'!ACOMTOT1),COLUMNS('Nota 12 Activos prepagados'!ACOMTOT1))</definedName>
    <definedName name="ACOMTOT1BAR2" localSheetId="58">OFFSET(ACOMTOT1,0,MATCH([4]RDTOS!$DY$4,[4]RDTOS!$Q$2:$AD$2,0)-1,ROWS(ACOMTOT1),COLUMNS(ACOMTOT1))</definedName>
    <definedName name="ACOMTOT1BAR2" localSheetId="61">OFFSET('Nota 14 Compromisos adquisicion'!ACOMTOT1,0,MATCH(#REF!,#REF!,0)-1,ROWS('Nota 14 Compromisos adquisicion'!ACOMTOT1),COLUMNS('Nota 14 Compromisos adquisicion'!ACOMTOT1))</definedName>
    <definedName name="ACOMTOT1BAR2" localSheetId="60">OFFSET(ACOMTOT1,0,MATCH(#REF!,#REF!,0)-1,ROWS(ACOMTOT1),COLUMNS(ACOMTOT1))</definedName>
    <definedName name="ACOMTOT1BAR2" localSheetId="63">OFFSET(ACOMTOT1,0,MATCH(#REF!,#REF!,0)-1,ROWS(ACOMTOT1),COLUMNS(ACOMTOT1))</definedName>
    <definedName name="ACOMTOT1BAR2" localSheetId="66">OFFSET(ACOMTOT1,0,MATCH([4]RDTOS!$DY$4,[4]RDTOS!$Q$2:$AD$2,0)-1,ROWS(ACOMTOT1),COLUMNS(ACOMTOT1))</definedName>
    <definedName name="ACOMTOT1BAR2" localSheetId="67">OFFSET(ACOMTOT1,0,MATCH([4]RDTOS!$DY$4,[4]RDTOS!$Q$2:$AD$2,0)-1,ROWS(ACOMTOT1),COLUMNS(ACOMTOT1))</definedName>
    <definedName name="ACOMTOT1BAR2" localSheetId="68">OFFSET(ACOMTOT1,0,MATCH([4]RDTOS!$DY$4,[4]RDTOS!$Q$2:$AD$2,0)-1,ROWS(ACOMTOT1),COLUMNS(ACOMTOT1))</definedName>
    <definedName name="ACOMTOT1BAR2" localSheetId="70">OFFSET('Nota 19 Activo por derecho'!ACOMTOT1,0,MATCH(#REF!,#REF!,0)-1,ROWS('Nota 19 Activo por derecho'!ACOMTOT1),COLUMNS('Nota 19 Activo por derecho'!ACOMTOT1))</definedName>
    <definedName name="ACOMTOT1BAR2" localSheetId="69">OFFSET(ACOMTOT1,0,MATCH(#REF!,#REF!,0)-1,ROWS(ACOMTOT1),COLUMNS(ACOMTOT1))</definedName>
    <definedName name="ACOMTOT1BAR2" localSheetId="71">OFFSET('Nota 19 Pasiv por arrend'!ACOMTOT1,0,MATCH(#REF!,#REF!,0)-1,ROWS('Nota 19 Pasiv por arrend'!ACOMTOT1),COLUMNS('Nota 19 Pasiv por arrend'!ACOMTOT1))</definedName>
    <definedName name="ACOMTOT1BAR2" localSheetId="10">OFFSET(ACOMTOT1,0,MATCH([4]RDTOS!$DY$4,[4]RDTOS!$Q$2:$AD$2,0)-1,ROWS(ACOMTOT1),COLUMNS(ACOMTOT1))</definedName>
    <definedName name="ACOMTOT1BAR2" localSheetId="9">OFFSET([0]!ACOMTOT1,0,MATCH([4]RDTOS!$DY$4,[4]RDTOS!$Q$2:$AD$2,0)-1,ROWS([0]!ACOMTOT1),COLUMNS([0]!ACOMTOT1))</definedName>
    <definedName name="ACOMTOT1BAR2" localSheetId="6">OFFSET(ACOMTOT1,0,MATCH([4]RDTOS!$DY$4,[4]RDTOS!$Q$2:$AD$2,0)-1,ROWS(ACOMTOT1),COLUMNS(ACOMTOT1))</definedName>
    <definedName name="ACOMTOT1BAR2" localSheetId="72">OFFSET(ACOMTOT1,0,MATCH([4]RDTOS!$DY$4,[4]RDTOS!$Q$2:$AD$2,0)-1,ROWS(ACOMTOT1),COLUMNS(ACOMTOT1))</definedName>
    <definedName name="ACOMTOT1BAR2" localSheetId="73">OFFSET(ACOMTOT1,0,MATCH([4]RDTOS!$DY$4,[4]RDTOS!$Q$2:$AD$2,0)-1,ROWS(ACOMTOT1),COLUMNS(ACOMTOT1))</definedName>
    <definedName name="ACOMTOT1BAR2" localSheetId="74">OFFSET(ACOMTOT1,0,MATCH([4]RDTOS!$DY$4,[4]RDTOS!$Q$2:$AD$2,0)-1,ROWS(ACOMTOT1),COLUMNS(ACOMTOT1))</definedName>
    <definedName name="ACOMTOT1BAR2" localSheetId="76">OFFSET(ACOMTOT1,0,MATCH([4]RDTOS!$DY$4,[4]RDTOS!$Q$2:$AD$2,0)-1,ROWS(ACOMTOT1),COLUMNS(ACOMTOT1))</definedName>
    <definedName name="ACOMTOT1BAR2" localSheetId="77">OFFSET(ACOMTOT1,0,MATCH([4]RDTOS!$DY$4,[4]RDTOS!$Q$2:$AD$2,0)-1,ROWS(ACOMTOT1),COLUMNS(ACOMTOT1))</definedName>
    <definedName name="ACOMTOT1BAR2" localSheetId="78">OFFSET(ACOMTOT1,0,MATCH([4]RDTOS!$DY$4,[4]RDTOS!$Q$2:$AD$2,0)-1,ROWS(ACOMTOT1),COLUMNS(ACOMTOT1))</definedName>
    <definedName name="ACOMTOT1BAR2" localSheetId="79">OFFSET(ACOMTOT1,0,MATCH([4]RDTOS!$DY$4,[4]RDTOS!$Q$2:$AD$2,0)-1,ROWS(ACOMTOT1),COLUMNS(ACOMTOT1))</definedName>
    <definedName name="ACOMTOT1BAR2" localSheetId="80">OFFSET(ACOMTOT1,0,MATCH([4]RDTOS!$DY$4,[4]RDTOS!$Q$2:$AD$2,0)-1,ROWS(ACOMTOT1),COLUMNS(ACOMTOT1))</definedName>
    <definedName name="ACOMTOT1BAR2" localSheetId="92">OFFSET(ACOMTOT1,0,MATCH(#REF!,#REF!,0)-1,ROWS(ACOMTOT1),COLUMNS(ACOMTOT1))</definedName>
    <definedName name="ACOMTOT1BAR2" localSheetId="91">OFFSET(ACOMTOT1,0,MATCH(#REF!,#REF!,0)-1,ROWS(ACOMTOT1),COLUMNS(ACOMTOT1))</definedName>
    <definedName name="ACOMTOT1BAR2" localSheetId="93">OFFSET(ACOMTOT1,0,MATCH([4]RDTOS!$DY$4,[4]RDTOS!$Q$2:$AD$2,0)-1,ROWS(ACOMTOT1),COLUMNS(ACOMTOT1))</definedName>
    <definedName name="ACOMTOT1BAR2" localSheetId="95">OFFSET('Nota 30A Provisiones - casos '!ACOMTOT1,0,MATCH(#REF!,#REF!,0)-1,ROWS('Nota 30A Provisiones - casos '!ACOMTOT1),COLUMNS('Nota 30A Provisiones - casos '!ACOMTOT1))</definedName>
    <definedName name="ACOMTOT1BAR2" localSheetId="97">OFFSET(ACOMTOT1,0,MATCH([4]RDTOS!$DY$4,[4]RDTOS!$Q$2:$AD$2,0)-1,ROWS(ACOMTOT1),COLUMNS(ACOMTOT1))</definedName>
    <definedName name="ACOMTOT1BAR2" localSheetId="103">OFFSET(ACOMTOT1,0,MATCH([4]RDTOS!$DY$4,[4]RDTOS!$Q$2:$AD$2,0)-1,ROWS(ACOMTOT1),COLUMNS(ACOMTOT1))</definedName>
    <definedName name="ACOMTOT1BAR2" localSheetId="104">OFFSET(ACOMTOT1,0,MATCH([4]RDTOS!$DY$4,[4]RDTOS!$Q$2:$AD$2,0)-1,ROWS(ACOMTOT1),COLUMNS(ACOMTOT1))</definedName>
    <definedName name="ACOMTOT1BAR2" localSheetId="105">OFFSET('Nota 42A Deprec amort dete ANF'!ACOMTOT1,0,MATCH(#REF!,#REF!,0)-1,ROWS('Nota 42A Deprec amort dete ANF'!ACOMTOT1),COLUMNS('Nota 42A Deprec amort dete ANF'!ACOMTOT1))</definedName>
    <definedName name="ACOMTOT1BAR2" localSheetId="106">OFFSET(ACOMTOT1,0,MATCH([4]RDTOS!$DY$4,[4]RDTOS!$Q$2:$AD$2,0)-1,ROWS(ACOMTOT1),COLUMNS(ACOMTOT1))</definedName>
    <definedName name="ACOMTOT1BAR2" localSheetId="107">OFFSET(ACOMTOT1,0,MATCH([4]RDTOS!$DY$4,[4]RDTOS!$Q$2:$AD$2,0)-1,ROWS(ACOMTOT1),COLUMNS(ACOMTOT1))</definedName>
    <definedName name="ACOMTOT1BAR2" localSheetId="11">OFFSET(ACOMTOT1,0,MATCH([4]RDTOS!$DY$4,[4]RDTOS!$Q$2:$AD$2,0)-1,ROWS(ACOMTOT1),COLUMNS(ACOMTOT1))</definedName>
    <definedName name="ACOMTOT1BAR2" localSheetId="16">OFFSET([5]!ACOMTOT1,0,MATCH([4]RDTOS!$DY$4,[4]RDTOS!$Q$2:$AD$2,0)-1,ROWS([5]!ACOMTOT1),COLUMNS([5]!ACOMTOT1))</definedName>
    <definedName name="ACOMTOT1BAR2" localSheetId="15">OFFSET([5]!ACOMTOT1,0,MATCH([4]RDTOS!$DY$4,[4]RDTOS!$Q$2:$AD$2,0)-1,ROWS([5]!ACOMTOT1),COLUMNS([5]!ACOMTOT1))</definedName>
    <definedName name="ACOMTOT1BAR2" localSheetId="20">OFFSET(ACOMTOT1,0,MATCH([4]RDTOS!$DY$4,[4]RDTOS!$Q$2:$AD$2,0)-1,ROWS(ACOMTOT1),COLUMNS(ACOMTOT1))</definedName>
    <definedName name="ACOMTOT1BAR2" localSheetId="28">OFFSET(ACOMTOT1,0,MATCH([4]RDTOS!$DY$4,[4]RDTOS!$Q$2:$AD$2,0)-1,ROWS(ACOMTOT1),COLUMNS(ACOMTOT1))</definedName>
    <definedName name="ACOMTOT1BAR2" localSheetId="29">OFFSET(ACOMTOT1,0,MATCH([4]RDTOS!$DY$4,[4]RDTOS!$Q$2:$AD$2,0)-1,ROWS(ACOMTOT1),COLUMNS(ACOMTOT1))</definedName>
    <definedName name="ACOMTOT1BAR2" localSheetId="33">OFFSET(ACOMTOT1,0,MATCH([4]RDTOS!$DY$4,[4]RDTOS!$Q$2:$AD$2,0)-1,ROWS(ACOMTOT1),COLUMNS(ACOMTOT1))</definedName>
    <definedName name="ACOMTOT1BAR2" localSheetId="31">OFFSET(ACOMTOT1,0,MATCH([4]RDTOS!$DY$4,[4]RDTOS!$Q$2:$AD$2,0)-1,ROWS(ACOMTOT1),COLUMNS(ACOMTOT1))</definedName>
    <definedName name="ACOMTOT1BAR2" localSheetId="36">OFFSET([0]!ACOMTOT1,0,MATCH([4]RDTOS!$DY$4,[4]RDTOS!$Q$2:$AD$2,0)-1,ROWS([0]!ACOMTOT1),COLUMNS([0]!ACOMTOT1))</definedName>
    <definedName name="ACOMTOT1BAR2" localSheetId="34">OFFSET(ACOMTOT1,0,MATCH([4]RDTOS!$DY$4,[4]RDTOS!$Q$2:$AD$2,0)-1,ROWS(ACOMTOT1),COLUMNS(ACOMTOT1))</definedName>
    <definedName name="ACOMTOT1BAR2" localSheetId="35">OFFSET([0]!ACOMTOT1,0,MATCH([4]RDTOS!$DY$4,[4]RDTOS!$Q$2:$AD$2,0)-1,ROWS([0]!ACOMTOT1),COLUMNS([0]!ACOMTOT1))</definedName>
    <definedName name="ACOMTOT1BAR2" localSheetId="98">OFFSET(ACOMTOT1,0,MATCH([4]RDTOS!$DY$4,[4]RDTOS!$Q$2:$AD$2,0)-1,ROWS(ACOMTOT1),COLUMNS(ACOMTOT1))</definedName>
    <definedName name="ACOMTOT1BAR2" localSheetId="2">OFFSET([0]!ACOMTOT1,0,MATCH([4]RDTOS!$DY$4,[4]RDTOS!$Q$2:$AD$2,0)-1,ROWS([0]!ACOMTOT1),COLUMNS([0]!ACOMTOT1))</definedName>
    <definedName name="ACOMTOT1BAR2">OFFSET(ACOMTOT1,0,MATCH([4]RDTOS!$DY$4,[4]RDTOS!$Q$2:$AD$2,0)-1,ROWS(ACOMTOT1),COLUMNS(ACOMTOT1))</definedName>
    <definedName name="ACOMTOT1CON" localSheetId="1">OFFSET([0]!ACOMTOT1,0,MATCH([4]RDTOS!$DW$4,[4]RDTOS!$Q$2:$AD$2,0)-1,ROWS([0]!ACOMTOT1),COLUMNS([0]!ACOMTOT1))</definedName>
    <definedName name="ACOMTOT1CON" localSheetId="0">OFFSET(ACOMTOT1,0,MATCH([4]RDTOS!$DW$4,[4]RDTOS!$Q$2:$AD$2,0)-1,ROWS(ACOMTOT1),COLUMNS(ACOMTOT1))</definedName>
    <definedName name="ACOMTOT1CON" localSheetId="5">OFFSET([0]!ACOMTOT1,0,MATCH([4]RDTOS!$DW$4,[4]RDTOS!$Q$2:$AD$2,0)-1,ROWS([0]!ACOMTOT1),COLUMNS([0]!ACOMTOT1))</definedName>
    <definedName name="ACOMTOT1CON" localSheetId="3">OFFSET(ACOMTOT1,0,MATCH([4]RDTOS!$DW$4,[4]RDTOS!$Q$2:$AD$2,0)-1,ROWS(ACOMTOT1),COLUMNS(ACOMTOT1))</definedName>
    <definedName name="ACOMTOT1CON" localSheetId="4">OFFSET('Flujos de efectivo'!ACOMTOT1,0,MATCH([4]RDTOS!$DW$4,[4]RDTOS!$Q$2:$AD$2,0)-1,ROWS('Flujos de efectivo'!ACOMTOT1),COLUMNS('Flujos de efectivo'!ACOMTOT1))</definedName>
    <definedName name="ACOMTOT1CON" localSheetId="57">OFFSET('Nota 12 Activos prepagados'!ACOMTOT1,0,MATCH(#REF!,#REF!,0)-1,ROWS('Nota 12 Activos prepagados'!ACOMTOT1),COLUMNS('Nota 12 Activos prepagados'!ACOMTOT1))</definedName>
    <definedName name="ACOMTOT1CON" localSheetId="58">OFFSET(ACOMTOT1,0,MATCH([4]RDTOS!$DW$4,[4]RDTOS!$Q$2:$AD$2,0)-1,ROWS(ACOMTOT1),COLUMNS(ACOMTOT1))</definedName>
    <definedName name="ACOMTOT1CON" localSheetId="61">OFFSET('Nota 14 Compromisos adquisicion'!ACOMTOT1,0,MATCH(#REF!,#REF!,0)-1,ROWS('Nota 14 Compromisos adquisicion'!ACOMTOT1),COLUMNS('Nota 14 Compromisos adquisicion'!ACOMTOT1))</definedName>
    <definedName name="ACOMTOT1CON" localSheetId="60">OFFSET(ACOMTOT1,0,MATCH(#REF!,#REF!,0)-1,ROWS(ACOMTOT1),COLUMNS(ACOMTOT1))</definedName>
    <definedName name="ACOMTOT1CON" localSheetId="63">OFFSET(ACOMTOT1,0,MATCH(#REF!,#REF!,0)-1,ROWS(ACOMTOT1),COLUMNS(ACOMTOT1))</definedName>
    <definedName name="ACOMTOT1CON" localSheetId="66">OFFSET(ACOMTOT1,0,MATCH([4]RDTOS!$DW$4,[4]RDTOS!$Q$2:$AD$2,0)-1,ROWS(ACOMTOT1),COLUMNS(ACOMTOT1))</definedName>
    <definedName name="ACOMTOT1CON" localSheetId="67">OFFSET(ACOMTOT1,0,MATCH([4]RDTOS!$DW$4,[4]RDTOS!$Q$2:$AD$2,0)-1,ROWS(ACOMTOT1),COLUMNS(ACOMTOT1))</definedName>
    <definedName name="ACOMTOT1CON" localSheetId="68">OFFSET(ACOMTOT1,0,MATCH([4]RDTOS!$DW$4,[4]RDTOS!$Q$2:$AD$2,0)-1,ROWS(ACOMTOT1),COLUMNS(ACOMTOT1))</definedName>
    <definedName name="ACOMTOT1CON" localSheetId="70">OFFSET('Nota 19 Activo por derecho'!ACOMTOT1,0,MATCH(#REF!,#REF!,0)-1,ROWS('Nota 19 Activo por derecho'!ACOMTOT1),COLUMNS('Nota 19 Activo por derecho'!ACOMTOT1))</definedName>
    <definedName name="ACOMTOT1CON" localSheetId="69">OFFSET(ACOMTOT1,0,MATCH(#REF!,#REF!,0)-1,ROWS(ACOMTOT1),COLUMNS(ACOMTOT1))</definedName>
    <definedName name="ACOMTOT1CON" localSheetId="71">OFFSET('Nota 19 Pasiv por arrend'!ACOMTOT1,0,MATCH(#REF!,#REF!,0)-1,ROWS('Nota 19 Pasiv por arrend'!ACOMTOT1),COLUMNS('Nota 19 Pasiv por arrend'!ACOMTOT1))</definedName>
    <definedName name="ACOMTOT1CON" localSheetId="10">OFFSET(ACOMTOT1,0,MATCH([4]RDTOS!$DW$4,[4]RDTOS!$Q$2:$AD$2,0)-1,ROWS(ACOMTOT1),COLUMNS(ACOMTOT1))</definedName>
    <definedName name="ACOMTOT1CON" localSheetId="9">OFFSET([0]!ACOMTOT1,0,MATCH([4]RDTOS!$DW$4,[4]RDTOS!$Q$2:$AD$2,0)-1,ROWS([0]!ACOMTOT1),COLUMNS([0]!ACOMTOT1))</definedName>
    <definedName name="ACOMTOT1CON" localSheetId="6">OFFSET(ACOMTOT1,0,MATCH([4]RDTOS!$DW$4,[4]RDTOS!$Q$2:$AD$2,0)-1,ROWS(ACOMTOT1),COLUMNS(ACOMTOT1))</definedName>
    <definedName name="ACOMTOT1CON" localSheetId="72">OFFSET(ACOMTOT1,0,MATCH([4]RDTOS!$DW$4,[4]RDTOS!$Q$2:$AD$2,0)-1,ROWS(ACOMTOT1),COLUMNS(ACOMTOT1))</definedName>
    <definedName name="ACOMTOT1CON" localSheetId="73">OFFSET(ACOMTOT1,0,MATCH([4]RDTOS!$DW$4,[4]RDTOS!$Q$2:$AD$2,0)-1,ROWS(ACOMTOT1),COLUMNS(ACOMTOT1))</definedName>
    <definedName name="ACOMTOT1CON" localSheetId="74">OFFSET(ACOMTOT1,0,MATCH([4]RDTOS!$DW$4,[4]RDTOS!$Q$2:$AD$2,0)-1,ROWS(ACOMTOT1),COLUMNS(ACOMTOT1))</definedName>
    <definedName name="ACOMTOT1CON" localSheetId="76">OFFSET(ACOMTOT1,0,MATCH([4]RDTOS!$DW$4,[4]RDTOS!$Q$2:$AD$2,0)-1,ROWS(ACOMTOT1),COLUMNS(ACOMTOT1))</definedName>
    <definedName name="ACOMTOT1CON" localSheetId="77">OFFSET(ACOMTOT1,0,MATCH([4]RDTOS!$DW$4,[4]RDTOS!$Q$2:$AD$2,0)-1,ROWS(ACOMTOT1),COLUMNS(ACOMTOT1))</definedName>
    <definedName name="ACOMTOT1CON" localSheetId="78">OFFSET(ACOMTOT1,0,MATCH([4]RDTOS!$DW$4,[4]RDTOS!$Q$2:$AD$2,0)-1,ROWS(ACOMTOT1),COLUMNS(ACOMTOT1))</definedName>
    <definedName name="ACOMTOT1CON" localSheetId="79">OFFSET(ACOMTOT1,0,MATCH([4]RDTOS!$DW$4,[4]RDTOS!$Q$2:$AD$2,0)-1,ROWS(ACOMTOT1),COLUMNS(ACOMTOT1))</definedName>
    <definedName name="ACOMTOT1CON" localSheetId="80">OFFSET(ACOMTOT1,0,MATCH([4]RDTOS!$DW$4,[4]RDTOS!$Q$2:$AD$2,0)-1,ROWS(ACOMTOT1),COLUMNS(ACOMTOT1))</definedName>
    <definedName name="ACOMTOT1CON" localSheetId="92">OFFSET(ACOMTOT1,0,MATCH(#REF!,#REF!,0)-1,ROWS(ACOMTOT1),COLUMNS(ACOMTOT1))</definedName>
    <definedName name="ACOMTOT1CON" localSheetId="91">OFFSET(ACOMTOT1,0,MATCH(#REF!,#REF!,0)-1,ROWS(ACOMTOT1),COLUMNS(ACOMTOT1))</definedName>
    <definedName name="ACOMTOT1CON" localSheetId="93">OFFSET(ACOMTOT1,0,MATCH([4]RDTOS!$DW$4,[4]RDTOS!$Q$2:$AD$2,0)-1,ROWS(ACOMTOT1),COLUMNS(ACOMTOT1))</definedName>
    <definedName name="ACOMTOT1CON" localSheetId="95">OFFSET('Nota 30A Provisiones - casos '!ACOMTOT1,0,MATCH(#REF!,#REF!,0)-1,ROWS('Nota 30A Provisiones - casos '!ACOMTOT1),COLUMNS('Nota 30A Provisiones - casos '!ACOMTOT1))</definedName>
    <definedName name="ACOMTOT1CON" localSheetId="97">OFFSET(ACOMTOT1,0,MATCH([4]RDTOS!$DW$4,[4]RDTOS!$Q$2:$AD$2,0)-1,ROWS(ACOMTOT1),COLUMNS(ACOMTOT1))</definedName>
    <definedName name="ACOMTOT1CON" localSheetId="103">OFFSET(ACOMTOT1,0,MATCH([4]RDTOS!$DW$4,[4]RDTOS!$Q$2:$AD$2,0)-1,ROWS(ACOMTOT1),COLUMNS(ACOMTOT1))</definedName>
    <definedName name="ACOMTOT1CON" localSheetId="104">OFFSET(ACOMTOT1,0,MATCH([4]RDTOS!$DW$4,[4]RDTOS!$Q$2:$AD$2,0)-1,ROWS(ACOMTOT1),COLUMNS(ACOMTOT1))</definedName>
    <definedName name="ACOMTOT1CON" localSheetId="105">OFFSET('Nota 42A Deprec amort dete ANF'!ACOMTOT1,0,MATCH(#REF!,#REF!,0)-1,ROWS('Nota 42A Deprec amort dete ANF'!ACOMTOT1),COLUMNS('Nota 42A Deprec amort dete ANF'!ACOMTOT1))</definedName>
    <definedName name="ACOMTOT1CON" localSheetId="106">OFFSET(ACOMTOT1,0,MATCH([4]RDTOS!$DW$4,[4]RDTOS!$Q$2:$AD$2,0)-1,ROWS(ACOMTOT1),COLUMNS(ACOMTOT1))</definedName>
    <definedName name="ACOMTOT1CON" localSheetId="107">OFFSET(ACOMTOT1,0,MATCH([4]RDTOS!$DW$4,[4]RDTOS!$Q$2:$AD$2,0)-1,ROWS(ACOMTOT1),COLUMNS(ACOMTOT1))</definedName>
    <definedName name="ACOMTOT1CON" localSheetId="11">OFFSET(ACOMTOT1,0,MATCH([4]RDTOS!$DW$4,[4]RDTOS!$Q$2:$AD$2,0)-1,ROWS(ACOMTOT1),COLUMNS(ACOMTOT1))</definedName>
    <definedName name="ACOMTOT1CON" localSheetId="16">OFFSET([5]!ACOMTOT1,0,MATCH([4]RDTOS!$DW$4,[4]RDTOS!$Q$2:$AD$2,0)-1,ROWS([5]!ACOMTOT1),COLUMNS([5]!ACOMTOT1))</definedName>
    <definedName name="ACOMTOT1CON" localSheetId="15">OFFSET([5]!ACOMTOT1,0,MATCH([4]RDTOS!$DW$4,[4]RDTOS!$Q$2:$AD$2,0)-1,ROWS([5]!ACOMTOT1),COLUMNS([5]!ACOMTOT1))</definedName>
    <definedName name="ACOMTOT1CON" localSheetId="20">OFFSET(ACOMTOT1,0,MATCH([4]RDTOS!$DW$4,[4]RDTOS!$Q$2:$AD$2,0)-1,ROWS(ACOMTOT1),COLUMNS(ACOMTOT1))</definedName>
    <definedName name="ACOMTOT1CON" localSheetId="28">OFFSET(ACOMTOT1,0,MATCH([4]RDTOS!$DW$4,[4]RDTOS!$Q$2:$AD$2,0)-1,ROWS(ACOMTOT1),COLUMNS(ACOMTOT1))</definedName>
    <definedName name="ACOMTOT1CON" localSheetId="29">OFFSET(ACOMTOT1,0,MATCH([4]RDTOS!$DW$4,[4]RDTOS!$Q$2:$AD$2,0)-1,ROWS(ACOMTOT1),COLUMNS(ACOMTOT1))</definedName>
    <definedName name="ACOMTOT1CON" localSheetId="33">OFFSET(ACOMTOT1,0,MATCH([4]RDTOS!$DW$4,[4]RDTOS!$Q$2:$AD$2,0)-1,ROWS(ACOMTOT1),COLUMNS(ACOMTOT1))</definedName>
    <definedName name="ACOMTOT1CON" localSheetId="31">OFFSET(ACOMTOT1,0,MATCH([4]RDTOS!$DW$4,[4]RDTOS!$Q$2:$AD$2,0)-1,ROWS(ACOMTOT1),COLUMNS(ACOMTOT1))</definedName>
    <definedName name="ACOMTOT1CON" localSheetId="36">OFFSET([0]!ACOMTOT1,0,MATCH([4]RDTOS!$DW$4,[4]RDTOS!$Q$2:$AD$2,0)-1,ROWS([0]!ACOMTOT1),COLUMNS([0]!ACOMTOT1))</definedName>
    <definedName name="ACOMTOT1CON" localSheetId="34">OFFSET(ACOMTOT1,0,MATCH([4]RDTOS!$DW$4,[4]RDTOS!$Q$2:$AD$2,0)-1,ROWS(ACOMTOT1),COLUMNS(ACOMTOT1))</definedName>
    <definedName name="ACOMTOT1CON" localSheetId="35">OFFSET([0]!ACOMTOT1,0,MATCH([4]RDTOS!$DW$4,[4]RDTOS!$Q$2:$AD$2,0)-1,ROWS([0]!ACOMTOT1),COLUMNS([0]!ACOMTOT1))</definedName>
    <definedName name="ACOMTOT1CON" localSheetId="98">OFFSET(ACOMTOT1,0,MATCH([4]RDTOS!$DW$4,[4]RDTOS!$Q$2:$AD$2,0)-1,ROWS(ACOMTOT1),COLUMNS(ACOMTOT1))</definedName>
    <definedName name="ACOMTOT1CON" localSheetId="2">OFFSET([0]!ACOMTOT1,0,MATCH([4]RDTOS!$DW$4,[4]RDTOS!$Q$2:$AD$2,0)-1,ROWS([0]!ACOMTOT1),COLUMNS([0]!ACOMTOT1))</definedName>
    <definedName name="ACOMTOT1CON">OFFSET(ACOMTOT1,0,MATCH([4]RDTOS!$DW$4,[4]RDTOS!$Q$2:$AD$2,0)-1,ROWS(ACOMTOT1),COLUMNS(ACOMTOT1))</definedName>
    <definedName name="ACOMTOT1CON2" localSheetId="1">OFFSET([0]!ACOMTOT1,0,MATCH([4]RDTOS!$DW$4,[4]RDTOS!$Q$2:$AD$2,0)-1,ROWS([0]!ACOMTOT1),COLUMNS([0]!ACOMTOT1))</definedName>
    <definedName name="ACOMTOT1CON2" localSheetId="0">OFFSET(ACOMTOT1,0,MATCH([4]RDTOS!$DW$4,[4]RDTOS!$Q$2:$AD$2,0)-1,ROWS(ACOMTOT1),COLUMNS(ACOMTOT1))</definedName>
    <definedName name="ACOMTOT1CON2" localSheetId="5">OFFSET([0]!ACOMTOT1,0,MATCH([4]RDTOS!$DW$4,[4]RDTOS!$Q$2:$AD$2,0)-1,ROWS([0]!ACOMTOT1),COLUMNS([0]!ACOMTOT1))</definedName>
    <definedName name="ACOMTOT1CON2" localSheetId="3">OFFSET(ACOMTOT1,0,MATCH([4]RDTOS!$DW$4,[4]RDTOS!$Q$2:$AD$2,0)-1,ROWS(ACOMTOT1),COLUMNS(ACOMTOT1))</definedName>
    <definedName name="ACOMTOT1CON2" localSheetId="4">OFFSET('Flujos de efectivo'!ACOMTOT1,0,MATCH([4]RDTOS!$DW$4,[4]RDTOS!$Q$2:$AD$2,0)-1,ROWS('Flujos de efectivo'!ACOMTOT1),COLUMNS('Flujos de efectivo'!ACOMTOT1))</definedName>
    <definedName name="ACOMTOT1CON2" localSheetId="57">OFFSET('Nota 12 Activos prepagados'!ACOMTOT1,0,MATCH(#REF!,#REF!,0)-1,ROWS('Nota 12 Activos prepagados'!ACOMTOT1),COLUMNS('Nota 12 Activos prepagados'!ACOMTOT1))</definedName>
    <definedName name="ACOMTOT1CON2" localSheetId="58">OFFSET(ACOMTOT1,0,MATCH([4]RDTOS!$DW$4,[4]RDTOS!$Q$2:$AD$2,0)-1,ROWS(ACOMTOT1),COLUMNS(ACOMTOT1))</definedName>
    <definedName name="ACOMTOT1CON2" localSheetId="61">OFFSET('Nota 14 Compromisos adquisicion'!ACOMTOT1,0,MATCH(#REF!,#REF!,0)-1,ROWS('Nota 14 Compromisos adquisicion'!ACOMTOT1),COLUMNS('Nota 14 Compromisos adquisicion'!ACOMTOT1))</definedName>
    <definedName name="ACOMTOT1CON2" localSheetId="60">OFFSET(ACOMTOT1,0,MATCH(#REF!,#REF!,0)-1,ROWS(ACOMTOT1),COLUMNS(ACOMTOT1))</definedName>
    <definedName name="ACOMTOT1CON2" localSheetId="63">OFFSET(ACOMTOT1,0,MATCH(#REF!,#REF!,0)-1,ROWS(ACOMTOT1),COLUMNS(ACOMTOT1))</definedName>
    <definedName name="ACOMTOT1CON2" localSheetId="66">OFFSET(ACOMTOT1,0,MATCH([4]RDTOS!$DW$4,[4]RDTOS!$Q$2:$AD$2,0)-1,ROWS(ACOMTOT1),COLUMNS(ACOMTOT1))</definedName>
    <definedName name="ACOMTOT1CON2" localSheetId="67">OFFSET(ACOMTOT1,0,MATCH([4]RDTOS!$DW$4,[4]RDTOS!$Q$2:$AD$2,0)-1,ROWS(ACOMTOT1),COLUMNS(ACOMTOT1))</definedName>
    <definedName name="ACOMTOT1CON2" localSheetId="68">OFFSET(ACOMTOT1,0,MATCH([4]RDTOS!$DW$4,[4]RDTOS!$Q$2:$AD$2,0)-1,ROWS(ACOMTOT1),COLUMNS(ACOMTOT1))</definedName>
    <definedName name="ACOMTOT1CON2" localSheetId="70">OFFSET('Nota 19 Activo por derecho'!ACOMTOT1,0,MATCH(#REF!,#REF!,0)-1,ROWS('Nota 19 Activo por derecho'!ACOMTOT1),COLUMNS('Nota 19 Activo por derecho'!ACOMTOT1))</definedName>
    <definedName name="ACOMTOT1CON2" localSheetId="69">OFFSET(ACOMTOT1,0,MATCH(#REF!,#REF!,0)-1,ROWS(ACOMTOT1),COLUMNS(ACOMTOT1))</definedName>
    <definedName name="ACOMTOT1CON2" localSheetId="71">OFFSET('Nota 19 Pasiv por arrend'!ACOMTOT1,0,MATCH(#REF!,#REF!,0)-1,ROWS('Nota 19 Pasiv por arrend'!ACOMTOT1),COLUMNS('Nota 19 Pasiv por arrend'!ACOMTOT1))</definedName>
    <definedName name="ACOMTOT1CON2" localSheetId="10">OFFSET(ACOMTOT1,0,MATCH([4]RDTOS!$DW$4,[4]RDTOS!$Q$2:$AD$2,0)-1,ROWS(ACOMTOT1),COLUMNS(ACOMTOT1))</definedName>
    <definedName name="ACOMTOT1CON2" localSheetId="9">OFFSET([0]!ACOMTOT1,0,MATCH([4]RDTOS!$DW$4,[4]RDTOS!$Q$2:$AD$2,0)-1,ROWS([0]!ACOMTOT1),COLUMNS([0]!ACOMTOT1))</definedName>
    <definedName name="ACOMTOT1CON2" localSheetId="6">OFFSET(ACOMTOT1,0,MATCH([4]RDTOS!$DW$4,[4]RDTOS!$Q$2:$AD$2,0)-1,ROWS(ACOMTOT1),COLUMNS(ACOMTOT1))</definedName>
    <definedName name="ACOMTOT1CON2" localSheetId="72">OFFSET(ACOMTOT1,0,MATCH([4]RDTOS!$DW$4,[4]RDTOS!$Q$2:$AD$2,0)-1,ROWS(ACOMTOT1),COLUMNS(ACOMTOT1))</definedName>
    <definedName name="ACOMTOT1CON2" localSheetId="73">OFFSET(ACOMTOT1,0,MATCH([4]RDTOS!$DW$4,[4]RDTOS!$Q$2:$AD$2,0)-1,ROWS(ACOMTOT1),COLUMNS(ACOMTOT1))</definedName>
    <definedName name="ACOMTOT1CON2" localSheetId="74">OFFSET(ACOMTOT1,0,MATCH([4]RDTOS!$DW$4,[4]RDTOS!$Q$2:$AD$2,0)-1,ROWS(ACOMTOT1),COLUMNS(ACOMTOT1))</definedName>
    <definedName name="ACOMTOT1CON2" localSheetId="76">OFFSET(ACOMTOT1,0,MATCH([4]RDTOS!$DW$4,[4]RDTOS!$Q$2:$AD$2,0)-1,ROWS(ACOMTOT1),COLUMNS(ACOMTOT1))</definedName>
    <definedName name="ACOMTOT1CON2" localSheetId="77">OFFSET(ACOMTOT1,0,MATCH([4]RDTOS!$DW$4,[4]RDTOS!$Q$2:$AD$2,0)-1,ROWS(ACOMTOT1),COLUMNS(ACOMTOT1))</definedName>
    <definedName name="ACOMTOT1CON2" localSheetId="78">OFFSET(ACOMTOT1,0,MATCH([4]RDTOS!$DW$4,[4]RDTOS!$Q$2:$AD$2,0)-1,ROWS(ACOMTOT1),COLUMNS(ACOMTOT1))</definedName>
    <definedName name="ACOMTOT1CON2" localSheetId="79">OFFSET(ACOMTOT1,0,MATCH([4]RDTOS!$DW$4,[4]RDTOS!$Q$2:$AD$2,0)-1,ROWS(ACOMTOT1),COLUMNS(ACOMTOT1))</definedName>
    <definedName name="ACOMTOT1CON2" localSheetId="80">OFFSET(ACOMTOT1,0,MATCH([4]RDTOS!$DW$4,[4]RDTOS!$Q$2:$AD$2,0)-1,ROWS(ACOMTOT1),COLUMNS(ACOMTOT1))</definedName>
    <definedName name="ACOMTOT1CON2" localSheetId="92">OFFSET(ACOMTOT1,0,MATCH(#REF!,#REF!,0)-1,ROWS(ACOMTOT1),COLUMNS(ACOMTOT1))</definedName>
    <definedName name="ACOMTOT1CON2" localSheetId="91">OFFSET(ACOMTOT1,0,MATCH(#REF!,#REF!,0)-1,ROWS(ACOMTOT1),COLUMNS(ACOMTOT1))</definedName>
    <definedName name="ACOMTOT1CON2" localSheetId="93">OFFSET(ACOMTOT1,0,MATCH([4]RDTOS!$DW$4,[4]RDTOS!$Q$2:$AD$2,0)-1,ROWS(ACOMTOT1),COLUMNS(ACOMTOT1))</definedName>
    <definedName name="ACOMTOT1CON2" localSheetId="95">OFFSET('Nota 30A Provisiones - casos '!ACOMTOT1,0,MATCH(#REF!,#REF!,0)-1,ROWS('Nota 30A Provisiones - casos '!ACOMTOT1),COLUMNS('Nota 30A Provisiones - casos '!ACOMTOT1))</definedName>
    <definedName name="ACOMTOT1CON2" localSheetId="97">OFFSET(ACOMTOT1,0,MATCH([4]RDTOS!$DW$4,[4]RDTOS!$Q$2:$AD$2,0)-1,ROWS(ACOMTOT1),COLUMNS(ACOMTOT1))</definedName>
    <definedName name="ACOMTOT1CON2" localSheetId="103">OFFSET(ACOMTOT1,0,MATCH([4]RDTOS!$DW$4,[4]RDTOS!$Q$2:$AD$2,0)-1,ROWS(ACOMTOT1),COLUMNS(ACOMTOT1))</definedName>
    <definedName name="ACOMTOT1CON2" localSheetId="104">OFFSET(ACOMTOT1,0,MATCH([4]RDTOS!$DW$4,[4]RDTOS!$Q$2:$AD$2,0)-1,ROWS(ACOMTOT1),COLUMNS(ACOMTOT1))</definedName>
    <definedName name="ACOMTOT1CON2" localSheetId="105">OFFSET('Nota 42A Deprec amort dete ANF'!ACOMTOT1,0,MATCH(#REF!,#REF!,0)-1,ROWS('Nota 42A Deprec amort dete ANF'!ACOMTOT1),COLUMNS('Nota 42A Deprec amort dete ANF'!ACOMTOT1))</definedName>
    <definedName name="ACOMTOT1CON2" localSheetId="106">OFFSET(ACOMTOT1,0,MATCH([4]RDTOS!$DW$4,[4]RDTOS!$Q$2:$AD$2,0)-1,ROWS(ACOMTOT1),COLUMNS(ACOMTOT1))</definedName>
    <definedName name="ACOMTOT1CON2" localSheetId="107">OFFSET(ACOMTOT1,0,MATCH([4]RDTOS!$DW$4,[4]RDTOS!$Q$2:$AD$2,0)-1,ROWS(ACOMTOT1),COLUMNS(ACOMTOT1))</definedName>
    <definedName name="ACOMTOT1CON2" localSheetId="11">OFFSET(ACOMTOT1,0,MATCH([4]RDTOS!$DW$4,[4]RDTOS!$Q$2:$AD$2,0)-1,ROWS(ACOMTOT1),COLUMNS(ACOMTOT1))</definedName>
    <definedName name="ACOMTOT1CON2" localSheetId="16">OFFSET([5]!ACOMTOT1,0,MATCH([4]RDTOS!$DW$4,[4]RDTOS!$Q$2:$AD$2,0)-1,ROWS([5]!ACOMTOT1),COLUMNS([5]!ACOMTOT1))</definedName>
    <definedName name="ACOMTOT1CON2" localSheetId="15">OFFSET([5]!ACOMTOT1,0,MATCH([4]RDTOS!$DW$4,[4]RDTOS!$Q$2:$AD$2,0)-1,ROWS([5]!ACOMTOT1),COLUMNS([5]!ACOMTOT1))</definedName>
    <definedName name="ACOMTOT1CON2" localSheetId="20">OFFSET(ACOMTOT1,0,MATCH([4]RDTOS!$DW$4,[4]RDTOS!$Q$2:$AD$2,0)-1,ROWS(ACOMTOT1),COLUMNS(ACOMTOT1))</definedName>
    <definedName name="ACOMTOT1CON2" localSheetId="28">OFFSET(ACOMTOT1,0,MATCH([4]RDTOS!$DW$4,[4]RDTOS!$Q$2:$AD$2,0)-1,ROWS(ACOMTOT1),COLUMNS(ACOMTOT1))</definedName>
    <definedName name="ACOMTOT1CON2" localSheetId="29">OFFSET(ACOMTOT1,0,MATCH([4]RDTOS!$DW$4,[4]RDTOS!$Q$2:$AD$2,0)-1,ROWS(ACOMTOT1),COLUMNS(ACOMTOT1))</definedName>
    <definedName name="ACOMTOT1CON2" localSheetId="33">OFFSET(ACOMTOT1,0,MATCH([4]RDTOS!$DW$4,[4]RDTOS!$Q$2:$AD$2,0)-1,ROWS(ACOMTOT1),COLUMNS(ACOMTOT1))</definedName>
    <definedName name="ACOMTOT1CON2" localSheetId="31">OFFSET(ACOMTOT1,0,MATCH([4]RDTOS!$DW$4,[4]RDTOS!$Q$2:$AD$2,0)-1,ROWS(ACOMTOT1),COLUMNS(ACOMTOT1))</definedName>
    <definedName name="ACOMTOT1CON2" localSheetId="36">OFFSET([0]!ACOMTOT1,0,MATCH([4]RDTOS!$DW$4,[4]RDTOS!$Q$2:$AD$2,0)-1,ROWS([0]!ACOMTOT1),COLUMNS([0]!ACOMTOT1))</definedName>
    <definedName name="ACOMTOT1CON2" localSheetId="34">OFFSET(ACOMTOT1,0,MATCH([4]RDTOS!$DW$4,[4]RDTOS!$Q$2:$AD$2,0)-1,ROWS(ACOMTOT1),COLUMNS(ACOMTOT1))</definedName>
    <definedName name="ACOMTOT1CON2" localSheetId="35">OFFSET([0]!ACOMTOT1,0,MATCH([4]RDTOS!$DW$4,[4]RDTOS!$Q$2:$AD$2,0)-1,ROWS([0]!ACOMTOT1),COLUMNS([0]!ACOMTOT1))</definedName>
    <definedName name="ACOMTOT1CON2" localSheetId="98">OFFSET(ACOMTOT1,0,MATCH([4]RDTOS!$DW$4,[4]RDTOS!$Q$2:$AD$2,0)-1,ROWS(ACOMTOT1),COLUMNS(ACOMTOT1))</definedName>
    <definedName name="ACOMTOT1CON2" localSheetId="2">OFFSET([0]!ACOMTOT1,0,MATCH([4]RDTOS!$DW$4,[4]RDTOS!$Q$2:$AD$2,0)-1,ROWS([0]!ACOMTOT1),COLUMNS([0]!ACOMTOT1))</definedName>
    <definedName name="ACOMTOT1CON2">OFFSET(ACOMTOT1,0,MATCH([4]RDTOS!$DW$4,[4]RDTOS!$Q$2:$AD$2,0)-1,ROWS(ACOMTOT1),COLUMNS(ACOMTOT1))</definedName>
    <definedName name="ACOMTOT1GO" localSheetId="1">OFFSET([0]!ACOMTOT1,0,MATCH([4]RDTOS!$DZ$4,[4]RDTOS!$Q$2:$AD$2,0)-1,ROWS([0]!ACOMTOT1),COLUMNS([0]!ACOMTOT1))</definedName>
    <definedName name="ACOMTOT1GO" localSheetId="0">OFFSET(ACOMTOT1,0,MATCH([4]RDTOS!$DZ$4,[4]RDTOS!$Q$2:$AD$2,0)-1,ROWS(ACOMTOT1),COLUMNS(ACOMTOT1))</definedName>
    <definedName name="ACOMTOT1GO" localSheetId="5">OFFSET([0]!ACOMTOT1,0,MATCH([4]RDTOS!$DZ$4,[4]RDTOS!$Q$2:$AD$2,0)-1,ROWS([0]!ACOMTOT1),COLUMNS([0]!ACOMTOT1))</definedName>
    <definedName name="ACOMTOT1GO" localSheetId="3">OFFSET(ACOMTOT1,0,MATCH([4]RDTOS!$DZ$4,[4]RDTOS!$Q$2:$AD$2,0)-1,ROWS(ACOMTOT1),COLUMNS(ACOMTOT1))</definedName>
    <definedName name="ACOMTOT1GO" localSheetId="4">OFFSET('Flujos de efectivo'!ACOMTOT1,0,MATCH([4]RDTOS!$DZ$4,[4]RDTOS!$Q$2:$AD$2,0)-1,ROWS('Flujos de efectivo'!ACOMTOT1),COLUMNS('Flujos de efectivo'!ACOMTOT1))</definedName>
    <definedName name="ACOMTOT1GO" localSheetId="57">OFFSET('Nota 12 Activos prepagados'!ACOMTOT1,0,MATCH(#REF!,#REF!,0)-1,ROWS('Nota 12 Activos prepagados'!ACOMTOT1),COLUMNS('Nota 12 Activos prepagados'!ACOMTOT1))</definedName>
    <definedName name="ACOMTOT1GO" localSheetId="58">OFFSET(ACOMTOT1,0,MATCH([4]RDTOS!$DZ$4,[4]RDTOS!$Q$2:$AD$2,0)-1,ROWS(ACOMTOT1),COLUMNS(ACOMTOT1))</definedName>
    <definedName name="ACOMTOT1GO" localSheetId="61">OFFSET('Nota 14 Compromisos adquisicion'!ACOMTOT1,0,MATCH(#REF!,#REF!,0)-1,ROWS('Nota 14 Compromisos adquisicion'!ACOMTOT1),COLUMNS('Nota 14 Compromisos adquisicion'!ACOMTOT1))</definedName>
    <definedName name="ACOMTOT1GO" localSheetId="60">OFFSET(ACOMTOT1,0,MATCH(#REF!,#REF!,0)-1,ROWS(ACOMTOT1),COLUMNS(ACOMTOT1))</definedName>
    <definedName name="ACOMTOT1GO" localSheetId="63">OFFSET(ACOMTOT1,0,MATCH(#REF!,#REF!,0)-1,ROWS(ACOMTOT1),COLUMNS(ACOMTOT1))</definedName>
    <definedName name="ACOMTOT1GO" localSheetId="66">OFFSET(ACOMTOT1,0,MATCH([4]RDTOS!$DZ$4,[4]RDTOS!$Q$2:$AD$2,0)-1,ROWS(ACOMTOT1),COLUMNS(ACOMTOT1))</definedName>
    <definedName name="ACOMTOT1GO" localSheetId="67">OFFSET(ACOMTOT1,0,MATCH([4]RDTOS!$DZ$4,[4]RDTOS!$Q$2:$AD$2,0)-1,ROWS(ACOMTOT1),COLUMNS(ACOMTOT1))</definedName>
    <definedName name="ACOMTOT1GO" localSheetId="68">OFFSET(ACOMTOT1,0,MATCH([4]RDTOS!$DZ$4,[4]RDTOS!$Q$2:$AD$2,0)-1,ROWS(ACOMTOT1),COLUMNS(ACOMTOT1))</definedName>
    <definedName name="ACOMTOT1GO" localSheetId="70">OFFSET('Nota 19 Activo por derecho'!ACOMTOT1,0,MATCH(#REF!,#REF!,0)-1,ROWS('Nota 19 Activo por derecho'!ACOMTOT1),COLUMNS('Nota 19 Activo por derecho'!ACOMTOT1))</definedName>
    <definedName name="ACOMTOT1GO" localSheetId="69">OFFSET(ACOMTOT1,0,MATCH(#REF!,#REF!,0)-1,ROWS(ACOMTOT1),COLUMNS(ACOMTOT1))</definedName>
    <definedName name="ACOMTOT1GO" localSheetId="71">OFFSET('Nota 19 Pasiv por arrend'!ACOMTOT1,0,MATCH(#REF!,#REF!,0)-1,ROWS('Nota 19 Pasiv por arrend'!ACOMTOT1),COLUMNS('Nota 19 Pasiv por arrend'!ACOMTOT1))</definedName>
    <definedName name="ACOMTOT1GO" localSheetId="10">OFFSET(ACOMTOT1,0,MATCH([4]RDTOS!$DZ$4,[4]RDTOS!$Q$2:$AD$2,0)-1,ROWS(ACOMTOT1),COLUMNS(ACOMTOT1))</definedName>
    <definedName name="ACOMTOT1GO" localSheetId="9">OFFSET([0]!ACOMTOT1,0,MATCH([4]RDTOS!$DZ$4,[4]RDTOS!$Q$2:$AD$2,0)-1,ROWS([0]!ACOMTOT1),COLUMNS([0]!ACOMTOT1))</definedName>
    <definedName name="ACOMTOT1GO" localSheetId="6">OFFSET(ACOMTOT1,0,MATCH([4]RDTOS!$DZ$4,[4]RDTOS!$Q$2:$AD$2,0)-1,ROWS(ACOMTOT1),COLUMNS(ACOMTOT1))</definedName>
    <definedName name="ACOMTOT1GO" localSheetId="72">OFFSET(ACOMTOT1,0,MATCH([4]RDTOS!$DZ$4,[4]RDTOS!$Q$2:$AD$2,0)-1,ROWS(ACOMTOT1),COLUMNS(ACOMTOT1))</definedName>
    <definedName name="ACOMTOT1GO" localSheetId="73">OFFSET(ACOMTOT1,0,MATCH([4]RDTOS!$DZ$4,[4]RDTOS!$Q$2:$AD$2,0)-1,ROWS(ACOMTOT1),COLUMNS(ACOMTOT1))</definedName>
    <definedName name="ACOMTOT1GO" localSheetId="74">OFFSET(ACOMTOT1,0,MATCH([4]RDTOS!$DZ$4,[4]RDTOS!$Q$2:$AD$2,0)-1,ROWS(ACOMTOT1),COLUMNS(ACOMTOT1))</definedName>
    <definedName name="ACOMTOT1GO" localSheetId="76">OFFSET(ACOMTOT1,0,MATCH([4]RDTOS!$DZ$4,[4]RDTOS!$Q$2:$AD$2,0)-1,ROWS(ACOMTOT1),COLUMNS(ACOMTOT1))</definedName>
    <definedName name="ACOMTOT1GO" localSheetId="77">OFFSET(ACOMTOT1,0,MATCH([4]RDTOS!$DZ$4,[4]RDTOS!$Q$2:$AD$2,0)-1,ROWS(ACOMTOT1),COLUMNS(ACOMTOT1))</definedName>
    <definedName name="ACOMTOT1GO" localSheetId="78">OFFSET(ACOMTOT1,0,MATCH([4]RDTOS!$DZ$4,[4]RDTOS!$Q$2:$AD$2,0)-1,ROWS(ACOMTOT1),COLUMNS(ACOMTOT1))</definedName>
    <definedName name="ACOMTOT1GO" localSheetId="79">OFFSET(ACOMTOT1,0,MATCH([4]RDTOS!$DZ$4,[4]RDTOS!$Q$2:$AD$2,0)-1,ROWS(ACOMTOT1),COLUMNS(ACOMTOT1))</definedName>
    <definedName name="ACOMTOT1GO" localSheetId="80">OFFSET(ACOMTOT1,0,MATCH([4]RDTOS!$DZ$4,[4]RDTOS!$Q$2:$AD$2,0)-1,ROWS(ACOMTOT1),COLUMNS(ACOMTOT1))</definedName>
    <definedName name="ACOMTOT1GO" localSheetId="92">OFFSET(ACOMTOT1,0,MATCH(#REF!,#REF!,0)-1,ROWS(ACOMTOT1),COLUMNS(ACOMTOT1))</definedName>
    <definedName name="ACOMTOT1GO" localSheetId="91">OFFSET(ACOMTOT1,0,MATCH(#REF!,#REF!,0)-1,ROWS(ACOMTOT1),COLUMNS(ACOMTOT1))</definedName>
    <definedName name="ACOMTOT1GO" localSheetId="93">OFFSET(ACOMTOT1,0,MATCH([4]RDTOS!$DZ$4,[4]RDTOS!$Q$2:$AD$2,0)-1,ROWS(ACOMTOT1),COLUMNS(ACOMTOT1))</definedName>
    <definedName name="ACOMTOT1GO" localSheetId="95">OFFSET('Nota 30A Provisiones - casos '!ACOMTOT1,0,MATCH(#REF!,#REF!,0)-1,ROWS('Nota 30A Provisiones - casos '!ACOMTOT1),COLUMNS('Nota 30A Provisiones - casos '!ACOMTOT1))</definedName>
    <definedName name="ACOMTOT1GO" localSheetId="97">OFFSET(ACOMTOT1,0,MATCH([4]RDTOS!$DZ$4,[4]RDTOS!$Q$2:$AD$2,0)-1,ROWS(ACOMTOT1),COLUMNS(ACOMTOT1))</definedName>
    <definedName name="ACOMTOT1GO" localSheetId="103">OFFSET(ACOMTOT1,0,MATCH([4]RDTOS!$DZ$4,[4]RDTOS!$Q$2:$AD$2,0)-1,ROWS(ACOMTOT1),COLUMNS(ACOMTOT1))</definedName>
    <definedName name="ACOMTOT1GO" localSheetId="104">OFFSET(ACOMTOT1,0,MATCH([4]RDTOS!$DZ$4,[4]RDTOS!$Q$2:$AD$2,0)-1,ROWS(ACOMTOT1),COLUMNS(ACOMTOT1))</definedName>
    <definedName name="ACOMTOT1GO" localSheetId="105">OFFSET('Nota 42A Deprec amort dete ANF'!ACOMTOT1,0,MATCH(#REF!,#REF!,0)-1,ROWS('Nota 42A Deprec amort dete ANF'!ACOMTOT1),COLUMNS('Nota 42A Deprec amort dete ANF'!ACOMTOT1))</definedName>
    <definedName name="ACOMTOT1GO" localSheetId="106">OFFSET(ACOMTOT1,0,MATCH([4]RDTOS!$DZ$4,[4]RDTOS!$Q$2:$AD$2,0)-1,ROWS(ACOMTOT1),COLUMNS(ACOMTOT1))</definedName>
    <definedName name="ACOMTOT1GO" localSheetId="107">OFFSET(ACOMTOT1,0,MATCH([4]RDTOS!$DZ$4,[4]RDTOS!$Q$2:$AD$2,0)-1,ROWS(ACOMTOT1),COLUMNS(ACOMTOT1))</definedName>
    <definedName name="ACOMTOT1GO" localSheetId="11">OFFSET(ACOMTOT1,0,MATCH([4]RDTOS!$DZ$4,[4]RDTOS!$Q$2:$AD$2,0)-1,ROWS(ACOMTOT1),COLUMNS(ACOMTOT1))</definedName>
    <definedName name="ACOMTOT1GO" localSheetId="16">OFFSET([5]!ACOMTOT1,0,MATCH([4]RDTOS!$DZ$4,[4]RDTOS!$Q$2:$AD$2,0)-1,ROWS([5]!ACOMTOT1),COLUMNS([5]!ACOMTOT1))</definedName>
    <definedName name="ACOMTOT1GO" localSheetId="15">OFFSET([5]!ACOMTOT1,0,MATCH([4]RDTOS!$DZ$4,[4]RDTOS!$Q$2:$AD$2,0)-1,ROWS([5]!ACOMTOT1),COLUMNS([5]!ACOMTOT1))</definedName>
    <definedName name="ACOMTOT1GO" localSheetId="20">OFFSET(ACOMTOT1,0,MATCH([4]RDTOS!$DZ$4,[4]RDTOS!$Q$2:$AD$2,0)-1,ROWS(ACOMTOT1),COLUMNS(ACOMTOT1))</definedName>
    <definedName name="ACOMTOT1GO" localSheetId="28">OFFSET(ACOMTOT1,0,MATCH([4]RDTOS!$DZ$4,[4]RDTOS!$Q$2:$AD$2,0)-1,ROWS(ACOMTOT1),COLUMNS(ACOMTOT1))</definedName>
    <definedName name="ACOMTOT1GO" localSheetId="29">OFFSET(ACOMTOT1,0,MATCH([4]RDTOS!$DZ$4,[4]RDTOS!$Q$2:$AD$2,0)-1,ROWS(ACOMTOT1),COLUMNS(ACOMTOT1))</definedName>
    <definedName name="ACOMTOT1GO" localSheetId="33">OFFSET(ACOMTOT1,0,MATCH([4]RDTOS!$DZ$4,[4]RDTOS!$Q$2:$AD$2,0)-1,ROWS(ACOMTOT1),COLUMNS(ACOMTOT1))</definedName>
    <definedName name="ACOMTOT1GO" localSheetId="31">OFFSET(ACOMTOT1,0,MATCH([4]RDTOS!$DZ$4,[4]RDTOS!$Q$2:$AD$2,0)-1,ROWS(ACOMTOT1),COLUMNS(ACOMTOT1))</definedName>
    <definedName name="ACOMTOT1GO" localSheetId="36">OFFSET([0]!ACOMTOT1,0,MATCH([4]RDTOS!$DZ$4,[4]RDTOS!$Q$2:$AD$2,0)-1,ROWS([0]!ACOMTOT1),COLUMNS([0]!ACOMTOT1))</definedName>
    <definedName name="ACOMTOT1GO" localSheetId="34">OFFSET(ACOMTOT1,0,MATCH([4]RDTOS!$DZ$4,[4]RDTOS!$Q$2:$AD$2,0)-1,ROWS(ACOMTOT1),COLUMNS(ACOMTOT1))</definedName>
    <definedName name="ACOMTOT1GO" localSheetId="35">OFFSET([0]!ACOMTOT1,0,MATCH([4]RDTOS!$DZ$4,[4]RDTOS!$Q$2:$AD$2,0)-1,ROWS([0]!ACOMTOT1),COLUMNS([0]!ACOMTOT1))</definedName>
    <definedName name="ACOMTOT1GO" localSheetId="98">OFFSET(ACOMTOT1,0,MATCH([4]RDTOS!$DZ$4,[4]RDTOS!$Q$2:$AD$2,0)-1,ROWS(ACOMTOT1),COLUMNS(ACOMTOT1))</definedName>
    <definedName name="ACOMTOT1GO" localSheetId="2">OFFSET([0]!ACOMTOT1,0,MATCH([4]RDTOS!$DZ$4,[4]RDTOS!$Q$2:$AD$2,0)-1,ROWS([0]!ACOMTOT1),COLUMNS([0]!ACOMTOT1))</definedName>
    <definedName name="ACOMTOT1GO">OFFSET(ACOMTOT1,0,MATCH([4]RDTOS!$DZ$4,[4]RDTOS!$Q$2:$AD$2,0)-1,ROWS(ACOMTOT1),COLUMNS(ACOMTOT1))</definedName>
    <definedName name="ACOMTOT1GOL" localSheetId="1">OFFSET([0]!ACOMTOT1,0,MATCH([4]RDTOS!$DZ$4,[4]RDTOS!$Q$2:$AD$2,0)-1,ROWS([0]!ACOMTOT1),COLUMNS([0]!ACOMTOT1))</definedName>
    <definedName name="ACOMTOT1GOL" localSheetId="0">OFFSET(ACOMTOT1,0,MATCH([4]RDTOS!$DZ$4,[4]RDTOS!$Q$2:$AD$2,0)-1,ROWS(ACOMTOT1),COLUMNS(ACOMTOT1))</definedName>
    <definedName name="ACOMTOT1GOL" localSheetId="5">OFFSET([0]!ACOMTOT1,0,MATCH([4]RDTOS!$DZ$4,[4]RDTOS!$Q$2:$AD$2,0)-1,ROWS([0]!ACOMTOT1),COLUMNS([0]!ACOMTOT1))</definedName>
    <definedName name="ACOMTOT1GOL" localSheetId="3">OFFSET(ACOMTOT1,0,MATCH([4]RDTOS!$DZ$4,[4]RDTOS!$Q$2:$AD$2,0)-1,ROWS(ACOMTOT1),COLUMNS(ACOMTOT1))</definedName>
    <definedName name="ACOMTOT1GOL" localSheetId="4">OFFSET('Flujos de efectivo'!ACOMTOT1,0,MATCH([4]RDTOS!$DZ$4,[4]RDTOS!$Q$2:$AD$2,0)-1,ROWS('Flujos de efectivo'!ACOMTOT1),COLUMNS('Flujos de efectivo'!ACOMTOT1))</definedName>
    <definedName name="ACOMTOT1GOL" localSheetId="57">OFFSET('Nota 12 Activos prepagados'!ACOMTOT1,0,MATCH(#REF!,#REF!,0)-1,ROWS('Nota 12 Activos prepagados'!ACOMTOT1),COLUMNS('Nota 12 Activos prepagados'!ACOMTOT1))</definedName>
    <definedName name="ACOMTOT1GOL" localSheetId="58">OFFSET(ACOMTOT1,0,MATCH([4]RDTOS!$DZ$4,[4]RDTOS!$Q$2:$AD$2,0)-1,ROWS(ACOMTOT1),COLUMNS(ACOMTOT1))</definedName>
    <definedName name="ACOMTOT1GOL" localSheetId="61">OFFSET('Nota 14 Compromisos adquisicion'!ACOMTOT1,0,MATCH(#REF!,#REF!,0)-1,ROWS('Nota 14 Compromisos adquisicion'!ACOMTOT1),COLUMNS('Nota 14 Compromisos adquisicion'!ACOMTOT1))</definedName>
    <definedName name="ACOMTOT1GOL" localSheetId="60">OFFSET(ACOMTOT1,0,MATCH(#REF!,#REF!,0)-1,ROWS(ACOMTOT1),COLUMNS(ACOMTOT1))</definedName>
    <definedName name="ACOMTOT1GOL" localSheetId="63">OFFSET(ACOMTOT1,0,MATCH(#REF!,#REF!,0)-1,ROWS(ACOMTOT1),COLUMNS(ACOMTOT1))</definedName>
    <definedName name="ACOMTOT1GOL" localSheetId="66">OFFSET(ACOMTOT1,0,MATCH([4]RDTOS!$DZ$4,[4]RDTOS!$Q$2:$AD$2,0)-1,ROWS(ACOMTOT1),COLUMNS(ACOMTOT1))</definedName>
    <definedName name="ACOMTOT1GOL" localSheetId="67">OFFSET(ACOMTOT1,0,MATCH([4]RDTOS!$DZ$4,[4]RDTOS!$Q$2:$AD$2,0)-1,ROWS(ACOMTOT1),COLUMNS(ACOMTOT1))</definedName>
    <definedName name="ACOMTOT1GOL" localSheetId="68">OFFSET(ACOMTOT1,0,MATCH([4]RDTOS!$DZ$4,[4]RDTOS!$Q$2:$AD$2,0)-1,ROWS(ACOMTOT1),COLUMNS(ACOMTOT1))</definedName>
    <definedName name="ACOMTOT1GOL" localSheetId="70">OFFSET('Nota 19 Activo por derecho'!ACOMTOT1,0,MATCH(#REF!,#REF!,0)-1,ROWS('Nota 19 Activo por derecho'!ACOMTOT1),COLUMNS('Nota 19 Activo por derecho'!ACOMTOT1))</definedName>
    <definedName name="ACOMTOT1GOL" localSheetId="69">OFFSET(ACOMTOT1,0,MATCH(#REF!,#REF!,0)-1,ROWS(ACOMTOT1),COLUMNS(ACOMTOT1))</definedName>
    <definedName name="ACOMTOT1GOL" localSheetId="71">OFFSET('Nota 19 Pasiv por arrend'!ACOMTOT1,0,MATCH(#REF!,#REF!,0)-1,ROWS('Nota 19 Pasiv por arrend'!ACOMTOT1),COLUMNS('Nota 19 Pasiv por arrend'!ACOMTOT1))</definedName>
    <definedName name="ACOMTOT1GOL" localSheetId="10">OFFSET(ACOMTOT1,0,MATCH([4]RDTOS!$DZ$4,[4]RDTOS!$Q$2:$AD$2,0)-1,ROWS(ACOMTOT1),COLUMNS(ACOMTOT1))</definedName>
    <definedName name="ACOMTOT1GOL" localSheetId="9">OFFSET([0]!ACOMTOT1,0,MATCH([4]RDTOS!$DZ$4,[4]RDTOS!$Q$2:$AD$2,0)-1,ROWS([0]!ACOMTOT1),COLUMNS([0]!ACOMTOT1))</definedName>
    <definedName name="ACOMTOT1GOL" localSheetId="6">OFFSET(ACOMTOT1,0,MATCH([4]RDTOS!$DZ$4,[4]RDTOS!$Q$2:$AD$2,0)-1,ROWS(ACOMTOT1),COLUMNS(ACOMTOT1))</definedName>
    <definedName name="ACOMTOT1GOL" localSheetId="72">OFFSET(ACOMTOT1,0,MATCH([4]RDTOS!$DZ$4,[4]RDTOS!$Q$2:$AD$2,0)-1,ROWS(ACOMTOT1),COLUMNS(ACOMTOT1))</definedName>
    <definedName name="ACOMTOT1GOL" localSheetId="73">OFFSET(ACOMTOT1,0,MATCH([4]RDTOS!$DZ$4,[4]RDTOS!$Q$2:$AD$2,0)-1,ROWS(ACOMTOT1),COLUMNS(ACOMTOT1))</definedName>
    <definedName name="ACOMTOT1GOL" localSheetId="74">OFFSET(ACOMTOT1,0,MATCH([4]RDTOS!$DZ$4,[4]RDTOS!$Q$2:$AD$2,0)-1,ROWS(ACOMTOT1),COLUMNS(ACOMTOT1))</definedName>
    <definedName name="ACOMTOT1GOL" localSheetId="76">OFFSET(ACOMTOT1,0,MATCH([4]RDTOS!$DZ$4,[4]RDTOS!$Q$2:$AD$2,0)-1,ROWS(ACOMTOT1),COLUMNS(ACOMTOT1))</definedName>
    <definedName name="ACOMTOT1GOL" localSheetId="77">OFFSET(ACOMTOT1,0,MATCH([4]RDTOS!$DZ$4,[4]RDTOS!$Q$2:$AD$2,0)-1,ROWS(ACOMTOT1),COLUMNS(ACOMTOT1))</definedName>
    <definedName name="ACOMTOT1GOL" localSheetId="78">OFFSET(ACOMTOT1,0,MATCH([4]RDTOS!$DZ$4,[4]RDTOS!$Q$2:$AD$2,0)-1,ROWS(ACOMTOT1),COLUMNS(ACOMTOT1))</definedName>
    <definedName name="ACOMTOT1GOL" localSheetId="79">OFFSET(ACOMTOT1,0,MATCH([4]RDTOS!$DZ$4,[4]RDTOS!$Q$2:$AD$2,0)-1,ROWS(ACOMTOT1),COLUMNS(ACOMTOT1))</definedName>
    <definedName name="ACOMTOT1GOL" localSheetId="80">OFFSET(ACOMTOT1,0,MATCH([4]RDTOS!$DZ$4,[4]RDTOS!$Q$2:$AD$2,0)-1,ROWS(ACOMTOT1),COLUMNS(ACOMTOT1))</definedName>
    <definedName name="ACOMTOT1GOL" localSheetId="92">OFFSET(ACOMTOT1,0,MATCH(#REF!,#REF!,0)-1,ROWS(ACOMTOT1),COLUMNS(ACOMTOT1))</definedName>
    <definedName name="ACOMTOT1GOL" localSheetId="91">OFFSET(ACOMTOT1,0,MATCH(#REF!,#REF!,0)-1,ROWS(ACOMTOT1),COLUMNS(ACOMTOT1))</definedName>
    <definedName name="ACOMTOT1GOL" localSheetId="93">OFFSET(ACOMTOT1,0,MATCH([4]RDTOS!$DZ$4,[4]RDTOS!$Q$2:$AD$2,0)-1,ROWS(ACOMTOT1),COLUMNS(ACOMTOT1))</definedName>
    <definedName name="ACOMTOT1GOL" localSheetId="95">OFFSET('Nota 30A Provisiones - casos '!ACOMTOT1,0,MATCH(#REF!,#REF!,0)-1,ROWS('Nota 30A Provisiones - casos '!ACOMTOT1),COLUMNS('Nota 30A Provisiones - casos '!ACOMTOT1))</definedName>
    <definedName name="ACOMTOT1GOL" localSheetId="97">OFFSET(ACOMTOT1,0,MATCH([4]RDTOS!$DZ$4,[4]RDTOS!$Q$2:$AD$2,0)-1,ROWS(ACOMTOT1),COLUMNS(ACOMTOT1))</definedName>
    <definedName name="ACOMTOT1GOL" localSheetId="103">OFFSET(ACOMTOT1,0,MATCH([4]RDTOS!$DZ$4,[4]RDTOS!$Q$2:$AD$2,0)-1,ROWS(ACOMTOT1),COLUMNS(ACOMTOT1))</definedName>
    <definedName name="ACOMTOT1GOL" localSheetId="104">OFFSET(ACOMTOT1,0,MATCH([4]RDTOS!$DZ$4,[4]RDTOS!$Q$2:$AD$2,0)-1,ROWS(ACOMTOT1),COLUMNS(ACOMTOT1))</definedName>
    <definedName name="ACOMTOT1GOL" localSheetId="105">OFFSET('Nota 42A Deprec amort dete ANF'!ACOMTOT1,0,MATCH(#REF!,#REF!,0)-1,ROWS('Nota 42A Deprec amort dete ANF'!ACOMTOT1),COLUMNS('Nota 42A Deprec amort dete ANF'!ACOMTOT1))</definedName>
    <definedName name="ACOMTOT1GOL" localSheetId="106">OFFSET(ACOMTOT1,0,MATCH([4]RDTOS!$DZ$4,[4]RDTOS!$Q$2:$AD$2,0)-1,ROWS(ACOMTOT1),COLUMNS(ACOMTOT1))</definedName>
    <definedName name="ACOMTOT1GOL" localSheetId="107">OFFSET(ACOMTOT1,0,MATCH([4]RDTOS!$DZ$4,[4]RDTOS!$Q$2:$AD$2,0)-1,ROWS(ACOMTOT1),COLUMNS(ACOMTOT1))</definedName>
    <definedName name="ACOMTOT1GOL" localSheetId="11">OFFSET(ACOMTOT1,0,MATCH([4]RDTOS!$DZ$4,[4]RDTOS!$Q$2:$AD$2,0)-1,ROWS(ACOMTOT1),COLUMNS(ACOMTOT1))</definedName>
    <definedName name="ACOMTOT1GOL" localSheetId="16">OFFSET([5]!ACOMTOT1,0,MATCH([4]RDTOS!$DZ$4,[4]RDTOS!$Q$2:$AD$2,0)-1,ROWS([5]!ACOMTOT1),COLUMNS([5]!ACOMTOT1))</definedName>
    <definedName name="ACOMTOT1GOL" localSheetId="15">OFFSET([5]!ACOMTOT1,0,MATCH([4]RDTOS!$DZ$4,[4]RDTOS!$Q$2:$AD$2,0)-1,ROWS([5]!ACOMTOT1),COLUMNS([5]!ACOMTOT1))</definedName>
    <definedName name="ACOMTOT1GOL" localSheetId="20">OFFSET(ACOMTOT1,0,MATCH([4]RDTOS!$DZ$4,[4]RDTOS!$Q$2:$AD$2,0)-1,ROWS(ACOMTOT1),COLUMNS(ACOMTOT1))</definedName>
    <definedName name="ACOMTOT1GOL" localSheetId="28">OFFSET(ACOMTOT1,0,MATCH([4]RDTOS!$DZ$4,[4]RDTOS!$Q$2:$AD$2,0)-1,ROWS(ACOMTOT1),COLUMNS(ACOMTOT1))</definedName>
    <definedName name="ACOMTOT1GOL" localSheetId="29">OFFSET(ACOMTOT1,0,MATCH([4]RDTOS!$DZ$4,[4]RDTOS!$Q$2:$AD$2,0)-1,ROWS(ACOMTOT1),COLUMNS(ACOMTOT1))</definedName>
    <definedName name="ACOMTOT1GOL" localSheetId="33">OFFSET(ACOMTOT1,0,MATCH([4]RDTOS!$DZ$4,[4]RDTOS!$Q$2:$AD$2,0)-1,ROWS(ACOMTOT1),COLUMNS(ACOMTOT1))</definedName>
    <definedName name="ACOMTOT1GOL" localSheetId="31">OFFSET(ACOMTOT1,0,MATCH([4]RDTOS!$DZ$4,[4]RDTOS!$Q$2:$AD$2,0)-1,ROWS(ACOMTOT1),COLUMNS(ACOMTOT1))</definedName>
    <definedName name="ACOMTOT1GOL" localSheetId="36">OFFSET([0]!ACOMTOT1,0,MATCH([4]RDTOS!$DZ$4,[4]RDTOS!$Q$2:$AD$2,0)-1,ROWS([0]!ACOMTOT1),COLUMNS([0]!ACOMTOT1))</definedName>
    <definedName name="ACOMTOT1GOL" localSheetId="34">OFFSET(ACOMTOT1,0,MATCH([4]RDTOS!$DZ$4,[4]RDTOS!$Q$2:$AD$2,0)-1,ROWS(ACOMTOT1),COLUMNS(ACOMTOT1))</definedName>
    <definedName name="ACOMTOT1GOL" localSheetId="35">OFFSET([0]!ACOMTOT1,0,MATCH([4]RDTOS!$DZ$4,[4]RDTOS!$Q$2:$AD$2,0)-1,ROWS([0]!ACOMTOT1),COLUMNS([0]!ACOMTOT1))</definedName>
    <definedName name="ACOMTOT1GOL" localSheetId="98">OFFSET(ACOMTOT1,0,MATCH([4]RDTOS!$DZ$4,[4]RDTOS!$Q$2:$AD$2,0)-1,ROWS(ACOMTOT1),COLUMNS(ACOMTOT1))</definedName>
    <definedName name="ACOMTOT1GOL" localSheetId="2">OFFSET([0]!ACOMTOT1,0,MATCH([4]RDTOS!$DZ$4,[4]RDTOS!$Q$2:$AD$2,0)-1,ROWS([0]!ACOMTOT1),COLUMNS([0]!ACOMTOT1))</definedName>
    <definedName name="ACOMTOT1GOL">OFFSET(ACOMTOT1,0,MATCH([4]RDTOS!$DZ$4,[4]RDTOS!$Q$2:$AD$2,0)-1,ROWS(ACOMTOT1),COLUMNS(ACOMTOT1))</definedName>
    <definedName name="ACOMTOT1GOL2" localSheetId="1">OFFSET([0]!ACOMTOT1,0,MATCH([4]RDTOS!$DZ$4,[4]RDTOS!$Q$2:$AD$2,0)-1,ROWS([0]!ACOMTOT1),COLUMNS([0]!ACOMTOT1))</definedName>
    <definedName name="ACOMTOT1GOL2" localSheetId="0">OFFSET(ACOMTOT1,0,MATCH([4]RDTOS!$DZ$4,[4]RDTOS!$Q$2:$AD$2,0)-1,ROWS(ACOMTOT1),COLUMNS(ACOMTOT1))</definedName>
    <definedName name="ACOMTOT1GOL2" localSheetId="5">OFFSET([0]!ACOMTOT1,0,MATCH([4]RDTOS!$DZ$4,[4]RDTOS!$Q$2:$AD$2,0)-1,ROWS([0]!ACOMTOT1),COLUMNS([0]!ACOMTOT1))</definedName>
    <definedName name="ACOMTOT1GOL2" localSheetId="3">OFFSET(ACOMTOT1,0,MATCH([4]RDTOS!$DZ$4,[4]RDTOS!$Q$2:$AD$2,0)-1,ROWS(ACOMTOT1),COLUMNS(ACOMTOT1))</definedName>
    <definedName name="ACOMTOT1GOL2" localSheetId="4">OFFSET('Flujos de efectivo'!ACOMTOT1,0,MATCH([4]RDTOS!$DZ$4,[4]RDTOS!$Q$2:$AD$2,0)-1,ROWS('Flujos de efectivo'!ACOMTOT1),COLUMNS('Flujos de efectivo'!ACOMTOT1))</definedName>
    <definedName name="ACOMTOT1GOL2" localSheetId="57">OFFSET('Nota 12 Activos prepagados'!ACOMTOT1,0,MATCH(#REF!,#REF!,0)-1,ROWS('Nota 12 Activos prepagados'!ACOMTOT1),COLUMNS('Nota 12 Activos prepagados'!ACOMTOT1))</definedName>
    <definedName name="ACOMTOT1GOL2" localSheetId="58">OFFSET(ACOMTOT1,0,MATCH([4]RDTOS!$DZ$4,[4]RDTOS!$Q$2:$AD$2,0)-1,ROWS(ACOMTOT1),COLUMNS(ACOMTOT1))</definedName>
    <definedName name="ACOMTOT1GOL2" localSheetId="61">OFFSET('Nota 14 Compromisos adquisicion'!ACOMTOT1,0,MATCH(#REF!,#REF!,0)-1,ROWS('Nota 14 Compromisos adquisicion'!ACOMTOT1),COLUMNS('Nota 14 Compromisos adquisicion'!ACOMTOT1))</definedName>
    <definedName name="ACOMTOT1GOL2" localSheetId="60">OFFSET(ACOMTOT1,0,MATCH(#REF!,#REF!,0)-1,ROWS(ACOMTOT1),COLUMNS(ACOMTOT1))</definedName>
    <definedName name="ACOMTOT1GOL2" localSheetId="63">OFFSET(ACOMTOT1,0,MATCH(#REF!,#REF!,0)-1,ROWS(ACOMTOT1),COLUMNS(ACOMTOT1))</definedName>
    <definedName name="ACOMTOT1GOL2" localSheetId="66">OFFSET(ACOMTOT1,0,MATCH([4]RDTOS!$DZ$4,[4]RDTOS!$Q$2:$AD$2,0)-1,ROWS(ACOMTOT1),COLUMNS(ACOMTOT1))</definedName>
    <definedName name="ACOMTOT1GOL2" localSheetId="67">OFFSET(ACOMTOT1,0,MATCH([4]RDTOS!$DZ$4,[4]RDTOS!$Q$2:$AD$2,0)-1,ROWS(ACOMTOT1),COLUMNS(ACOMTOT1))</definedName>
    <definedName name="ACOMTOT1GOL2" localSheetId="68">OFFSET(ACOMTOT1,0,MATCH([4]RDTOS!$DZ$4,[4]RDTOS!$Q$2:$AD$2,0)-1,ROWS(ACOMTOT1),COLUMNS(ACOMTOT1))</definedName>
    <definedName name="ACOMTOT1GOL2" localSheetId="70">OFFSET('Nota 19 Activo por derecho'!ACOMTOT1,0,MATCH(#REF!,#REF!,0)-1,ROWS('Nota 19 Activo por derecho'!ACOMTOT1),COLUMNS('Nota 19 Activo por derecho'!ACOMTOT1))</definedName>
    <definedName name="ACOMTOT1GOL2" localSheetId="69">OFFSET(ACOMTOT1,0,MATCH(#REF!,#REF!,0)-1,ROWS(ACOMTOT1),COLUMNS(ACOMTOT1))</definedName>
    <definedName name="ACOMTOT1GOL2" localSheetId="71">OFFSET('Nota 19 Pasiv por arrend'!ACOMTOT1,0,MATCH(#REF!,#REF!,0)-1,ROWS('Nota 19 Pasiv por arrend'!ACOMTOT1),COLUMNS('Nota 19 Pasiv por arrend'!ACOMTOT1))</definedName>
    <definedName name="ACOMTOT1GOL2" localSheetId="10">OFFSET(ACOMTOT1,0,MATCH([4]RDTOS!$DZ$4,[4]RDTOS!$Q$2:$AD$2,0)-1,ROWS(ACOMTOT1),COLUMNS(ACOMTOT1))</definedName>
    <definedName name="ACOMTOT1GOL2" localSheetId="9">OFFSET([0]!ACOMTOT1,0,MATCH([4]RDTOS!$DZ$4,[4]RDTOS!$Q$2:$AD$2,0)-1,ROWS([0]!ACOMTOT1),COLUMNS([0]!ACOMTOT1))</definedName>
    <definedName name="ACOMTOT1GOL2" localSheetId="6">OFFSET(ACOMTOT1,0,MATCH([4]RDTOS!$DZ$4,[4]RDTOS!$Q$2:$AD$2,0)-1,ROWS(ACOMTOT1),COLUMNS(ACOMTOT1))</definedName>
    <definedName name="ACOMTOT1GOL2" localSheetId="72">OFFSET(ACOMTOT1,0,MATCH([4]RDTOS!$DZ$4,[4]RDTOS!$Q$2:$AD$2,0)-1,ROWS(ACOMTOT1),COLUMNS(ACOMTOT1))</definedName>
    <definedName name="ACOMTOT1GOL2" localSheetId="73">OFFSET(ACOMTOT1,0,MATCH([4]RDTOS!$DZ$4,[4]RDTOS!$Q$2:$AD$2,0)-1,ROWS(ACOMTOT1),COLUMNS(ACOMTOT1))</definedName>
    <definedName name="ACOMTOT1GOL2" localSheetId="74">OFFSET(ACOMTOT1,0,MATCH([4]RDTOS!$DZ$4,[4]RDTOS!$Q$2:$AD$2,0)-1,ROWS(ACOMTOT1),COLUMNS(ACOMTOT1))</definedName>
    <definedName name="ACOMTOT1GOL2" localSheetId="76">OFFSET(ACOMTOT1,0,MATCH([4]RDTOS!$DZ$4,[4]RDTOS!$Q$2:$AD$2,0)-1,ROWS(ACOMTOT1),COLUMNS(ACOMTOT1))</definedName>
    <definedName name="ACOMTOT1GOL2" localSheetId="77">OFFSET(ACOMTOT1,0,MATCH([4]RDTOS!$DZ$4,[4]RDTOS!$Q$2:$AD$2,0)-1,ROWS(ACOMTOT1),COLUMNS(ACOMTOT1))</definedName>
    <definedName name="ACOMTOT1GOL2" localSheetId="78">OFFSET(ACOMTOT1,0,MATCH([4]RDTOS!$DZ$4,[4]RDTOS!$Q$2:$AD$2,0)-1,ROWS(ACOMTOT1),COLUMNS(ACOMTOT1))</definedName>
    <definedName name="ACOMTOT1GOL2" localSheetId="79">OFFSET(ACOMTOT1,0,MATCH([4]RDTOS!$DZ$4,[4]RDTOS!$Q$2:$AD$2,0)-1,ROWS(ACOMTOT1),COLUMNS(ACOMTOT1))</definedName>
    <definedName name="ACOMTOT1GOL2" localSheetId="80">OFFSET(ACOMTOT1,0,MATCH([4]RDTOS!$DZ$4,[4]RDTOS!$Q$2:$AD$2,0)-1,ROWS(ACOMTOT1),COLUMNS(ACOMTOT1))</definedName>
    <definedName name="ACOMTOT1GOL2" localSheetId="92">OFFSET(ACOMTOT1,0,MATCH(#REF!,#REF!,0)-1,ROWS(ACOMTOT1),COLUMNS(ACOMTOT1))</definedName>
    <definedName name="ACOMTOT1GOL2" localSheetId="91">OFFSET(ACOMTOT1,0,MATCH(#REF!,#REF!,0)-1,ROWS(ACOMTOT1),COLUMNS(ACOMTOT1))</definedName>
    <definedName name="ACOMTOT1GOL2" localSheetId="93">OFFSET(ACOMTOT1,0,MATCH([4]RDTOS!$DZ$4,[4]RDTOS!$Q$2:$AD$2,0)-1,ROWS(ACOMTOT1),COLUMNS(ACOMTOT1))</definedName>
    <definedName name="ACOMTOT1GOL2" localSheetId="95">OFFSET('Nota 30A Provisiones - casos '!ACOMTOT1,0,MATCH(#REF!,#REF!,0)-1,ROWS('Nota 30A Provisiones - casos '!ACOMTOT1),COLUMNS('Nota 30A Provisiones - casos '!ACOMTOT1))</definedName>
    <definedName name="ACOMTOT1GOL2" localSheetId="97">OFFSET(ACOMTOT1,0,MATCH([4]RDTOS!$DZ$4,[4]RDTOS!$Q$2:$AD$2,0)-1,ROWS(ACOMTOT1),COLUMNS(ACOMTOT1))</definedName>
    <definedName name="ACOMTOT1GOL2" localSheetId="103">OFFSET(ACOMTOT1,0,MATCH([4]RDTOS!$DZ$4,[4]RDTOS!$Q$2:$AD$2,0)-1,ROWS(ACOMTOT1),COLUMNS(ACOMTOT1))</definedName>
    <definedName name="ACOMTOT1GOL2" localSheetId="104">OFFSET(ACOMTOT1,0,MATCH([4]RDTOS!$DZ$4,[4]RDTOS!$Q$2:$AD$2,0)-1,ROWS(ACOMTOT1),COLUMNS(ACOMTOT1))</definedName>
    <definedName name="ACOMTOT1GOL2" localSheetId="105">OFFSET('Nota 42A Deprec amort dete ANF'!ACOMTOT1,0,MATCH(#REF!,#REF!,0)-1,ROWS('Nota 42A Deprec amort dete ANF'!ACOMTOT1),COLUMNS('Nota 42A Deprec amort dete ANF'!ACOMTOT1))</definedName>
    <definedName name="ACOMTOT1GOL2" localSheetId="106">OFFSET(ACOMTOT1,0,MATCH([4]RDTOS!$DZ$4,[4]RDTOS!$Q$2:$AD$2,0)-1,ROWS(ACOMTOT1),COLUMNS(ACOMTOT1))</definedName>
    <definedName name="ACOMTOT1GOL2" localSheetId="107">OFFSET(ACOMTOT1,0,MATCH([4]RDTOS!$DZ$4,[4]RDTOS!$Q$2:$AD$2,0)-1,ROWS(ACOMTOT1),COLUMNS(ACOMTOT1))</definedName>
    <definedName name="ACOMTOT1GOL2" localSheetId="11">OFFSET(ACOMTOT1,0,MATCH([4]RDTOS!$DZ$4,[4]RDTOS!$Q$2:$AD$2,0)-1,ROWS(ACOMTOT1),COLUMNS(ACOMTOT1))</definedName>
    <definedName name="ACOMTOT1GOL2" localSheetId="16">OFFSET([5]!ACOMTOT1,0,MATCH([4]RDTOS!$DZ$4,[4]RDTOS!$Q$2:$AD$2,0)-1,ROWS([5]!ACOMTOT1),COLUMNS([5]!ACOMTOT1))</definedName>
    <definedName name="ACOMTOT1GOL2" localSheetId="15">OFFSET([5]!ACOMTOT1,0,MATCH([4]RDTOS!$DZ$4,[4]RDTOS!$Q$2:$AD$2,0)-1,ROWS([5]!ACOMTOT1),COLUMNS([5]!ACOMTOT1))</definedName>
    <definedName name="ACOMTOT1GOL2" localSheetId="20">OFFSET(ACOMTOT1,0,MATCH([4]RDTOS!$DZ$4,[4]RDTOS!$Q$2:$AD$2,0)-1,ROWS(ACOMTOT1),COLUMNS(ACOMTOT1))</definedName>
    <definedName name="ACOMTOT1GOL2" localSheetId="28">OFFSET(ACOMTOT1,0,MATCH([4]RDTOS!$DZ$4,[4]RDTOS!$Q$2:$AD$2,0)-1,ROWS(ACOMTOT1),COLUMNS(ACOMTOT1))</definedName>
    <definedName name="ACOMTOT1GOL2" localSheetId="29">OFFSET(ACOMTOT1,0,MATCH([4]RDTOS!$DZ$4,[4]RDTOS!$Q$2:$AD$2,0)-1,ROWS(ACOMTOT1),COLUMNS(ACOMTOT1))</definedName>
    <definedName name="ACOMTOT1GOL2" localSheetId="33">OFFSET(ACOMTOT1,0,MATCH([4]RDTOS!$DZ$4,[4]RDTOS!$Q$2:$AD$2,0)-1,ROWS(ACOMTOT1),COLUMNS(ACOMTOT1))</definedName>
    <definedName name="ACOMTOT1GOL2" localSheetId="31">OFFSET(ACOMTOT1,0,MATCH([4]RDTOS!$DZ$4,[4]RDTOS!$Q$2:$AD$2,0)-1,ROWS(ACOMTOT1),COLUMNS(ACOMTOT1))</definedName>
    <definedName name="ACOMTOT1GOL2" localSheetId="36">OFFSET([0]!ACOMTOT1,0,MATCH([4]RDTOS!$DZ$4,[4]RDTOS!$Q$2:$AD$2,0)-1,ROWS([0]!ACOMTOT1),COLUMNS([0]!ACOMTOT1))</definedName>
    <definedName name="ACOMTOT1GOL2" localSheetId="34">OFFSET(ACOMTOT1,0,MATCH([4]RDTOS!$DZ$4,[4]RDTOS!$Q$2:$AD$2,0)-1,ROWS(ACOMTOT1),COLUMNS(ACOMTOT1))</definedName>
    <definedName name="ACOMTOT1GOL2" localSheetId="35">OFFSET([0]!ACOMTOT1,0,MATCH([4]RDTOS!$DZ$4,[4]RDTOS!$Q$2:$AD$2,0)-1,ROWS([0]!ACOMTOT1),COLUMNS([0]!ACOMTOT1))</definedName>
    <definedName name="ACOMTOT1GOL2" localSheetId="98">OFFSET(ACOMTOT1,0,MATCH([4]RDTOS!$DZ$4,[4]RDTOS!$Q$2:$AD$2,0)-1,ROWS(ACOMTOT1),COLUMNS(ACOMTOT1))</definedName>
    <definedName name="ACOMTOT1GOL2" localSheetId="2">OFFSET([0]!ACOMTOT1,0,MATCH([4]RDTOS!$DZ$4,[4]RDTOS!$Q$2:$AD$2,0)-1,ROWS([0]!ACOMTOT1),COLUMNS([0]!ACOMTOT1))</definedName>
    <definedName name="ACOMTOT1GOL2">OFFSET(ACOMTOT1,0,MATCH([4]RDTOS!$DZ$4,[4]RDTOS!$Q$2:$AD$2,0)-1,ROWS(ACOMTOT1),COLUMNS(ACOMTOT1))</definedName>
    <definedName name="ACOMTOT1IND" localSheetId="1">OFFSET([0]!ACOMTOT1,0,MATCH([4]RDTOS!$DS$4,[4]RDTOS!$Q$2:$AD$2,0)-1,ROWS([0]!ACOMTOT1),COLUMNS([0]!ACOMTOT1))</definedName>
    <definedName name="ACOMTOT1IND" localSheetId="0">OFFSET(ACOMTOT1,0,MATCH([4]RDTOS!$DS$4,[4]RDTOS!$Q$2:$AD$2,0)-1,ROWS(ACOMTOT1),COLUMNS(ACOMTOT1))</definedName>
    <definedName name="ACOMTOT1IND" localSheetId="5">OFFSET([0]!ACOMTOT1,0,MATCH([4]RDTOS!$DS$4,[4]RDTOS!$Q$2:$AD$2,0)-1,ROWS([0]!ACOMTOT1),COLUMNS([0]!ACOMTOT1))</definedName>
    <definedName name="ACOMTOT1IND" localSheetId="3">OFFSET(ACOMTOT1,0,MATCH([4]RDTOS!$DS$4,[4]RDTOS!$Q$2:$AD$2,0)-1,ROWS(ACOMTOT1),COLUMNS(ACOMTOT1))</definedName>
    <definedName name="ACOMTOT1IND" localSheetId="4">OFFSET('Flujos de efectivo'!ACOMTOT1,0,MATCH([4]RDTOS!$DS$4,[4]RDTOS!$Q$2:$AD$2,0)-1,ROWS('Flujos de efectivo'!ACOMTOT1),COLUMNS('Flujos de efectivo'!ACOMTOT1))</definedName>
    <definedName name="ACOMTOT1IND" localSheetId="57">OFFSET('Nota 12 Activos prepagados'!ACOMTOT1,0,MATCH(#REF!,#REF!,0)-1,ROWS('Nota 12 Activos prepagados'!ACOMTOT1),COLUMNS('Nota 12 Activos prepagados'!ACOMTOT1))</definedName>
    <definedName name="ACOMTOT1IND" localSheetId="58">OFFSET(ACOMTOT1,0,MATCH([4]RDTOS!$DS$4,[4]RDTOS!$Q$2:$AD$2,0)-1,ROWS(ACOMTOT1),COLUMNS(ACOMTOT1))</definedName>
    <definedName name="ACOMTOT1IND" localSheetId="61">OFFSET('Nota 14 Compromisos adquisicion'!ACOMTOT1,0,MATCH(#REF!,#REF!,0)-1,ROWS('Nota 14 Compromisos adquisicion'!ACOMTOT1),COLUMNS('Nota 14 Compromisos adquisicion'!ACOMTOT1))</definedName>
    <definedName name="ACOMTOT1IND" localSheetId="60">OFFSET(ACOMTOT1,0,MATCH(#REF!,#REF!,0)-1,ROWS(ACOMTOT1),COLUMNS(ACOMTOT1))</definedName>
    <definedName name="ACOMTOT1IND" localSheetId="63">OFFSET(ACOMTOT1,0,MATCH(#REF!,#REF!,0)-1,ROWS(ACOMTOT1),COLUMNS(ACOMTOT1))</definedName>
    <definedName name="ACOMTOT1IND" localSheetId="66">OFFSET(ACOMTOT1,0,MATCH([4]RDTOS!$DS$4,[4]RDTOS!$Q$2:$AD$2,0)-1,ROWS(ACOMTOT1),COLUMNS(ACOMTOT1))</definedName>
    <definedName name="ACOMTOT1IND" localSheetId="67">OFFSET(ACOMTOT1,0,MATCH([4]RDTOS!$DS$4,[4]RDTOS!$Q$2:$AD$2,0)-1,ROWS(ACOMTOT1),COLUMNS(ACOMTOT1))</definedName>
    <definedName name="ACOMTOT1IND" localSheetId="68">OFFSET(ACOMTOT1,0,MATCH([4]RDTOS!$DS$4,[4]RDTOS!$Q$2:$AD$2,0)-1,ROWS(ACOMTOT1),COLUMNS(ACOMTOT1))</definedName>
    <definedName name="ACOMTOT1IND" localSheetId="70">OFFSET('Nota 19 Activo por derecho'!ACOMTOT1,0,MATCH(#REF!,#REF!,0)-1,ROWS('Nota 19 Activo por derecho'!ACOMTOT1),COLUMNS('Nota 19 Activo por derecho'!ACOMTOT1))</definedName>
    <definedName name="ACOMTOT1IND" localSheetId="69">OFFSET(ACOMTOT1,0,MATCH(#REF!,#REF!,0)-1,ROWS(ACOMTOT1),COLUMNS(ACOMTOT1))</definedName>
    <definedName name="ACOMTOT1IND" localSheetId="71">OFFSET('Nota 19 Pasiv por arrend'!ACOMTOT1,0,MATCH(#REF!,#REF!,0)-1,ROWS('Nota 19 Pasiv por arrend'!ACOMTOT1),COLUMNS('Nota 19 Pasiv por arrend'!ACOMTOT1))</definedName>
    <definedName name="ACOMTOT1IND" localSheetId="10">OFFSET(ACOMTOT1,0,MATCH([4]RDTOS!$DS$4,[4]RDTOS!$Q$2:$AD$2,0)-1,ROWS(ACOMTOT1),COLUMNS(ACOMTOT1))</definedName>
    <definedName name="ACOMTOT1IND" localSheetId="9">OFFSET([0]!ACOMTOT1,0,MATCH([4]RDTOS!$DS$4,[4]RDTOS!$Q$2:$AD$2,0)-1,ROWS([0]!ACOMTOT1),COLUMNS([0]!ACOMTOT1))</definedName>
    <definedName name="ACOMTOT1IND" localSheetId="6">OFFSET(ACOMTOT1,0,MATCH([4]RDTOS!$DS$4,[4]RDTOS!$Q$2:$AD$2,0)-1,ROWS(ACOMTOT1),COLUMNS(ACOMTOT1))</definedName>
    <definedName name="ACOMTOT1IND" localSheetId="72">OFFSET(ACOMTOT1,0,MATCH([4]RDTOS!$DS$4,[4]RDTOS!$Q$2:$AD$2,0)-1,ROWS(ACOMTOT1),COLUMNS(ACOMTOT1))</definedName>
    <definedName name="ACOMTOT1IND" localSheetId="73">OFFSET(ACOMTOT1,0,MATCH([4]RDTOS!$DS$4,[4]RDTOS!$Q$2:$AD$2,0)-1,ROWS(ACOMTOT1),COLUMNS(ACOMTOT1))</definedName>
    <definedName name="ACOMTOT1IND" localSheetId="74">OFFSET(ACOMTOT1,0,MATCH([4]RDTOS!$DS$4,[4]RDTOS!$Q$2:$AD$2,0)-1,ROWS(ACOMTOT1),COLUMNS(ACOMTOT1))</definedName>
    <definedName name="ACOMTOT1IND" localSheetId="76">OFFSET(ACOMTOT1,0,MATCH([4]RDTOS!$DS$4,[4]RDTOS!$Q$2:$AD$2,0)-1,ROWS(ACOMTOT1),COLUMNS(ACOMTOT1))</definedName>
    <definedName name="ACOMTOT1IND" localSheetId="77">OFFSET(ACOMTOT1,0,MATCH([4]RDTOS!$DS$4,[4]RDTOS!$Q$2:$AD$2,0)-1,ROWS(ACOMTOT1),COLUMNS(ACOMTOT1))</definedName>
    <definedName name="ACOMTOT1IND" localSheetId="78">OFFSET(ACOMTOT1,0,MATCH([4]RDTOS!$DS$4,[4]RDTOS!$Q$2:$AD$2,0)-1,ROWS(ACOMTOT1),COLUMNS(ACOMTOT1))</definedName>
    <definedName name="ACOMTOT1IND" localSheetId="79">OFFSET(ACOMTOT1,0,MATCH([4]RDTOS!$DS$4,[4]RDTOS!$Q$2:$AD$2,0)-1,ROWS(ACOMTOT1),COLUMNS(ACOMTOT1))</definedName>
    <definedName name="ACOMTOT1IND" localSheetId="80">OFFSET(ACOMTOT1,0,MATCH([4]RDTOS!$DS$4,[4]RDTOS!$Q$2:$AD$2,0)-1,ROWS(ACOMTOT1),COLUMNS(ACOMTOT1))</definedName>
    <definedName name="ACOMTOT1IND" localSheetId="92">OFFSET(ACOMTOT1,0,MATCH(#REF!,#REF!,0)-1,ROWS(ACOMTOT1),COLUMNS(ACOMTOT1))</definedName>
    <definedName name="ACOMTOT1IND" localSheetId="91">OFFSET(ACOMTOT1,0,MATCH(#REF!,#REF!,0)-1,ROWS(ACOMTOT1),COLUMNS(ACOMTOT1))</definedName>
    <definedName name="ACOMTOT1IND" localSheetId="93">OFFSET(ACOMTOT1,0,MATCH([4]RDTOS!$DS$4,[4]RDTOS!$Q$2:$AD$2,0)-1,ROWS(ACOMTOT1),COLUMNS(ACOMTOT1))</definedName>
    <definedName name="ACOMTOT1IND" localSheetId="95">OFFSET('Nota 30A Provisiones - casos '!ACOMTOT1,0,MATCH(#REF!,#REF!,0)-1,ROWS('Nota 30A Provisiones - casos '!ACOMTOT1),COLUMNS('Nota 30A Provisiones - casos '!ACOMTOT1))</definedName>
    <definedName name="ACOMTOT1IND" localSheetId="97">OFFSET(ACOMTOT1,0,MATCH([4]RDTOS!$DS$4,[4]RDTOS!$Q$2:$AD$2,0)-1,ROWS(ACOMTOT1),COLUMNS(ACOMTOT1))</definedName>
    <definedName name="ACOMTOT1IND" localSheetId="103">OFFSET(ACOMTOT1,0,MATCH([4]RDTOS!$DS$4,[4]RDTOS!$Q$2:$AD$2,0)-1,ROWS(ACOMTOT1),COLUMNS(ACOMTOT1))</definedName>
    <definedName name="ACOMTOT1IND" localSheetId="104">OFFSET(ACOMTOT1,0,MATCH([4]RDTOS!$DS$4,[4]RDTOS!$Q$2:$AD$2,0)-1,ROWS(ACOMTOT1),COLUMNS(ACOMTOT1))</definedName>
    <definedName name="ACOMTOT1IND" localSheetId="105">OFFSET('Nota 42A Deprec amort dete ANF'!ACOMTOT1,0,MATCH(#REF!,#REF!,0)-1,ROWS('Nota 42A Deprec amort dete ANF'!ACOMTOT1),COLUMNS('Nota 42A Deprec amort dete ANF'!ACOMTOT1))</definedName>
    <definedName name="ACOMTOT1IND" localSheetId="106">OFFSET(ACOMTOT1,0,MATCH([4]RDTOS!$DS$4,[4]RDTOS!$Q$2:$AD$2,0)-1,ROWS(ACOMTOT1),COLUMNS(ACOMTOT1))</definedName>
    <definedName name="ACOMTOT1IND" localSheetId="107">OFFSET(ACOMTOT1,0,MATCH([4]RDTOS!$DS$4,[4]RDTOS!$Q$2:$AD$2,0)-1,ROWS(ACOMTOT1),COLUMNS(ACOMTOT1))</definedName>
    <definedName name="ACOMTOT1IND" localSheetId="11">OFFSET(ACOMTOT1,0,MATCH([4]RDTOS!$DS$4,[4]RDTOS!$Q$2:$AD$2,0)-1,ROWS(ACOMTOT1),COLUMNS(ACOMTOT1))</definedName>
    <definedName name="ACOMTOT1IND" localSheetId="16">OFFSET([5]!ACOMTOT1,0,MATCH([4]RDTOS!$DS$4,[4]RDTOS!$Q$2:$AD$2,0)-1,ROWS([5]!ACOMTOT1),COLUMNS([5]!ACOMTOT1))</definedName>
    <definedName name="ACOMTOT1IND" localSheetId="15">OFFSET([5]!ACOMTOT1,0,MATCH([4]RDTOS!$DS$4,[4]RDTOS!$Q$2:$AD$2,0)-1,ROWS([5]!ACOMTOT1),COLUMNS([5]!ACOMTOT1))</definedName>
    <definedName name="ACOMTOT1IND" localSheetId="20">OFFSET(ACOMTOT1,0,MATCH([4]RDTOS!$DS$4,[4]RDTOS!$Q$2:$AD$2,0)-1,ROWS(ACOMTOT1),COLUMNS(ACOMTOT1))</definedName>
    <definedName name="ACOMTOT1IND" localSheetId="28">OFFSET(ACOMTOT1,0,MATCH([4]RDTOS!$DS$4,[4]RDTOS!$Q$2:$AD$2,0)-1,ROWS(ACOMTOT1),COLUMNS(ACOMTOT1))</definedName>
    <definedName name="ACOMTOT1IND" localSheetId="29">OFFSET(ACOMTOT1,0,MATCH([4]RDTOS!$DS$4,[4]RDTOS!$Q$2:$AD$2,0)-1,ROWS(ACOMTOT1),COLUMNS(ACOMTOT1))</definedName>
    <definedName name="ACOMTOT1IND" localSheetId="33">OFFSET(ACOMTOT1,0,MATCH([4]RDTOS!$DS$4,[4]RDTOS!$Q$2:$AD$2,0)-1,ROWS(ACOMTOT1),COLUMNS(ACOMTOT1))</definedName>
    <definedName name="ACOMTOT1IND" localSheetId="31">OFFSET(ACOMTOT1,0,MATCH([4]RDTOS!$DS$4,[4]RDTOS!$Q$2:$AD$2,0)-1,ROWS(ACOMTOT1),COLUMNS(ACOMTOT1))</definedName>
    <definedName name="ACOMTOT1IND" localSheetId="36">OFFSET([0]!ACOMTOT1,0,MATCH([4]RDTOS!$DS$4,[4]RDTOS!$Q$2:$AD$2,0)-1,ROWS([0]!ACOMTOT1),COLUMNS([0]!ACOMTOT1))</definedName>
    <definedName name="ACOMTOT1IND" localSheetId="34">OFFSET(ACOMTOT1,0,MATCH([4]RDTOS!$DS$4,[4]RDTOS!$Q$2:$AD$2,0)-1,ROWS(ACOMTOT1),COLUMNS(ACOMTOT1))</definedName>
    <definedName name="ACOMTOT1IND" localSheetId="35">OFFSET([0]!ACOMTOT1,0,MATCH([4]RDTOS!$DS$4,[4]RDTOS!$Q$2:$AD$2,0)-1,ROWS([0]!ACOMTOT1),COLUMNS([0]!ACOMTOT1))</definedName>
    <definedName name="ACOMTOT1IND" localSheetId="98">OFFSET(ACOMTOT1,0,MATCH([4]RDTOS!$DS$4,[4]RDTOS!$Q$2:$AD$2,0)-1,ROWS(ACOMTOT1),COLUMNS(ACOMTOT1))</definedName>
    <definedName name="ACOMTOT1IND" localSheetId="2">OFFSET([0]!ACOMTOT1,0,MATCH([4]RDTOS!$DS$4,[4]RDTOS!$Q$2:$AD$2,0)-1,ROWS([0]!ACOMTOT1),COLUMNS([0]!ACOMTOT1))</definedName>
    <definedName name="ACOMTOT1IND">OFFSET(ACOMTOT1,0,MATCH([4]RDTOS!$DS$4,[4]RDTOS!$Q$2:$AD$2,0)-1,ROWS(ACOMTOT1),COLUMNS(ACOMTOT1))</definedName>
    <definedName name="ACOMTOT1IND2" localSheetId="1">OFFSET([0]!ACOMTOT1,0,MATCH([4]RDTOS!$DS$4,[4]RDTOS!$Q$2:$AD$2,0)-1,ROWS([0]!ACOMTOT1),COLUMNS([0]!ACOMTOT1))</definedName>
    <definedName name="ACOMTOT1IND2" localSheetId="0">OFFSET(ACOMTOT1,0,MATCH([4]RDTOS!$DS$4,[4]RDTOS!$Q$2:$AD$2,0)-1,ROWS(ACOMTOT1),COLUMNS(ACOMTOT1))</definedName>
    <definedName name="ACOMTOT1IND2" localSheetId="5">OFFSET([0]!ACOMTOT1,0,MATCH([4]RDTOS!$DS$4,[4]RDTOS!$Q$2:$AD$2,0)-1,ROWS([0]!ACOMTOT1),COLUMNS([0]!ACOMTOT1))</definedName>
    <definedName name="ACOMTOT1IND2" localSheetId="3">OFFSET(ACOMTOT1,0,MATCH([4]RDTOS!$DS$4,[4]RDTOS!$Q$2:$AD$2,0)-1,ROWS(ACOMTOT1),COLUMNS(ACOMTOT1))</definedName>
    <definedName name="ACOMTOT1IND2" localSheetId="4">OFFSET('Flujos de efectivo'!ACOMTOT1,0,MATCH([4]RDTOS!$DS$4,[4]RDTOS!$Q$2:$AD$2,0)-1,ROWS('Flujos de efectivo'!ACOMTOT1),COLUMNS('Flujos de efectivo'!ACOMTOT1))</definedName>
    <definedName name="ACOMTOT1IND2" localSheetId="57">OFFSET('Nota 12 Activos prepagados'!ACOMTOT1,0,MATCH(#REF!,#REF!,0)-1,ROWS('Nota 12 Activos prepagados'!ACOMTOT1),COLUMNS('Nota 12 Activos prepagados'!ACOMTOT1))</definedName>
    <definedName name="ACOMTOT1IND2" localSheetId="58">OFFSET(ACOMTOT1,0,MATCH([4]RDTOS!$DS$4,[4]RDTOS!$Q$2:$AD$2,0)-1,ROWS(ACOMTOT1),COLUMNS(ACOMTOT1))</definedName>
    <definedName name="ACOMTOT1IND2" localSheetId="61">OFFSET('Nota 14 Compromisos adquisicion'!ACOMTOT1,0,MATCH(#REF!,#REF!,0)-1,ROWS('Nota 14 Compromisos adquisicion'!ACOMTOT1),COLUMNS('Nota 14 Compromisos adquisicion'!ACOMTOT1))</definedName>
    <definedName name="ACOMTOT1IND2" localSheetId="60">OFFSET(ACOMTOT1,0,MATCH(#REF!,#REF!,0)-1,ROWS(ACOMTOT1),COLUMNS(ACOMTOT1))</definedName>
    <definedName name="ACOMTOT1IND2" localSheetId="63">OFFSET(ACOMTOT1,0,MATCH(#REF!,#REF!,0)-1,ROWS(ACOMTOT1),COLUMNS(ACOMTOT1))</definedName>
    <definedName name="ACOMTOT1IND2" localSheetId="66">OFFSET(ACOMTOT1,0,MATCH([4]RDTOS!$DS$4,[4]RDTOS!$Q$2:$AD$2,0)-1,ROWS(ACOMTOT1),COLUMNS(ACOMTOT1))</definedName>
    <definedName name="ACOMTOT1IND2" localSheetId="67">OFFSET(ACOMTOT1,0,MATCH([4]RDTOS!$DS$4,[4]RDTOS!$Q$2:$AD$2,0)-1,ROWS(ACOMTOT1),COLUMNS(ACOMTOT1))</definedName>
    <definedName name="ACOMTOT1IND2" localSheetId="68">OFFSET(ACOMTOT1,0,MATCH([4]RDTOS!$DS$4,[4]RDTOS!$Q$2:$AD$2,0)-1,ROWS(ACOMTOT1),COLUMNS(ACOMTOT1))</definedName>
    <definedName name="ACOMTOT1IND2" localSheetId="70">OFFSET('Nota 19 Activo por derecho'!ACOMTOT1,0,MATCH(#REF!,#REF!,0)-1,ROWS('Nota 19 Activo por derecho'!ACOMTOT1),COLUMNS('Nota 19 Activo por derecho'!ACOMTOT1))</definedName>
    <definedName name="ACOMTOT1IND2" localSheetId="69">OFFSET(ACOMTOT1,0,MATCH(#REF!,#REF!,0)-1,ROWS(ACOMTOT1),COLUMNS(ACOMTOT1))</definedName>
    <definedName name="ACOMTOT1IND2" localSheetId="71">OFFSET('Nota 19 Pasiv por arrend'!ACOMTOT1,0,MATCH(#REF!,#REF!,0)-1,ROWS('Nota 19 Pasiv por arrend'!ACOMTOT1),COLUMNS('Nota 19 Pasiv por arrend'!ACOMTOT1))</definedName>
    <definedName name="ACOMTOT1IND2" localSheetId="10">OFFSET(ACOMTOT1,0,MATCH([4]RDTOS!$DS$4,[4]RDTOS!$Q$2:$AD$2,0)-1,ROWS(ACOMTOT1),COLUMNS(ACOMTOT1))</definedName>
    <definedName name="ACOMTOT1IND2" localSheetId="9">OFFSET([0]!ACOMTOT1,0,MATCH([4]RDTOS!$DS$4,[4]RDTOS!$Q$2:$AD$2,0)-1,ROWS([0]!ACOMTOT1),COLUMNS([0]!ACOMTOT1))</definedName>
    <definedName name="ACOMTOT1IND2" localSheetId="6">OFFSET(ACOMTOT1,0,MATCH([4]RDTOS!$DS$4,[4]RDTOS!$Q$2:$AD$2,0)-1,ROWS(ACOMTOT1),COLUMNS(ACOMTOT1))</definedName>
    <definedName name="ACOMTOT1IND2" localSheetId="72">OFFSET(ACOMTOT1,0,MATCH([4]RDTOS!$DS$4,[4]RDTOS!$Q$2:$AD$2,0)-1,ROWS(ACOMTOT1),COLUMNS(ACOMTOT1))</definedName>
    <definedName name="ACOMTOT1IND2" localSheetId="73">OFFSET(ACOMTOT1,0,MATCH([4]RDTOS!$DS$4,[4]RDTOS!$Q$2:$AD$2,0)-1,ROWS(ACOMTOT1),COLUMNS(ACOMTOT1))</definedName>
    <definedName name="ACOMTOT1IND2" localSheetId="74">OFFSET(ACOMTOT1,0,MATCH([4]RDTOS!$DS$4,[4]RDTOS!$Q$2:$AD$2,0)-1,ROWS(ACOMTOT1),COLUMNS(ACOMTOT1))</definedName>
    <definedName name="ACOMTOT1IND2" localSheetId="76">OFFSET(ACOMTOT1,0,MATCH([4]RDTOS!$DS$4,[4]RDTOS!$Q$2:$AD$2,0)-1,ROWS(ACOMTOT1),COLUMNS(ACOMTOT1))</definedName>
    <definedName name="ACOMTOT1IND2" localSheetId="77">OFFSET(ACOMTOT1,0,MATCH([4]RDTOS!$DS$4,[4]RDTOS!$Q$2:$AD$2,0)-1,ROWS(ACOMTOT1),COLUMNS(ACOMTOT1))</definedName>
    <definedName name="ACOMTOT1IND2" localSheetId="78">OFFSET(ACOMTOT1,0,MATCH([4]RDTOS!$DS$4,[4]RDTOS!$Q$2:$AD$2,0)-1,ROWS(ACOMTOT1),COLUMNS(ACOMTOT1))</definedName>
    <definedName name="ACOMTOT1IND2" localSheetId="79">OFFSET(ACOMTOT1,0,MATCH([4]RDTOS!$DS$4,[4]RDTOS!$Q$2:$AD$2,0)-1,ROWS(ACOMTOT1),COLUMNS(ACOMTOT1))</definedName>
    <definedName name="ACOMTOT1IND2" localSheetId="80">OFFSET(ACOMTOT1,0,MATCH([4]RDTOS!$DS$4,[4]RDTOS!$Q$2:$AD$2,0)-1,ROWS(ACOMTOT1),COLUMNS(ACOMTOT1))</definedName>
    <definedName name="ACOMTOT1IND2" localSheetId="92">OFFSET(ACOMTOT1,0,MATCH(#REF!,#REF!,0)-1,ROWS(ACOMTOT1),COLUMNS(ACOMTOT1))</definedName>
    <definedName name="ACOMTOT1IND2" localSheetId="91">OFFSET(ACOMTOT1,0,MATCH(#REF!,#REF!,0)-1,ROWS(ACOMTOT1),COLUMNS(ACOMTOT1))</definedName>
    <definedName name="ACOMTOT1IND2" localSheetId="93">OFFSET(ACOMTOT1,0,MATCH([4]RDTOS!$DS$4,[4]RDTOS!$Q$2:$AD$2,0)-1,ROWS(ACOMTOT1),COLUMNS(ACOMTOT1))</definedName>
    <definedName name="ACOMTOT1IND2" localSheetId="95">OFFSET('Nota 30A Provisiones - casos '!ACOMTOT1,0,MATCH(#REF!,#REF!,0)-1,ROWS('Nota 30A Provisiones - casos '!ACOMTOT1),COLUMNS('Nota 30A Provisiones - casos '!ACOMTOT1))</definedName>
    <definedName name="ACOMTOT1IND2" localSheetId="97">OFFSET(ACOMTOT1,0,MATCH([4]RDTOS!$DS$4,[4]RDTOS!$Q$2:$AD$2,0)-1,ROWS(ACOMTOT1),COLUMNS(ACOMTOT1))</definedName>
    <definedName name="ACOMTOT1IND2" localSheetId="103">OFFSET(ACOMTOT1,0,MATCH([4]RDTOS!$DS$4,[4]RDTOS!$Q$2:$AD$2,0)-1,ROWS(ACOMTOT1),COLUMNS(ACOMTOT1))</definedName>
    <definedName name="ACOMTOT1IND2" localSheetId="104">OFFSET(ACOMTOT1,0,MATCH([4]RDTOS!$DS$4,[4]RDTOS!$Q$2:$AD$2,0)-1,ROWS(ACOMTOT1),COLUMNS(ACOMTOT1))</definedName>
    <definedName name="ACOMTOT1IND2" localSheetId="105">OFFSET('Nota 42A Deprec amort dete ANF'!ACOMTOT1,0,MATCH(#REF!,#REF!,0)-1,ROWS('Nota 42A Deprec amort dete ANF'!ACOMTOT1),COLUMNS('Nota 42A Deprec amort dete ANF'!ACOMTOT1))</definedName>
    <definedName name="ACOMTOT1IND2" localSheetId="106">OFFSET(ACOMTOT1,0,MATCH([4]RDTOS!$DS$4,[4]RDTOS!$Q$2:$AD$2,0)-1,ROWS(ACOMTOT1),COLUMNS(ACOMTOT1))</definedName>
    <definedName name="ACOMTOT1IND2" localSheetId="107">OFFSET(ACOMTOT1,0,MATCH([4]RDTOS!$DS$4,[4]RDTOS!$Q$2:$AD$2,0)-1,ROWS(ACOMTOT1),COLUMNS(ACOMTOT1))</definedName>
    <definedName name="ACOMTOT1IND2" localSheetId="11">OFFSET(ACOMTOT1,0,MATCH([4]RDTOS!$DS$4,[4]RDTOS!$Q$2:$AD$2,0)-1,ROWS(ACOMTOT1),COLUMNS(ACOMTOT1))</definedName>
    <definedName name="ACOMTOT1IND2" localSheetId="16">OFFSET([5]!ACOMTOT1,0,MATCH([4]RDTOS!$DS$4,[4]RDTOS!$Q$2:$AD$2,0)-1,ROWS([5]!ACOMTOT1),COLUMNS([5]!ACOMTOT1))</definedName>
    <definedName name="ACOMTOT1IND2" localSheetId="15">OFFSET([5]!ACOMTOT1,0,MATCH([4]RDTOS!$DS$4,[4]RDTOS!$Q$2:$AD$2,0)-1,ROWS([5]!ACOMTOT1),COLUMNS([5]!ACOMTOT1))</definedName>
    <definedName name="ACOMTOT1IND2" localSheetId="20">OFFSET(ACOMTOT1,0,MATCH([4]RDTOS!$DS$4,[4]RDTOS!$Q$2:$AD$2,0)-1,ROWS(ACOMTOT1),COLUMNS(ACOMTOT1))</definedName>
    <definedName name="ACOMTOT1IND2" localSheetId="28">OFFSET(ACOMTOT1,0,MATCH([4]RDTOS!$DS$4,[4]RDTOS!$Q$2:$AD$2,0)-1,ROWS(ACOMTOT1),COLUMNS(ACOMTOT1))</definedName>
    <definedName name="ACOMTOT1IND2" localSheetId="29">OFFSET(ACOMTOT1,0,MATCH([4]RDTOS!$DS$4,[4]RDTOS!$Q$2:$AD$2,0)-1,ROWS(ACOMTOT1),COLUMNS(ACOMTOT1))</definedName>
    <definedName name="ACOMTOT1IND2" localSheetId="33">OFFSET(ACOMTOT1,0,MATCH([4]RDTOS!$DS$4,[4]RDTOS!$Q$2:$AD$2,0)-1,ROWS(ACOMTOT1),COLUMNS(ACOMTOT1))</definedName>
    <definedName name="ACOMTOT1IND2" localSheetId="31">OFFSET(ACOMTOT1,0,MATCH([4]RDTOS!$DS$4,[4]RDTOS!$Q$2:$AD$2,0)-1,ROWS(ACOMTOT1),COLUMNS(ACOMTOT1))</definedName>
    <definedName name="ACOMTOT1IND2" localSheetId="36">OFFSET([0]!ACOMTOT1,0,MATCH([4]RDTOS!$DS$4,[4]RDTOS!$Q$2:$AD$2,0)-1,ROWS([0]!ACOMTOT1),COLUMNS([0]!ACOMTOT1))</definedName>
    <definedName name="ACOMTOT1IND2" localSheetId="34">OFFSET(ACOMTOT1,0,MATCH([4]RDTOS!$DS$4,[4]RDTOS!$Q$2:$AD$2,0)-1,ROWS(ACOMTOT1),COLUMNS(ACOMTOT1))</definedName>
    <definedName name="ACOMTOT1IND2" localSheetId="35">OFFSET([0]!ACOMTOT1,0,MATCH([4]RDTOS!$DS$4,[4]RDTOS!$Q$2:$AD$2,0)-1,ROWS([0]!ACOMTOT1),COLUMNS([0]!ACOMTOT1))</definedName>
    <definedName name="ACOMTOT1IND2" localSheetId="98">OFFSET(ACOMTOT1,0,MATCH([4]RDTOS!$DS$4,[4]RDTOS!$Q$2:$AD$2,0)-1,ROWS(ACOMTOT1),COLUMNS(ACOMTOT1))</definedName>
    <definedName name="ACOMTOT1IND2" localSheetId="2">OFFSET([0]!ACOMTOT1,0,MATCH([4]RDTOS!$DS$4,[4]RDTOS!$Q$2:$AD$2,0)-1,ROWS([0]!ACOMTOT1),COLUMNS([0]!ACOMTOT1))</definedName>
    <definedName name="ACOMTOT1IND2">OFFSET(ACOMTOT1,0,MATCH([4]RDTOS!$DS$4,[4]RDTOS!$Q$2:$AD$2,0)-1,ROWS(ACOMTOT1),COLUMNS(ACOMTOT1))</definedName>
    <definedName name="ACOMTOT1INDICEPASIVO" localSheetId="1">OFFSET([0]!ACOMTOT1,0,MATCH([4]RDTOS!$DT$4,[4]RDTOS!$Q$2:$AE$2,0)-1,ROWS([0]!ACOMTOT1),COLUMNS([0]!ACOMTOT1))</definedName>
    <definedName name="ACOMTOT1INDICEPASIVO" localSheetId="0">OFFSET(ACOMTOT1,0,MATCH([4]RDTOS!$DT$4,[4]RDTOS!$Q$2:$AE$2,0)-1,ROWS(ACOMTOT1),COLUMNS(ACOMTOT1))</definedName>
    <definedName name="ACOMTOT1INDICEPASIVO" localSheetId="5">OFFSET([0]!ACOMTOT1,0,MATCH([4]RDTOS!$DT$4,[4]RDTOS!$Q$2:$AE$2,0)-1,ROWS([0]!ACOMTOT1),COLUMNS([0]!ACOMTOT1))</definedName>
    <definedName name="ACOMTOT1INDICEPASIVO" localSheetId="3">OFFSET(ACOMTOT1,0,MATCH([4]RDTOS!$DT$4,[4]RDTOS!$Q$2:$AE$2,0)-1,ROWS(ACOMTOT1),COLUMNS(ACOMTOT1))</definedName>
    <definedName name="ACOMTOT1INDICEPASIVO" localSheetId="4">OFFSET('Flujos de efectivo'!ACOMTOT1,0,MATCH([4]RDTOS!$DT$4,[4]RDTOS!$Q$2:$AE$2,0)-1,ROWS('Flujos de efectivo'!ACOMTOT1),COLUMNS('Flujos de efectivo'!ACOMTOT1))</definedName>
    <definedName name="ACOMTOT1INDICEPASIVO" localSheetId="57">OFFSET('Nota 12 Activos prepagados'!ACOMTOT1,0,MATCH(#REF!,#REF!,0)-1,ROWS('Nota 12 Activos prepagados'!ACOMTOT1),COLUMNS('Nota 12 Activos prepagados'!ACOMTOT1))</definedName>
    <definedName name="ACOMTOT1INDICEPASIVO" localSheetId="58">OFFSET(ACOMTOT1,0,MATCH([4]RDTOS!$DT$4,[4]RDTOS!$Q$2:$AE$2,0)-1,ROWS(ACOMTOT1),COLUMNS(ACOMTOT1))</definedName>
    <definedName name="ACOMTOT1INDICEPASIVO" localSheetId="61">OFFSET('Nota 14 Compromisos adquisicion'!ACOMTOT1,0,MATCH(#REF!,#REF!,0)-1,ROWS('Nota 14 Compromisos adquisicion'!ACOMTOT1),COLUMNS('Nota 14 Compromisos adquisicion'!ACOMTOT1))</definedName>
    <definedName name="ACOMTOT1INDICEPASIVO" localSheetId="60">OFFSET(ACOMTOT1,0,MATCH(#REF!,#REF!,0)-1,ROWS(ACOMTOT1),COLUMNS(ACOMTOT1))</definedName>
    <definedName name="ACOMTOT1INDICEPASIVO" localSheetId="63">OFFSET(ACOMTOT1,0,MATCH(#REF!,#REF!,0)-1,ROWS(ACOMTOT1),COLUMNS(ACOMTOT1))</definedName>
    <definedName name="ACOMTOT1INDICEPASIVO" localSheetId="66">OFFSET(ACOMTOT1,0,MATCH([4]RDTOS!$DT$4,[4]RDTOS!$Q$2:$AE$2,0)-1,ROWS(ACOMTOT1),COLUMNS(ACOMTOT1))</definedName>
    <definedName name="ACOMTOT1INDICEPASIVO" localSheetId="67">OFFSET(ACOMTOT1,0,MATCH([4]RDTOS!$DT$4,[4]RDTOS!$Q$2:$AE$2,0)-1,ROWS(ACOMTOT1),COLUMNS(ACOMTOT1))</definedName>
    <definedName name="ACOMTOT1INDICEPASIVO" localSheetId="68">OFFSET(ACOMTOT1,0,MATCH([4]RDTOS!$DT$4,[4]RDTOS!$Q$2:$AE$2,0)-1,ROWS(ACOMTOT1),COLUMNS(ACOMTOT1))</definedName>
    <definedName name="ACOMTOT1INDICEPASIVO" localSheetId="70">OFFSET('Nota 19 Activo por derecho'!ACOMTOT1,0,MATCH(#REF!,#REF!,0)-1,ROWS('Nota 19 Activo por derecho'!ACOMTOT1),COLUMNS('Nota 19 Activo por derecho'!ACOMTOT1))</definedName>
    <definedName name="ACOMTOT1INDICEPASIVO" localSheetId="69">OFFSET(ACOMTOT1,0,MATCH(#REF!,#REF!,0)-1,ROWS(ACOMTOT1),COLUMNS(ACOMTOT1))</definedName>
    <definedName name="ACOMTOT1INDICEPASIVO" localSheetId="71">OFFSET('Nota 19 Pasiv por arrend'!ACOMTOT1,0,MATCH(#REF!,#REF!,0)-1,ROWS('Nota 19 Pasiv por arrend'!ACOMTOT1),COLUMNS('Nota 19 Pasiv por arrend'!ACOMTOT1))</definedName>
    <definedName name="ACOMTOT1INDICEPASIVO" localSheetId="10">OFFSET(ACOMTOT1,0,MATCH([4]RDTOS!$DT$4,[4]RDTOS!$Q$2:$AE$2,0)-1,ROWS(ACOMTOT1),COLUMNS(ACOMTOT1))</definedName>
    <definedName name="ACOMTOT1INDICEPASIVO" localSheetId="9">OFFSET([0]!ACOMTOT1,0,MATCH([4]RDTOS!$DT$4,[4]RDTOS!$Q$2:$AE$2,0)-1,ROWS([0]!ACOMTOT1),COLUMNS([0]!ACOMTOT1))</definedName>
    <definedName name="ACOMTOT1INDICEPASIVO" localSheetId="6">OFFSET(ACOMTOT1,0,MATCH([4]RDTOS!$DT$4,[4]RDTOS!$Q$2:$AE$2,0)-1,ROWS(ACOMTOT1),COLUMNS(ACOMTOT1))</definedName>
    <definedName name="ACOMTOT1INDICEPASIVO" localSheetId="72">OFFSET(ACOMTOT1,0,MATCH([4]RDTOS!$DT$4,[4]RDTOS!$Q$2:$AE$2,0)-1,ROWS(ACOMTOT1),COLUMNS(ACOMTOT1))</definedName>
    <definedName name="ACOMTOT1INDICEPASIVO" localSheetId="73">OFFSET(ACOMTOT1,0,MATCH([4]RDTOS!$DT$4,[4]RDTOS!$Q$2:$AE$2,0)-1,ROWS(ACOMTOT1),COLUMNS(ACOMTOT1))</definedName>
    <definedName name="ACOMTOT1INDICEPASIVO" localSheetId="74">OFFSET(ACOMTOT1,0,MATCH([4]RDTOS!$DT$4,[4]RDTOS!$Q$2:$AE$2,0)-1,ROWS(ACOMTOT1),COLUMNS(ACOMTOT1))</definedName>
    <definedName name="ACOMTOT1INDICEPASIVO" localSheetId="76">OFFSET(ACOMTOT1,0,MATCH([4]RDTOS!$DT$4,[4]RDTOS!$Q$2:$AE$2,0)-1,ROWS(ACOMTOT1),COLUMNS(ACOMTOT1))</definedName>
    <definedName name="ACOMTOT1INDICEPASIVO" localSheetId="77">OFFSET(ACOMTOT1,0,MATCH([4]RDTOS!$DT$4,[4]RDTOS!$Q$2:$AE$2,0)-1,ROWS(ACOMTOT1),COLUMNS(ACOMTOT1))</definedName>
    <definedName name="ACOMTOT1INDICEPASIVO" localSheetId="78">OFFSET(ACOMTOT1,0,MATCH([4]RDTOS!$DT$4,[4]RDTOS!$Q$2:$AE$2,0)-1,ROWS(ACOMTOT1),COLUMNS(ACOMTOT1))</definedName>
    <definedName name="ACOMTOT1INDICEPASIVO" localSheetId="79">OFFSET(ACOMTOT1,0,MATCH([4]RDTOS!$DT$4,[4]RDTOS!$Q$2:$AE$2,0)-1,ROWS(ACOMTOT1),COLUMNS(ACOMTOT1))</definedName>
    <definedName name="ACOMTOT1INDICEPASIVO" localSheetId="80">OFFSET(ACOMTOT1,0,MATCH([4]RDTOS!$DT$4,[4]RDTOS!$Q$2:$AE$2,0)-1,ROWS(ACOMTOT1),COLUMNS(ACOMTOT1))</definedName>
    <definedName name="ACOMTOT1INDICEPASIVO" localSheetId="92">OFFSET(ACOMTOT1,0,MATCH(#REF!,#REF!,0)-1,ROWS(ACOMTOT1),COLUMNS(ACOMTOT1))</definedName>
    <definedName name="ACOMTOT1INDICEPASIVO" localSheetId="91">OFFSET(ACOMTOT1,0,MATCH(#REF!,#REF!,0)-1,ROWS(ACOMTOT1),COLUMNS(ACOMTOT1))</definedName>
    <definedName name="ACOMTOT1INDICEPASIVO" localSheetId="93">OFFSET(ACOMTOT1,0,MATCH([4]RDTOS!$DT$4,[4]RDTOS!$Q$2:$AE$2,0)-1,ROWS(ACOMTOT1),COLUMNS(ACOMTOT1))</definedName>
    <definedName name="ACOMTOT1INDICEPASIVO" localSheetId="95">OFFSET('Nota 30A Provisiones - casos '!ACOMTOT1,0,MATCH(#REF!,#REF!,0)-1,ROWS('Nota 30A Provisiones - casos '!ACOMTOT1),COLUMNS('Nota 30A Provisiones - casos '!ACOMTOT1))</definedName>
    <definedName name="ACOMTOT1INDICEPASIVO" localSheetId="97">OFFSET(ACOMTOT1,0,MATCH([4]RDTOS!$DT$4,[4]RDTOS!$Q$2:$AE$2,0)-1,ROWS(ACOMTOT1),COLUMNS(ACOMTOT1))</definedName>
    <definedName name="ACOMTOT1INDICEPASIVO" localSheetId="103">OFFSET(ACOMTOT1,0,MATCH([4]RDTOS!$DT$4,[4]RDTOS!$Q$2:$AE$2,0)-1,ROWS(ACOMTOT1),COLUMNS(ACOMTOT1))</definedName>
    <definedName name="ACOMTOT1INDICEPASIVO" localSheetId="104">OFFSET(ACOMTOT1,0,MATCH([4]RDTOS!$DT$4,[4]RDTOS!$Q$2:$AE$2,0)-1,ROWS(ACOMTOT1),COLUMNS(ACOMTOT1))</definedName>
    <definedName name="ACOMTOT1INDICEPASIVO" localSheetId="105">OFFSET('Nota 42A Deprec amort dete ANF'!ACOMTOT1,0,MATCH(#REF!,#REF!,0)-1,ROWS('Nota 42A Deprec amort dete ANF'!ACOMTOT1),COLUMNS('Nota 42A Deprec amort dete ANF'!ACOMTOT1))</definedName>
    <definedName name="ACOMTOT1INDICEPASIVO" localSheetId="106">OFFSET(ACOMTOT1,0,MATCH([4]RDTOS!$DT$4,[4]RDTOS!$Q$2:$AE$2,0)-1,ROWS(ACOMTOT1),COLUMNS(ACOMTOT1))</definedName>
    <definedName name="ACOMTOT1INDICEPASIVO" localSheetId="107">OFFSET(ACOMTOT1,0,MATCH([4]RDTOS!$DT$4,[4]RDTOS!$Q$2:$AE$2,0)-1,ROWS(ACOMTOT1),COLUMNS(ACOMTOT1))</definedName>
    <definedName name="ACOMTOT1INDICEPASIVO" localSheetId="11">OFFSET(ACOMTOT1,0,MATCH([4]RDTOS!$DT$4,[4]RDTOS!$Q$2:$AE$2,0)-1,ROWS(ACOMTOT1),COLUMNS(ACOMTOT1))</definedName>
    <definedName name="ACOMTOT1INDICEPASIVO" localSheetId="16">OFFSET([5]!ACOMTOT1,0,MATCH([4]RDTOS!$DT$4,[4]RDTOS!$Q$2:$AE$2,0)-1,ROWS([5]!ACOMTOT1),COLUMNS([5]!ACOMTOT1))</definedName>
    <definedName name="ACOMTOT1INDICEPASIVO" localSheetId="15">OFFSET([5]!ACOMTOT1,0,MATCH([4]RDTOS!$DT$4,[4]RDTOS!$Q$2:$AE$2,0)-1,ROWS([5]!ACOMTOT1),COLUMNS([5]!ACOMTOT1))</definedName>
    <definedName name="ACOMTOT1INDICEPASIVO" localSheetId="20">OFFSET(ACOMTOT1,0,MATCH([4]RDTOS!$DT$4,[4]RDTOS!$Q$2:$AE$2,0)-1,ROWS(ACOMTOT1),COLUMNS(ACOMTOT1))</definedName>
    <definedName name="ACOMTOT1INDICEPASIVO" localSheetId="28">OFFSET(ACOMTOT1,0,MATCH([4]RDTOS!$DT$4,[4]RDTOS!$Q$2:$AE$2,0)-1,ROWS(ACOMTOT1),COLUMNS(ACOMTOT1))</definedName>
    <definedName name="ACOMTOT1INDICEPASIVO" localSheetId="29">OFFSET(ACOMTOT1,0,MATCH([4]RDTOS!$DT$4,[4]RDTOS!$Q$2:$AE$2,0)-1,ROWS(ACOMTOT1),COLUMNS(ACOMTOT1))</definedName>
    <definedName name="ACOMTOT1INDICEPASIVO" localSheetId="33">OFFSET(ACOMTOT1,0,MATCH([4]RDTOS!$DT$4,[4]RDTOS!$Q$2:$AE$2,0)-1,ROWS(ACOMTOT1),COLUMNS(ACOMTOT1))</definedName>
    <definedName name="ACOMTOT1INDICEPASIVO" localSheetId="31">OFFSET(ACOMTOT1,0,MATCH([4]RDTOS!$DT$4,[4]RDTOS!$Q$2:$AE$2,0)-1,ROWS(ACOMTOT1),COLUMNS(ACOMTOT1))</definedName>
    <definedName name="ACOMTOT1INDICEPASIVO" localSheetId="36">OFFSET([0]!ACOMTOT1,0,MATCH([4]RDTOS!$DT$4,[4]RDTOS!$Q$2:$AE$2,0)-1,ROWS([0]!ACOMTOT1),COLUMNS([0]!ACOMTOT1))</definedName>
    <definedName name="ACOMTOT1INDICEPASIVO" localSheetId="34">OFFSET(ACOMTOT1,0,MATCH([4]RDTOS!$DT$4,[4]RDTOS!$Q$2:$AE$2,0)-1,ROWS(ACOMTOT1),COLUMNS(ACOMTOT1))</definedName>
    <definedName name="ACOMTOT1INDICEPASIVO" localSheetId="35">OFFSET([0]!ACOMTOT1,0,MATCH([4]RDTOS!$DT$4,[4]RDTOS!$Q$2:$AE$2,0)-1,ROWS([0]!ACOMTOT1),COLUMNS([0]!ACOMTOT1))</definedName>
    <definedName name="ACOMTOT1INDICEPASIVO" localSheetId="98">OFFSET(ACOMTOT1,0,MATCH([4]RDTOS!$DT$4,[4]RDTOS!$Q$2:$AE$2,0)-1,ROWS(ACOMTOT1),COLUMNS(ACOMTOT1))</definedName>
    <definedName name="ACOMTOT1INDICEPASIVO" localSheetId="2">OFFSET([0]!ACOMTOT1,0,MATCH([4]RDTOS!$DT$4,[4]RDTOS!$Q$2:$AE$2,0)-1,ROWS([0]!ACOMTOT1),COLUMNS([0]!ACOMTOT1))</definedName>
    <definedName name="ACOMTOT1INDICEPASIVO">OFFSET(ACOMTOT1,0,MATCH([4]RDTOS!$DT$4,[4]RDTOS!$Q$2:$AE$2,0)-1,ROWS(ACOMTOT1),COLUMNS(ACOMTOT1))</definedName>
    <definedName name="ACOMTOT1JPM" localSheetId="1">OFFSET([0]!ACOMTOT1,0,MATCH([4]RDTOS!$DX$4,[4]RDTOS!$Q$2:$AD$2,0)-1,ROWS([0]!ACOMTOT1),COLUMNS([0]!ACOMTOT1))</definedName>
    <definedName name="ACOMTOT1JPM" localSheetId="0">OFFSET(ACOMTOT1,0,MATCH([4]RDTOS!$DX$4,[4]RDTOS!$Q$2:$AD$2,0)-1,ROWS(ACOMTOT1),COLUMNS(ACOMTOT1))</definedName>
    <definedName name="ACOMTOT1JPM" localSheetId="5">OFFSET([0]!ACOMTOT1,0,MATCH([4]RDTOS!$DX$4,[4]RDTOS!$Q$2:$AD$2,0)-1,ROWS([0]!ACOMTOT1),COLUMNS([0]!ACOMTOT1))</definedName>
    <definedName name="ACOMTOT1JPM" localSheetId="3">OFFSET(ACOMTOT1,0,MATCH([4]RDTOS!$DX$4,[4]RDTOS!$Q$2:$AD$2,0)-1,ROWS(ACOMTOT1),COLUMNS(ACOMTOT1))</definedName>
    <definedName name="ACOMTOT1JPM" localSheetId="4">OFFSET('Flujos de efectivo'!ACOMTOT1,0,MATCH([4]RDTOS!$DX$4,[4]RDTOS!$Q$2:$AD$2,0)-1,ROWS('Flujos de efectivo'!ACOMTOT1),COLUMNS('Flujos de efectivo'!ACOMTOT1))</definedName>
    <definedName name="ACOMTOT1JPM" localSheetId="57">OFFSET('Nota 12 Activos prepagados'!ACOMTOT1,0,MATCH(#REF!,#REF!,0)-1,ROWS('Nota 12 Activos prepagados'!ACOMTOT1),COLUMNS('Nota 12 Activos prepagados'!ACOMTOT1))</definedName>
    <definedName name="ACOMTOT1JPM" localSheetId="58">OFFSET(ACOMTOT1,0,MATCH([4]RDTOS!$DX$4,[4]RDTOS!$Q$2:$AD$2,0)-1,ROWS(ACOMTOT1),COLUMNS(ACOMTOT1))</definedName>
    <definedName name="ACOMTOT1JPM" localSheetId="61">OFFSET('Nota 14 Compromisos adquisicion'!ACOMTOT1,0,MATCH(#REF!,#REF!,0)-1,ROWS('Nota 14 Compromisos adquisicion'!ACOMTOT1),COLUMNS('Nota 14 Compromisos adquisicion'!ACOMTOT1))</definedName>
    <definedName name="ACOMTOT1JPM" localSheetId="60">OFFSET(ACOMTOT1,0,MATCH(#REF!,#REF!,0)-1,ROWS(ACOMTOT1),COLUMNS(ACOMTOT1))</definedName>
    <definedName name="ACOMTOT1JPM" localSheetId="63">OFFSET(ACOMTOT1,0,MATCH(#REF!,#REF!,0)-1,ROWS(ACOMTOT1),COLUMNS(ACOMTOT1))</definedName>
    <definedName name="ACOMTOT1JPM" localSheetId="66">OFFSET(ACOMTOT1,0,MATCH([4]RDTOS!$DX$4,[4]RDTOS!$Q$2:$AD$2,0)-1,ROWS(ACOMTOT1),COLUMNS(ACOMTOT1))</definedName>
    <definedName name="ACOMTOT1JPM" localSheetId="67">OFFSET(ACOMTOT1,0,MATCH([4]RDTOS!$DX$4,[4]RDTOS!$Q$2:$AD$2,0)-1,ROWS(ACOMTOT1),COLUMNS(ACOMTOT1))</definedName>
    <definedName name="ACOMTOT1JPM" localSheetId="68">OFFSET(ACOMTOT1,0,MATCH([4]RDTOS!$DX$4,[4]RDTOS!$Q$2:$AD$2,0)-1,ROWS(ACOMTOT1),COLUMNS(ACOMTOT1))</definedName>
    <definedName name="ACOMTOT1JPM" localSheetId="70">OFFSET('Nota 19 Activo por derecho'!ACOMTOT1,0,MATCH(#REF!,#REF!,0)-1,ROWS('Nota 19 Activo por derecho'!ACOMTOT1),COLUMNS('Nota 19 Activo por derecho'!ACOMTOT1))</definedName>
    <definedName name="ACOMTOT1JPM" localSheetId="69">OFFSET(ACOMTOT1,0,MATCH(#REF!,#REF!,0)-1,ROWS(ACOMTOT1),COLUMNS(ACOMTOT1))</definedName>
    <definedName name="ACOMTOT1JPM" localSheetId="71">OFFSET('Nota 19 Pasiv por arrend'!ACOMTOT1,0,MATCH(#REF!,#REF!,0)-1,ROWS('Nota 19 Pasiv por arrend'!ACOMTOT1),COLUMNS('Nota 19 Pasiv por arrend'!ACOMTOT1))</definedName>
    <definedName name="ACOMTOT1JPM" localSheetId="10">OFFSET(ACOMTOT1,0,MATCH([4]RDTOS!$DX$4,[4]RDTOS!$Q$2:$AD$2,0)-1,ROWS(ACOMTOT1),COLUMNS(ACOMTOT1))</definedName>
    <definedName name="ACOMTOT1JPM" localSheetId="9">OFFSET([0]!ACOMTOT1,0,MATCH([4]RDTOS!$DX$4,[4]RDTOS!$Q$2:$AD$2,0)-1,ROWS([0]!ACOMTOT1),COLUMNS([0]!ACOMTOT1))</definedName>
    <definedName name="ACOMTOT1JPM" localSheetId="6">OFFSET(ACOMTOT1,0,MATCH([4]RDTOS!$DX$4,[4]RDTOS!$Q$2:$AD$2,0)-1,ROWS(ACOMTOT1),COLUMNS(ACOMTOT1))</definedName>
    <definedName name="ACOMTOT1JPM" localSheetId="72">OFFSET(ACOMTOT1,0,MATCH([4]RDTOS!$DX$4,[4]RDTOS!$Q$2:$AD$2,0)-1,ROWS(ACOMTOT1),COLUMNS(ACOMTOT1))</definedName>
    <definedName name="ACOMTOT1JPM" localSheetId="73">OFFSET(ACOMTOT1,0,MATCH([4]RDTOS!$DX$4,[4]RDTOS!$Q$2:$AD$2,0)-1,ROWS(ACOMTOT1),COLUMNS(ACOMTOT1))</definedName>
    <definedName name="ACOMTOT1JPM" localSheetId="74">OFFSET(ACOMTOT1,0,MATCH([4]RDTOS!$DX$4,[4]RDTOS!$Q$2:$AD$2,0)-1,ROWS(ACOMTOT1),COLUMNS(ACOMTOT1))</definedName>
    <definedName name="ACOMTOT1JPM" localSheetId="76">OFFSET(ACOMTOT1,0,MATCH([4]RDTOS!$DX$4,[4]RDTOS!$Q$2:$AD$2,0)-1,ROWS(ACOMTOT1),COLUMNS(ACOMTOT1))</definedName>
    <definedName name="ACOMTOT1JPM" localSheetId="77">OFFSET(ACOMTOT1,0,MATCH([4]RDTOS!$DX$4,[4]RDTOS!$Q$2:$AD$2,0)-1,ROWS(ACOMTOT1),COLUMNS(ACOMTOT1))</definedName>
    <definedName name="ACOMTOT1JPM" localSheetId="78">OFFSET(ACOMTOT1,0,MATCH([4]RDTOS!$DX$4,[4]RDTOS!$Q$2:$AD$2,0)-1,ROWS(ACOMTOT1),COLUMNS(ACOMTOT1))</definedName>
    <definedName name="ACOMTOT1JPM" localSheetId="79">OFFSET(ACOMTOT1,0,MATCH([4]RDTOS!$DX$4,[4]RDTOS!$Q$2:$AD$2,0)-1,ROWS(ACOMTOT1),COLUMNS(ACOMTOT1))</definedName>
    <definedName name="ACOMTOT1JPM" localSheetId="80">OFFSET(ACOMTOT1,0,MATCH([4]RDTOS!$DX$4,[4]RDTOS!$Q$2:$AD$2,0)-1,ROWS(ACOMTOT1),COLUMNS(ACOMTOT1))</definedName>
    <definedName name="ACOMTOT1JPM" localSheetId="92">OFFSET(ACOMTOT1,0,MATCH(#REF!,#REF!,0)-1,ROWS(ACOMTOT1),COLUMNS(ACOMTOT1))</definedName>
    <definedName name="ACOMTOT1JPM" localSheetId="91">OFFSET(ACOMTOT1,0,MATCH(#REF!,#REF!,0)-1,ROWS(ACOMTOT1),COLUMNS(ACOMTOT1))</definedName>
    <definedName name="ACOMTOT1JPM" localSheetId="93">OFFSET(ACOMTOT1,0,MATCH([4]RDTOS!$DX$4,[4]RDTOS!$Q$2:$AD$2,0)-1,ROWS(ACOMTOT1),COLUMNS(ACOMTOT1))</definedName>
    <definedName name="ACOMTOT1JPM" localSheetId="95">OFFSET('Nota 30A Provisiones - casos '!ACOMTOT1,0,MATCH(#REF!,#REF!,0)-1,ROWS('Nota 30A Provisiones - casos '!ACOMTOT1),COLUMNS('Nota 30A Provisiones - casos '!ACOMTOT1))</definedName>
    <definedName name="ACOMTOT1JPM" localSheetId="97">OFFSET(ACOMTOT1,0,MATCH([4]RDTOS!$DX$4,[4]RDTOS!$Q$2:$AD$2,0)-1,ROWS(ACOMTOT1),COLUMNS(ACOMTOT1))</definedName>
    <definedName name="ACOMTOT1JPM" localSheetId="103">OFFSET(ACOMTOT1,0,MATCH([4]RDTOS!$DX$4,[4]RDTOS!$Q$2:$AD$2,0)-1,ROWS(ACOMTOT1),COLUMNS(ACOMTOT1))</definedName>
    <definedName name="ACOMTOT1JPM" localSheetId="104">OFFSET(ACOMTOT1,0,MATCH([4]RDTOS!$DX$4,[4]RDTOS!$Q$2:$AD$2,0)-1,ROWS(ACOMTOT1),COLUMNS(ACOMTOT1))</definedName>
    <definedName name="ACOMTOT1JPM" localSheetId="105">OFFSET('Nota 42A Deprec amort dete ANF'!ACOMTOT1,0,MATCH(#REF!,#REF!,0)-1,ROWS('Nota 42A Deprec amort dete ANF'!ACOMTOT1),COLUMNS('Nota 42A Deprec amort dete ANF'!ACOMTOT1))</definedName>
    <definedName name="ACOMTOT1JPM" localSheetId="106">OFFSET(ACOMTOT1,0,MATCH([4]RDTOS!$DX$4,[4]RDTOS!$Q$2:$AD$2,0)-1,ROWS(ACOMTOT1),COLUMNS(ACOMTOT1))</definedName>
    <definedName name="ACOMTOT1JPM" localSheetId="107">OFFSET(ACOMTOT1,0,MATCH([4]RDTOS!$DX$4,[4]RDTOS!$Q$2:$AD$2,0)-1,ROWS(ACOMTOT1),COLUMNS(ACOMTOT1))</definedName>
    <definedName name="ACOMTOT1JPM" localSheetId="11">OFFSET(ACOMTOT1,0,MATCH([4]RDTOS!$DX$4,[4]RDTOS!$Q$2:$AD$2,0)-1,ROWS(ACOMTOT1),COLUMNS(ACOMTOT1))</definedName>
    <definedName name="ACOMTOT1JPM" localSheetId="16">OFFSET([5]!ACOMTOT1,0,MATCH([4]RDTOS!$DX$4,[4]RDTOS!$Q$2:$AD$2,0)-1,ROWS([5]!ACOMTOT1),COLUMNS([5]!ACOMTOT1))</definedName>
    <definedName name="ACOMTOT1JPM" localSheetId="15">OFFSET([5]!ACOMTOT1,0,MATCH([4]RDTOS!$DX$4,[4]RDTOS!$Q$2:$AD$2,0)-1,ROWS([5]!ACOMTOT1),COLUMNS([5]!ACOMTOT1))</definedName>
    <definedName name="ACOMTOT1JPM" localSheetId="20">OFFSET(ACOMTOT1,0,MATCH([4]RDTOS!$DX$4,[4]RDTOS!$Q$2:$AD$2,0)-1,ROWS(ACOMTOT1),COLUMNS(ACOMTOT1))</definedName>
    <definedName name="ACOMTOT1JPM" localSheetId="28">OFFSET(ACOMTOT1,0,MATCH([4]RDTOS!$DX$4,[4]RDTOS!$Q$2:$AD$2,0)-1,ROWS(ACOMTOT1),COLUMNS(ACOMTOT1))</definedName>
    <definedName name="ACOMTOT1JPM" localSheetId="29">OFFSET(ACOMTOT1,0,MATCH([4]RDTOS!$DX$4,[4]RDTOS!$Q$2:$AD$2,0)-1,ROWS(ACOMTOT1),COLUMNS(ACOMTOT1))</definedName>
    <definedName name="ACOMTOT1JPM" localSheetId="33">OFFSET(ACOMTOT1,0,MATCH([4]RDTOS!$DX$4,[4]RDTOS!$Q$2:$AD$2,0)-1,ROWS(ACOMTOT1),COLUMNS(ACOMTOT1))</definedName>
    <definedName name="ACOMTOT1JPM" localSheetId="31">OFFSET(ACOMTOT1,0,MATCH([4]RDTOS!$DX$4,[4]RDTOS!$Q$2:$AD$2,0)-1,ROWS(ACOMTOT1),COLUMNS(ACOMTOT1))</definedName>
    <definedName name="ACOMTOT1JPM" localSheetId="36">OFFSET([0]!ACOMTOT1,0,MATCH([4]RDTOS!$DX$4,[4]RDTOS!$Q$2:$AD$2,0)-1,ROWS([0]!ACOMTOT1),COLUMNS([0]!ACOMTOT1))</definedName>
    <definedName name="ACOMTOT1JPM" localSheetId="34">OFFSET(ACOMTOT1,0,MATCH([4]RDTOS!$DX$4,[4]RDTOS!$Q$2:$AD$2,0)-1,ROWS(ACOMTOT1),COLUMNS(ACOMTOT1))</definedName>
    <definedName name="ACOMTOT1JPM" localSheetId="35">OFFSET([0]!ACOMTOT1,0,MATCH([4]RDTOS!$DX$4,[4]RDTOS!$Q$2:$AD$2,0)-1,ROWS([0]!ACOMTOT1),COLUMNS([0]!ACOMTOT1))</definedName>
    <definedName name="ACOMTOT1JPM" localSheetId="98">OFFSET(ACOMTOT1,0,MATCH([4]RDTOS!$DX$4,[4]RDTOS!$Q$2:$AD$2,0)-1,ROWS(ACOMTOT1),COLUMNS(ACOMTOT1))</definedName>
    <definedName name="ACOMTOT1JPM" localSheetId="2">OFFSET([0]!ACOMTOT1,0,MATCH([4]RDTOS!$DX$4,[4]RDTOS!$Q$2:$AD$2,0)-1,ROWS([0]!ACOMTOT1),COLUMNS([0]!ACOMTOT1))</definedName>
    <definedName name="ACOMTOT1JPM">OFFSET(ACOMTOT1,0,MATCH([4]RDTOS!$DX$4,[4]RDTOS!$Q$2:$AD$2,0)-1,ROWS(ACOMTOT1),COLUMNS(ACOMTOT1))</definedName>
    <definedName name="ACOMTOT1JPM2" localSheetId="1">OFFSET([0]!ACOMTOT1,0,MATCH([4]RDTOS!$DX$4,[4]RDTOS!$Q$2:$AD$2,0)-1,ROWS([0]!ACOMTOT1),COLUMNS([0]!ACOMTOT1))</definedName>
    <definedName name="ACOMTOT1JPM2" localSheetId="0">OFFSET(ACOMTOT1,0,MATCH([4]RDTOS!$DX$4,[4]RDTOS!$Q$2:$AD$2,0)-1,ROWS(ACOMTOT1),COLUMNS(ACOMTOT1))</definedName>
    <definedName name="ACOMTOT1JPM2" localSheetId="5">OFFSET([0]!ACOMTOT1,0,MATCH([4]RDTOS!$DX$4,[4]RDTOS!$Q$2:$AD$2,0)-1,ROWS([0]!ACOMTOT1),COLUMNS([0]!ACOMTOT1))</definedName>
    <definedName name="ACOMTOT1JPM2" localSheetId="3">OFFSET(ACOMTOT1,0,MATCH([4]RDTOS!$DX$4,[4]RDTOS!$Q$2:$AD$2,0)-1,ROWS(ACOMTOT1),COLUMNS(ACOMTOT1))</definedName>
    <definedName name="ACOMTOT1JPM2" localSheetId="4">OFFSET('Flujos de efectivo'!ACOMTOT1,0,MATCH([4]RDTOS!$DX$4,[4]RDTOS!$Q$2:$AD$2,0)-1,ROWS('Flujos de efectivo'!ACOMTOT1),COLUMNS('Flujos de efectivo'!ACOMTOT1))</definedName>
    <definedName name="ACOMTOT1JPM2" localSheetId="57">OFFSET('Nota 12 Activos prepagados'!ACOMTOT1,0,MATCH(#REF!,#REF!,0)-1,ROWS('Nota 12 Activos prepagados'!ACOMTOT1),COLUMNS('Nota 12 Activos prepagados'!ACOMTOT1))</definedName>
    <definedName name="ACOMTOT1JPM2" localSheetId="58">OFFSET(ACOMTOT1,0,MATCH([4]RDTOS!$DX$4,[4]RDTOS!$Q$2:$AD$2,0)-1,ROWS(ACOMTOT1),COLUMNS(ACOMTOT1))</definedName>
    <definedName name="ACOMTOT1JPM2" localSheetId="61">OFFSET('Nota 14 Compromisos adquisicion'!ACOMTOT1,0,MATCH(#REF!,#REF!,0)-1,ROWS('Nota 14 Compromisos adquisicion'!ACOMTOT1),COLUMNS('Nota 14 Compromisos adquisicion'!ACOMTOT1))</definedName>
    <definedName name="ACOMTOT1JPM2" localSheetId="60">OFFSET(ACOMTOT1,0,MATCH(#REF!,#REF!,0)-1,ROWS(ACOMTOT1),COLUMNS(ACOMTOT1))</definedName>
    <definedName name="ACOMTOT1JPM2" localSheetId="63">OFFSET(ACOMTOT1,0,MATCH(#REF!,#REF!,0)-1,ROWS(ACOMTOT1),COLUMNS(ACOMTOT1))</definedName>
    <definedName name="ACOMTOT1JPM2" localSheetId="66">OFFSET(ACOMTOT1,0,MATCH([4]RDTOS!$DX$4,[4]RDTOS!$Q$2:$AD$2,0)-1,ROWS(ACOMTOT1),COLUMNS(ACOMTOT1))</definedName>
    <definedName name="ACOMTOT1JPM2" localSheetId="67">OFFSET(ACOMTOT1,0,MATCH([4]RDTOS!$DX$4,[4]RDTOS!$Q$2:$AD$2,0)-1,ROWS(ACOMTOT1),COLUMNS(ACOMTOT1))</definedName>
    <definedName name="ACOMTOT1JPM2" localSheetId="68">OFFSET(ACOMTOT1,0,MATCH([4]RDTOS!$DX$4,[4]RDTOS!$Q$2:$AD$2,0)-1,ROWS(ACOMTOT1),COLUMNS(ACOMTOT1))</definedName>
    <definedName name="ACOMTOT1JPM2" localSheetId="70">OFFSET('Nota 19 Activo por derecho'!ACOMTOT1,0,MATCH(#REF!,#REF!,0)-1,ROWS('Nota 19 Activo por derecho'!ACOMTOT1),COLUMNS('Nota 19 Activo por derecho'!ACOMTOT1))</definedName>
    <definedName name="ACOMTOT1JPM2" localSheetId="69">OFFSET(ACOMTOT1,0,MATCH(#REF!,#REF!,0)-1,ROWS(ACOMTOT1),COLUMNS(ACOMTOT1))</definedName>
    <definedName name="ACOMTOT1JPM2" localSheetId="71">OFFSET('Nota 19 Pasiv por arrend'!ACOMTOT1,0,MATCH(#REF!,#REF!,0)-1,ROWS('Nota 19 Pasiv por arrend'!ACOMTOT1),COLUMNS('Nota 19 Pasiv por arrend'!ACOMTOT1))</definedName>
    <definedName name="ACOMTOT1JPM2" localSheetId="10">OFFSET(ACOMTOT1,0,MATCH([4]RDTOS!$DX$4,[4]RDTOS!$Q$2:$AD$2,0)-1,ROWS(ACOMTOT1),COLUMNS(ACOMTOT1))</definedName>
    <definedName name="ACOMTOT1JPM2" localSheetId="9">OFFSET([0]!ACOMTOT1,0,MATCH([4]RDTOS!$DX$4,[4]RDTOS!$Q$2:$AD$2,0)-1,ROWS([0]!ACOMTOT1),COLUMNS([0]!ACOMTOT1))</definedName>
    <definedName name="ACOMTOT1JPM2" localSheetId="6">OFFSET(ACOMTOT1,0,MATCH([4]RDTOS!$DX$4,[4]RDTOS!$Q$2:$AD$2,0)-1,ROWS(ACOMTOT1),COLUMNS(ACOMTOT1))</definedName>
    <definedName name="ACOMTOT1JPM2" localSheetId="72">OFFSET(ACOMTOT1,0,MATCH([4]RDTOS!$DX$4,[4]RDTOS!$Q$2:$AD$2,0)-1,ROWS(ACOMTOT1),COLUMNS(ACOMTOT1))</definedName>
    <definedName name="ACOMTOT1JPM2" localSheetId="73">OFFSET(ACOMTOT1,0,MATCH([4]RDTOS!$DX$4,[4]RDTOS!$Q$2:$AD$2,0)-1,ROWS(ACOMTOT1),COLUMNS(ACOMTOT1))</definedName>
    <definedName name="ACOMTOT1JPM2" localSheetId="74">OFFSET(ACOMTOT1,0,MATCH([4]RDTOS!$DX$4,[4]RDTOS!$Q$2:$AD$2,0)-1,ROWS(ACOMTOT1),COLUMNS(ACOMTOT1))</definedName>
    <definedName name="ACOMTOT1JPM2" localSheetId="76">OFFSET(ACOMTOT1,0,MATCH([4]RDTOS!$DX$4,[4]RDTOS!$Q$2:$AD$2,0)-1,ROWS(ACOMTOT1),COLUMNS(ACOMTOT1))</definedName>
    <definedName name="ACOMTOT1JPM2" localSheetId="77">OFFSET(ACOMTOT1,0,MATCH([4]RDTOS!$DX$4,[4]RDTOS!$Q$2:$AD$2,0)-1,ROWS(ACOMTOT1),COLUMNS(ACOMTOT1))</definedName>
    <definedName name="ACOMTOT1JPM2" localSheetId="78">OFFSET(ACOMTOT1,0,MATCH([4]RDTOS!$DX$4,[4]RDTOS!$Q$2:$AD$2,0)-1,ROWS(ACOMTOT1),COLUMNS(ACOMTOT1))</definedName>
    <definedName name="ACOMTOT1JPM2" localSheetId="79">OFFSET(ACOMTOT1,0,MATCH([4]RDTOS!$DX$4,[4]RDTOS!$Q$2:$AD$2,0)-1,ROWS(ACOMTOT1),COLUMNS(ACOMTOT1))</definedName>
    <definedName name="ACOMTOT1JPM2" localSheetId="80">OFFSET(ACOMTOT1,0,MATCH([4]RDTOS!$DX$4,[4]RDTOS!$Q$2:$AD$2,0)-1,ROWS(ACOMTOT1),COLUMNS(ACOMTOT1))</definedName>
    <definedName name="ACOMTOT1JPM2" localSheetId="92">OFFSET(ACOMTOT1,0,MATCH(#REF!,#REF!,0)-1,ROWS(ACOMTOT1),COLUMNS(ACOMTOT1))</definedName>
    <definedName name="ACOMTOT1JPM2" localSheetId="91">OFFSET(ACOMTOT1,0,MATCH(#REF!,#REF!,0)-1,ROWS(ACOMTOT1),COLUMNS(ACOMTOT1))</definedName>
    <definedName name="ACOMTOT1JPM2" localSheetId="93">OFFSET(ACOMTOT1,0,MATCH([4]RDTOS!$DX$4,[4]RDTOS!$Q$2:$AD$2,0)-1,ROWS(ACOMTOT1),COLUMNS(ACOMTOT1))</definedName>
    <definedName name="ACOMTOT1JPM2" localSheetId="95">OFFSET('Nota 30A Provisiones - casos '!ACOMTOT1,0,MATCH(#REF!,#REF!,0)-1,ROWS('Nota 30A Provisiones - casos '!ACOMTOT1),COLUMNS('Nota 30A Provisiones - casos '!ACOMTOT1))</definedName>
    <definedName name="ACOMTOT1JPM2" localSheetId="97">OFFSET(ACOMTOT1,0,MATCH([4]RDTOS!$DX$4,[4]RDTOS!$Q$2:$AD$2,0)-1,ROWS(ACOMTOT1),COLUMNS(ACOMTOT1))</definedName>
    <definedName name="ACOMTOT1JPM2" localSheetId="103">OFFSET(ACOMTOT1,0,MATCH([4]RDTOS!$DX$4,[4]RDTOS!$Q$2:$AD$2,0)-1,ROWS(ACOMTOT1),COLUMNS(ACOMTOT1))</definedName>
    <definedName name="ACOMTOT1JPM2" localSheetId="104">OFFSET(ACOMTOT1,0,MATCH([4]RDTOS!$DX$4,[4]RDTOS!$Q$2:$AD$2,0)-1,ROWS(ACOMTOT1),COLUMNS(ACOMTOT1))</definedName>
    <definedName name="ACOMTOT1JPM2" localSheetId="105">OFFSET('Nota 42A Deprec amort dete ANF'!ACOMTOT1,0,MATCH(#REF!,#REF!,0)-1,ROWS('Nota 42A Deprec amort dete ANF'!ACOMTOT1),COLUMNS('Nota 42A Deprec amort dete ANF'!ACOMTOT1))</definedName>
    <definedName name="ACOMTOT1JPM2" localSheetId="106">OFFSET(ACOMTOT1,0,MATCH([4]RDTOS!$DX$4,[4]RDTOS!$Q$2:$AD$2,0)-1,ROWS(ACOMTOT1),COLUMNS(ACOMTOT1))</definedName>
    <definedName name="ACOMTOT1JPM2" localSheetId="107">OFFSET(ACOMTOT1,0,MATCH([4]RDTOS!$DX$4,[4]RDTOS!$Q$2:$AD$2,0)-1,ROWS(ACOMTOT1),COLUMNS(ACOMTOT1))</definedName>
    <definedName name="ACOMTOT1JPM2" localSheetId="11">OFFSET(ACOMTOT1,0,MATCH([4]RDTOS!$DX$4,[4]RDTOS!$Q$2:$AD$2,0)-1,ROWS(ACOMTOT1),COLUMNS(ACOMTOT1))</definedName>
    <definedName name="ACOMTOT1JPM2" localSheetId="16">OFFSET([5]!ACOMTOT1,0,MATCH([4]RDTOS!$DX$4,[4]RDTOS!$Q$2:$AD$2,0)-1,ROWS([5]!ACOMTOT1),COLUMNS([5]!ACOMTOT1))</definedName>
    <definedName name="ACOMTOT1JPM2" localSheetId="15">OFFSET([5]!ACOMTOT1,0,MATCH([4]RDTOS!$DX$4,[4]RDTOS!$Q$2:$AD$2,0)-1,ROWS([5]!ACOMTOT1),COLUMNS([5]!ACOMTOT1))</definedName>
    <definedName name="ACOMTOT1JPM2" localSheetId="20">OFFSET(ACOMTOT1,0,MATCH([4]RDTOS!$DX$4,[4]RDTOS!$Q$2:$AD$2,0)-1,ROWS(ACOMTOT1),COLUMNS(ACOMTOT1))</definedName>
    <definedName name="ACOMTOT1JPM2" localSheetId="28">OFFSET(ACOMTOT1,0,MATCH([4]RDTOS!$DX$4,[4]RDTOS!$Q$2:$AD$2,0)-1,ROWS(ACOMTOT1),COLUMNS(ACOMTOT1))</definedName>
    <definedName name="ACOMTOT1JPM2" localSheetId="29">OFFSET(ACOMTOT1,0,MATCH([4]RDTOS!$DX$4,[4]RDTOS!$Q$2:$AD$2,0)-1,ROWS(ACOMTOT1),COLUMNS(ACOMTOT1))</definedName>
    <definedName name="ACOMTOT1JPM2" localSheetId="33">OFFSET(ACOMTOT1,0,MATCH([4]RDTOS!$DX$4,[4]RDTOS!$Q$2:$AD$2,0)-1,ROWS(ACOMTOT1),COLUMNS(ACOMTOT1))</definedName>
    <definedName name="ACOMTOT1JPM2" localSheetId="31">OFFSET(ACOMTOT1,0,MATCH([4]RDTOS!$DX$4,[4]RDTOS!$Q$2:$AD$2,0)-1,ROWS(ACOMTOT1),COLUMNS(ACOMTOT1))</definedName>
    <definedName name="ACOMTOT1JPM2" localSheetId="36">OFFSET([0]!ACOMTOT1,0,MATCH([4]RDTOS!$DX$4,[4]RDTOS!$Q$2:$AD$2,0)-1,ROWS([0]!ACOMTOT1),COLUMNS([0]!ACOMTOT1))</definedName>
    <definedName name="ACOMTOT1JPM2" localSheetId="34">OFFSET(ACOMTOT1,0,MATCH([4]RDTOS!$DX$4,[4]RDTOS!$Q$2:$AD$2,0)-1,ROWS(ACOMTOT1),COLUMNS(ACOMTOT1))</definedName>
    <definedName name="ACOMTOT1JPM2" localSheetId="35">OFFSET([0]!ACOMTOT1,0,MATCH([4]RDTOS!$DX$4,[4]RDTOS!$Q$2:$AD$2,0)-1,ROWS([0]!ACOMTOT1),COLUMNS([0]!ACOMTOT1))</definedName>
    <definedName name="ACOMTOT1JPM2" localSheetId="98">OFFSET(ACOMTOT1,0,MATCH([4]RDTOS!$DX$4,[4]RDTOS!$Q$2:$AD$2,0)-1,ROWS(ACOMTOT1),COLUMNS(ACOMTOT1))</definedName>
    <definedName name="ACOMTOT1JPM2" localSheetId="2">OFFSET([0]!ACOMTOT1,0,MATCH([4]RDTOS!$DX$4,[4]RDTOS!$Q$2:$AD$2,0)-1,ROWS([0]!ACOMTOT1),COLUMNS([0]!ACOMTOT1))</definedName>
    <definedName name="ACOMTOT1JPM2">OFFSET(ACOMTOT1,0,MATCH([4]RDTOS!$DX$4,[4]RDTOS!$Q$2:$AD$2,0)-1,ROWS(ACOMTOT1),COLUMNS(ACOMTOT1))</definedName>
    <definedName name="ACOMTOT1PAS" localSheetId="1">OFFSET([0]!ACOMTOT1,0,MATCH([4]RDTOS!$DU$4,[4]RDTOS!$Q$2:$AD$2,0)-1,ROWS([0]!ACOMTOT1),COLUMNS([0]!ACOMTOT1))</definedName>
    <definedName name="ACOMTOT1PAS" localSheetId="0">OFFSET(ACOMTOT1,0,MATCH([4]RDTOS!$DU$4,[4]RDTOS!$Q$2:$AD$2,0)-1,ROWS(ACOMTOT1),COLUMNS(ACOMTOT1))</definedName>
    <definedName name="ACOMTOT1PAS" localSheetId="5">OFFSET([0]!ACOMTOT1,0,MATCH([4]RDTOS!$DU$4,[4]RDTOS!$Q$2:$AD$2,0)-1,ROWS([0]!ACOMTOT1),COLUMNS([0]!ACOMTOT1))</definedName>
    <definedName name="ACOMTOT1PAS" localSheetId="3">OFFSET(ACOMTOT1,0,MATCH([4]RDTOS!$DU$4,[4]RDTOS!$Q$2:$AD$2,0)-1,ROWS(ACOMTOT1),COLUMNS(ACOMTOT1))</definedName>
    <definedName name="ACOMTOT1PAS" localSheetId="4">OFFSET('Flujos de efectivo'!ACOMTOT1,0,MATCH([4]RDTOS!$DU$4,[4]RDTOS!$Q$2:$AD$2,0)-1,ROWS('Flujos de efectivo'!ACOMTOT1),COLUMNS('Flujos de efectivo'!ACOMTOT1))</definedName>
    <definedName name="ACOMTOT1PAS" localSheetId="57">OFFSET('Nota 12 Activos prepagados'!ACOMTOT1,0,MATCH(#REF!,#REF!,0)-1,ROWS('Nota 12 Activos prepagados'!ACOMTOT1),COLUMNS('Nota 12 Activos prepagados'!ACOMTOT1))</definedName>
    <definedName name="ACOMTOT1PAS" localSheetId="58">OFFSET(ACOMTOT1,0,MATCH([4]RDTOS!$DU$4,[4]RDTOS!$Q$2:$AD$2,0)-1,ROWS(ACOMTOT1),COLUMNS(ACOMTOT1))</definedName>
    <definedName name="ACOMTOT1PAS" localSheetId="61">OFFSET('Nota 14 Compromisos adquisicion'!ACOMTOT1,0,MATCH(#REF!,#REF!,0)-1,ROWS('Nota 14 Compromisos adquisicion'!ACOMTOT1),COLUMNS('Nota 14 Compromisos adquisicion'!ACOMTOT1))</definedName>
    <definedName name="ACOMTOT1PAS" localSheetId="60">OFFSET(ACOMTOT1,0,MATCH(#REF!,#REF!,0)-1,ROWS(ACOMTOT1),COLUMNS(ACOMTOT1))</definedName>
    <definedName name="ACOMTOT1PAS" localSheetId="63">OFFSET(ACOMTOT1,0,MATCH(#REF!,#REF!,0)-1,ROWS(ACOMTOT1),COLUMNS(ACOMTOT1))</definedName>
    <definedName name="ACOMTOT1PAS" localSheetId="66">OFFSET(ACOMTOT1,0,MATCH([4]RDTOS!$DU$4,[4]RDTOS!$Q$2:$AD$2,0)-1,ROWS(ACOMTOT1),COLUMNS(ACOMTOT1))</definedName>
    <definedName name="ACOMTOT1PAS" localSheetId="67">OFFSET(ACOMTOT1,0,MATCH([4]RDTOS!$DU$4,[4]RDTOS!$Q$2:$AD$2,0)-1,ROWS(ACOMTOT1),COLUMNS(ACOMTOT1))</definedName>
    <definedName name="ACOMTOT1PAS" localSheetId="68">OFFSET(ACOMTOT1,0,MATCH([4]RDTOS!$DU$4,[4]RDTOS!$Q$2:$AD$2,0)-1,ROWS(ACOMTOT1),COLUMNS(ACOMTOT1))</definedName>
    <definedName name="ACOMTOT1PAS" localSheetId="70">OFFSET('Nota 19 Activo por derecho'!ACOMTOT1,0,MATCH(#REF!,#REF!,0)-1,ROWS('Nota 19 Activo por derecho'!ACOMTOT1),COLUMNS('Nota 19 Activo por derecho'!ACOMTOT1))</definedName>
    <definedName name="ACOMTOT1PAS" localSheetId="69">OFFSET(ACOMTOT1,0,MATCH(#REF!,#REF!,0)-1,ROWS(ACOMTOT1),COLUMNS(ACOMTOT1))</definedName>
    <definedName name="ACOMTOT1PAS" localSheetId="71">OFFSET('Nota 19 Pasiv por arrend'!ACOMTOT1,0,MATCH(#REF!,#REF!,0)-1,ROWS('Nota 19 Pasiv por arrend'!ACOMTOT1),COLUMNS('Nota 19 Pasiv por arrend'!ACOMTOT1))</definedName>
    <definedName name="ACOMTOT1PAS" localSheetId="10">OFFSET(ACOMTOT1,0,MATCH([4]RDTOS!$DU$4,[4]RDTOS!$Q$2:$AD$2,0)-1,ROWS(ACOMTOT1),COLUMNS(ACOMTOT1))</definedName>
    <definedName name="ACOMTOT1PAS" localSheetId="9">OFFSET([0]!ACOMTOT1,0,MATCH([4]RDTOS!$DU$4,[4]RDTOS!$Q$2:$AD$2,0)-1,ROWS([0]!ACOMTOT1),COLUMNS([0]!ACOMTOT1))</definedName>
    <definedName name="ACOMTOT1PAS" localSheetId="6">OFFSET(ACOMTOT1,0,MATCH([4]RDTOS!$DU$4,[4]RDTOS!$Q$2:$AD$2,0)-1,ROWS(ACOMTOT1),COLUMNS(ACOMTOT1))</definedName>
    <definedName name="ACOMTOT1PAS" localSheetId="72">OFFSET(ACOMTOT1,0,MATCH([4]RDTOS!$DU$4,[4]RDTOS!$Q$2:$AD$2,0)-1,ROWS(ACOMTOT1),COLUMNS(ACOMTOT1))</definedName>
    <definedName name="ACOMTOT1PAS" localSheetId="73">OFFSET(ACOMTOT1,0,MATCH([4]RDTOS!$DU$4,[4]RDTOS!$Q$2:$AD$2,0)-1,ROWS(ACOMTOT1),COLUMNS(ACOMTOT1))</definedName>
    <definedName name="ACOMTOT1PAS" localSheetId="74">OFFSET(ACOMTOT1,0,MATCH([4]RDTOS!$DU$4,[4]RDTOS!$Q$2:$AD$2,0)-1,ROWS(ACOMTOT1),COLUMNS(ACOMTOT1))</definedName>
    <definedName name="ACOMTOT1PAS" localSheetId="76">OFFSET(ACOMTOT1,0,MATCH([4]RDTOS!$DU$4,[4]RDTOS!$Q$2:$AD$2,0)-1,ROWS(ACOMTOT1),COLUMNS(ACOMTOT1))</definedName>
    <definedName name="ACOMTOT1PAS" localSheetId="77">OFFSET(ACOMTOT1,0,MATCH([4]RDTOS!$DU$4,[4]RDTOS!$Q$2:$AD$2,0)-1,ROWS(ACOMTOT1),COLUMNS(ACOMTOT1))</definedName>
    <definedName name="ACOMTOT1PAS" localSheetId="78">OFFSET(ACOMTOT1,0,MATCH([4]RDTOS!$DU$4,[4]RDTOS!$Q$2:$AD$2,0)-1,ROWS(ACOMTOT1),COLUMNS(ACOMTOT1))</definedName>
    <definedName name="ACOMTOT1PAS" localSheetId="79">OFFSET(ACOMTOT1,0,MATCH([4]RDTOS!$DU$4,[4]RDTOS!$Q$2:$AD$2,0)-1,ROWS(ACOMTOT1),COLUMNS(ACOMTOT1))</definedName>
    <definedName name="ACOMTOT1PAS" localSheetId="80">OFFSET(ACOMTOT1,0,MATCH([4]RDTOS!$DU$4,[4]RDTOS!$Q$2:$AD$2,0)-1,ROWS(ACOMTOT1),COLUMNS(ACOMTOT1))</definedName>
    <definedName name="ACOMTOT1PAS" localSheetId="92">OFFSET(ACOMTOT1,0,MATCH(#REF!,#REF!,0)-1,ROWS(ACOMTOT1),COLUMNS(ACOMTOT1))</definedName>
    <definedName name="ACOMTOT1PAS" localSheetId="91">OFFSET(ACOMTOT1,0,MATCH(#REF!,#REF!,0)-1,ROWS(ACOMTOT1),COLUMNS(ACOMTOT1))</definedName>
    <definedName name="ACOMTOT1PAS" localSheetId="93">OFFSET(ACOMTOT1,0,MATCH([4]RDTOS!$DU$4,[4]RDTOS!$Q$2:$AD$2,0)-1,ROWS(ACOMTOT1),COLUMNS(ACOMTOT1))</definedName>
    <definedName name="ACOMTOT1PAS" localSheetId="95">OFFSET('Nota 30A Provisiones - casos '!ACOMTOT1,0,MATCH(#REF!,#REF!,0)-1,ROWS('Nota 30A Provisiones - casos '!ACOMTOT1),COLUMNS('Nota 30A Provisiones - casos '!ACOMTOT1))</definedName>
    <definedName name="ACOMTOT1PAS" localSheetId="97">OFFSET(ACOMTOT1,0,MATCH([4]RDTOS!$DU$4,[4]RDTOS!$Q$2:$AD$2,0)-1,ROWS(ACOMTOT1),COLUMNS(ACOMTOT1))</definedName>
    <definedName name="ACOMTOT1PAS" localSheetId="103">OFFSET(ACOMTOT1,0,MATCH([4]RDTOS!$DU$4,[4]RDTOS!$Q$2:$AD$2,0)-1,ROWS(ACOMTOT1),COLUMNS(ACOMTOT1))</definedName>
    <definedName name="ACOMTOT1PAS" localSheetId="104">OFFSET(ACOMTOT1,0,MATCH([4]RDTOS!$DU$4,[4]RDTOS!$Q$2:$AD$2,0)-1,ROWS(ACOMTOT1),COLUMNS(ACOMTOT1))</definedName>
    <definedName name="ACOMTOT1PAS" localSheetId="105">OFFSET('Nota 42A Deprec amort dete ANF'!ACOMTOT1,0,MATCH(#REF!,#REF!,0)-1,ROWS('Nota 42A Deprec amort dete ANF'!ACOMTOT1),COLUMNS('Nota 42A Deprec amort dete ANF'!ACOMTOT1))</definedName>
    <definedName name="ACOMTOT1PAS" localSheetId="106">OFFSET(ACOMTOT1,0,MATCH([4]RDTOS!$DU$4,[4]RDTOS!$Q$2:$AD$2,0)-1,ROWS(ACOMTOT1),COLUMNS(ACOMTOT1))</definedName>
    <definedName name="ACOMTOT1PAS" localSheetId="107">OFFSET(ACOMTOT1,0,MATCH([4]RDTOS!$DU$4,[4]RDTOS!$Q$2:$AD$2,0)-1,ROWS(ACOMTOT1),COLUMNS(ACOMTOT1))</definedName>
    <definedName name="ACOMTOT1PAS" localSheetId="11">OFFSET(ACOMTOT1,0,MATCH([4]RDTOS!$DU$4,[4]RDTOS!$Q$2:$AD$2,0)-1,ROWS(ACOMTOT1),COLUMNS(ACOMTOT1))</definedName>
    <definedName name="ACOMTOT1PAS" localSheetId="16">OFFSET([5]!ACOMTOT1,0,MATCH([4]RDTOS!$DU$4,[4]RDTOS!$Q$2:$AD$2,0)-1,ROWS([5]!ACOMTOT1),COLUMNS([5]!ACOMTOT1))</definedName>
    <definedName name="ACOMTOT1PAS" localSheetId="15">OFFSET([5]!ACOMTOT1,0,MATCH([4]RDTOS!$DU$4,[4]RDTOS!$Q$2:$AD$2,0)-1,ROWS([5]!ACOMTOT1),COLUMNS([5]!ACOMTOT1))</definedName>
    <definedName name="ACOMTOT1PAS" localSheetId="20">OFFSET(ACOMTOT1,0,MATCH([4]RDTOS!$DU$4,[4]RDTOS!$Q$2:$AD$2,0)-1,ROWS(ACOMTOT1),COLUMNS(ACOMTOT1))</definedName>
    <definedName name="ACOMTOT1PAS" localSheetId="28">OFFSET(ACOMTOT1,0,MATCH([4]RDTOS!$DU$4,[4]RDTOS!$Q$2:$AD$2,0)-1,ROWS(ACOMTOT1),COLUMNS(ACOMTOT1))</definedName>
    <definedName name="ACOMTOT1PAS" localSheetId="29">OFFSET(ACOMTOT1,0,MATCH([4]RDTOS!$DU$4,[4]RDTOS!$Q$2:$AD$2,0)-1,ROWS(ACOMTOT1),COLUMNS(ACOMTOT1))</definedName>
    <definedName name="ACOMTOT1PAS" localSheetId="33">OFFSET(ACOMTOT1,0,MATCH([4]RDTOS!$DU$4,[4]RDTOS!$Q$2:$AD$2,0)-1,ROWS(ACOMTOT1),COLUMNS(ACOMTOT1))</definedName>
    <definedName name="ACOMTOT1PAS" localSheetId="31">OFFSET(ACOMTOT1,0,MATCH([4]RDTOS!$DU$4,[4]RDTOS!$Q$2:$AD$2,0)-1,ROWS(ACOMTOT1),COLUMNS(ACOMTOT1))</definedName>
    <definedName name="ACOMTOT1PAS" localSheetId="36">OFFSET([0]!ACOMTOT1,0,MATCH([4]RDTOS!$DU$4,[4]RDTOS!$Q$2:$AD$2,0)-1,ROWS([0]!ACOMTOT1),COLUMNS([0]!ACOMTOT1))</definedName>
    <definedName name="ACOMTOT1PAS" localSheetId="34">OFFSET(ACOMTOT1,0,MATCH([4]RDTOS!$DU$4,[4]RDTOS!$Q$2:$AD$2,0)-1,ROWS(ACOMTOT1),COLUMNS(ACOMTOT1))</definedName>
    <definedName name="ACOMTOT1PAS" localSheetId="35">OFFSET([0]!ACOMTOT1,0,MATCH([4]RDTOS!$DU$4,[4]RDTOS!$Q$2:$AD$2,0)-1,ROWS([0]!ACOMTOT1),COLUMNS([0]!ACOMTOT1))</definedName>
    <definedName name="ACOMTOT1PAS" localSheetId="98">OFFSET(ACOMTOT1,0,MATCH([4]RDTOS!$DU$4,[4]RDTOS!$Q$2:$AD$2,0)-1,ROWS(ACOMTOT1),COLUMNS(ACOMTOT1))</definedName>
    <definedName name="ACOMTOT1PAS" localSheetId="2">OFFSET([0]!ACOMTOT1,0,MATCH([4]RDTOS!$DU$4,[4]RDTOS!$Q$2:$AD$2,0)-1,ROWS([0]!ACOMTOT1),COLUMNS([0]!ACOMTOT1))</definedName>
    <definedName name="ACOMTOT1PAS">OFFSET(ACOMTOT1,0,MATCH([4]RDTOS!$DU$4,[4]RDTOS!$Q$2:$AD$2,0)-1,ROWS(ACOMTOT1),COLUMNS(ACOMTOT1))</definedName>
    <definedName name="ACOMTOT1PAS2" localSheetId="1">OFFSET([0]!ACOMTOT1,0,MATCH([4]RDTOS!$DU$4,[4]RDTOS!$Q$2:$AD$2,0)-1,ROWS([0]!ACOMTOT1),COLUMNS([0]!ACOMTOT1))</definedName>
    <definedName name="ACOMTOT1PAS2" localSheetId="0">OFFSET(ACOMTOT1,0,MATCH([4]RDTOS!$DU$4,[4]RDTOS!$Q$2:$AD$2,0)-1,ROWS(ACOMTOT1),COLUMNS(ACOMTOT1))</definedName>
    <definedName name="ACOMTOT1PAS2" localSheetId="5">OFFSET([0]!ACOMTOT1,0,MATCH([4]RDTOS!$DU$4,[4]RDTOS!$Q$2:$AD$2,0)-1,ROWS([0]!ACOMTOT1),COLUMNS([0]!ACOMTOT1))</definedName>
    <definedName name="ACOMTOT1PAS2" localSheetId="3">OFFSET(ACOMTOT1,0,MATCH([4]RDTOS!$DU$4,[4]RDTOS!$Q$2:$AD$2,0)-1,ROWS(ACOMTOT1),COLUMNS(ACOMTOT1))</definedName>
    <definedName name="ACOMTOT1PAS2" localSheetId="4">OFFSET('Flujos de efectivo'!ACOMTOT1,0,MATCH([4]RDTOS!$DU$4,[4]RDTOS!$Q$2:$AD$2,0)-1,ROWS('Flujos de efectivo'!ACOMTOT1),COLUMNS('Flujos de efectivo'!ACOMTOT1))</definedName>
    <definedName name="ACOMTOT1PAS2" localSheetId="57">OFFSET('Nota 12 Activos prepagados'!ACOMTOT1,0,MATCH(#REF!,#REF!,0)-1,ROWS('Nota 12 Activos prepagados'!ACOMTOT1),COLUMNS('Nota 12 Activos prepagados'!ACOMTOT1))</definedName>
    <definedName name="ACOMTOT1PAS2" localSheetId="58">OFFSET(ACOMTOT1,0,MATCH([4]RDTOS!$DU$4,[4]RDTOS!$Q$2:$AD$2,0)-1,ROWS(ACOMTOT1),COLUMNS(ACOMTOT1))</definedName>
    <definedName name="ACOMTOT1PAS2" localSheetId="61">OFFSET('Nota 14 Compromisos adquisicion'!ACOMTOT1,0,MATCH(#REF!,#REF!,0)-1,ROWS('Nota 14 Compromisos adquisicion'!ACOMTOT1),COLUMNS('Nota 14 Compromisos adquisicion'!ACOMTOT1))</definedName>
    <definedName name="ACOMTOT1PAS2" localSheetId="60">OFFSET(ACOMTOT1,0,MATCH(#REF!,#REF!,0)-1,ROWS(ACOMTOT1),COLUMNS(ACOMTOT1))</definedName>
    <definedName name="ACOMTOT1PAS2" localSheetId="63">OFFSET(ACOMTOT1,0,MATCH(#REF!,#REF!,0)-1,ROWS(ACOMTOT1),COLUMNS(ACOMTOT1))</definedName>
    <definedName name="ACOMTOT1PAS2" localSheetId="66">OFFSET(ACOMTOT1,0,MATCH([4]RDTOS!$DU$4,[4]RDTOS!$Q$2:$AD$2,0)-1,ROWS(ACOMTOT1),COLUMNS(ACOMTOT1))</definedName>
    <definedName name="ACOMTOT1PAS2" localSheetId="67">OFFSET(ACOMTOT1,0,MATCH([4]RDTOS!$DU$4,[4]RDTOS!$Q$2:$AD$2,0)-1,ROWS(ACOMTOT1),COLUMNS(ACOMTOT1))</definedName>
    <definedName name="ACOMTOT1PAS2" localSheetId="68">OFFSET(ACOMTOT1,0,MATCH([4]RDTOS!$DU$4,[4]RDTOS!$Q$2:$AD$2,0)-1,ROWS(ACOMTOT1),COLUMNS(ACOMTOT1))</definedName>
    <definedName name="ACOMTOT1PAS2" localSheetId="70">OFFSET('Nota 19 Activo por derecho'!ACOMTOT1,0,MATCH(#REF!,#REF!,0)-1,ROWS('Nota 19 Activo por derecho'!ACOMTOT1),COLUMNS('Nota 19 Activo por derecho'!ACOMTOT1))</definedName>
    <definedName name="ACOMTOT1PAS2" localSheetId="69">OFFSET(ACOMTOT1,0,MATCH(#REF!,#REF!,0)-1,ROWS(ACOMTOT1),COLUMNS(ACOMTOT1))</definedName>
    <definedName name="ACOMTOT1PAS2" localSheetId="71">OFFSET('Nota 19 Pasiv por arrend'!ACOMTOT1,0,MATCH(#REF!,#REF!,0)-1,ROWS('Nota 19 Pasiv por arrend'!ACOMTOT1),COLUMNS('Nota 19 Pasiv por arrend'!ACOMTOT1))</definedName>
    <definedName name="ACOMTOT1PAS2" localSheetId="10">OFFSET(ACOMTOT1,0,MATCH([4]RDTOS!$DU$4,[4]RDTOS!$Q$2:$AD$2,0)-1,ROWS(ACOMTOT1),COLUMNS(ACOMTOT1))</definedName>
    <definedName name="ACOMTOT1PAS2" localSheetId="9">OFFSET([0]!ACOMTOT1,0,MATCH([4]RDTOS!$DU$4,[4]RDTOS!$Q$2:$AD$2,0)-1,ROWS([0]!ACOMTOT1),COLUMNS([0]!ACOMTOT1))</definedName>
    <definedName name="ACOMTOT1PAS2" localSheetId="6">OFFSET(ACOMTOT1,0,MATCH([4]RDTOS!$DU$4,[4]RDTOS!$Q$2:$AD$2,0)-1,ROWS(ACOMTOT1),COLUMNS(ACOMTOT1))</definedName>
    <definedName name="ACOMTOT1PAS2" localSheetId="72">OFFSET(ACOMTOT1,0,MATCH([4]RDTOS!$DU$4,[4]RDTOS!$Q$2:$AD$2,0)-1,ROWS(ACOMTOT1),COLUMNS(ACOMTOT1))</definedName>
    <definedName name="ACOMTOT1PAS2" localSheetId="73">OFFSET(ACOMTOT1,0,MATCH([4]RDTOS!$DU$4,[4]RDTOS!$Q$2:$AD$2,0)-1,ROWS(ACOMTOT1),COLUMNS(ACOMTOT1))</definedName>
    <definedName name="ACOMTOT1PAS2" localSheetId="74">OFFSET(ACOMTOT1,0,MATCH([4]RDTOS!$DU$4,[4]RDTOS!$Q$2:$AD$2,0)-1,ROWS(ACOMTOT1),COLUMNS(ACOMTOT1))</definedName>
    <definedName name="ACOMTOT1PAS2" localSheetId="76">OFFSET(ACOMTOT1,0,MATCH([4]RDTOS!$DU$4,[4]RDTOS!$Q$2:$AD$2,0)-1,ROWS(ACOMTOT1),COLUMNS(ACOMTOT1))</definedName>
    <definedName name="ACOMTOT1PAS2" localSheetId="77">OFFSET(ACOMTOT1,0,MATCH([4]RDTOS!$DU$4,[4]RDTOS!$Q$2:$AD$2,0)-1,ROWS(ACOMTOT1),COLUMNS(ACOMTOT1))</definedName>
    <definedName name="ACOMTOT1PAS2" localSheetId="78">OFFSET(ACOMTOT1,0,MATCH([4]RDTOS!$DU$4,[4]RDTOS!$Q$2:$AD$2,0)-1,ROWS(ACOMTOT1),COLUMNS(ACOMTOT1))</definedName>
    <definedName name="ACOMTOT1PAS2" localSheetId="79">OFFSET(ACOMTOT1,0,MATCH([4]RDTOS!$DU$4,[4]RDTOS!$Q$2:$AD$2,0)-1,ROWS(ACOMTOT1),COLUMNS(ACOMTOT1))</definedName>
    <definedName name="ACOMTOT1PAS2" localSheetId="80">OFFSET(ACOMTOT1,0,MATCH([4]RDTOS!$DU$4,[4]RDTOS!$Q$2:$AD$2,0)-1,ROWS(ACOMTOT1),COLUMNS(ACOMTOT1))</definedName>
    <definedName name="ACOMTOT1PAS2" localSheetId="92">OFFSET(ACOMTOT1,0,MATCH(#REF!,#REF!,0)-1,ROWS(ACOMTOT1),COLUMNS(ACOMTOT1))</definedName>
    <definedName name="ACOMTOT1PAS2" localSheetId="91">OFFSET(ACOMTOT1,0,MATCH(#REF!,#REF!,0)-1,ROWS(ACOMTOT1),COLUMNS(ACOMTOT1))</definedName>
    <definedName name="ACOMTOT1PAS2" localSheetId="93">OFFSET(ACOMTOT1,0,MATCH([4]RDTOS!$DU$4,[4]RDTOS!$Q$2:$AD$2,0)-1,ROWS(ACOMTOT1),COLUMNS(ACOMTOT1))</definedName>
    <definedName name="ACOMTOT1PAS2" localSheetId="95">OFFSET('Nota 30A Provisiones - casos '!ACOMTOT1,0,MATCH(#REF!,#REF!,0)-1,ROWS('Nota 30A Provisiones - casos '!ACOMTOT1),COLUMNS('Nota 30A Provisiones - casos '!ACOMTOT1))</definedName>
    <definedName name="ACOMTOT1PAS2" localSheetId="97">OFFSET(ACOMTOT1,0,MATCH([4]RDTOS!$DU$4,[4]RDTOS!$Q$2:$AD$2,0)-1,ROWS(ACOMTOT1),COLUMNS(ACOMTOT1))</definedName>
    <definedName name="ACOMTOT1PAS2" localSheetId="103">OFFSET(ACOMTOT1,0,MATCH([4]RDTOS!$DU$4,[4]RDTOS!$Q$2:$AD$2,0)-1,ROWS(ACOMTOT1),COLUMNS(ACOMTOT1))</definedName>
    <definedName name="ACOMTOT1PAS2" localSheetId="104">OFFSET(ACOMTOT1,0,MATCH([4]RDTOS!$DU$4,[4]RDTOS!$Q$2:$AD$2,0)-1,ROWS(ACOMTOT1),COLUMNS(ACOMTOT1))</definedName>
    <definedName name="ACOMTOT1PAS2" localSheetId="105">OFFSET('Nota 42A Deprec amort dete ANF'!ACOMTOT1,0,MATCH(#REF!,#REF!,0)-1,ROWS('Nota 42A Deprec amort dete ANF'!ACOMTOT1),COLUMNS('Nota 42A Deprec amort dete ANF'!ACOMTOT1))</definedName>
    <definedName name="ACOMTOT1PAS2" localSheetId="106">OFFSET(ACOMTOT1,0,MATCH([4]RDTOS!$DU$4,[4]RDTOS!$Q$2:$AD$2,0)-1,ROWS(ACOMTOT1),COLUMNS(ACOMTOT1))</definedName>
    <definedName name="ACOMTOT1PAS2" localSheetId="107">OFFSET(ACOMTOT1,0,MATCH([4]RDTOS!$DU$4,[4]RDTOS!$Q$2:$AD$2,0)-1,ROWS(ACOMTOT1),COLUMNS(ACOMTOT1))</definedName>
    <definedName name="ACOMTOT1PAS2" localSheetId="11">OFFSET(ACOMTOT1,0,MATCH([4]RDTOS!$DU$4,[4]RDTOS!$Q$2:$AD$2,0)-1,ROWS(ACOMTOT1),COLUMNS(ACOMTOT1))</definedName>
    <definedName name="ACOMTOT1PAS2" localSheetId="16">OFFSET([5]!ACOMTOT1,0,MATCH([4]RDTOS!$DU$4,[4]RDTOS!$Q$2:$AD$2,0)-1,ROWS([5]!ACOMTOT1),COLUMNS([5]!ACOMTOT1))</definedName>
    <definedName name="ACOMTOT1PAS2" localSheetId="15">OFFSET([5]!ACOMTOT1,0,MATCH([4]RDTOS!$DU$4,[4]RDTOS!$Q$2:$AD$2,0)-1,ROWS([5]!ACOMTOT1),COLUMNS([5]!ACOMTOT1))</definedName>
    <definedName name="ACOMTOT1PAS2" localSheetId="20">OFFSET(ACOMTOT1,0,MATCH([4]RDTOS!$DU$4,[4]RDTOS!$Q$2:$AD$2,0)-1,ROWS(ACOMTOT1),COLUMNS(ACOMTOT1))</definedName>
    <definedName name="ACOMTOT1PAS2" localSheetId="28">OFFSET(ACOMTOT1,0,MATCH([4]RDTOS!$DU$4,[4]RDTOS!$Q$2:$AD$2,0)-1,ROWS(ACOMTOT1),COLUMNS(ACOMTOT1))</definedName>
    <definedName name="ACOMTOT1PAS2" localSheetId="29">OFFSET(ACOMTOT1,0,MATCH([4]RDTOS!$DU$4,[4]RDTOS!$Q$2:$AD$2,0)-1,ROWS(ACOMTOT1),COLUMNS(ACOMTOT1))</definedName>
    <definedName name="ACOMTOT1PAS2" localSheetId="33">OFFSET(ACOMTOT1,0,MATCH([4]RDTOS!$DU$4,[4]RDTOS!$Q$2:$AD$2,0)-1,ROWS(ACOMTOT1),COLUMNS(ACOMTOT1))</definedName>
    <definedName name="ACOMTOT1PAS2" localSheetId="31">OFFSET(ACOMTOT1,0,MATCH([4]RDTOS!$DU$4,[4]RDTOS!$Q$2:$AD$2,0)-1,ROWS(ACOMTOT1),COLUMNS(ACOMTOT1))</definedName>
    <definedName name="ACOMTOT1PAS2" localSheetId="36">OFFSET([0]!ACOMTOT1,0,MATCH([4]RDTOS!$DU$4,[4]RDTOS!$Q$2:$AD$2,0)-1,ROWS([0]!ACOMTOT1),COLUMNS([0]!ACOMTOT1))</definedName>
    <definedName name="ACOMTOT1PAS2" localSheetId="34">OFFSET(ACOMTOT1,0,MATCH([4]RDTOS!$DU$4,[4]RDTOS!$Q$2:$AD$2,0)-1,ROWS(ACOMTOT1),COLUMNS(ACOMTOT1))</definedName>
    <definedName name="ACOMTOT1PAS2" localSheetId="35">OFFSET([0]!ACOMTOT1,0,MATCH([4]RDTOS!$DU$4,[4]RDTOS!$Q$2:$AD$2,0)-1,ROWS([0]!ACOMTOT1),COLUMNS([0]!ACOMTOT1))</definedName>
    <definedName name="ACOMTOT1PAS2" localSheetId="98">OFFSET(ACOMTOT1,0,MATCH([4]RDTOS!$DU$4,[4]RDTOS!$Q$2:$AD$2,0)-1,ROWS(ACOMTOT1),COLUMNS(ACOMTOT1))</definedName>
    <definedName name="ACOMTOT1PAS2" localSheetId="2">OFFSET([0]!ACOMTOT1,0,MATCH([4]RDTOS!$DU$4,[4]RDTOS!$Q$2:$AD$2,0)-1,ROWS([0]!ACOMTOT1),COLUMNS([0]!ACOMTOT1))</definedName>
    <definedName name="ACOMTOT1PAS2">OFFSET(ACOMTOT1,0,MATCH([4]RDTOS!$DU$4,[4]RDTOS!$Q$2:$AD$2,0)-1,ROWS(ACOMTOT1),COLUMNS(ACOMTOT1))</definedName>
    <definedName name="ACORTOR" localSheetId="4">OFFSET([4]RDTOS!$A$2,MATCH([4]RDTOS!$DP$4,[4]RDTOS!$A$2:$A$130,0)-MONTH([4]RDTOS!$DP$4),0,MONTH([4]RDTOS!$DP$4),1)</definedName>
    <definedName name="ACORTOR" localSheetId="57">OFFSET(#REF!,MATCH(#REF!,#REF!,0)-MONTH(#REF!),0,MONTH(#REF!),1)</definedName>
    <definedName name="ACORTOR" localSheetId="61">OFFSET(#REF!,MATCH(#REF!,#REF!,0)-MONTH(#REF!),0,MONTH(#REF!),1)</definedName>
    <definedName name="ACORTOR" localSheetId="70">OFFSET(#REF!,MATCH(#REF!,#REF!,0)-MONTH(#REF!),0,MONTH(#REF!),1)</definedName>
    <definedName name="ACORTOR" localSheetId="71">OFFSET(#REF!,MATCH(#REF!,#REF!,0)-MONTH(#REF!),0,MONTH(#REF!),1)</definedName>
    <definedName name="ACORTOR" localSheetId="95">OFFSET(#REF!,MATCH(#REF!,#REF!,0)-MONTH(#REF!),0,MONTH(#REF!),1)</definedName>
    <definedName name="ACORTOR" localSheetId="105">OFFSET(#REF!,MATCH(#REF!,#REF!,0)-MONTH(#REF!),0,MONTH(#REF!),1)</definedName>
    <definedName name="ACORTOR">OFFSET([4]RDTOS!$A$2,MATCH([4]RDTOS!$DP$4,[4]RDTOS!$A$2:$A$130,0)-MONTH([4]RDTOS!$DP$4),0,MONTH([4]RDTOS!$DP$4),1)</definedName>
    <definedName name="Acum_codigo" localSheetId="57">#REF!</definedName>
    <definedName name="Acum_codigo" localSheetId="61">#REF!</definedName>
    <definedName name="Acum_codigo" localSheetId="70">#REF!</definedName>
    <definedName name="Acum_codigo" localSheetId="71">#REF!</definedName>
    <definedName name="Acum_codigo" localSheetId="95">#REF!</definedName>
    <definedName name="Acum_codigo" localSheetId="105">#REF!</definedName>
    <definedName name="Acum_codigo">[7]Axo_Ejec!$A$292:$A$315</definedName>
    <definedName name="adopcion" localSheetId="7">OFFSET(ACOMTC1,0,MATCH([4]RDTOS!$DS$4,[4]RDTOS!$CR$2:$DA$2,0)-1,ROWS(ACOMTC1),COLUMNS(ACOMTC1))</definedName>
    <definedName name="adopcion" localSheetId="1">OFFSET(ACOMTC1,0,MATCH([4]RDTOS!$DS$4,[4]RDTOS!$CR$2:$DA$2,0)-1,ROWS(ACOMTC1),COLUMNS(ACOMTC1))</definedName>
    <definedName name="adopcion" localSheetId="0">OFFSET(ACOMTC1,0,MATCH([4]RDTOS!$DS$4,[4]RDTOS!$CR$2:$DA$2,0)-1,ROWS(ACOMTC1),COLUMNS(ACOMTC1))</definedName>
    <definedName name="adopcion" localSheetId="5">OFFSET(ACOMTC1,0,MATCH([4]RDTOS!$DS$4,[4]RDTOS!$CR$2:$DA$2,0)-1,ROWS(ACOMTC1),COLUMNS(ACOMTC1))</definedName>
    <definedName name="adopcion" localSheetId="3">OFFSET(ACOMTC1,0,MATCH([4]RDTOS!$DS$4,[4]RDTOS!$CR$2:$DA$2,0)-1,ROWS(ACOMTC1),COLUMNS(ACOMTC1))</definedName>
    <definedName name="adopcion" localSheetId="4">OFFSET(ACOMTC1,0,MATCH([4]RDTOS!$DS$4,[4]RDTOS!$CR$2:$DA$2,0)-1,ROWS(ACOMTC1),COLUMNS(ACOMTC1))</definedName>
    <definedName name="adopcion" localSheetId="40">OFFSET(ACOMTC1,0,MATCH([4]RDTOS!$DS$4,[4]RDTOS!$CR$2:$DA$2,0)-1,ROWS(ACOMTC1),COLUMNS(ACOMTC1))</definedName>
    <definedName name="adopcion" localSheetId="39">OFFSET(ACOMTC1,0,MATCH([4]RDTOS!$DS$4,[4]RDTOS!$CR$2:$DA$2,0)-1,ROWS(ACOMTC1),COLUMNS(ACOMTC1))</definedName>
    <definedName name="adopcion" localSheetId="44">OFFSET(ACOMTC1,0,MATCH([4]RDTOS!$DS$4,[4]RDTOS!$CR$2:$DA$2,0)-1,ROWS(ACOMTC1),COLUMNS(ACOMTC1))</definedName>
    <definedName name="adopcion" localSheetId="43">OFFSET(ACOMTC1,0,MATCH([4]RDTOS!$DS$4,[4]RDTOS!$CR$2:$DA$2,0)-1,ROWS(ACOMTC1),COLUMNS(ACOMTC1))</definedName>
    <definedName name="adopcion" localSheetId="49">OFFSET(ACOMTC1,0,MATCH([4]RDTOS!$DS$4,[4]RDTOS!$CR$2:$DA$2,0)-1,ROWS(ACOMTC1),COLUMNS(ACOMTC1))</definedName>
    <definedName name="adopcion" localSheetId="57">OFFSET(ACOMTC1,0,MATCH(#REF!,#REF!,0)-1,ROWS(ACOMTC1),COLUMNS(ACOMTC1))</definedName>
    <definedName name="adopcion" localSheetId="58">OFFSET(ACOMTC1,0,MATCH([4]RDTOS!$DS$4,[4]RDTOS!$CR$2:$DA$2,0)-1,ROWS(ACOMTC1),COLUMNS(ACOMTC1))</definedName>
    <definedName name="adopcion" localSheetId="61">OFFSET(ACOMTC1,0,MATCH(#REF!,#REF!,0)-1,ROWS(ACOMTC1),COLUMNS(ACOMTC1))</definedName>
    <definedName name="adopcion" localSheetId="60">OFFSET(ACOMTC1,0,MATCH(#REF!,#REF!,0)-1,ROWS(ACOMTC1),COLUMNS(ACOMTC1))</definedName>
    <definedName name="adopcion" localSheetId="63">OFFSET(ACOMTC1,0,MATCH(#REF!,#REF!,0)-1,ROWS(ACOMTC1),COLUMNS(ACOMTC1))</definedName>
    <definedName name="adopcion" localSheetId="66">OFFSET(ACOMTC1,0,MATCH([4]RDTOS!$DS$4,[4]RDTOS!$CR$2:$DA$2,0)-1,ROWS(ACOMTC1),COLUMNS(ACOMTC1))</definedName>
    <definedName name="adopcion" localSheetId="67">OFFSET(ACOMTC1,0,MATCH([4]RDTOS!$DS$4,[4]RDTOS!$CR$2:$DA$2,0)-1,ROWS(ACOMTC1),COLUMNS(ACOMTC1))</definedName>
    <definedName name="adopcion" localSheetId="68">OFFSET(ACOMTC1,0,MATCH([4]RDTOS!$DS$4,[4]RDTOS!$CR$2:$DA$2,0)-1,ROWS(ACOMTC1),COLUMNS(ACOMTC1))</definedName>
    <definedName name="adopcion" localSheetId="70">OFFSET(ACOMTC1,0,MATCH(#REF!,#REF!,0)-1,ROWS(ACOMTC1),COLUMNS(ACOMTC1))</definedName>
    <definedName name="adopcion" localSheetId="69">OFFSET(ACOMTC1,0,MATCH(#REF!,#REF!,0)-1,ROWS(ACOMTC1),COLUMNS(ACOMTC1))</definedName>
    <definedName name="adopcion" localSheetId="71">OFFSET(ACOMTC1,0,MATCH(#REF!,#REF!,0)-1,ROWS(ACOMTC1),COLUMNS(ACOMTC1))</definedName>
    <definedName name="adopcion" localSheetId="10">OFFSET(ACOMTC1,0,MATCH([4]RDTOS!$DS$4,[4]RDTOS!$CR$2:$DA$2,0)-1,ROWS(ACOMTC1),COLUMNS(ACOMTC1))</definedName>
    <definedName name="adopcion" localSheetId="9">OFFSET(ACOMTC1,0,MATCH([4]RDTOS!$DS$4,[4]RDTOS!$CR$2:$DA$2,0)-1,ROWS(ACOMTC1),COLUMNS(ACOMTC1))</definedName>
    <definedName name="adopcion" localSheetId="6">OFFSET(ACOMTC1,0,MATCH([4]RDTOS!$DS$4,[4]RDTOS!$CR$2:$DA$2,0)-1,ROWS(ACOMTC1),COLUMNS(ACOMTC1))</definedName>
    <definedName name="adopcion" localSheetId="72">OFFSET(ACOMTC1,0,MATCH([4]RDTOS!$DS$4,[4]RDTOS!$CR$2:$DA$2,0)-1,ROWS(ACOMTC1),COLUMNS(ACOMTC1))</definedName>
    <definedName name="adopcion" localSheetId="73">OFFSET(ACOMTC1,0,MATCH([4]RDTOS!$DS$4,[4]RDTOS!$CR$2:$DA$2,0)-1,ROWS(ACOMTC1),COLUMNS(ACOMTC1))</definedName>
    <definedName name="adopcion" localSheetId="74">OFFSET(ACOMTC1,0,MATCH([4]RDTOS!$DS$4,[4]RDTOS!$CR$2:$DA$2,0)-1,ROWS(ACOMTC1),COLUMNS(ACOMTC1))</definedName>
    <definedName name="adopcion" localSheetId="76">OFFSET(ACOMTC1,0,MATCH([4]RDTOS!$DS$4,[4]RDTOS!$CR$2:$DA$2,0)-1,ROWS(ACOMTC1),COLUMNS(ACOMTC1))</definedName>
    <definedName name="adopcion" localSheetId="77">OFFSET(ACOMTC1,0,MATCH([4]RDTOS!$DS$4,[4]RDTOS!$CR$2:$DA$2,0)-1,ROWS(ACOMTC1),COLUMNS(ACOMTC1))</definedName>
    <definedName name="adopcion" localSheetId="78">OFFSET(ACOMTC1,0,MATCH([4]RDTOS!$DS$4,[4]RDTOS!$CR$2:$DA$2,0)-1,ROWS(ACOMTC1),COLUMNS(ACOMTC1))</definedName>
    <definedName name="adopcion" localSheetId="79">OFFSET(ACOMTC1,0,MATCH([4]RDTOS!$DS$4,[4]RDTOS!$CR$2:$DA$2,0)-1,ROWS(ACOMTC1),COLUMNS(ACOMTC1))</definedName>
    <definedName name="adopcion" localSheetId="90">OFFSET(ACOMTC1,0,MATCH([4]RDTOS!$DS$4,[4]RDTOS!$CR$2:$DA$2,0)-1,ROWS(ACOMTC1),COLUMNS(ACOMTC1))</definedName>
    <definedName name="adopcion" localSheetId="89">OFFSET(ACOMTC1,0,MATCH([4]RDTOS!$DS$4,[4]RDTOS!$CR$2:$DA$2,0)-1,ROWS(ACOMTC1),COLUMNS(ACOMTC1))</definedName>
    <definedName name="adopcion" localSheetId="88">OFFSET(ACOMTC1,0,MATCH([4]RDTOS!$DS$4,[4]RDTOS!$CR$2:$DA$2,0)-1,ROWS(ACOMTC1),COLUMNS(ACOMTC1))</definedName>
    <definedName name="adopcion" localSheetId="87">OFFSET(ACOMTC1,0,MATCH([4]RDTOS!$DS$4,[4]RDTOS!$CR$2:$DA$2,0)-1,ROWS(ACOMTC1),COLUMNS(ACOMTC1))</definedName>
    <definedName name="adopcion" localSheetId="80">OFFSET(ACOMTC1,0,MATCH([4]RDTOS!$DS$4,[4]RDTOS!$CR$2:$DA$2,0)-1,ROWS(ACOMTC1),COLUMNS(ACOMTC1))</definedName>
    <definedName name="adopcion" localSheetId="92">OFFSET(ACOMTC1,0,MATCH(#REF!,#REF!,0)-1,ROWS(ACOMTC1),COLUMNS(ACOMTC1))</definedName>
    <definedName name="adopcion" localSheetId="91">OFFSET(ACOMTC1,0,MATCH(#REF!,#REF!,0)-1,ROWS(ACOMTC1),COLUMNS(ACOMTC1))</definedName>
    <definedName name="adopcion" localSheetId="93">OFFSET(ACOMTC1,0,MATCH([4]RDTOS!$DS$4,[4]RDTOS!$CR$2:$DA$2,0)-1,ROWS(ACOMTC1),COLUMNS(ACOMTC1))</definedName>
    <definedName name="adopcion" localSheetId="95">OFFSET(ACOMTC1,0,MATCH(#REF!,#REF!,0)-1,ROWS(ACOMTC1),COLUMNS(ACOMTC1))</definedName>
    <definedName name="adopcion" localSheetId="97">OFFSET(ACOMTC1,0,MATCH([4]RDTOS!$DS$4,[4]RDTOS!$CR$2:$DA$2,0)-1,ROWS(ACOMTC1),COLUMNS(ACOMTC1))</definedName>
    <definedName name="adopcion" localSheetId="100">OFFSET(ACOMTC1,0,MATCH([4]RDTOS!$DS$4,[4]RDTOS!$CR$2:$DA$2,0)-1,ROWS(ACOMTC1),COLUMNS(ACOMTC1))</definedName>
    <definedName name="adopcion" localSheetId="103">OFFSET(ACOMTC1,0,MATCH([4]RDTOS!$DS$4,[4]RDTOS!$CR$2:$DA$2,0)-1,ROWS(ACOMTC1),COLUMNS(ACOMTC1))</definedName>
    <definedName name="adopcion" localSheetId="104">OFFSET(ACOMTC1,0,MATCH([4]RDTOS!$DS$4,[4]RDTOS!$CR$2:$DA$2,0)-1,ROWS(ACOMTC1),COLUMNS(ACOMTC1))</definedName>
    <definedName name="adopcion" localSheetId="105">OFFSET(ACOMTC1,0,MATCH(#REF!,#REF!,0)-1,ROWS(ACOMTC1),COLUMNS(ACOMTC1))</definedName>
    <definedName name="adopcion" localSheetId="106">OFFSET(ACOMTC1,0,MATCH([4]RDTOS!$DS$4,[4]RDTOS!$CR$2:$DA$2,0)-1,ROWS(ACOMTC1),COLUMNS(ACOMTC1))</definedName>
    <definedName name="adopcion" localSheetId="107">OFFSET(ACOMTC1,0,MATCH([4]RDTOS!$DS$4,[4]RDTOS!$CR$2:$DA$2,0)-1,ROWS(ACOMTC1),COLUMNS(ACOMTC1))</definedName>
    <definedName name="adopcion" localSheetId="11">OFFSET(ACOMTC1,0,MATCH([4]RDTOS!$DS$4,[4]RDTOS!$CR$2:$DA$2,0)-1,ROWS(ACOMTC1),COLUMNS(ACOMTC1))</definedName>
    <definedName name="adopcion" localSheetId="19">OFFSET(ACOMTC1,0,MATCH([4]RDTOS!$DS$4,[4]RDTOS!$CR$2:$DA$2,0)-1,ROWS(ACOMTC1),COLUMNS(ACOMTC1))</definedName>
    <definedName name="adopcion" localSheetId="18">OFFSET(ACOMTC1,0,MATCH([4]RDTOS!$DS$4,[4]RDTOS!$CR$2:$DA$2,0)-1,ROWS(ACOMTC1),COLUMNS(ACOMTC1))</definedName>
    <definedName name="adopcion" localSheetId="16">OFFSET(ACOMTC1,0,MATCH([4]RDTOS!$DS$4,[4]RDTOS!$CR$2:$DA$2,0)-1,ROWS(ACOMTC1),COLUMNS(ACOMTC1))</definedName>
    <definedName name="adopcion" localSheetId="15">OFFSET(ACOMTC1,0,MATCH([4]RDTOS!$DS$4,[4]RDTOS!$CR$2:$DA$2,0)-1,ROWS(ACOMTC1),COLUMNS(ACOMTC1))</definedName>
    <definedName name="adopcion" localSheetId="20">OFFSET(ACOMTC1,0,MATCH([4]RDTOS!$DS$4,[4]RDTOS!$CR$2:$DA$2,0)-1,ROWS(ACOMTC1),COLUMNS(ACOMTC1))</definedName>
    <definedName name="adopcion" localSheetId="14">OFFSET(ACOMTC1,0,MATCH([4]RDTOS!$DS$4,[4]RDTOS!$CR$2:$DA$2,0)-1,ROWS(ACOMTC1),COLUMNS(ACOMTC1))</definedName>
    <definedName name="adopcion" localSheetId="13">OFFSET(ACOMTC1,0,MATCH([4]RDTOS!$DS$4,[4]RDTOS!$CR$2:$DA$2,0)-1,ROWS(ACOMTC1),COLUMNS(ACOMTC1))</definedName>
    <definedName name="adopcion" localSheetId="28">OFFSET(ACOMTC1,0,MATCH([4]RDTOS!$DS$4,[4]RDTOS!$CR$2:$DA$2,0)-1,ROWS(ACOMTC1),COLUMNS(ACOMTC1))</definedName>
    <definedName name="adopcion" localSheetId="29">OFFSET(ACOMTC1,0,MATCH([4]RDTOS!$DS$4,[4]RDTOS!$CR$2:$DA$2,0)-1,ROWS(ACOMTC1),COLUMNS(ACOMTC1))</definedName>
    <definedName name="adopcion" localSheetId="33">OFFSET(ACOMTC1,0,MATCH([4]RDTOS!$DS$4,[4]RDTOS!$CR$2:$DA$2,0)-1,ROWS(ACOMTC1),COLUMNS(ACOMTC1))</definedName>
    <definedName name="adopcion" localSheetId="31">OFFSET(ACOMTC1,0,MATCH([4]RDTOS!$DS$4,[4]RDTOS!$CR$2:$DA$2,0)-1,ROWS(ACOMTC1),COLUMNS(ACOMTC1))</definedName>
    <definedName name="adopcion" localSheetId="36">OFFSET(ACOMTC1,0,MATCH([4]RDTOS!$DS$4,[4]RDTOS!$CR$2:$DA$2,0)-1,ROWS(ACOMTC1),COLUMNS(ACOMTC1))</definedName>
    <definedName name="adopcion" localSheetId="34">OFFSET(ACOMTC1,0,MATCH([4]RDTOS!$DS$4,[4]RDTOS!$CR$2:$DA$2,0)-1,ROWS(ACOMTC1),COLUMNS(ACOMTC1))</definedName>
    <definedName name="adopcion" localSheetId="35">OFFSET(ACOMTC1,0,MATCH([4]RDTOS!$DS$4,[4]RDTOS!$CR$2:$DA$2,0)-1,ROWS(ACOMTC1),COLUMNS(ACOMTC1))</definedName>
    <definedName name="adopcion" localSheetId="98">OFFSET(ACOMTC1,0,MATCH([4]RDTOS!$DS$4,[4]RDTOS!$CR$2:$DA$2,0)-1,ROWS(ACOMTC1),COLUMNS(ACOMTC1))</definedName>
    <definedName name="adopcion" localSheetId="2">OFFSET(ACOMTC1,0,MATCH([4]RDTOS!$DS$4,[4]RDTOS!$CR$2:$DA$2,0)-1,ROWS(ACOMTC1),COLUMNS(ACOMTC1))</definedName>
    <definedName name="adopcion">OFFSET(ACOMTC1,0,MATCH([4]RDTOS!$DS$4,[4]RDTOS!$CR$2:$DA$2,0)-1,ROWS(ACOMTC1),COLUMNS(ACOMTC1))</definedName>
    <definedName name="ago" localSheetId="57">#REF!</definedName>
    <definedName name="ago" localSheetId="61">#REF!</definedName>
    <definedName name="ago" localSheetId="70">#REF!</definedName>
    <definedName name="ago" localSheetId="71">#REF!</definedName>
    <definedName name="ago" localSheetId="105">#REF!</definedName>
    <definedName name="ago">[6]Axo_Gasto!$AF$14:$AF$469</definedName>
    <definedName name="ajustes" localSheetId="57">#REF!</definedName>
    <definedName name="ajustes" localSheetId="61">#REF!</definedName>
    <definedName name="ajustes" localSheetId="70">#REF!</definedName>
    <definedName name="ajustes" localSheetId="71">#REF!</definedName>
    <definedName name="ajustes" localSheetId="105">#REF!</definedName>
    <definedName name="ajustes">[6]AcumuladoHW!$F$14:$F$210</definedName>
    <definedName name="ajustesSW" localSheetId="57">#REF!</definedName>
    <definedName name="ajustesSW" localSheetId="61">#REF!</definedName>
    <definedName name="ajustesSW" localSheetId="70">#REF!</definedName>
    <definedName name="ajustesSW" localSheetId="71">#REF!</definedName>
    <definedName name="ajustesSW" localSheetId="105">#REF!</definedName>
    <definedName name="ajustesSW">[6]AcumuladoSW!$F$14:$F$96</definedName>
    <definedName name="Amortizacion" localSheetId="5">[8]Hoja1!$A$15:$A$18</definedName>
    <definedName name="Amortizacion" localSheetId="4">[8]Hoja1!$A$15:$A$18</definedName>
    <definedName name="Amortizacion" localSheetId="57">#REF!</definedName>
    <definedName name="Amortizacion" localSheetId="61">#REF!</definedName>
    <definedName name="Amortizacion" localSheetId="70">#REF!</definedName>
    <definedName name="Amortizacion" localSheetId="71">#REF!</definedName>
    <definedName name="Amortizacion" localSheetId="95">#REF!</definedName>
    <definedName name="Amortizacion" localSheetId="105">#REF!</definedName>
    <definedName name="Amortizacion">[9]Hoja1!$A$15:$A$18</definedName>
    <definedName name="anteriores" localSheetId="57">#REF!</definedName>
    <definedName name="anteriores" localSheetId="61">#REF!</definedName>
    <definedName name="anteriores" localSheetId="70">#REF!</definedName>
    <definedName name="anteriores" localSheetId="71">#REF!</definedName>
    <definedName name="anteriores" localSheetId="105">#REF!</definedName>
    <definedName name="anteriores">[6]AnexoSW!$V$14:$V$250</definedName>
    <definedName name="AÑOANT" localSheetId="4">OFFSET([4]RDTOS!$A$2,MATCH([4]RDTOS!$DP$4,[4]RDTOS!$A$2:$A$130,0)-24,0,12,1)</definedName>
    <definedName name="AÑOANT" localSheetId="57">OFFSET(#REF!,MATCH(#REF!,#REF!,0)-24,0,12,1)</definedName>
    <definedName name="AÑOANT" localSheetId="61">OFFSET(#REF!,MATCH(#REF!,#REF!,0)-24,0,12,1)</definedName>
    <definedName name="AÑOANT" localSheetId="70">OFFSET(#REF!,MATCH(#REF!,#REF!,0)-24,0,12,1)</definedName>
    <definedName name="AÑOANT" localSheetId="71">OFFSET(#REF!,MATCH(#REF!,#REF!,0)-24,0,12,1)</definedName>
    <definedName name="AÑOANT" localSheetId="95">OFFSET(#REF!,MATCH(#REF!,#REF!,0)-24,0,12,1)</definedName>
    <definedName name="AÑOANT" localSheetId="105">OFFSET(#REF!,MATCH(#REF!,#REF!,0)-24,0,12,1)</definedName>
    <definedName name="AÑOANT">OFFSET([4]RDTOS!$A$2,MATCH([4]RDTOS!$DP$4,[4]RDTOS!$A$2:$A$130,0)-24,0,12,1)</definedName>
    <definedName name="AÑOANT2" localSheetId="4">OFFSET([4]RDTOS!$A$2,MATCH([4]RDTOS!$DP$4,[4]RDTOS!$A$2:$A$130,0)-36,0,12,1)</definedName>
    <definedName name="AÑOANT2" localSheetId="57">OFFSET(#REF!,MATCH(#REF!,#REF!,0)-36,0,12,1)</definedName>
    <definedName name="AÑOANT2" localSheetId="61">OFFSET(#REF!,MATCH(#REF!,#REF!,0)-36,0,12,1)</definedName>
    <definedName name="AÑOANT2" localSheetId="70">OFFSET(#REF!,MATCH(#REF!,#REF!,0)-36,0,12,1)</definedName>
    <definedName name="AÑOANT2" localSheetId="71">OFFSET(#REF!,MATCH(#REF!,#REF!,0)-36,0,12,1)</definedName>
    <definedName name="AÑOANT2" localSheetId="95">OFFSET(#REF!,MATCH(#REF!,#REF!,0)-36,0,12,1)</definedName>
    <definedName name="AÑOANT2" localSheetId="105">OFFSET(#REF!,MATCH(#REF!,#REF!,0)-36,0,12,1)</definedName>
    <definedName name="AÑOANT2">OFFSET([4]RDTOS!$A$2,MATCH([4]RDTOS!$DP$4,[4]RDTOS!$A$2:$A$130,0)-36,0,12,1)</definedName>
    <definedName name="AÑOS" localSheetId="4">OFFSET('[4]MES ACTUAL'!$AG$3,0,0,COUNTA('[4]MES ACTUAL'!$AG$3:$AG$23),1)</definedName>
    <definedName name="AÑOS" localSheetId="57">OFFSET(#REF!,0,0,COUNTA(#REF!),1)</definedName>
    <definedName name="AÑOS" localSheetId="61">OFFSET(#REF!,0,0,COUNTA(#REF!),1)</definedName>
    <definedName name="AÑOS" localSheetId="70">OFFSET(#REF!,0,0,COUNTA(#REF!),1)</definedName>
    <definedName name="AÑOS" localSheetId="71">OFFSET(#REF!,0,0,COUNTA(#REF!),1)</definedName>
    <definedName name="AÑOS" localSheetId="95">OFFSET(#REF!,0,0,COUNTA(#REF!),1)</definedName>
    <definedName name="AÑOS" localSheetId="105">OFFSET(#REF!,0,0,COUNTA(#REF!),1)</definedName>
    <definedName name="AÑOS">OFFSET('[4]MES ACTUAL'!$AG$3,0,0,COUNTA('[4]MES ACTUAL'!$AG$3:$AG$23),1)</definedName>
    <definedName name="APLICATIVO" localSheetId="0">#REF!</definedName>
    <definedName name="APLICATIVO" localSheetId="5">#REF!</definedName>
    <definedName name="APLICATIVO" localSheetId="4">#REF!</definedName>
    <definedName name="APLICATIVO" localSheetId="57">#REF!</definedName>
    <definedName name="APLICATIVO" localSheetId="58">#REF!</definedName>
    <definedName name="APLICATIVO" localSheetId="61">#REF!</definedName>
    <definedName name="APLICATIVO" localSheetId="66">#REF!</definedName>
    <definedName name="APLICATIVO" localSheetId="67">#REF!</definedName>
    <definedName name="APLICATIVO" localSheetId="68">#REF!</definedName>
    <definedName name="APLICATIVO" localSheetId="70">#REF!</definedName>
    <definedName name="APLICATIVO" localSheetId="71">#REF!</definedName>
    <definedName name="APLICATIVO" localSheetId="6">#REF!</definedName>
    <definedName name="APLICATIVO" localSheetId="72">#REF!</definedName>
    <definedName name="APLICATIVO" localSheetId="73">#REF!</definedName>
    <definedName name="APLICATIVO" localSheetId="74">#REF!</definedName>
    <definedName name="APLICATIVO" localSheetId="76">#REF!</definedName>
    <definedName name="APLICATIVO" localSheetId="77">#REF!</definedName>
    <definedName name="APLICATIVO" localSheetId="78">#REF!</definedName>
    <definedName name="APLICATIVO" localSheetId="79">#REF!</definedName>
    <definedName name="APLICATIVO" localSheetId="95">#REF!</definedName>
    <definedName name="APLICATIVO" localSheetId="97">#REF!</definedName>
    <definedName name="APLICATIVO" localSheetId="103">#REF!</definedName>
    <definedName name="APLICATIVO" localSheetId="104">#REF!</definedName>
    <definedName name="APLICATIVO" localSheetId="105">#REF!</definedName>
    <definedName name="APLICATIVO" localSheetId="106">#REF!</definedName>
    <definedName name="APLICATIVO" localSheetId="107">#REF!</definedName>
    <definedName name="APLICATIVO" localSheetId="11">#REF!</definedName>
    <definedName name="APLICATIVO" localSheetId="28">#REF!</definedName>
    <definedName name="APLICATIVO" localSheetId="29">#REF!</definedName>
    <definedName name="APLICATIVO" localSheetId="98">#REF!</definedName>
    <definedName name="APLICATIVO">#REF!</definedName>
    <definedName name="APLICATIVOS" localSheetId="0">#REF!</definedName>
    <definedName name="APLICATIVOS" localSheetId="5">#REF!</definedName>
    <definedName name="APLICATIVOS" localSheetId="4">#REF!</definedName>
    <definedName name="APLICATIVOS" localSheetId="57">#REF!</definedName>
    <definedName name="APLICATIVOS" localSheetId="58">#REF!</definedName>
    <definedName name="APLICATIVOS" localSheetId="61">#REF!</definedName>
    <definedName name="APLICATIVOS" localSheetId="66">#REF!</definedName>
    <definedName name="APLICATIVOS" localSheetId="67">#REF!</definedName>
    <definedName name="APLICATIVOS" localSheetId="68">#REF!</definedName>
    <definedName name="APLICATIVOS" localSheetId="70">#REF!</definedName>
    <definedName name="APLICATIVOS" localSheetId="71">#REF!</definedName>
    <definedName name="APLICATIVOS" localSheetId="6">#REF!</definedName>
    <definedName name="APLICATIVOS" localSheetId="72">#REF!</definedName>
    <definedName name="APLICATIVOS" localSheetId="73">#REF!</definedName>
    <definedName name="APLICATIVOS" localSheetId="74">#REF!</definedName>
    <definedName name="APLICATIVOS" localSheetId="76">#REF!</definedName>
    <definedName name="APLICATIVOS" localSheetId="77">#REF!</definedName>
    <definedName name="APLICATIVOS" localSheetId="78">#REF!</definedName>
    <definedName name="APLICATIVOS" localSheetId="79">#REF!</definedName>
    <definedName name="APLICATIVOS" localSheetId="95">#REF!</definedName>
    <definedName name="APLICATIVOS" localSheetId="97">#REF!</definedName>
    <definedName name="APLICATIVOS" localSheetId="103">#REF!</definedName>
    <definedName name="APLICATIVOS" localSheetId="104">#REF!</definedName>
    <definedName name="APLICATIVOS" localSheetId="105">#REF!</definedName>
    <definedName name="APLICATIVOS" localSheetId="106">#REF!</definedName>
    <definedName name="APLICATIVOS" localSheetId="107">#REF!</definedName>
    <definedName name="APLICATIVOS" localSheetId="11">#REF!</definedName>
    <definedName name="APLICATIVOS" localSheetId="28">#REF!</definedName>
    <definedName name="APLICATIVOS" localSheetId="29">#REF!</definedName>
    <definedName name="APLICATIVOS" localSheetId="98">#REF!</definedName>
    <definedName name="APLICATIVOS">#REF!</definedName>
    <definedName name="AREA" localSheetId="0">#REF!</definedName>
    <definedName name="AREA" localSheetId="5">#REF!</definedName>
    <definedName name="AREA" localSheetId="4">#REF!</definedName>
    <definedName name="AREA" localSheetId="57">#REF!</definedName>
    <definedName name="AREA" localSheetId="58">#REF!</definedName>
    <definedName name="AREA" localSheetId="61">#REF!</definedName>
    <definedName name="AREA" localSheetId="66">#REF!</definedName>
    <definedName name="AREA" localSheetId="67">#REF!</definedName>
    <definedName name="AREA" localSheetId="68">#REF!</definedName>
    <definedName name="AREA" localSheetId="70">#REF!</definedName>
    <definedName name="AREA" localSheetId="71">#REF!</definedName>
    <definedName name="AREA" localSheetId="6">#REF!</definedName>
    <definedName name="AREA" localSheetId="72">#REF!</definedName>
    <definedName name="AREA" localSheetId="73">#REF!</definedName>
    <definedName name="AREA" localSheetId="74">#REF!</definedName>
    <definedName name="AREA" localSheetId="76">#REF!</definedName>
    <definedName name="AREA" localSheetId="77">#REF!</definedName>
    <definedName name="AREA" localSheetId="78">#REF!</definedName>
    <definedName name="AREA" localSheetId="79">#REF!</definedName>
    <definedName name="AREA" localSheetId="95">#REF!</definedName>
    <definedName name="AREA" localSheetId="97">#REF!</definedName>
    <definedName name="AREA" localSheetId="103">#REF!</definedName>
    <definedName name="AREA" localSheetId="104">#REF!</definedName>
    <definedName name="AREA" localSheetId="105">#REF!</definedName>
    <definedName name="AREA" localSheetId="106">#REF!</definedName>
    <definedName name="AREA" localSheetId="107">#REF!</definedName>
    <definedName name="AREA" localSheetId="11">#REF!</definedName>
    <definedName name="AREA" localSheetId="28">#REF!</definedName>
    <definedName name="AREA" localSheetId="29">#REF!</definedName>
    <definedName name="AREA" localSheetId="98">#REF!</definedName>
    <definedName name="AREA">#REF!</definedName>
    <definedName name="_xlnm.Print_Area" localSheetId="1">Activos!$A$1:$D$44</definedName>
    <definedName name="_xlnm.Print_Area" localSheetId="0">#REF!</definedName>
    <definedName name="_xlnm.Print_Area" localSheetId="5">'Estado cambios Patrimonio'!$A$1:$M$23</definedName>
    <definedName name="_xlnm.Print_Area" localSheetId="3">'Estado resultado integral'!$A$1:$D$49</definedName>
    <definedName name="_xlnm.Print_Area" localSheetId="4">'Flujos de efectivo'!$A$1:$D$56</definedName>
    <definedName name="_xlnm.Print_Area" localSheetId="57">#REF!</definedName>
    <definedName name="_xlnm.Print_Area" localSheetId="58">#REF!</definedName>
    <definedName name="_xlnm.Print_Area" localSheetId="61">'Nota 14 Compromisos adquisicion'!$A$5:$D$7</definedName>
    <definedName name="_xlnm.Print_Area" localSheetId="60">'Nota 14 mov act intangibles'!#REF!</definedName>
    <definedName name="_xlnm.Print_Area" localSheetId="63">'Nota 15 PP&amp;E Mov 23-24'!#REF!</definedName>
    <definedName name="_xlnm.Print_Area" localSheetId="66">#REF!</definedName>
    <definedName name="_xlnm.Print_Area" localSheetId="67">#REF!</definedName>
    <definedName name="_xlnm.Print_Area" localSheetId="68">#REF!</definedName>
    <definedName name="_xlnm.Print_Area" localSheetId="70">#REF!</definedName>
    <definedName name="_xlnm.Print_Area" localSheetId="71">#REF!</definedName>
    <definedName name="_xlnm.Print_Area" localSheetId="10">#REF!</definedName>
    <definedName name="_xlnm.Print_Area" localSheetId="9">#REF!</definedName>
    <definedName name="_xlnm.Print_Area" localSheetId="6">#REF!</definedName>
    <definedName name="_xlnm.Print_Area" localSheetId="72">#REF!</definedName>
    <definedName name="_xlnm.Print_Area" localSheetId="73">#REF!</definedName>
    <definedName name="_xlnm.Print_Area" localSheetId="74">'Nota 21 Obligaciones org'!$A$1:$E$15</definedName>
    <definedName name="_xlnm.Print_Area" localSheetId="76">#REF!</definedName>
    <definedName name="_xlnm.Print_Area" localSheetId="77">#REF!</definedName>
    <definedName name="_xlnm.Print_Area" localSheetId="78">#REF!</definedName>
    <definedName name="_xlnm.Print_Area" localSheetId="79">#REF!</definedName>
    <definedName name="_xlnm.Print_Area" localSheetId="86">'Nota 28 Composición portafolio'!$A$6:$E$13</definedName>
    <definedName name="_xlnm.Print_Area" localSheetId="90">'Nota 28 Exp sectores 2023'!$A$4:$F$15</definedName>
    <definedName name="_xlnm.Print_Area" localSheetId="89">'Nota 28 Exp sectores 2024'!$A$4:$F$14</definedName>
    <definedName name="_xlnm.Print_Area" localSheetId="88">'Nota 28 Exposicion 2023'!#REF!</definedName>
    <definedName name="_xlnm.Print_Area" localSheetId="87">'Nota 28 Exposicion 2024'!#REF!</definedName>
    <definedName name="_xlnm.Print_Area" localSheetId="80">#REF!</definedName>
    <definedName name="_xlnm.Print_Area" localSheetId="92">#REF!</definedName>
    <definedName name="_xlnm.Print_Area" localSheetId="91">#REF!</definedName>
    <definedName name="_xlnm.Print_Area" localSheetId="93">#REF!</definedName>
    <definedName name="_xlnm.Print_Area" localSheetId="95">#REF!</definedName>
    <definedName name="_xlnm.Print_Area" localSheetId="97">#REF!</definedName>
    <definedName name="_xlnm.Print_Area" localSheetId="103">#REF!</definedName>
    <definedName name="_xlnm.Print_Area" localSheetId="104">#REF!</definedName>
    <definedName name="_xlnm.Print_Area" localSheetId="105">#REF!</definedName>
    <definedName name="_xlnm.Print_Area" localSheetId="106">#REF!</definedName>
    <definedName name="_xlnm.Print_Area" localSheetId="107">#REF!</definedName>
    <definedName name="_xlnm.Print_Area" localSheetId="11">#REF!</definedName>
    <definedName name="_xlnm.Print_Area" localSheetId="19">#REF!</definedName>
    <definedName name="_xlnm.Print_Area" localSheetId="18">#REF!</definedName>
    <definedName name="_xlnm.Print_Area" localSheetId="16">#REF!</definedName>
    <definedName name="_xlnm.Print_Area" localSheetId="15">#REF!</definedName>
    <definedName name="_xlnm.Print_Area" localSheetId="20">#REF!</definedName>
    <definedName name="_xlnm.Print_Area" localSheetId="14">#REF!</definedName>
    <definedName name="_xlnm.Print_Area" localSheetId="13">#REF!</definedName>
    <definedName name="_xlnm.Print_Area" localSheetId="25">#REF!</definedName>
    <definedName name="_xlnm.Print_Area" localSheetId="26">#REF!</definedName>
    <definedName name="_xlnm.Print_Area" localSheetId="27">'Nota 6A -aportesorginternales'!$A$2:$C$19</definedName>
    <definedName name="_xlnm.Print_Area" localSheetId="28">#REF!</definedName>
    <definedName name="_xlnm.Print_Area" localSheetId="29">#REF!</definedName>
    <definedName name="_xlnm.Print_Area" localSheetId="33">#REF!</definedName>
    <definedName name="_xlnm.Print_Area" localSheetId="31">#REF!</definedName>
    <definedName name="_xlnm.Print_Area" localSheetId="36">#REF!</definedName>
    <definedName name="_xlnm.Print_Area" localSheetId="34">'Nota 8B Portafolio regula '!$A$4:$E$11</definedName>
    <definedName name="_xlnm.Print_Area" localSheetId="35">#REF!</definedName>
    <definedName name="_xlnm.Print_Area" localSheetId="98">#REF!</definedName>
    <definedName name="_xlnm.Print_Area" localSheetId="2">Pasivos!$A$1:$D$36</definedName>
    <definedName name="_xlnm.Print_Area">#REF!</definedName>
    <definedName name="Beta0" localSheetId="0">#REF!</definedName>
    <definedName name="Beta0" localSheetId="5">#REF!</definedName>
    <definedName name="Beta0" localSheetId="4">#REF!</definedName>
    <definedName name="Beta0" localSheetId="57">#REF!</definedName>
    <definedName name="Beta0" localSheetId="58">#REF!</definedName>
    <definedName name="Beta0" localSheetId="61">#REF!</definedName>
    <definedName name="Beta0" localSheetId="66">#REF!</definedName>
    <definedName name="Beta0" localSheetId="67">#REF!</definedName>
    <definedName name="Beta0" localSheetId="68">#REF!</definedName>
    <definedName name="Beta0" localSheetId="72">#REF!</definedName>
    <definedName name="Beta0" localSheetId="73">#REF!</definedName>
    <definedName name="Beta0" localSheetId="74">#REF!</definedName>
    <definedName name="Beta0" localSheetId="76">#REF!</definedName>
    <definedName name="Beta0" localSheetId="79">#REF!</definedName>
    <definedName name="Beta0" localSheetId="95">#REF!</definedName>
    <definedName name="Beta0" localSheetId="97">#REF!</definedName>
    <definedName name="Beta0" localSheetId="103">#REF!</definedName>
    <definedName name="Beta0" localSheetId="104">#REF!</definedName>
    <definedName name="Beta0" localSheetId="106">#REF!</definedName>
    <definedName name="Beta0" localSheetId="107">#REF!</definedName>
    <definedName name="Beta0" localSheetId="11">#REF!</definedName>
    <definedName name="Beta0" localSheetId="25">#REF!</definedName>
    <definedName name="Beta0" localSheetId="26">#REF!</definedName>
    <definedName name="Beta0" localSheetId="27">#REF!</definedName>
    <definedName name="Beta0" localSheetId="28">#REF!</definedName>
    <definedName name="Beta0" localSheetId="29">#REF!</definedName>
    <definedName name="Beta0" localSheetId="98">#REF!</definedName>
    <definedName name="Beta0">#REF!</definedName>
    <definedName name="Beta1" localSheetId="0">#REF!</definedName>
    <definedName name="Beta1" localSheetId="5">#REF!</definedName>
    <definedName name="Beta1" localSheetId="4">#REF!</definedName>
    <definedName name="Beta1" localSheetId="57">#REF!</definedName>
    <definedName name="Beta1" localSheetId="58">#REF!</definedName>
    <definedName name="Beta1" localSheetId="61">#REF!</definedName>
    <definedName name="Beta1" localSheetId="66">#REF!</definedName>
    <definedName name="Beta1" localSheetId="67">#REF!</definedName>
    <definedName name="Beta1" localSheetId="68">#REF!</definedName>
    <definedName name="Beta1" localSheetId="72">#REF!</definedName>
    <definedName name="Beta1" localSheetId="73">#REF!</definedName>
    <definedName name="Beta1" localSheetId="74">#REF!</definedName>
    <definedName name="Beta1" localSheetId="76">#REF!</definedName>
    <definedName name="Beta1" localSheetId="79">#REF!</definedName>
    <definedName name="Beta1" localSheetId="95">#REF!</definedName>
    <definedName name="Beta1" localSheetId="97">#REF!</definedName>
    <definedName name="Beta1" localSheetId="103">#REF!</definedName>
    <definedName name="Beta1" localSheetId="104">#REF!</definedName>
    <definedName name="Beta1" localSheetId="106">#REF!</definedName>
    <definedName name="Beta1" localSheetId="107">#REF!</definedName>
    <definedName name="Beta1" localSheetId="11">#REF!</definedName>
    <definedName name="Beta1" localSheetId="25">#REF!</definedName>
    <definedName name="Beta1" localSheetId="26">#REF!</definedName>
    <definedName name="Beta1" localSheetId="27">#REF!</definedName>
    <definedName name="Beta1" localSheetId="28">#REF!</definedName>
    <definedName name="Beta1" localSheetId="29">#REF!</definedName>
    <definedName name="Beta1" localSheetId="98">#REF!</definedName>
    <definedName name="Beta1">#REF!</definedName>
    <definedName name="Beta2" localSheetId="0">#REF!</definedName>
    <definedName name="Beta2" localSheetId="5">#REF!</definedName>
    <definedName name="Beta2" localSheetId="4">#REF!</definedName>
    <definedName name="Beta2" localSheetId="57">#REF!</definedName>
    <definedName name="Beta2" localSheetId="58">#REF!</definedName>
    <definedName name="Beta2" localSheetId="61">#REF!</definedName>
    <definedName name="Beta2" localSheetId="66">#REF!</definedName>
    <definedName name="Beta2" localSheetId="67">#REF!</definedName>
    <definedName name="Beta2" localSheetId="68">#REF!</definedName>
    <definedName name="Beta2" localSheetId="72">#REF!</definedName>
    <definedName name="Beta2" localSheetId="73">#REF!</definedName>
    <definedName name="Beta2" localSheetId="74">#REF!</definedName>
    <definedName name="Beta2" localSheetId="76">#REF!</definedName>
    <definedName name="Beta2" localSheetId="79">#REF!</definedName>
    <definedName name="Beta2" localSheetId="95">#REF!</definedName>
    <definedName name="Beta2" localSheetId="97">#REF!</definedName>
    <definedName name="Beta2" localSheetId="103">#REF!</definedName>
    <definedName name="Beta2" localSheetId="104">#REF!</definedName>
    <definedName name="Beta2" localSheetId="106">#REF!</definedName>
    <definedName name="Beta2" localSheetId="107">#REF!</definedName>
    <definedName name="Beta2" localSheetId="11">#REF!</definedName>
    <definedName name="Beta2" localSheetId="25">#REF!</definedName>
    <definedName name="Beta2" localSheetId="26">#REF!</definedName>
    <definedName name="Beta2" localSheetId="27">#REF!</definedName>
    <definedName name="Beta2" localSheetId="28">#REF!</definedName>
    <definedName name="Beta2" localSheetId="29">#REF!</definedName>
    <definedName name="Beta2" localSheetId="98">#REF!</definedName>
    <definedName name="Beta2">#REF!</definedName>
    <definedName name="CASA" localSheetId="4">OFFSET([4]TCAMBIO!$G$12,0,0,COUNTA([4]TCAMBIO!$G$12:$G$50),1)</definedName>
    <definedName name="CASA" localSheetId="57">OFFSET(#REF!,0,0,COUNTA(#REF!),1)</definedName>
    <definedName name="CASA" localSheetId="61">OFFSET(#REF!,0,0,COUNTA(#REF!),1)</definedName>
    <definedName name="CASA" localSheetId="70">OFFSET(#REF!,0,0,COUNTA(#REF!),1)</definedName>
    <definedName name="CASA" localSheetId="71">OFFSET(#REF!,0,0,COUNTA(#REF!),1)</definedName>
    <definedName name="CASA" localSheetId="95">OFFSET(#REF!,0,0,COUNTA(#REF!),1)</definedName>
    <definedName name="CASA" localSheetId="105">OFFSET(#REF!,0,0,COUNTA(#REF!),1)</definedName>
    <definedName name="CASA">OFFSET([4]TCAMBIO!$G$12,0,0,COUNTA([4]TCAMBIO!$G$12:$G$50),1)</definedName>
    <definedName name="CCCC" localSheetId="0">#REF!</definedName>
    <definedName name="CCCC" localSheetId="5">#REF!</definedName>
    <definedName name="CCCC" localSheetId="4">#REF!</definedName>
    <definedName name="CCCC" localSheetId="57">#REF!</definedName>
    <definedName name="CCCC" localSheetId="58">#REF!</definedName>
    <definedName name="CCCC" localSheetId="61">#REF!</definedName>
    <definedName name="CCCC" localSheetId="63">#REF!</definedName>
    <definedName name="CCCC" localSheetId="66">#REF!</definedName>
    <definedName name="CCCC" localSheetId="67">#REF!</definedName>
    <definedName name="CCCC" localSheetId="68">#REF!</definedName>
    <definedName name="CCCC" localSheetId="70">#REF!</definedName>
    <definedName name="CCCC" localSheetId="71">#REF!</definedName>
    <definedName name="CCCC" localSheetId="10">#REF!</definedName>
    <definedName name="CCCC" localSheetId="9">#REF!</definedName>
    <definedName name="CCCC" localSheetId="6">#REF!</definedName>
    <definedName name="CCCC" localSheetId="72">#REF!</definedName>
    <definedName name="CCCC" localSheetId="73">#REF!</definedName>
    <definedName name="CCCC" localSheetId="74">#REF!</definedName>
    <definedName name="CCCC" localSheetId="76">#REF!</definedName>
    <definedName name="CCCC" localSheetId="77">#REF!</definedName>
    <definedName name="CCCC" localSheetId="78">#REF!</definedName>
    <definedName name="CCCC" localSheetId="79">#REF!</definedName>
    <definedName name="CCCC" localSheetId="92">#REF!</definedName>
    <definedName name="CCCC" localSheetId="91">#REF!</definedName>
    <definedName name="CCCC" localSheetId="93">#REF!</definedName>
    <definedName name="CCCC" localSheetId="95">#REF!</definedName>
    <definedName name="CCCC" localSheetId="97">#REF!</definedName>
    <definedName name="CCCC" localSheetId="103">#REF!</definedName>
    <definedName name="CCCC" localSheetId="104">#REF!</definedName>
    <definedName name="CCCC" localSheetId="105">#REF!</definedName>
    <definedName name="CCCC" localSheetId="106">#REF!</definedName>
    <definedName name="CCCC" localSheetId="107">#REF!</definedName>
    <definedName name="CCCC" localSheetId="11">#REF!</definedName>
    <definedName name="CCCC" localSheetId="20">#REF!</definedName>
    <definedName name="CCCC" localSheetId="28">#REF!</definedName>
    <definedName name="CCCC" localSheetId="29">#REF!</definedName>
    <definedName name="CCCC" localSheetId="33">#REF!</definedName>
    <definedName name="CCCC" localSheetId="31">#REF!</definedName>
    <definedName name="CCCC" localSheetId="36">#REF!</definedName>
    <definedName name="CCCC" localSheetId="34">#REF!</definedName>
    <definedName name="CCCC" localSheetId="35">#REF!</definedName>
    <definedName name="CCCC" localSheetId="98">#REF!</definedName>
    <definedName name="CCCC">#REF!</definedName>
    <definedName name="CEst" localSheetId="57">#REF!</definedName>
    <definedName name="CEst" localSheetId="61">#REF!</definedName>
    <definedName name="CEst" localSheetId="70">#REF!</definedName>
    <definedName name="CEst" localSheetId="71">#REF!</definedName>
    <definedName name="CEst" localSheetId="105">#REF!</definedName>
    <definedName name="CEst">[6]Axo_Gasto!$BD$14:$BD$469</definedName>
    <definedName name="CEst_acum" localSheetId="57">#REF!</definedName>
    <definedName name="CEst_acum" localSheetId="61">#REF!</definedName>
    <definedName name="CEst_acum" localSheetId="70">#REF!</definedName>
    <definedName name="CEst_acum" localSheetId="71">#REF!</definedName>
    <definedName name="CEst_acum" localSheetId="105">#REF!</definedName>
    <definedName name="CEst_acum">[6]Axo_Gasto!$BD$498:$BD$552</definedName>
    <definedName name="Clasificación" localSheetId="5">'[10]Cédula Analitica'!$S$1:$S$5</definedName>
    <definedName name="Clasificación" localSheetId="4">'[10]Cédula Analitica'!$S$1:$S$5</definedName>
    <definedName name="Clasificación" localSheetId="57">#REF!</definedName>
    <definedName name="Clasificación" localSheetId="61">#REF!</definedName>
    <definedName name="Clasificación" localSheetId="70">#REF!</definedName>
    <definedName name="Clasificación" localSheetId="71">#REF!</definedName>
    <definedName name="Clasificación" localSheetId="95">#REF!</definedName>
    <definedName name="Clasificación" localSheetId="105">#REF!</definedName>
    <definedName name="Clasificación">'[11]Cédula Analitica'!$S$1:$S$5</definedName>
    <definedName name="codigo" localSheetId="57">#REF!</definedName>
    <definedName name="codigo" localSheetId="61">#REF!</definedName>
    <definedName name="codigo" localSheetId="70">#REF!</definedName>
    <definedName name="codigo" localSheetId="71">#REF!</definedName>
    <definedName name="codigo" localSheetId="105">#REF!</definedName>
    <definedName name="codigo">[6]Axo_Gasto!$A$14:$A$492</definedName>
    <definedName name="comprometido" localSheetId="57">#REF!</definedName>
    <definedName name="comprometido" localSheetId="61">#REF!</definedName>
    <definedName name="comprometido" localSheetId="70">#REF!</definedName>
    <definedName name="comprometido" localSheetId="71">#REF!</definedName>
    <definedName name="comprometido" localSheetId="105">#REF!</definedName>
    <definedName name="comprometido">[6]AnexoHW!$O$13:$O$138</definedName>
    <definedName name="comprometidoSW" localSheetId="57">#REF!</definedName>
    <definedName name="comprometidoSW" localSheetId="61">#REF!</definedName>
    <definedName name="comprometidoSW" localSheetId="70">#REF!</definedName>
    <definedName name="comprometidoSW" localSheetId="71">#REF!</definedName>
    <definedName name="comprometidoSW" localSheetId="105">#REF!</definedName>
    <definedName name="comprometidoSW">[6]AnexoSW!$Q$14:$Q$250</definedName>
    <definedName name="CONC_10" localSheetId="57">#REF!</definedName>
    <definedName name="CONC_10" localSheetId="61">#REF!</definedName>
    <definedName name="CONC_10" localSheetId="70">#REF!</definedName>
    <definedName name="CONC_10" localSheetId="71">#REF!</definedName>
    <definedName name="CONC_10" localSheetId="105">#REF!</definedName>
    <definedName name="CONC_10">[12]LICENCIAS!$B$46</definedName>
    <definedName name="consecutivo" localSheetId="57">#REF!</definedName>
    <definedName name="consecutivo" localSheetId="61">#REF!</definedName>
    <definedName name="consecutivo" localSheetId="70">#REF!</definedName>
    <definedName name="consecutivo" localSheetId="71">#REF!</definedName>
    <definedName name="consecutivo" localSheetId="95">#REF!</definedName>
    <definedName name="consecutivo" localSheetId="105">#REF!</definedName>
    <definedName name="consecutivo">[13]Anexo!$B$14:$B$82</definedName>
    <definedName name="consecutivoSW" localSheetId="57">#REF!</definedName>
    <definedName name="consecutivoSW" localSheetId="61">#REF!</definedName>
    <definedName name="consecutivoSW" localSheetId="70">#REF!</definedName>
    <definedName name="consecutivoSW" localSheetId="71">#REF!</definedName>
    <definedName name="consecutivoSW" localSheetId="105">#REF!</definedName>
    <definedName name="consecutivoSW">[6]AnexoSW!$B$14:$B$254</definedName>
    <definedName name="consInd" localSheetId="57">#REF!</definedName>
    <definedName name="consInd" localSheetId="61">#REF!</definedName>
    <definedName name="consInd" localSheetId="70">#REF!</definedName>
    <definedName name="consInd" localSheetId="71">#REF!</definedName>
    <definedName name="consInd" localSheetId="105">#REF!</definedName>
    <definedName name="consInd">[6]AcumuladoHW!$T$14:$T$207</definedName>
    <definedName name="ConsIndSW" localSheetId="57">#REF!</definedName>
    <definedName name="ConsIndSW" localSheetId="61">#REF!</definedName>
    <definedName name="ConsIndSW" localSheetId="70">#REF!</definedName>
    <definedName name="ConsIndSW" localSheetId="71">#REF!</definedName>
    <definedName name="ConsIndSW" localSheetId="105">#REF!</definedName>
    <definedName name="ConsIndSW">[6]AcumuladoSW!$T$14:$T$96</definedName>
    <definedName name="consTrimI" localSheetId="57">#REF!</definedName>
    <definedName name="consTrimI" localSheetId="61">#REF!</definedName>
    <definedName name="consTrimI" localSheetId="70">#REF!</definedName>
    <definedName name="consTrimI" localSheetId="71">#REF!</definedName>
    <definedName name="consTrimI" localSheetId="105">#REF!</definedName>
    <definedName name="consTrimI">[6]ContabilidadHW!$A$5:$A$53</definedName>
    <definedName name="consTrimIA" localSheetId="57">#REF!</definedName>
    <definedName name="consTrimIA" localSheetId="61">#REF!</definedName>
    <definedName name="consTrimIA" localSheetId="70">#REF!</definedName>
    <definedName name="consTrimIA" localSheetId="71">#REF!</definedName>
    <definedName name="consTrimIA" localSheetId="105">#REF!</definedName>
    <definedName name="consTrimIA">[6]ContabilidadSeg!$A$5:$A$58</definedName>
    <definedName name="consTrimII" localSheetId="57">#REF!</definedName>
    <definedName name="consTrimII" localSheetId="61">#REF!</definedName>
    <definedName name="consTrimII" localSheetId="70">#REF!</definedName>
    <definedName name="consTrimII" localSheetId="71">#REF!</definedName>
    <definedName name="consTrimII" localSheetId="105">#REF!</definedName>
    <definedName name="consTrimII">[6]ContabilidadHW!$A$54:$A$112</definedName>
    <definedName name="consTrimIIA" localSheetId="57">#REF!</definedName>
    <definedName name="consTrimIIA" localSheetId="61">#REF!</definedName>
    <definedName name="consTrimIIA" localSheetId="70">#REF!</definedName>
    <definedName name="consTrimIIA" localSheetId="71">#REF!</definedName>
    <definedName name="consTrimIIA" localSheetId="105">#REF!</definedName>
    <definedName name="consTrimIIA">[6]ContabilidadSeg!$A$59:$A$106</definedName>
    <definedName name="consTrimIII" localSheetId="57">#REF!</definedName>
    <definedName name="consTrimIII" localSheetId="61">#REF!</definedName>
    <definedName name="consTrimIII" localSheetId="70">#REF!</definedName>
    <definedName name="consTrimIII" localSheetId="71">#REF!</definedName>
    <definedName name="consTrimIII" localSheetId="105">#REF!</definedName>
    <definedName name="consTrimIII">[6]ContabilidadHW!$A$113:$A$173</definedName>
    <definedName name="consTrimIIIA" localSheetId="57">#REF!</definedName>
    <definedName name="consTrimIIIA" localSheetId="61">#REF!</definedName>
    <definedName name="consTrimIIIA" localSheetId="70">#REF!</definedName>
    <definedName name="consTrimIIIA" localSheetId="71">#REF!</definedName>
    <definedName name="consTrimIIIA" localSheetId="105">#REF!</definedName>
    <definedName name="consTrimIIIA">[6]ContabilidadSeg!$A$107:$A$153</definedName>
    <definedName name="consTrimIV" localSheetId="57">#REF!</definedName>
    <definedName name="consTrimIV" localSheetId="61">#REF!</definedName>
    <definedName name="consTrimIV" localSheetId="70">#REF!</definedName>
    <definedName name="consTrimIV" localSheetId="71">#REF!</definedName>
    <definedName name="consTrimIV" localSheetId="105">#REF!</definedName>
    <definedName name="consTrimIV">[6]ContabilidadHW!$A$174:$A$237</definedName>
    <definedName name="consTrimIVA" localSheetId="57">#REF!</definedName>
    <definedName name="consTrimIVA" localSheetId="61">#REF!</definedName>
    <definedName name="consTrimIVA" localSheetId="70">#REF!</definedName>
    <definedName name="consTrimIVA" localSheetId="71">#REF!</definedName>
    <definedName name="consTrimIVA" localSheetId="105">#REF!</definedName>
    <definedName name="consTrimIVA">[6]ContabilidadSeg!$A$154:$A$220</definedName>
    <definedName name="CPI" localSheetId="57">#REF!</definedName>
    <definedName name="CPI" localSheetId="61">#REF!</definedName>
    <definedName name="CPI" localSheetId="70">#REF!</definedName>
    <definedName name="CPI" localSheetId="71">#REF!</definedName>
    <definedName name="CPI" localSheetId="95">#REF!</definedName>
    <definedName name="CPI" localSheetId="105">#REF!</definedName>
    <definedName name="CPI">'[14]SPBC 2009'!$E$2</definedName>
    <definedName name="CReal" localSheetId="57">#REF!</definedName>
    <definedName name="CReal" localSheetId="61">#REF!</definedName>
    <definedName name="CReal" localSheetId="70">#REF!</definedName>
    <definedName name="CReal" localSheetId="71">#REF!</definedName>
    <definedName name="CReal" localSheetId="105">#REF!</definedName>
    <definedName name="CReal">[6]Axo_Gasto!$BB$14:$BB$469</definedName>
    <definedName name="CReal_acum" localSheetId="57">#REF!</definedName>
    <definedName name="CReal_acum" localSheetId="61">#REF!</definedName>
    <definedName name="CReal_acum" localSheetId="70">#REF!</definedName>
    <definedName name="CReal_acum" localSheetId="71">#REF!</definedName>
    <definedName name="CReal_acum" localSheetId="105">#REF!</definedName>
    <definedName name="CReal_acum">[6]Axo_Gasto!$BB$498:$BB$552</definedName>
    <definedName name="CRITERIO" localSheetId="0">#REF!</definedName>
    <definedName name="CRITERIO" localSheetId="5">#REF!</definedName>
    <definedName name="CRITERIO" localSheetId="4">#REF!</definedName>
    <definedName name="CRITERIO" localSheetId="57">#REF!</definedName>
    <definedName name="CRITERIO" localSheetId="58">#REF!</definedName>
    <definedName name="CRITERIO" localSheetId="61">#REF!</definedName>
    <definedName name="CRITERIO" localSheetId="66">#REF!</definedName>
    <definedName name="CRITERIO" localSheetId="67">#REF!</definedName>
    <definedName name="CRITERIO" localSheetId="68">#REF!</definedName>
    <definedName name="CRITERIO" localSheetId="6">#REF!</definedName>
    <definedName name="CRITERIO" localSheetId="72">#REF!</definedName>
    <definedName name="CRITERIO" localSheetId="73">#REF!</definedName>
    <definedName name="CRITERIO" localSheetId="74">#REF!</definedName>
    <definedName name="CRITERIO" localSheetId="76">#REF!</definedName>
    <definedName name="CRITERIO" localSheetId="77">#REF!</definedName>
    <definedName name="CRITERIO" localSheetId="78">#REF!</definedName>
    <definedName name="CRITERIO" localSheetId="79">#REF!</definedName>
    <definedName name="CRITERIO" localSheetId="95">#REF!</definedName>
    <definedName name="CRITERIO" localSheetId="97">#REF!</definedName>
    <definedName name="CRITERIO" localSheetId="103">#REF!</definedName>
    <definedName name="CRITERIO" localSheetId="104">#REF!</definedName>
    <definedName name="CRITERIO" localSheetId="106">#REF!</definedName>
    <definedName name="CRITERIO" localSheetId="107">#REF!</definedName>
    <definedName name="CRITERIO" localSheetId="11">#REF!</definedName>
    <definedName name="CRITERIO" localSheetId="28">#REF!</definedName>
    <definedName name="CRITERIO" localSheetId="29">#REF!</definedName>
    <definedName name="CRITERIO" localSheetId="98">#REF!</definedName>
    <definedName name="CRITERIO">#REF!</definedName>
    <definedName name="Ct_000211" localSheetId="57">#REF!</definedName>
    <definedName name="Ct_000211" localSheetId="61">#REF!</definedName>
    <definedName name="Ct_000211" localSheetId="70">#REF!</definedName>
    <definedName name="Ct_000211" localSheetId="71">#REF!</definedName>
    <definedName name="Ct_000211" localSheetId="105">#REF!</definedName>
    <definedName name="Ct_000211">[6]PagosContrat!$BL$6</definedName>
    <definedName name="Ct_000313" localSheetId="57">#REF!</definedName>
    <definedName name="Ct_000313" localSheetId="61">#REF!</definedName>
    <definedName name="Ct_000313" localSheetId="70">#REF!</definedName>
    <definedName name="Ct_000313" localSheetId="71">#REF!</definedName>
    <definedName name="Ct_000313" localSheetId="105">#REF!</definedName>
    <definedName name="Ct_000313">[6]PagosContrat!$IT$164</definedName>
    <definedName name="Ct_000411" localSheetId="57">#REF!</definedName>
    <definedName name="Ct_000411" localSheetId="61">#REF!</definedName>
    <definedName name="Ct_000411" localSheetId="70">#REF!</definedName>
    <definedName name="Ct_000411" localSheetId="71">#REF!</definedName>
    <definedName name="Ct_000411" localSheetId="105">#REF!</definedName>
    <definedName name="Ct_000411">[6]PagosContrat!$BO$164</definedName>
    <definedName name="Ct_000412" localSheetId="57">#REF!</definedName>
    <definedName name="Ct_000412" localSheetId="61">#REF!</definedName>
    <definedName name="Ct_000412" localSheetId="70">#REF!</definedName>
    <definedName name="Ct_000412" localSheetId="71">#REF!</definedName>
    <definedName name="Ct_000412" localSheetId="105">#REF!</definedName>
    <definedName name="Ct_000412">[6]PagosContrat!$EE$164</definedName>
    <definedName name="Ct_000513" localSheetId="57">#REF!</definedName>
    <definedName name="Ct_000513" localSheetId="61">#REF!</definedName>
    <definedName name="Ct_000513" localSheetId="70">#REF!</definedName>
    <definedName name="Ct_000513" localSheetId="71">#REF!</definedName>
    <definedName name="Ct_000513" localSheetId="105">#REF!</definedName>
    <definedName name="Ct_000513">[6]PagosContrat!$IZ$164</definedName>
    <definedName name="Ct_000610" localSheetId="57">#REF!</definedName>
    <definedName name="Ct_000610" localSheetId="61">#REF!</definedName>
    <definedName name="Ct_000610" localSheetId="70">#REF!</definedName>
    <definedName name="Ct_000610" localSheetId="71">#REF!</definedName>
    <definedName name="Ct_000610" localSheetId="105">#REF!</definedName>
    <definedName name="Ct_000610">[6]PagosContrat!$AT$6</definedName>
    <definedName name="Ct_000611" localSheetId="57">#REF!</definedName>
    <definedName name="Ct_000611" localSheetId="61">#REF!</definedName>
    <definedName name="Ct_000611" localSheetId="70">#REF!</definedName>
    <definedName name="Ct_000611" localSheetId="71">#REF!</definedName>
    <definedName name="Ct_000611" localSheetId="105">#REF!</definedName>
    <definedName name="Ct_000611">[6]PagosContrat!$CD$164</definedName>
    <definedName name="Ct_000613" localSheetId="57">#REF!</definedName>
    <definedName name="Ct_000613" localSheetId="61">#REF!</definedName>
    <definedName name="Ct_000613" localSheetId="70">#REF!</definedName>
    <definedName name="Ct_000613" localSheetId="71">#REF!</definedName>
    <definedName name="Ct_000613" localSheetId="105">#REF!</definedName>
    <definedName name="Ct_000613">[6]PagosContrat!$IH$164</definedName>
    <definedName name="Ct_000614" localSheetId="57">#REF!</definedName>
    <definedName name="Ct_000614" localSheetId="61">#REF!</definedName>
    <definedName name="Ct_000614" localSheetId="70">#REF!</definedName>
    <definedName name="Ct_000614" localSheetId="71">#REF!</definedName>
    <definedName name="Ct_000614" localSheetId="105">#REF!</definedName>
    <definedName name="Ct_000614">[6]PagosContrat!$MH$164</definedName>
    <definedName name="Ct_000712" localSheetId="57">#REF!</definedName>
    <definedName name="Ct_000712" localSheetId="61">#REF!</definedName>
    <definedName name="Ct_000712" localSheetId="70">#REF!</definedName>
    <definedName name="Ct_000712" localSheetId="71">#REF!</definedName>
    <definedName name="Ct_000712" localSheetId="105">#REF!</definedName>
    <definedName name="Ct_000712">[6]PagosContrat!$ED$164</definedName>
    <definedName name="Ct_001113" localSheetId="57">#REF!</definedName>
    <definedName name="Ct_001113" localSheetId="61">#REF!</definedName>
    <definedName name="Ct_001113" localSheetId="70">#REF!</definedName>
    <definedName name="Ct_001113" localSheetId="71">#REF!</definedName>
    <definedName name="Ct_001113" localSheetId="105">#REF!</definedName>
    <definedName name="Ct_001113">[6]PagosContrat!$JH$6</definedName>
    <definedName name="Ct_001213" localSheetId="57">#REF!</definedName>
    <definedName name="Ct_001213" localSheetId="61">#REF!</definedName>
    <definedName name="Ct_001213" localSheetId="70">#REF!</definedName>
    <definedName name="Ct_001213" localSheetId="71">#REF!</definedName>
    <definedName name="Ct_001213" localSheetId="105">#REF!</definedName>
    <definedName name="Ct_001213">[6]PagosContrat!$JR$164</definedName>
    <definedName name="Ct_001312" localSheetId="57">#REF!</definedName>
    <definedName name="Ct_001312" localSheetId="61">#REF!</definedName>
    <definedName name="Ct_001312" localSheetId="70">#REF!</definedName>
    <definedName name="Ct_001312" localSheetId="71">#REF!</definedName>
    <definedName name="Ct_001312" localSheetId="105">#REF!</definedName>
    <definedName name="Ct_001312">[6]PagosContrat!$EI$6</definedName>
    <definedName name="Ct_001314" localSheetId="57">#REF!</definedName>
    <definedName name="Ct_001314" localSheetId="61">#REF!</definedName>
    <definedName name="Ct_001314" localSheetId="70">#REF!</definedName>
    <definedName name="Ct_001314" localSheetId="71">#REF!</definedName>
    <definedName name="Ct_001314" localSheetId="105">#REF!</definedName>
    <definedName name="Ct_001314">[6]PagosContrat!$NU$6</definedName>
    <definedName name="Ct_001511" localSheetId="57">#REF!</definedName>
    <definedName name="Ct_001511" localSheetId="61">#REF!</definedName>
    <definedName name="Ct_001511" localSheetId="70">#REF!</definedName>
    <definedName name="Ct_001511" localSheetId="71">#REF!</definedName>
    <definedName name="Ct_001511" localSheetId="105">#REF!</definedName>
    <definedName name="Ct_001511">[6]PagosContrat!$HC$164</definedName>
    <definedName name="Ct_001512" localSheetId="57">#REF!</definedName>
    <definedName name="Ct_001512" localSheetId="61">#REF!</definedName>
    <definedName name="Ct_001512" localSheetId="70">#REF!</definedName>
    <definedName name="Ct_001512" localSheetId="71">#REF!</definedName>
    <definedName name="Ct_001512" localSheetId="105">#REF!</definedName>
    <definedName name="Ct_001512">[6]PagosContrat!$HP$164</definedName>
    <definedName name="Ct_001713" localSheetId="57">#REF!</definedName>
    <definedName name="Ct_001713" localSheetId="61">#REF!</definedName>
    <definedName name="Ct_001713" localSheetId="70">#REF!</definedName>
    <definedName name="Ct_001713" localSheetId="71">#REF!</definedName>
    <definedName name="Ct_001713" localSheetId="105">#REF!</definedName>
    <definedName name="Ct_001713">[6]PagosContrat!$JC$6</definedName>
    <definedName name="Ct_00174" localSheetId="57">#REF!</definedName>
    <definedName name="Ct_00174" localSheetId="61">#REF!</definedName>
    <definedName name="Ct_00174" localSheetId="70">#REF!</definedName>
    <definedName name="Ct_00174" localSheetId="71">#REF!</definedName>
    <definedName name="Ct_00174" localSheetId="105">#REF!</definedName>
    <definedName name="Ct_00174">[6]PagosContrat!$NI$6</definedName>
    <definedName name="Ct_001814" localSheetId="57">#REF!</definedName>
    <definedName name="Ct_001814" localSheetId="61">#REF!</definedName>
    <definedName name="Ct_001814" localSheetId="70">#REF!</definedName>
    <definedName name="Ct_001814" localSheetId="71">#REF!</definedName>
    <definedName name="Ct_001814" localSheetId="105">#REF!</definedName>
    <definedName name="Ct_001814">[6]PagosContrat!$OD$164</definedName>
    <definedName name="Ct_001910" localSheetId="57">#REF!</definedName>
    <definedName name="Ct_001910" localSheetId="61">#REF!</definedName>
    <definedName name="Ct_001910" localSheetId="70">#REF!</definedName>
    <definedName name="Ct_001910" localSheetId="71">#REF!</definedName>
    <definedName name="Ct_001910" localSheetId="105">#REF!</definedName>
    <definedName name="Ct_001910">[6]PagosContrat!$DQ$6</definedName>
    <definedName name="Ct_001913" localSheetId="57">#REF!</definedName>
    <definedName name="Ct_001913" localSheetId="61">#REF!</definedName>
    <definedName name="Ct_001913" localSheetId="70">#REF!</definedName>
    <definedName name="Ct_001913" localSheetId="71">#REF!</definedName>
    <definedName name="Ct_001913" localSheetId="105">#REF!</definedName>
    <definedName name="Ct_001913">[6]PagosContrat!$JL$164</definedName>
    <definedName name="Ct_002012" localSheetId="57">#REF!</definedName>
    <definedName name="Ct_002012" localSheetId="61">#REF!</definedName>
    <definedName name="Ct_002012" localSheetId="70">#REF!</definedName>
    <definedName name="Ct_002012" localSheetId="71">#REF!</definedName>
    <definedName name="Ct_002012" localSheetId="105">#REF!</definedName>
    <definedName name="Ct_002012">[6]PagosContrat!$EF$164</definedName>
    <definedName name="Ct_002014" localSheetId="57">#REF!</definedName>
    <definedName name="Ct_002014" localSheetId="61">#REF!</definedName>
    <definedName name="Ct_002014" localSheetId="70">#REF!</definedName>
    <definedName name="Ct_002014" localSheetId="71">#REF!</definedName>
    <definedName name="Ct_002014" localSheetId="105">#REF!</definedName>
    <definedName name="Ct_002014">[6]PagosContrat!$NE$6</definedName>
    <definedName name="Ct_002114" localSheetId="57">#REF!</definedName>
    <definedName name="Ct_002114" localSheetId="61">#REF!</definedName>
    <definedName name="Ct_002114" localSheetId="70">#REF!</definedName>
    <definedName name="Ct_002114" localSheetId="71">#REF!</definedName>
    <definedName name="Ct_002114" localSheetId="105">#REF!</definedName>
    <definedName name="Ct_002114">[6]PagosContrat!$NR$6</definedName>
    <definedName name="Ct_002211" localSheetId="57">#REF!</definedName>
    <definedName name="Ct_002211" localSheetId="61">#REF!</definedName>
    <definedName name="Ct_002211" localSheetId="70">#REF!</definedName>
    <definedName name="Ct_002211" localSheetId="71">#REF!</definedName>
    <definedName name="Ct_002211" localSheetId="105">#REF!</definedName>
    <definedName name="Ct_002211">[6]PagosContrat!$BV$6</definedName>
    <definedName name="Ct_002712" localSheetId="57">#REF!</definedName>
    <definedName name="Ct_002712" localSheetId="61">#REF!</definedName>
    <definedName name="Ct_002712" localSheetId="70">#REF!</definedName>
    <definedName name="Ct_002712" localSheetId="71">#REF!</definedName>
    <definedName name="Ct_002712" localSheetId="105">#REF!</definedName>
    <definedName name="Ct_002712">[6]PagosContrat!$ES$6</definedName>
    <definedName name="Ct_003414" localSheetId="57">#REF!</definedName>
    <definedName name="Ct_003414" localSheetId="61">#REF!</definedName>
    <definedName name="Ct_003414" localSheetId="70">#REF!</definedName>
    <definedName name="Ct_003414" localSheetId="71">#REF!</definedName>
    <definedName name="Ct_003414" localSheetId="105">#REF!</definedName>
    <definedName name="Ct_003414">[6]PagosContrat!$NM$164</definedName>
    <definedName name="Ct_003513" localSheetId="57">#REF!</definedName>
    <definedName name="Ct_003513" localSheetId="61">#REF!</definedName>
    <definedName name="Ct_003513" localSheetId="70">#REF!</definedName>
    <definedName name="Ct_003513" localSheetId="71">#REF!</definedName>
    <definedName name="Ct_003513" localSheetId="105">#REF!</definedName>
    <definedName name="Ct_003513">[6]PagosContrat!$IY$164</definedName>
    <definedName name="Ct_004314" localSheetId="57">#REF!</definedName>
    <definedName name="Ct_004314" localSheetId="61">#REF!</definedName>
    <definedName name="Ct_004314" localSheetId="70">#REF!</definedName>
    <definedName name="Ct_004314" localSheetId="71">#REF!</definedName>
    <definedName name="Ct_004314" localSheetId="105">#REF!</definedName>
    <definedName name="Ct_004314">[6]PagosContrat!$NV$6</definedName>
    <definedName name="Ct_004714" localSheetId="57">#REF!</definedName>
    <definedName name="Ct_004714" localSheetId="61">#REF!</definedName>
    <definedName name="Ct_004714" localSheetId="70">#REF!</definedName>
    <definedName name="Ct_004714" localSheetId="71">#REF!</definedName>
    <definedName name="Ct_004714" localSheetId="105">#REF!</definedName>
    <definedName name="Ct_004714">[6]PagosContrat!$OH$6</definedName>
    <definedName name="Ct_005214" localSheetId="57">#REF!</definedName>
    <definedName name="Ct_005214" localSheetId="61">#REF!</definedName>
    <definedName name="Ct_005214" localSheetId="70">#REF!</definedName>
    <definedName name="Ct_005214" localSheetId="71">#REF!</definedName>
    <definedName name="Ct_005214" localSheetId="105">#REF!</definedName>
    <definedName name="Ct_005214">[6]PagosContrat!$NZ$164</definedName>
    <definedName name="Ct_005314" localSheetId="57">#REF!</definedName>
    <definedName name="Ct_005314" localSheetId="61">#REF!</definedName>
    <definedName name="Ct_005314" localSheetId="70">#REF!</definedName>
    <definedName name="Ct_005314" localSheetId="71">#REF!</definedName>
    <definedName name="Ct_005314" localSheetId="105">#REF!</definedName>
    <definedName name="Ct_005314">[6]PagosContrat!$NW$6</definedName>
    <definedName name="Ct_005410" localSheetId="57">#REF!</definedName>
    <definedName name="Ct_005410" localSheetId="61">#REF!</definedName>
    <definedName name="Ct_005410" localSheetId="70">#REF!</definedName>
    <definedName name="Ct_005410" localSheetId="71">#REF!</definedName>
    <definedName name="Ct_005410" localSheetId="105">#REF!</definedName>
    <definedName name="Ct_005410">[6]PagosContrat!$AN$6</definedName>
    <definedName name="Ct_005414" localSheetId="57">#REF!</definedName>
    <definedName name="Ct_005414" localSheetId="61">#REF!</definedName>
    <definedName name="Ct_005414" localSheetId="70">#REF!</definedName>
    <definedName name="Ct_005414" localSheetId="71">#REF!</definedName>
    <definedName name="Ct_005414" localSheetId="105">#REF!</definedName>
    <definedName name="Ct_005414">[6]PagosContrat!$NS$6</definedName>
    <definedName name="Ct_005713" localSheetId="57">#REF!</definedName>
    <definedName name="Ct_005713" localSheetId="61">#REF!</definedName>
    <definedName name="Ct_005713" localSheetId="70">#REF!</definedName>
    <definedName name="Ct_005713" localSheetId="71">#REF!</definedName>
    <definedName name="Ct_005713" localSheetId="105">#REF!</definedName>
    <definedName name="Ct_005713">[6]PagosContrat!$JI$6</definedName>
    <definedName name="Ct_005813" localSheetId="57">#REF!</definedName>
    <definedName name="Ct_005813" localSheetId="61">#REF!</definedName>
    <definedName name="Ct_005813" localSheetId="70">#REF!</definedName>
    <definedName name="Ct_005813" localSheetId="71">#REF!</definedName>
    <definedName name="Ct_005813" localSheetId="105">#REF!</definedName>
    <definedName name="Ct_005813">[6]PagosContrat!$JM$164</definedName>
    <definedName name="Ct_005913" localSheetId="57">#REF!</definedName>
    <definedName name="Ct_005913" localSheetId="61">#REF!</definedName>
    <definedName name="Ct_005913" localSheetId="70">#REF!</definedName>
    <definedName name="Ct_005913" localSheetId="71">#REF!</definedName>
    <definedName name="Ct_005913" localSheetId="105">#REF!</definedName>
    <definedName name="Ct_005913">[6]PagosContrat!$JD$6</definedName>
    <definedName name="Ct_006013" localSheetId="57">#REF!</definedName>
    <definedName name="Ct_006013" localSheetId="61">#REF!</definedName>
    <definedName name="Ct_006013" localSheetId="70">#REF!</definedName>
    <definedName name="Ct_006013" localSheetId="71">#REF!</definedName>
    <definedName name="Ct_006013" localSheetId="105">#REF!</definedName>
    <definedName name="Ct_006013">[6]PagosContrat!$JE$6</definedName>
    <definedName name="Ct_006611" localSheetId="57">#REF!</definedName>
    <definedName name="Ct_006611" localSheetId="61">#REF!</definedName>
    <definedName name="Ct_006611" localSheetId="70">#REF!</definedName>
    <definedName name="Ct_006611" localSheetId="71">#REF!</definedName>
    <definedName name="Ct_006611" localSheetId="105">#REF!</definedName>
    <definedName name="Ct_006611">[6]PagosContrat!$HD$164</definedName>
    <definedName name="Ct_006614" localSheetId="57">#REF!</definedName>
    <definedName name="Ct_006614" localSheetId="61">#REF!</definedName>
    <definedName name="Ct_006614" localSheetId="70">#REF!</definedName>
    <definedName name="Ct_006614" localSheetId="71">#REF!</definedName>
    <definedName name="Ct_006614" localSheetId="105">#REF!</definedName>
    <definedName name="Ct_006614">[6]PagosContrat!$NX$6</definedName>
    <definedName name="Ct_007014" localSheetId="57">#REF!</definedName>
    <definedName name="Ct_007014" localSheetId="61">#REF!</definedName>
    <definedName name="Ct_007014" localSheetId="70">#REF!</definedName>
    <definedName name="Ct_007014" localSheetId="71">#REF!</definedName>
    <definedName name="Ct_007014" localSheetId="105">#REF!</definedName>
    <definedName name="Ct_007014">[6]PagosContrat!$OE$6</definedName>
    <definedName name="Ct_007514" localSheetId="57">#REF!</definedName>
    <definedName name="Ct_007514" localSheetId="61">#REF!</definedName>
    <definedName name="Ct_007514" localSheetId="70">#REF!</definedName>
    <definedName name="Ct_007514" localSheetId="71">#REF!</definedName>
    <definedName name="Ct_007514" localSheetId="105">#REF!</definedName>
    <definedName name="Ct_007514">[6]PagosContrat!$OJ$164</definedName>
    <definedName name="Ct_007613" localSheetId="57">#REF!</definedName>
    <definedName name="Ct_007613" localSheetId="61">#REF!</definedName>
    <definedName name="Ct_007613" localSheetId="70">#REF!</definedName>
    <definedName name="Ct_007613" localSheetId="71">#REF!</definedName>
    <definedName name="Ct_007613" localSheetId="105">#REF!</definedName>
    <definedName name="Ct_007613">[6]PagosContrat!$JQ$164</definedName>
    <definedName name="Ct_008109" localSheetId="57">#REF!</definedName>
    <definedName name="Ct_008109" localSheetId="61">#REF!</definedName>
    <definedName name="Ct_008109" localSheetId="70">#REF!</definedName>
    <definedName name="Ct_008109" localSheetId="71">#REF!</definedName>
    <definedName name="Ct_008109" localSheetId="105">#REF!</definedName>
    <definedName name="Ct_008109">[6]PagosContrat!$AQ$6</definedName>
    <definedName name="Ct_008313" localSheetId="57">#REF!</definedName>
    <definedName name="Ct_008313" localSheetId="61">#REF!</definedName>
    <definedName name="Ct_008313" localSheetId="70">#REF!</definedName>
    <definedName name="Ct_008313" localSheetId="71">#REF!</definedName>
    <definedName name="Ct_008313" localSheetId="105">#REF!</definedName>
    <definedName name="Ct_008313">[6]PagosContrat!$JW$164</definedName>
    <definedName name="Ct_008411" localSheetId="57">#REF!</definedName>
    <definedName name="Ct_008411" localSheetId="61">#REF!</definedName>
    <definedName name="Ct_008411" localSheetId="70">#REF!</definedName>
    <definedName name="Ct_008411" localSheetId="71">#REF!</definedName>
    <definedName name="Ct_008411" localSheetId="105">#REF!</definedName>
    <definedName name="Ct_008411">[6]PagosContrat!$BW$164</definedName>
    <definedName name="Ct_008513" localSheetId="57">#REF!</definedName>
    <definedName name="Ct_008513" localSheetId="61">#REF!</definedName>
    <definedName name="Ct_008513" localSheetId="70">#REF!</definedName>
    <definedName name="Ct_008513" localSheetId="71">#REF!</definedName>
    <definedName name="Ct_008513" localSheetId="105">#REF!</definedName>
    <definedName name="Ct_008513">[6]PagosContrat!$JT$164</definedName>
    <definedName name="Ct_008614" localSheetId="57">#REF!</definedName>
    <definedName name="Ct_008614" localSheetId="61">#REF!</definedName>
    <definedName name="Ct_008614" localSheetId="70">#REF!</definedName>
    <definedName name="Ct_008614" localSheetId="71">#REF!</definedName>
    <definedName name="Ct_008614" localSheetId="105">#REF!</definedName>
    <definedName name="Ct_008614">[6]PagosContrat!$OC$6</definedName>
    <definedName name="cT_009111" localSheetId="57">#REF!</definedName>
    <definedName name="cT_009111" localSheetId="61">#REF!</definedName>
    <definedName name="cT_009111" localSheetId="70">#REF!</definedName>
    <definedName name="cT_009111" localSheetId="71">#REF!</definedName>
    <definedName name="cT_009111" localSheetId="105">#REF!</definedName>
    <definedName name="cT_009111">[6]PagosContrat!$BZ$164</definedName>
    <definedName name="Ct_009114" localSheetId="57">#REF!</definedName>
    <definedName name="Ct_009114" localSheetId="61">#REF!</definedName>
    <definedName name="Ct_009114" localSheetId="70">#REF!</definedName>
    <definedName name="Ct_009114" localSheetId="71">#REF!</definedName>
    <definedName name="Ct_009114" localSheetId="105">#REF!</definedName>
    <definedName name="Ct_009114">[6]PagosContrat!$OR$164</definedName>
    <definedName name="Ct_009213" localSheetId="57">#REF!</definedName>
    <definedName name="Ct_009213" localSheetId="61">#REF!</definedName>
    <definedName name="Ct_009213" localSheetId="70">#REF!</definedName>
    <definedName name="Ct_009213" localSheetId="71">#REF!</definedName>
    <definedName name="Ct_009213" localSheetId="105">#REF!</definedName>
    <definedName name="Ct_009213">[6]PagosContrat!$JP$6</definedName>
    <definedName name="Ct_009214" localSheetId="57">#REF!</definedName>
    <definedName name="Ct_009214" localSheetId="61">#REF!</definedName>
    <definedName name="Ct_009214" localSheetId="70">#REF!</definedName>
    <definedName name="Ct_009214" localSheetId="71">#REF!</definedName>
    <definedName name="Ct_009214" localSheetId="105">#REF!</definedName>
    <definedName name="Ct_009214">[6]PagosContrat!$OL$6</definedName>
    <definedName name="Ct_009314" localSheetId="57">#REF!</definedName>
    <definedName name="Ct_009314" localSheetId="61">#REF!</definedName>
    <definedName name="Ct_009314" localSheetId="70">#REF!</definedName>
    <definedName name="Ct_009314" localSheetId="71">#REF!</definedName>
    <definedName name="Ct_009314" localSheetId="105">#REF!</definedName>
    <definedName name="Ct_009314">[6]PagosContrat!$OQ$6</definedName>
    <definedName name="Ct_009713" localSheetId="57">#REF!</definedName>
    <definedName name="Ct_009713" localSheetId="61">#REF!</definedName>
    <definedName name="Ct_009713" localSheetId="70">#REF!</definedName>
    <definedName name="Ct_009713" localSheetId="71">#REF!</definedName>
    <definedName name="Ct_009713" localSheetId="105">#REF!</definedName>
    <definedName name="Ct_009713">[6]PagosContrat!$KB$164</definedName>
    <definedName name="Ct_009714" localSheetId="57">#REF!</definedName>
    <definedName name="Ct_009714" localSheetId="61">#REF!</definedName>
    <definedName name="Ct_009714" localSheetId="70">#REF!</definedName>
    <definedName name="Ct_009714" localSheetId="71">#REF!</definedName>
    <definedName name="Ct_009714" localSheetId="105">#REF!</definedName>
    <definedName name="Ct_009714">[6]PagosContrat!$OU$164</definedName>
    <definedName name="Ct_010411" localSheetId="57">#REF!</definedName>
    <definedName name="Ct_010411" localSheetId="61">#REF!</definedName>
    <definedName name="Ct_010411" localSheetId="70">#REF!</definedName>
    <definedName name="Ct_010411" localSheetId="71">#REF!</definedName>
    <definedName name="Ct_010411" localSheetId="105">#REF!</definedName>
    <definedName name="Ct_010411">[6]PagosContrat!$BY$164</definedName>
    <definedName name="Ct_010510" localSheetId="57">#REF!</definedName>
    <definedName name="Ct_010510" localSheetId="61">#REF!</definedName>
    <definedName name="Ct_010510" localSheetId="70">#REF!</definedName>
    <definedName name="Ct_010510" localSheetId="71">#REF!</definedName>
    <definedName name="Ct_010510" localSheetId="105">#REF!</definedName>
    <definedName name="Ct_010510">[6]PagosContrat!$GL$6</definedName>
    <definedName name="Ct_010811" localSheetId="57">#REF!</definedName>
    <definedName name="Ct_010811" localSheetId="61">#REF!</definedName>
    <definedName name="Ct_010811" localSheetId="70">#REF!</definedName>
    <definedName name="Ct_010811" localSheetId="71">#REF!</definedName>
    <definedName name="Ct_010811" localSheetId="105">#REF!</definedName>
    <definedName name="Ct_010811">[6]PagosContrat!$CG$6</definedName>
    <definedName name="Ct_010814" localSheetId="57">#REF!</definedName>
    <definedName name="Ct_010814" localSheetId="61">#REF!</definedName>
    <definedName name="Ct_010814" localSheetId="70">#REF!</definedName>
    <definedName name="Ct_010814" localSheetId="71">#REF!</definedName>
    <definedName name="Ct_010814" localSheetId="105">#REF!</definedName>
    <definedName name="Ct_010814">[6]PagosContrat!$OX$6</definedName>
    <definedName name="Ct_011414" localSheetId="57">#REF!</definedName>
    <definedName name="Ct_011414" localSheetId="61">#REF!</definedName>
    <definedName name="Ct_011414" localSheetId="70">#REF!</definedName>
    <definedName name="Ct_011414" localSheetId="71">#REF!</definedName>
    <definedName name="Ct_011414" localSheetId="105">#REF!</definedName>
    <definedName name="Ct_011414">[6]PagosContrat!$OY$6</definedName>
    <definedName name="Ct_011611" localSheetId="57">#REF!</definedName>
    <definedName name="Ct_011611" localSheetId="61">#REF!</definedName>
    <definedName name="Ct_011611" localSheetId="70">#REF!</definedName>
    <definedName name="Ct_011611" localSheetId="71">#REF!</definedName>
    <definedName name="Ct_011611" localSheetId="105">#REF!</definedName>
    <definedName name="Ct_011611">[6]PagosContrat!$BX$6</definedName>
    <definedName name="Ct_013011" localSheetId="57">#REF!</definedName>
    <definedName name="Ct_013011" localSheetId="61">#REF!</definedName>
    <definedName name="Ct_013011" localSheetId="70">#REF!</definedName>
    <definedName name="Ct_013011" localSheetId="71">#REF!</definedName>
    <definedName name="Ct_013011" localSheetId="105">#REF!</definedName>
    <definedName name="Ct_013011">[6]PagosContrat!$CI$164</definedName>
    <definedName name="Ct_013411" localSheetId="57">#REF!</definedName>
    <definedName name="Ct_013411" localSheetId="61">#REF!</definedName>
    <definedName name="Ct_013411" localSheetId="70">#REF!</definedName>
    <definedName name="Ct_013411" localSheetId="71">#REF!</definedName>
    <definedName name="Ct_013411" localSheetId="105">#REF!</definedName>
    <definedName name="Ct_013411">[6]PagosContrat!$HK$6</definedName>
    <definedName name="Ct_013413" localSheetId="57">#REF!</definedName>
    <definedName name="Ct_013413" localSheetId="61">#REF!</definedName>
    <definedName name="Ct_013413" localSheetId="70">#REF!</definedName>
    <definedName name="Ct_013413" localSheetId="71">#REF!</definedName>
    <definedName name="Ct_013413" localSheetId="105">#REF!</definedName>
    <definedName name="Ct_013413">[6]PagosContrat!$JZ$6</definedName>
    <definedName name="Ct_013511" localSheetId="57">#REF!</definedName>
    <definedName name="Ct_013511" localSheetId="61">#REF!</definedName>
    <definedName name="Ct_013511" localSheetId="70">#REF!</definedName>
    <definedName name="Ct_013511" localSheetId="71">#REF!</definedName>
    <definedName name="Ct_013511" localSheetId="105">#REF!</definedName>
    <definedName name="Ct_013511">[6]PagosContrat!$CP$6</definedName>
    <definedName name="Ct_013513" localSheetId="57">#REF!</definedName>
    <definedName name="Ct_013513" localSheetId="61">#REF!</definedName>
    <definedName name="Ct_013513" localSheetId="70">#REF!</definedName>
    <definedName name="Ct_013513" localSheetId="71">#REF!</definedName>
    <definedName name="Ct_013513" localSheetId="105">#REF!</definedName>
    <definedName name="Ct_013513">[6]PagosContrat!$KA$6</definedName>
    <definedName name="CT_014513" localSheetId="57">#REF!</definedName>
    <definedName name="CT_014513" localSheetId="61">#REF!</definedName>
    <definedName name="CT_014513" localSheetId="70">#REF!</definedName>
    <definedName name="CT_014513" localSheetId="71">#REF!</definedName>
    <definedName name="CT_014513" localSheetId="105">#REF!</definedName>
    <definedName name="CT_014513">[6]PagosContrat!$KU$164</definedName>
    <definedName name="Ct_014913" localSheetId="57">#REF!</definedName>
    <definedName name="Ct_014913" localSheetId="61">#REF!</definedName>
    <definedName name="Ct_014913" localSheetId="70">#REF!</definedName>
    <definedName name="Ct_014913" localSheetId="71">#REF!</definedName>
    <definedName name="Ct_014913" localSheetId="105">#REF!</definedName>
    <definedName name="Ct_014913">[6]PagosContrat!$KK$6</definedName>
    <definedName name="Ct_015413" localSheetId="57">#REF!</definedName>
    <definedName name="Ct_015413" localSheetId="61">#REF!</definedName>
    <definedName name="Ct_015413" localSheetId="70">#REF!</definedName>
    <definedName name="Ct_015413" localSheetId="71">#REF!</definedName>
    <definedName name="Ct_015413" localSheetId="105">#REF!</definedName>
    <definedName name="Ct_015413">[6]PagosContrat!$LD$6</definedName>
    <definedName name="Ct_015713" localSheetId="57">#REF!</definedName>
    <definedName name="Ct_015713" localSheetId="61">#REF!</definedName>
    <definedName name="Ct_015713" localSheetId="70">#REF!</definedName>
    <definedName name="Ct_015713" localSheetId="71">#REF!</definedName>
    <definedName name="Ct_015713" localSheetId="105">#REF!</definedName>
    <definedName name="Ct_015713">[6]PagosContrat!$KC$6</definedName>
    <definedName name="Ct_015811" localSheetId="57">#REF!</definedName>
    <definedName name="Ct_015811" localSheetId="61">#REF!</definedName>
    <definedName name="Ct_015811" localSheetId="70">#REF!</definedName>
    <definedName name="Ct_015811" localSheetId="71">#REF!</definedName>
    <definedName name="Ct_015811" localSheetId="105">#REF!</definedName>
    <definedName name="Ct_015811">[6]PagosContrat!$CO$6</definedName>
    <definedName name="Ct_015813" localSheetId="57">#REF!</definedName>
    <definedName name="Ct_015813" localSheetId="61">#REF!</definedName>
    <definedName name="Ct_015813" localSheetId="70">#REF!</definedName>
    <definedName name="Ct_015813" localSheetId="71">#REF!</definedName>
    <definedName name="Ct_015813" localSheetId="105">#REF!</definedName>
    <definedName name="Ct_015813">[6]PagosContrat!$KL$6</definedName>
    <definedName name="Ct_016013" localSheetId="57">#REF!</definedName>
    <definedName name="Ct_016013" localSheetId="61">#REF!</definedName>
    <definedName name="Ct_016013" localSheetId="70">#REF!</definedName>
    <definedName name="Ct_016013" localSheetId="71">#REF!</definedName>
    <definedName name="Ct_016013" localSheetId="105">#REF!</definedName>
    <definedName name="Ct_016013">[6]PagosContrat!$KD$6</definedName>
    <definedName name="Ct_016113" localSheetId="57">#REF!</definedName>
    <definedName name="Ct_016113" localSheetId="61">#REF!</definedName>
    <definedName name="Ct_016113" localSheetId="70">#REF!</definedName>
    <definedName name="Ct_016113" localSheetId="71">#REF!</definedName>
    <definedName name="Ct_016113" localSheetId="105">#REF!</definedName>
    <definedName name="Ct_016113">[6]PagosContrat!$KG$164</definedName>
    <definedName name="Ct_017011" localSheetId="57">#REF!</definedName>
    <definedName name="Ct_017011" localSheetId="61">#REF!</definedName>
    <definedName name="Ct_017011" localSheetId="70">#REF!</definedName>
    <definedName name="Ct_017011" localSheetId="71">#REF!</definedName>
    <definedName name="Ct_017011" localSheetId="105">#REF!</definedName>
    <definedName name="Ct_017011">[6]PagosContrat!$CL$164</definedName>
    <definedName name="Ct_017111" localSheetId="57">#REF!</definedName>
    <definedName name="Ct_017111" localSheetId="61">#REF!</definedName>
    <definedName name="Ct_017111" localSheetId="70">#REF!</definedName>
    <definedName name="Ct_017111" localSheetId="71">#REF!</definedName>
    <definedName name="Ct_017111" localSheetId="105">#REF!</definedName>
    <definedName name="Ct_017111">[6]PagosContrat!$CH$6</definedName>
    <definedName name="Ct_017913" localSheetId="57">#REF!</definedName>
    <definedName name="Ct_017913" localSheetId="61">#REF!</definedName>
    <definedName name="Ct_017913" localSheetId="70">#REF!</definedName>
    <definedName name="Ct_017913" localSheetId="71">#REF!</definedName>
    <definedName name="Ct_017913" localSheetId="105">#REF!</definedName>
    <definedName name="Ct_017913">[6]PagosContrat!$KW$6</definedName>
    <definedName name="Ct_018713" localSheetId="57">#REF!</definedName>
    <definedName name="Ct_018713" localSheetId="61">#REF!</definedName>
    <definedName name="Ct_018713" localSheetId="70">#REF!</definedName>
    <definedName name="Ct_018713" localSheetId="71">#REF!</definedName>
    <definedName name="Ct_018713" localSheetId="105">#REF!</definedName>
    <definedName name="Ct_018713">[6]PagosContrat!$KS$164</definedName>
    <definedName name="Ct_019113" localSheetId="57">#REF!</definedName>
    <definedName name="Ct_019113" localSheetId="61">#REF!</definedName>
    <definedName name="Ct_019113" localSheetId="70">#REF!</definedName>
    <definedName name="Ct_019113" localSheetId="71">#REF!</definedName>
    <definedName name="Ct_019113" localSheetId="105">#REF!</definedName>
    <definedName name="Ct_019113">[6]PagosContrat!$KM$6</definedName>
    <definedName name="Ct_020011" localSheetId="57">#REF!</definedName>
    <definedName name="Ct_020011" localSheetId="61">#REF!</definedName>
    <definedName name="Ct_020011" localSheetId="70">#REF!</definedName>
    <definedName name="Ct_020011" localSheetId="71">#REF!</definedName>
    <definedName name="Ct_020011" localSheetId="105">#REF!</definedName>
    <definedName name="Ct_020011">[6]PagosContrat!$CS$6</definedName>
    <definedName name="Ct_020313" localSheetId="57">#REF!</definedName>
    <definedName name="Ct_020313" localSheetId="61">#REF!</definedName>
    <definedName name="Ct_020313" localSheetId="70">#REF!</definedName>
    <definedName name="Ct_020313" localSheetId="71">#REF!</definedName>
    <definedName name="Ct_020313" localSheetId="105">#REF!</definedName>
    <definedName name="Ct_020313">[6]PagosContrat!$LO$164</definedName>
    <definedName name="Ct_022111" localSheetId="57">#REF!</definedName>
    <definedName name="Ct_022111" localSheetId="61">#REF!</definedName>
    <definedName name="Ct_022111" localSheetId="70">#REF!</definedName>
    <definedName name="Ct_022111" localSheetId="71">#REF!</definedName>
    <definedName name="Ct_022111" localSheetId="105">#REF!</definedName>
    <definedName name="Ct_022111">[6]PagosContrat!$HG$6</definedName>
    <definedName name="Ct_022113" localSheetId="57">#REF!</definedName>
    <definedName name="Ct_022113" localSheetId="61">#REF!</definedName>
    <definedName name="Ct_022113" localSheetId="70">#REF!</definedName>
    <definedName name="Ct_022113" localSheetId="71">#REF!</definedName>
    <definedName name="Ct_022113" localSheetId="105">#REF!</definedName>
    <definedName name="Ct_022113">[6]PagosContrat!$LG$164</definedName>
    <definedName name="Ct_023211" localSheetId="57">#REF!</definedName>
    <definedName name="Ct_023211" localSheetId="61">#REF!</definedName>
    <definedName name="Ct_023211" localSheetId="70">#REF!</definedName>
    <definedName name="Ct_023211" localSheetId="71">#REF!</definedName>
    <definedName name="Ct_023211" localSheetId="105">#REF!</definedName>
    <definedName name="Ct_023211">[6]PagosContrat!$HL$164</definedName>
    <definedName name="Ct_023611" localSheetId="57">#REF!</definedName>
    <definedName name="Ct_023611" localSheetId="61">#REF!</definedName>
    <definedName name="Ct_023611" localSheetId="70">#REF!</definedName>
    <definedName name="Ct_023611" localSheetId="71">#REF!</definedName>
    <definedName name="Ct_023611" localSheetId="105">#REF!</definedName>
    <definedName name="Ct_023611">[6]PagosContrat!$CT$6</definedName>
    <definedName name="ct_023912" localSheetId="57">#REF!</definedName>
    <definedName name="ct_023912" localSheetId="61">#REF!</definedName>
    <definedName name="ct_023912" localSheetId="70">#REF!</definedName>
    <definedName name="ct_023912" localSheetId="71">#REF!</definedName>
    <definedName name="ct_023912" localSheetId="105">#REF!</definedName>
    <definedName name="ct_023912">[6]PagosContrat!$EJ$6</definedName>
    <definedName name="Ct_024112" localSheetId="57">#REF!</definedName>
    <definedName name="Ct_024112" localSheetId="61">#REF!</definedName>
    <definedName name="Ct_024112" localSheetId="70">#REF!</definedName>
    <definedName name="Ct_024112" localSheetId="71">#REF!</definedName>
    <definedName name="Ct_024112" localSheetId="105">#REF!</definedName>
    <definedName name="Ct_024112">[6]PagosContrat!$EP$164</definedName>
    <definedName name="Ct_024912" localSheetId="57">#REF!</definedName>
    <definedName name="Ct_024912" localSheetId="61">#REF!</definedName>
    <definedName name="Ct_024912" localSheetId="70">#REF!</definedName>
    <definedName name="Ct_024912" localSheetId="71">#REF!</definedName>
    <definedName name="Ct_024912" localSheetId="105">#REF!</definedName>
    <definedName name="Ct_024912">[6]PagosContrat!$HQ$164</definedName>
    <definedName name="Ct_025011" localSheetId="57">#REF!</definedName>
    <definedName name="Ct_025011" localSheetId="61">#REF!</definedName>
    <definedName name="Ct_025011" localSheetId="70">#REF!</definedName>
    <definedName name="Ct_025011" localSheetId="71">#REF!</definedName>
    <definedName name="Ct_025011" localSheetId="105">#REF!</definedName>
    <definedName name="Ct_025011">[6]PagosContrat!$HN$164</definedName>
    <definedName name="Ct_025111" localSheetId="57">#REF!</definedName>
    <definedName name="Ct_025111" localSheetId="61">#REF!</definedName>
    <definedName name="Ct_025111" localSheetId="70">#REF!</definedName>
    <definedName name="Ct_025111" localSheetId="71">#REF!</definedName>
    <definedName name="Ct_025111" localSheetId="105">#REF!</definedName>
    <definedName name="Ct_025111">[6]PagosContrat!$DY$6</definedName>
    <definedName name="Ct_025512" localSheetId="57">#REF!</definedName>
    <definedName name="Ct_025512" localSheetId="61">#REF!</definedName>
    <definedName name="Ct_025512" localSheetId="70">#REF!</definedName>
    <definedName name="Ct_025512" localSheetId="71">#REF!</definedName>
    <definedName name="Ct_025512" localSheetId="105">#REF!</definedName>
    <definedName name="Ct_025512">[6]PagosContrat!$HR$164</definedName>
    <definedName name="Ct_026409" localSheetId="57">#REF!</definedName>
    <definedName name="Ct_026409" localSheetId="61">#REF!</definedName>
    <definedName name="Ct_026409" localSheetId="70">#REF!</definedName>
    <definedName name="Ct_026409" localSheetId="71">#REF!</definedName>
    <definedName name="Ct_026409" localSheetId="105">#REF!</definedName>
    <definedName name="Ct_026409">[6]PagosContrat!$M$6</definedName>
    <definedName name="Ct_026412" localSheetId="57">#REF!</definedName>
    <definedName name="Ct_026412" localSheetId="61">#REF!</definedName>
    <definedName name="Ct_026412" localSheetId="70">#REF!</definedName>
    <definedName name="Ct_026412" localSheetId="71">#REF!</definedName>
    <definedName name="Ct_026412" localSheetId="105">#REF!</definedName>
    <definedName name="Ct_026412">[6]PagosContrat!$FH$164</definedName>
    <definedName name="Ct_026612" localSheetId="57">#REF!</definedName>
    <definedName name="Ct_026612" localSheetId="61">#REF!</definedName>
    <definedName name="Ct_026612" localSheetId="70">#REF!</definedName>
    <definedName name="Ct_026612" localSheetId="71">#REF!</definedName>
    <definedName name="Ct_026612" localSheetId="105">#REF!</definedName>
    <definedName name="Ct_026612">[6]PagosContrat!$EK$164</definedName>
    <definedName name="Ct_026712" localSheetId="57">#REF!</definedName>
    <definedName name="Ct_026712" localSheetId="61">#REF!</definedName>
    <definedName name="Ct_026712" localSheetId="70">#REF!</definedName>
    <definedName name="Ct_026712" localSheetId="71">#REF!</definedName>
    <definedName name="Ct_026712" localSheetId="105">#REF!</definedName>
    <definedName name="Ct_026712">[6]PagosContrat!$EO$6</definedName>
    <definedName name="Ct_026713" localSheetId="57">#REF!</definedName>
    <definedName name="Ct_026713" localSheetId="61">#REF!</definedName>
    <definedName name="Ct_026713" localSheetId="70">#REF!</definedName>
    <definedName name="Ct_026713" localSheetId="71">#REF!</definedName>
    <definedName name="Ct_026713" localSheetId="105">#REF!</definedName>
    <definedName name="Ct_026713">[6]PagosContrat!$LP$6</definedName>
    <definedName name="cT_027613" localSheetId="57">#REF!</definedName>
    <definedName name="cT_027613" localSheetId="61">#REF!</definedName>
    <definedName name="cT_027613" localSheetId="70">#REF!</definedName>
    <definedName name="cT_027613" localSheetId="71">#REF!</definedName>
    <definedName name="cT_027613" localSheetId="105">#REF!</definedName>
    <definedName name="cT_027613">[6]PagosContrat!$OK$6</definedName>
    <definedName name="Ct_027710" localSheetId="57">#REF!</definedName>
    <definedName name="Ct_027710" localSheetId="61">#REF!</definedName>
    <definedName name="Ct_027710" localSheetId="70">#REF!</definedName>
    <definedName name="Ct_027710" localSheetId="71">#REF!</definedName>
    <definedName name="Ct_027710" localSheetId="105">#REF!</definedName>
    <definedName name="Ct_027710">[6]PagosContrat!$GK$6</definedName>
    <definedName name="Ct_027911" localSheetId="57">#REF!</definedName>
    <definedName name="Ct_027911" localSheetId="61">#REF!</definedName>
    <definedName name="Ct_027911" localSheetId="70">#REF!</definedName>
    <definedName name="Ct_027911" localSheetId="71">#REF!</definedName>
    <definedName name="Ct_027911" localSheetId="105">#REF!</definedName>
    <definedName name="Ct_027911">[6]PagosContrat!$CX$164</definedName>
    <definedName name="Ct_027913" localSheetId="57">#REF!</definedName>
    <definedName name="Ct_027913" localSheetId="61">#REF!</definedName>
    <definedName name="Ct_027913" localSheetId="70">#REF!</definedName>
    <definedName name="Ct_027913" localSheetId="71">#REF!</definedName>
    <definedName name="Ct_027913" localSheetId="105">#REF!</definedName>
    <definedName name="Ct_027913">[6]PagosContrat!$LI$164</definedName>
    <definedName name="Ct_028112" localSheetId="57">#REF!</definedName>
    <definedName name="Ct_028112" localSheetId="61">#REF!</definedName>
    <definedName name="Ct_028112" localSheetId="70">#REF!</definedName>
    <definedName name="Ct_028112" localSheetId="71">#REF!</definedName>
    <definedName name="Ct_028112" localSheetId="105">#REF!</definedName>
    <definedName name="Ct_028112">[6]PagosContrat!$EL$164</definedName>
    <definedName name="Ct_028312" localSheetId="57">#REF!</definedName>
    <definedName name="Ct_028312" localSheetId="61">#REF!</definedName>
    <definedName name="Ct_028312" localSheetId="70">#REF!</definedName>
    <definedName name="Ct_028312" localSheetId="71">#REF!</definedName>
    <definedName name="Ct_028312" localSheetId="105">#REF!</definedName>
    <definedName name="Ct_028312">[6]PagosContrat!$GT$6</definedName>
    <definedName name="Ct_028608" localSheetId="57">#REF!</definedName>
    <definedName name="Ct_028608" localSheetId="61">#REF!</definedName>
    <definedName name="Ct_028608" localSheetId="70">#REF!</definedName>
    <definedName name="Ct_028608" localSheetId="71">#REF!</definedName>
    <definedName name="Ct_028608" localSheetId="105">#REF!</definedName>
    <definedName name="Ct_028608">[6]PagosContrat!$I$164</definedName>
    <definedName name="Ct_028913" localSheetId="57">#REF!</definedName>
    <definedName name="Ct_028913" localSheetId="61">#REF!</definedName>
    <definedName name="Ct_028913" localSheetId="70">#REF!</definedName>
    <definedName name="Ct_028913" localSheetId="71">#REF!</definedName>
    <definedName name="Ct_028913" localSheetId="105">#REF!</definedName>
    <definedName name="Ct_028913">[6]PagosContrat!$MS$164</definedName>
    <definedName name="Ct_029013" localSheetId="57">#REF!</definedName>
    <definedName name="Ct_029013" localSheetId="61">#REF!</definedName>
    <definedName name="Ct_029013" localSheetId="70">#REF!</definedName>
    <definedName name="Ct_029013" localSheetId="71">#REF!</definedName>
    <definedName name="Ct_029013" localSheetId="105">#REF!</definedName>
    <definedName name="Ct_029013">[6]PagosContrat!$MT$6</definedName>
    <definedName name="Ct_029212" localSheetId="57">#REF!</definedName>
    <definedName name="Ct_029212" localSheetId="61">#REF!</definedName>
    <definedName name="Ct_029212" localSheetId="70">#REF!</definedName>
    <definedName name="Ct_029212" localSheetId="71">#REF!</definedName>
    <definedName name="Ct_029212" localSheetId="105">#REF!</definedName>
    <definedName name="Ct_029212">[6]PagosContrat!$HU$164</definedName>
    <definedName name="Ct_029511" localSheetId="57">#REF!</definedName>
    <definedName name="Ct_029511" localSheetId="61">#REF!</definedName>
    <definedName name="Ct_029511" localSheetId="70">#REF!</definedName>
    <definedName name="Ct_029511" localSheetId="71">#REF!</definedName>
    <definedName name="Ct_029511" localSheetId="105">#REF!</definedName>
    <definedName name="Ct_029511">[6]PagosContrat!$DK$164</definedName>
    <definedName name="Ct_029513" localSheetId="57">#REF!</definedName>
    <definedName name="Ct_029513" localSheetId="61">#REF!</definedName>
    <definedName name="Ct_029513" localSheetId="70">#REF!</definedName>
    <definedName name="Ct_029513" localSheetId="71">#REF!</definedName>
    <definedName name="Ct_029513" localSheetId="105">#REF!</definedName>
    <definedName name="Ct_029513">[6]PagosContrat!$LQ$164</definedName>
    <definedName name="Ct_030012" localSheetId="57">#REF!</definedName>
    <definedName name="Ct_030012" localSheetId="61">#REF!</definedName>
    <definedName name="Ct_030012" localSheetId="70">#REF!</definedName>
    <definedName name="Ct_030012" localSheetId="71">#REF!</definedName>
    <definedName name="Ct_030012" localSheetId="105">#REF!</definedName>
    <definedName name="Ct_030012">[6]PagosContrat!$GU$164</definedName>
    <definedName name="Ct_030313" localSheetId="57">#REF!</definedName>
    <definedName name="Ct_030313" localSheetId="61">#REF!</definedName>
    <definedName name="Ct_030313" localSheetId="70">#REF!</definedName>
    <definedName name="Ct_030313" localSheetId="71">#REF!</definedName>
    <definedName name="Ct_030313" localSheetId="105">#REF!</definedName>
    <definedName name="Ct_030313">[6]PagosContrat!$LR$6</definedName>
    <definedName name="Ct_030513" localSheetId="57">#REF!</definedName>
    <definedName name="Ct_030513" localSheetId="61">#REF!</definedName>
    <definedName name="Ct_030513" localSheetId="70">#REF!</definedName>
    <definedName name="Ct_030513" localSheetId="71">#REF!</definedName>
    <definedName name="Ct_030513" localSheetId="105">#REF!</definedName>
    <definedName name="Ct_030513">[6]PagosContrat!$MD$6</definedName>
    <definedName name="Ct_031312" localSheetId="57">#REF!</definedName>
    <definedName name="Ct_031312" localSheetId="61">#REF!</definedName>
    <definedName name="Ct_031312" localSheetId="70">#REF!</definedName>
    <definedName name="Ct_031312" localSheetId="71">#REF!</definedName>
    <definedName name="Ct_031312" localSheetId="105">#REF!</definedName>
    <definedName name="Ct_031312">[6]PagosContrat!$EW$164</definedName>
    <definedName name="Ct_031413" localSheetId="57">#REF!</definedName>
    <definedName name="Ct_031413" localSheetId="61">#REF!</definedName>
    <definedName name="Ct_031413" localSheetId="70">#REF!</definedName>
    <definedName name="Ct_031413" localSheetId="71">#REF!</definedName>
    <definedName name="Ct_031413" localSheetId="105">#REF!</definedName>
    <definedName name="Ct_031413">[6]PagosContrat!$MA$6</definedName>
    <definedName name="Ct_031811" localSheetId="57">#REF!</definedName>
    <definedName name="Ct_031811" localSheetId="61">#REF!</definedName>
    <definedName name="Ct_031811" localSheetId="70">#REF!</definedName>
    <definedName name="Ct_031811" localSheetId="71">#REF!</definedName>
    <definedName name="Ct_031811" localSheetId="105">#REF!</definedName>
    <definedName name="Ct_031811">[6]PagosContrat!$DP$164</definedName>
    <definedName name="Ct_032013" localSheetId="57">#REF!</definedName>
    <definedName name="Ct_032013" localSheetId="61">#REF!</definedName>
    <definedName name="Ct_032013" localSheetId="70">#REF!</definedName>
    <definedName name="Ct_032013" localSheetId="71">#REF!</definedName>
    <definedName name="Ct_032013" localSheetId="105">#REF!</definedName>
    <definedName name="Ct_032013">[6]PagosContrat!$NY$164</definedName>
    <definedName name="Ct_032112" localSheetId="57">#REF!</definedName>
    <definedName name="Ct_032112" localSheetId="61">#REF!</definedName>
    <definedName name="Ct_032112" localSheetId="70">#REF!</definedName>
    <definedName name="Ct_032112" localSheetId="71">#REF!</definedName>
    <definedName name="Ct_032112" localSheetId="105">#REF!</definedName>
    <definedName name="Ct_032112">[6]PagosContrat!$ER$6</definedName>
    <definedName name="Ct_032512" localSheetId="57">#REF!</definedName>
    <definedName name="Ct_032512" localSheetId="61">#REF!</definedName>
    <definedName name="Ct_032512" localSheetId="70">#REF!</definedName>
    <definedName name="Ct_032512" localSheetId="71">#REF!</definedName>
    <definedName name="Ct_032512" localSheetId="105">#REF!</definedName>
    <definedName name="Ct_032512">[6]PagosContrat!$HV$164</definedName>
    <definedName name="Ct_032612" localSheetId="57">#REF!</definedName>
    <definedName name="Ct_032612" localSheetId="61">#REF!</definedName>
    <definedName name="Ct_032612" localSheetId="70">#REF!</definedName>
    <definedName name="Ct_032612" localSheetId="71">#REF!</definedName>
    <definedName name="Ct_032612" localSheetId="105">#REF!</definedName>
    <definedName name="Ct_032612">[6]PagosContrat!$EQ$164</definedName>
    <definedName name="Ct_032913" localSheetId="57">#REF!</definedName>
    <definedName name="Ct_032913" localSheetId="61">#REF!</definedName>
    <definedName name="Ct_032913" localSheetId="70">#REF!</definedName>
    <definedName name="Ct_032913" localSheetId="71">#REF!</definedName>
    <definedName name="Ct_032913" localSheetId="105">#REF!</definedName>
    <definedName name="Ct_032913">[6]PagosContrat!$MU$6</definedName>
    <definedName name="Ct_033011" localSheetId="57">#REF!</definedName>
    <definedName name="Ct_033011" localSheetId="61">#REF!</definedName>
    <definedName name="Ct_033011" localSheetId="70">#REF!</definedName>
    <definedName name="Ct_033011" localSheetId="71">#REF!</definedName>
    <definedName name="Ct_033011" localSheetId="105">#REF!</definedName>
    <definedName name="Ct_033011">[6]PagosContrat!$DT$164</definedName>
    <definedName name="Ct_033013" localSheetId="57">#REF!</definedName>
    <definedName name="Ct_033013" localSheetId="61">#REF!</definedName>
    <definedName name="Ct_033013" localSheetId="70">#REF!</definedName>
    <definedName name="Ct_033013" localSheetId="71">#REF!</definedName>
    <definedName name="Ct_033013" localSheetId="105">#REF!</definedName>
    <definedName name="Ct_033013">[6]PagosContrat!$ND$6</definedName>
    <definedName name="Ct_033111" localSheetId="57">#REF!</definedName>
    <definedName name="Ct_033111" localSheetId="61">#REF!</definedName>
    <definedName name="Ct_033111" localSheetId="70">#REF!</definedName>
    <definedName name="Ct_033111" localSheetId="71">#REF!</definedName>
    <definedName name="Ct_033111" localSheetId="105">#REF!</definedName>
    <definedName name="Ct_033111">[6]PagosContrat!$DG$164</definedName>
    <definedName name="Ct_033211" localSheetId="57">#REF!</definedName>
    <definedName name="Ct_033211" localSheetId="61">#REF!</definedName>
    <definedName name="Ct_033211" localSheetId="70">#REF!</definedName>
    <definedName name="Ct_033211" localSheetId="71">#REF!</definedName>
    <definedName name="Ct_033211" localSheetId="105">#REF!</definedName>
    <definedName name="Ct_033211">[6]PagosContrat!$DJ$164</definedName>
    <definedName name="Ct_034111" localSheetId="57">#REF!</definedName>
    <definedName name="Ct_034111" localSheetId="61">#REF!</definedName>
    <definedName name="Ct_034111" localSheetId="70">#REF!</definedName>
    <definedName name="Ct_034111" localSheetId="71">#REF!</definedName>
    <definedName name="Ct_034111" localSheetId="105">#REF!</definedName>
    <definedName name="Ct_034111">[6]PagosContrat!$DM$164</definedName>
    <definedName name="Ct_035511" localSheetId="57">#REF!</definedName>
    <definedName name="Ct_035511" localSheetId="61">#REF!</definedName>
    <definedName name="Ct_035511" localSheetId="70">#REF!</definedName>
    <definedName name="Ct_035511" localSheetId="71">#REF!</definedName>
    <definedName name="Ct_035511" localSheetId="105">#REF!</definedName>
    <definedName name="Ct_035511">[6]PagosContrat!$DL$164</definedName>
    <definedName name="Ct_036612" localSheetId="57">#REF!</definedName>
    <definedName name="Ct_036612" localSheetId="61">#REF!</definedName>
    <definedName name="Ct_036612" localSheetId="70">#REF!</definedName>
    <definedName name="Ct_036612" localSheetId="71">#REF!</definedName>
    <definedName name="Ct_036612" localSheetId="105">#REF!</definedName>
    <definedName name="Ct_036612">[6]PagosContrat!$GX$6</definedName>
    <definedName name="Ct_038311" localSheetId="57">#REF!</definedName>
    <definedName name="Ct_038311" localSheetId="61">#REF!</definedName>
    <definedName name="Ct_038311" localSheetId="70">#REF!</definedName>
    <definedName name="Ct_038311" localSheetId="71">#REF!</definedName>
    <definedName name="Ct_038311" localSheetId="105">#REF!</definedName>
    <definedName name="Ct_038311">[6]PagosContrat!$DU$6</definedName>
    <definedName name="cT_038412" localSheetId="57">#REF!</definedName>
    <definedName name="cT_038412" localSheetId="61">#REF!</definedName>
    <definedName name="cT_038412" localSheetId="70">#REF!</definedName>
    <definedName name="cT_038412" localSheetId="71">#REF!</definedName>
    <definedName name="cT_038412" localSheetId="105">#REF!</definedName>
    <definedName name="cT_038412">[6]PagosContrat!$EZ$164</definedName>
    <definedName name="Ct_038710" localSheetId="57">#REF!</definedName>
    <definedName name="Ct_038710" localSheetId="61">#REF!</definedName>
    <definedName name="Ct_038710" localSheetId="70">#REF!</definedName>
    <definedName name="Ct_038710" localSheetId="71">#REF!</definedName>
    <definedName name="Ct_038710" localSheetId="105">#REF!</definedName>
    <definedName name="Ct_038710">[6]PagosContrat!$GP$6</definedName>
    <definedName name="Ct_039110" localSheetId="57">#REF!</definedName>
    <definedName name="Ct_039110" localSheetId="61">#REF!</definedName>
    <definedName name="Ct_039110" localSheetId="70">#REF!</definedName>
    <definedName name="Ct_039110" localSheetId="71">#REF!</definedName>
    <definedName name="Ct_039110" localSheetId="105">#REF!</definedName>
    <definedName name="Ct_039110">[6]PagosContrat!$AY$164</definedName>
    <definedName name="Ct_040112" localSheetId="57">#REF!</definedName>
    <definedName name="Ct_040112" localSheetId="61">#REF!</definedName>
    <definedName name="Ct_040112" localSheetId="70">#REF!</definedName>
    <definedName name="Ct_040112" localSheetId="71">#REF!</definedName>
    <definedName name="Ct_040112" localSheetId="105">#REF!</definedName>
    <definedName name="Ct_040112">[6]PagosContrat!$AA$164</definedName>
    <definedName name="Ct_040810" localSheetId="57">#REF!</definedName>
    <definedName name="Ct_040810" localSheetId="61">#REF!</definedName>
    <definedName name="Ct_040810" localSheetId="70">#REF!</definedName>
    <definedName name="Ct_040810" localSheetId="71">#REF!</definedName>
    <definedName name="Ct_040810" localSheetId="105">#REF!</definedName>
    <definedName name="Ct_040810">[6]PagosContrat!$AX$164</definedName>
    <definedName name="Ct_040811" localSheetId="57">#REF!</definedName>
    <definedName name="Ct_040811" localSheetId="61">#REF!</definedName>
    <definedName name="Ct_040811" localSheetId="70">#REF!</definedName>
    <definedName name="Ct_040811" localSheetId="71">#REF!</definedName>
    <definedName name="Ct_040811" localSheetId="105">#REF!</definedName>
    <definedName name="Ct_040811">[6]PagosContrat!$DX$6</definedName>
    <definedName name="Ct_041210" localSheetId="57">#REF!</definedName>
    <definedName name="Ct_041210" localSheetId="61">#REF!</definedName>
    <definedName name="Ct_041210" localSheetId="70">#REF!</definedName>
    <definedName name="Ct_041210" localSheetId="71">#REF!</definedName>
    <definedName name="Ct_041210" localSheetId="105">#REF!</definedName>
    <definedName name="Ct_041210">[6]PagosContrat!$BB$164</definedName>
    <definedName name="CT_041411" localSheetId="57">#REF!</definedName>
    <definedName name="CT_041411" localSheetId="61">#REF!</definedName>
    <definedName name="CT_041411" localSheetId="70">#REF!</definedName>
    <definedName name="CT_041411" localSheetId="71">#REF!</definedName>
    <definedName name="CT_041411" localSheetId="105">#REF!</definedName>
    <definedName name="CT_041411">[6]PagosContrat!$DZ$164</definedName>
    <definedName name="Ct_041712" localSheetId="57">#REF!</definedName>
    <definedName name="Ct_041712" localSheetId="61">#REF!</definedName>
    <definedName name="Ct_041712" localSheetId="70">#REF!</definedName>
    <definedName name="Ct_041712" localSheetId="71">#REF!</definedName>
    <definedName name="Ct_041712" localSheetId="105">#REF!</definedName>
    <definedName name="Ct_041712">[6]PagosContrat!$FI$6</definedName>
    <definedName name="Ct_042412" localSheetId="57">#REF!</definedName>
    <definedName name="Ct_042412" localSheetId="61">#REF!</definedName>
    <definedName name="Ct_042412" localSheetId="70">#REF!</definedName>
    <definedName name="Ct_042412" localSheetId="71">#REF!</definedName>
    <definedName name="Ct_042412" localSheetId="105">#REF!</definedName>
    <definedName name="Ct_042412">[6]PagosContrat!$HY$164</definedName>
    <definedName name="Ct_042512" localSheetId="57">#REF!</definedName>
    <definedName name="Ct_042512" localSheetId="61">#REF!</definedName>
    <definedName name="Ct_042512" localSheetId="70">#REF!</definedName>
    <definedName name="Ct_042512" localSheetId="71">#REF!</definedName>
    <definedName name="Ct_042512" localSheetId="105">#REF!</definedName>
    <definedName name="Ct_042512">[6]PagosContrat!$FA$164</definedName>
    <definedName name="Ct_043212" localSheetId="57">#REF!</definedName>
    <definedName name="Ct_043212" localSheetId="61">#REF!</definedName>
    <definedName name="Ct_043212" localSheetId="70">#REF!</definedName>
    <definedName name="Ct_043212" localSheetId="71">#REF!</definedName>
    <definedName name="Ct_043212" localSheetId="105">#REF!</definedName>
    <definedName name="Ct_043212">[6]PagosContrat!$FP$6</definedName>
    <definedName name="Ct_043510" localSheetId="57">#REF!</definedName>
    <definedName name="Ct_043510" localSheetId="61">#REF!</definedName>
    <definedName name="Ct_043510" localSheetId="70">#REF!</definedName>
    <definedName name="Ct_043510" localSheetId="71">#REF!</definedName>
    <definedName name="Ct_043510" localSheetId="105">#REF!</definedName>
    <definedName name="Ct_043510">[6]PagosContrat!$GM$6</definedName>
    <definedName name="Ct_043612" localSheetId="57">#REF!</definedName>
    <definedName name="Ct_043612" localSheetId="61">#REF!</definedName>
    <definedName name="Ct_043612" localSheetId="70">#REF!</definedName>
    <definedName name="Ct_043612" localSheetId="71">#REF!</definedName>
    <definedName name="Ct_043612" localSheetId="105">#REF!</definedName>
    <definedName name="Ct_043612">[6]PagosContrat!$GY$6</definedName>
    <definedName name="Ct_044012" localSheetId="57">#REF!</definedName>
    <definedName name="Ct_044012" localSheetId="61">#REF!</definedName>
    <definedName name="Ct_044012" localSheetId="70">#REF!</definedName>
    <definedName name="Ct_044012" localSheetId="71">#REF!</definedName>
    <definedName name="Ct_044012" localSheetId="105">#REF!</definedName>
    <definedName name="Ct_044012">[6]PagosContrat!$FG$6</definedName>
    <definedName name="Ct_044112" localSheetId="57">#REF!</definedName>
    <definedName name="Ct_044112" localSheetId="61">#REF!</definedName>
    <definedName name="Ct_044112" localSheetId="70">#REF!</definedName>
    <definedName name="Ct_044112" localSheetId="71">#REF!</definedName>
    <definedName name="Ct_044112" localSheetId="105">#REF!</definedName>
    <definedName name="Ct_044112">[6]PagosContrat!$FJ$6</definedName>
    <definedName name="Ct_044712" localSheetId="57">#REF!</definedName>
    <definedName name="Ct_044712" localSheetId="61">#REF!</definedName>
    <definedName name="Ct_044712" localSheetId="70">#REF!</definedName>
    <definedName name="Ct_044712" localSheetId="71">#REF!</definedName>
    <definedName name="Ct_044712" localSheetId="105">#REF!</definedName>
    <definedName name="Ct_044712">[6]PagosContrat!$FO$164</definedName>
    <definedName name="Ct_045312" localSheetId="57">#REF!</definedName>
    <definedName name="Ct_045312" localSheetId="61">#REF!</definedName>
    <definedName name="Ct_045312" localSheetId="70">#REF!</definedName>
    <definedName name="Ct_045312" localSheetId="71">#REF!</definedName>
    <definedName name="Ct_045312" localSheetId="105">#REF!</definedName>
    <definedName name="Ct_045312">[6]PagosContrat!$FY$6</definedName>
    <definedName name="Ct_045512" localSheetId="57">#REF!</definedName>
    <definedName name="Ct_045512" localSheetId="61">#REF!</definedName>
    <definedName name="Ct_045512" localSheetId="70">#REF!</definedName>
    <definedName name="Ct_045512" localSheetId="71">#REF!</definedName>
    <definedName name="Ct_045512" localSheetId="105">#REF!</definedName>
    <definedName name="Ct_045512">[6]PagosContrat!$GZ$6</definedName>
    <definedName name="Ct_045712" localSheetId="57">#REF!</definedName>
    <definedName name="Ct_045712" localSheetId="61">#REF!</definedName>
    <definedName name="Ct_045712" localSheetId="70">#REF!</definedName>
    <definedName name="Ct_045712" localSheetId="71">#REF!</definedName>
    <definedName name="Ct_045712" localSheetId="105">#REF!</definedName>
    <definedName name="Ct_045712">[6]PagosContrat!$FV$6</definedName>
    <definedName name="Ct_047110" localSheetId="57">#REF!</definedName>
    <definedName name="Ct_047110" localSheetId="61">#REF!</definedName>
    <definedName name="Ct_047110" localSheetId="70">#REF!</definedName>
    <definedName name="Ct_047110" localSheetId="71">#REF!</definedName>
    <definedName name="Ct_047110" localSheetId="105">#REF!</definedName>
    <definedName name="Ct_047110">[6]PagosContrat!$BI$164</definedName>
    <definedName name="Ct_047212" localSheetId="57">#REF!</definedName>
    <definedName name="Ct_047212" localSheetId="61">#REF!</definedName>
    <definedName name="Ct_047212" localSheetId="70">#REF!</definedName>
    <definedName name="Ct_047212" localSheetId="71">#REF!</definedName>
    <definedName name="Ct_047212" localSheetId="105">#REF!</definedName>
    <definedName name="Ct_047212">[6]PagosContrat!$GF$164</definedName>
    <definedName name="Ct_048212" localSheetId="57">#REF!</definedName>
    <definedName name="Ct_048212" localSheetId="61">#REF!</definedName>
    <definedName name="Ct_048212" localSheetId="70">#REF!</definedName>
    <definedName name="Ct_048212" localSheetId="71">#REF!</definedName>
    <definedName name="Ct_048212" localSheetId="105">#REF!</definedName>
    <definedName name="Ct_048212">[6]PagosContrat!$GC$6</definedName>
    <definedName name="Ct_048312" localSheetId="57">#REF!</definedName>
    <definedName name="Ct_048312" localSheetId="61">#REF!</definedName>
    <definedName name="Ct_048312" localSheetId="70">#REF!</definedName>
    <definedName name="Ct_048312" localSheetId="71">#REF!</definedName>
    <definedName name="Ct_048312" localSheetId="105">#REF!</definedName>
    <definedName name="Ct_048312">[6]PagosContrat!$GB$164</definedName>
    <definedName name="Ct_049312" localSheetId="57">#REF!</definedName>
    <definedName name="Ct_049312" localSheetId="61">#REF!</definedName>
    <definedName name="Ct_049312" localSheetId="70">#REF!</definedName>
    <definedName name="Ct_049312" localSheetId="71">#REF!</definedName>
    <definedName name="Ct_049312" localSheetId="105">#REF!</definedName>
    <definedName name="Ct_049312">[6]PagosContrat!$OI$6</definedName>
    <definedName name="Ct_050312" localSheetId="57">#REF!</definedName>
    <definedName name="Ct_050312" localSheetId="61">#REF!</definedName>
    <definedName name="Ct_050312" localSheetId="70">#REF!</definedName>
    <definedName name="Ct_050312" localSheetId="71">#REF!</definedName>
    <definedName name="Ct_050312" localSheetId="105">#REF!</definedName>
    <definedName name="Ct_050312">[6]PagosContrat!$IX$164</definedName>
    <definedName name="Ct_051412" localSheetId="57">#REF!</definedName>
    <definedName name="Ct_051412" localSheetId="61">#REF!</definedName>
    <definedName name="Ct_051412" localSheetId="70">#REF!</definedName>
    <definedName name="Ct_051412" localSheetId="71">#REF!</definedName>
    <definedName name="Ct_051412" localSheetId="105">#REF!</definedName>
    <definedName name="Ct_051412">[6]PagosContrat!$HZ$6</definedName>
    <definedName name="Ct_051912" localSheetId="57">#REF!</definedName>
    <definedName name="Ct_051912" localSheetId="61">#REF!</definedName>
    <definedName name="Ct_051912" localSheetId="70">#REF!</definedName>
    <definedName name="Ct_051912" localSheetId="71">#REF!</definedName>
    <definedName name="Ct_051912" localSheetId="105">#REF!</definedName>
    <definedName name="Ct_051912">[6]PagosContrat!$ID$6</definedName>
    <definedName name="Ct_052012" localSheetId="57">#REF!</definedName>
    <definedName name="Ct_052012" localSheetId="61">#REF!</definedName>
    <definedName name="Ct_052012" localSheetId="70">#REF!</definedName>
    <definedName name="Ct_052012" localSheetId="71">#REF!</definedName>
    <definedName name="Ct_052012" localSheetId="105">#REF!</definedName>
    <definedName name="Ct_052012">[6]PagosContrat!$IL$6</definedName>
    <definedName name="Ct_052200" localSheetId="57">#REF!</definedName>
    <definedName name="Ct_052200" localSheetId="61">#REF!</definedName>
    <definedName name="Ct_052200" localSheetId="70">#REF!</definedName>
    <definedName name="Ct_052200" localSheetId="71">#REF!</definedName>
    <definedName name="Ct_052200" localSheetId="105">#REF!</definedName>
    <definedName name="Ct_052200">[6]PagosContrat!$IS$6</definedName>
    <definedName name="CUATRO" localSheetId="1">#REF!</definedName>
    <definedName name="CUATRO" localSheetId="0">#REF!</definedName>
    <definedName name="CUATRO" localSheetId="5">#REF!</definedName>
    <definedName name="CUATRO" localSheetId="4">#REF!</definedName>
    <definedName name="CUATRO" localSheetId="57">#REF!</definedName>
    <definedName name="CUATRO" localSheetId="58">#REF!</definedName>
    <definedName name="CUATRO" localSheetId="61">#REF!</definedName>
    <definedName name="CUATRO" localSheetId="63">#REF!</definedName>
    <definedName name="CUATRO" localSheetId="66">#REF!</definedName>
    <definedName name="CUATRO" localSheetId="67">#REF!</definedName>
    <definedName name="CUATRO" localSheetId="68">#REF!</definedName>
    <definedName name="CUATRO" localSheetId="10">#REF!</definedName>
    <definedName name="CUATRO" localSheetId="9">#REF!</definedName>
    <definedName name="CUATRO" localSheetId="6">#REF!</definedName>
    <definedName name="CUATRO" localSheetId="72">#REF!</definedName>
    <definedName name="CUATRO" localSheetId="73">#REF!</definedName>
    <definedName name="CUATRO" localSheetId="74">#REF!</definedName>
    <definedName name="CUATRO" localSheetId="76">#REF!</definedName>
    <definedName name="CUATRO" localSheetId="77">#REF!</definedName>
    <definedName name="CUATRO" localSheetId="78">#REF!</definedName>
    <definedName name="CUATRO" localSheetId="79">#REF!</definedName>
    <definedName name="CUATRO" localSheetId="90">#REF!</definedName>
    <definedName name="CUATRO" localSheetId="89">#REF!</definedName>
    <definedName name="CUATRO" localSheetId="88">#REF!</definedName>
    <definedName name="CUATRO" localSheetId="87">#REF!</definedName>
    <definedName name="CUATRO" localSheetId="80">#REF!</definedName>
    <definedName name="CUATRO" localSheetId="92">#REF!</definedName>
    <definedName name="CUATRO" localSheetId="91">#REF!</definedName>
    <definedName name="CUATRO" localSheetId="93">#REF!</definedName>
    <definedName name="CUATRO" localSheetId="95">#REF!</definedName>
    <definedName name="CUATRO" localSheetId="97">#REF!</definedName>
    <definedName name="CUATRO" localSheetId="103">#REF!</definedName>
    <definedName name="CUATRO" localSheetId="104">#REF!</definedName>
    <definedName name="CUATRO" localSheetId="105">#REF!</definedName>
    <definedName name="CUATRO" localSheetId="106">#REF!</definedName>
    <definedName name="CUATRO" localSheetId="107">#REF!</definedName>
    <definedName name="CUATRO" localSheetId="11">#REF!</definedName>
    <definedName name="CUATRO" localSheetId="19">#REF!</definedName>
    <definedName name="CUATRO" localSheetId="18">#REF!</definedName>
    <definedName name="CUATRO" localSheetId="16">#REF!</definedName>
    <definedName name="CUATRO" localSheetId="15">#REF!</definedName>
    <definedName name="CUATRO" localSheetId="20">#REF!</definedName>
    <definedName name="CUATRO" localSheetId="14">#REF!</definedName>
    <definedName name="CUATRO" localSheetId="13">#REF!</definedName>
    <definedName name="CUATRO" localSheetId="28">#REF!</definedName>
    <definedName name="CUATRO" localSheetId="29">#REF!</definedName>
    <definedName name="CUATRO" localSheetId="33">#REF!</definedName>
    <definedName name="CUATRO" localSheetId="31">#REF!</definedName>
    <definedName name="CUATRO" localSheetId="36">#REF!</definedName>
    <definedName name="CUATRO" localSheetId="34">#REF!</definedName>
    <definedName name="CUATRO" localSheetId="35">#REF!</definedName>
    <definedName name="CUATRO" localSheetId="98">#REF!</definedName>
    <definedName name="CUATRO" localSheetId="2">#REF!</definedName>
    <definedName name="CUATRO">#REF!</definedName>
    <definedName name="Delta_tasa" localSheetId="57">#REF!</definedName>
    <definedName name="Delta_tasa">#REF!</definedName>
    <definedName name="dic" localSheetId="57">#REF!</definedName>
    <definedName name="dic" localSheetId="61">#REF!</definedName>
    <definedName name="dic" localSheetId="70">#REF!</definedName>
    <definedName name="dic" localSheetId="71">#REF!</definedName>
    <definedName name="dic" localSheetId="105">#REF!</definedName>
    <definedName name="dic">[6]Axo_Gasto!$AR$14:$AR$469</definedName>
    <definedName name="DOS" localSheetId="1">#REF!</definedName>
    <definedName name="DOS" localSheetId="0">#REF!</definedName>
    <definedName name="DOS" localSheetId="5">#REF!</definedName>
    <definedName name="DOS" localSheetId="4">#REF!</definedName>
    <definedName name="DOS" localSheetId="57">#REF!</definedName>
    <definedName name="DOS" localSheetId="58">#REF!</definedName>
    <definedName name="DOS" localSheetId="61">#REF!</definedName>
    <definedName name="DOS" localSheetId="63">#REF!</definedName>
    <definedName name="DOS" localSheetId="66">#REF!</definedName>
    <definedName name="DOS" localSheetId="67">#REF!</definedName>
    <definedName name="DOS" localSheetId="68">#REF!</definedName>
    <definedName name="DOS" localSheetId="10">#REF!</definedName>
    <definedName name="DOS" localSheetId="9">#REF!</definedName>
    <definedName name="DOS" localSheetId="6">#REF!</definedName>
    <definedName name="DOS" localSheetId="72">#REF!</definedName>
    <definedName name="DOS" localSheetId="73">#REF!</definedName>
    <definedName name="DOS" localSheetId="74">#REF!</definedName>
    <definedName name="DOS" localSheetId="76">#REF!</definedName>
    <definedName name="DOS" localSheetId="77">#REF!</definedName>
    <definedName name="DOS" localSheetId="78">#REF!</definedName>
    <definedName name="DOS" localSheetId="79">#REF!</definedName>
    <definedName name="DOS" localSheetId="90">#REF!</definedName>
    <definedName name="DOS" localSheetId="89">#REF!</definedName>
    <definedName name="DOS" localSheetId="88">#REF!</definedName>
    <definedName name="DOS" localSheetId="87">#REF!</definedName>
    <definedName name="DOS" localSheetId="80">#REF!</definedName>
    <definedName name="DOS" localSheetId="92">#REF!</definedName>
    <definedName name="DOS" localSheetId="91">#REF!</definedName>
    <definedName name="DOS" localSheetId="93">#REF!</definedName>
    <definedName name="DOS" localSheetId="95">#REF!</definedName>
    <definedName name="DOS" localSheetId="97">#REF!</definedName>
    <definedName name="DOS" localSheetId="103">#REF!</definedName>
    <definedName name="DOS" localSheetId="104">#REF!</definedName>
    <definedName name="DOS" localSheetId="105">#REF!</definedName>
    <definedName name="DOS" localSheetId="106">#REF!</definedName>
    <definedName name="DOS" localSheetId="107">#REF!</definedName>
    <definedName name="DOS" localSheetId="11">#REF!</definedName>
    <definedName name="DOS" localSheetId="19">#REF!</definedName>
    <definedName name="DOS" localSheetId="18">#REF!</definedName>
    <definedName name="DOS" localSheetId="16">#REF!</definedName>
    <definedName name="DOS" localSheetId="15">#REF!</definedName>
    <definedName name="DOS" localSheetId="20">#REF!</definedName>
    <definedName name="DOS" localSheetId="14">#REF!</definedName>
    <definedName name="DOS" localSheetId="13">#REF!</definedName>
    <definedName name="DOS" localSheetId="28">#REF!</definedName>
    <definedName name="DOS" localSheetId="29">#REF!</definedName>
    <definedName name="DOS" localSheetId="33">#REF!</definedName>
    <definedName name="DOS" localSheetId="31">#REF!</definedName>
    <definedName name="DOS" localSheetId="36">#REF!</definedName>
    <definedName name="DOS" localSheetId="34">#REF!</definedName>
    <definedName name="DOS" localSheetId="35">#REF!</definedName>
    <definedName name="DOS" localSheetId="98">#REF!</definedName>
    <definedName name="DOS" localSheetId="2">#REF!</definedName>
    <definedName name="DOS">#REF!</definedName>
    <definedName name="ducuem" localSheetId="7">OFFSET(ACOMTC1,0,MATCH([15]RDTOS!$DV$4,[15]RDTOS!$CR$2:$DA$2,0)-1,ROWS(ACOMTC1),COLUMNS(ACOMTC1))</definedName>
    <definedName name="ducuem" localSheetId="0">OFFSET(ACOMTC1,0,MATCH([15]RDTOS!$DV$4,[15]RDTOS!$CR$2:$DA$2,0)-1,ROWS(ACOMTC1),COLUMNS(ACOMTC1))</definedName>
    <definedName name="ducuem" localSheetId="5">OFFSET(ACOMTC1,0,MATCH([15]RDTOS!$DV$4,[15]RDTOS!$CR$2:$DA$2,0)-1,ROWS(ACOMTC1),COLUMNS(ACOMTC1))</definedName>
    <definedName name="ducuem" localSheetId="4">OFFSET(ACOMTC1,0,MATCH([15]RDTOS!$DV$4,[15]RDTOS!$CR$2:$DA$2,0)-1,ROWS(ACOMTC1),COLUMNS(ACOMTC1))</definedName>
    <definedName name="ducuem" localSheetId="39">OFFSET(ACOMTC1,0,MATCH([15]RDTOS!$DV$4,[15]RDTOS!$CR$2:$DA$2,0)-1,ROWS(ACOMTC1),COLUMNS(ACOMTC1))</definedName>
    <definedName name="ducuem" localSheetId="43">OFFSET(ACOMTC1,0,MATCH([15]RDTOS!$DV$4,[15]RDTOS!$CR$2:$DA$2,0)-1,ROWS(ACOMTC1),COLUMNS(ACOMTC1))</definedName>
    <definedName name="ducuem" localSheetId="57">OFFSET(ACOMTC1,0,MATCH(#REF!,#REF!,0)-1,ROWS(ACOMTC1),COLUMNS(ACOMTC1))</definedName>
    <definedName name="ducuem" localSheetId="58">OFFSET(ACOMTC1,0,MATCH([15]RDTOS!$DV$4,[15]RDTOS!$CR$2:$DA$2,0)-1,ROWS(ACOMTC1),COLUMNS(ACOMTC1))</definedName>
    <definedName name="ducuem" localSheetId="61">OFFSET(ACOMTC1,0,MATCH(#REF!,#REF!,0)-1,ROWS(ACOMTC1),COLUMNS(ACOMTC1))</definedName>
    <definedName name="ducuem" localSheetId="66">OFFSET(ACOMTC1,0,MATCH([15]RDTOS!$DV$4,[15]RDTOS!$CR$2:$DA$2,0)-1,ROWS(ACOMTC1),COLUMNS(ACOMTC1))</definedName>
    <definedName name="ducuem" localSheetId="67">OFFSET(ACOMTC1,0,MATCH([15]RDTOS!$DV$4,[15]RDTOS!$CR$2:$DA$2,0)-1,ROWS(ACOMTC1),COLUMNS(ACOMTC1))</definedName>
    <definedName name="ducuem" localSheetId="68">OFFSET(ACOMTC1,0,MATCH([15]RDTOS!$DV$4,[15]RDTOS!$CR$2:$DA$2,0)-1,ROWS(ACOMTC1),COLUMNS(ACOMTC1))</definedName>
    <definedName name="ducuem" localSheetId="70">OFFSET(ACOMTC1,0,MATCH(#REF!,#REF!,0)-1,ROWS(ACOMTC1),COLUMNS(ACOMTC1))</definedName>
    <definedName name="ducuem" localSheetId="71">OFFSET(ACOMTC1,0,MATCH(#REF!,#REF!,0)-1,ROWS(ACOMTC1),COLUMNS(ACOMTC1))</definedName>
    <definedName name="ducuem" localSheetId="9">OFFSET(ACOMTC1,0,MATCH([15]RDTOS!$DV$4,[15]RDTOS!$CR$2:$DA$2,0)-1,ROWS(ACOMTC1),COLUMNS(ACOMTC1))</definedName>
    <definedName name="ducuem" localSheetId="6">OFFSET(ACOMTC1,0,MATCH([15]RDTOS!$DV$4,[15]RDTOS!$CR$2:$DA$2,0)-1,ROWS(ACOMTC1),COLUMNS(ACOMTC1))</definedName>
    <definedName name="ducuem" localSheetId="72">OFFSET(ACOMTC1,0,MATCH([15]RDTOS!$DV$4,[15]RDTOS!$CR$2:$DA$2,0)-1,ROWS(ACOMTC1),COLUMNS(ACOMTC1))</definedName>
    <definedName name="ducuem" localSheetId="73">OFFSET(ACOMTC1,0,MATCH([15]RDTOS!$DV$4,[15]RDTOS!$CR$2:$DA$2,0)-1,ROWS(ACOMTC1),COLUMNS(ACOMTC1))</definedName>
    <definedName name="ducuem" localSheetId="74">OFFSET(ACOMTC1,0,MATCH([15]RDTOS!$DV$4,[15]RDTOS!$CR$2:$DA$2,0)-1,ROWS(ACOMTC1),COLUMNS(ACOMTC1))</definedName>
    <definedName name="ducuem" localSheetId="76">OFFSET(ACOMTC1,0,MATCH([15]RDTOS!$DV$4,[15]RDTOS!$CR$2:$DA$2,0)-1,ROWS(ACOMTC1),COLUMNS(ACOMTC1))</definedName>
    <definedName name="ducuem" localSheetId="77">OFFSET(ACOMTC1,0,MATCH([15]RDTOS!$DV$4,[15]RDTOS!$CR$2:$DA$2,0)-1,ROWS(ACOMTC1),COLUMNS(ACOMTC1))</definedName>
    <definedName name="ducuem" localSheetId="78">OFFSET(ACOMTC1,0,MATCH([15]RDTOS!$DV$4,[15]RDTOS!$CR$2:$DA$2,0)-1,ROWS(ACOMTC1),COLUMNS(ACOMTC1))</definedName>
    <definedName name="ducuem" localSheetId="79">OFFSET(ACOMTC1,0,MATCH([15]RDTOS!$DV$4,[15]RDTOS!$CR$2:$DA$2,0)-1,ROWS(ACOMTC1),COLUMNS(ACOMTC1))</definedName>
    <definedName name="ducuem" localSheetId="89">OFFSET(ACOMTC1,0,MATCH([15]RDTOS!$DV$4,[15]RDTOS!$CR$2:$DA$2,0)-1,ROWS(ACOMTC1),COLUMNS(ACOMTC1))</definedName>
    <definedName name="ducuem" localSheetId="87">OFFSET(ACOMTC1,0,MATCH([15]RDTOS!$DV$4,[15]RDTOS!$CR$2:$DA$2,0)-1,ROWS(ACOMTC1),COLUMNS(ACOMTC1))</definedName>
    <definedName name="ducuem" localSheetId="95">OFFSET(ACOMTC1,0,MATCH([15]RDTOS!$DV$4,[15]RDTOS!$CR$2:$DA$2,0)-1,ROWS(ACOMTC1),COLUMNS(ACOMTC1))</definedName>
    <definedName name="ducuem" localSheetId="97">OFFSET(ACOMTC1,0,MATCH([15]RDTOS!$DV$4,[15]RDTOS!$CR$2:$DA$2,0)-1,ROWS(ACOMTC1),COLUMNS(ACOMTC1))</definedName>
    <definedName name="ducuem" localSheetId="100">OFFSET(ACOMTC1,0,MATCH([15]RDTOS!$DV$4,[15]RDTOS!$CR$2:$DA$2,0)-1,ROWS(ACOMTC1),COLUMNS(ACOMTC1))</definedName>
    <definedName name="ducuem" localSheetId="103">OFFSET(ACOMTC1,0,MATCH([15]RDTOS!$DV$4,[15]RDTOS!$CR$2:$DA$2,0)-1,ROWS(ACOMTC1),COLUMNS(ACOMTC1))</definedName>
    <definedName name="ducuem" localSheetId="104">OFFSET(ACOMTC1,0,MATCH([15]RDTOS!$DV$4,[15]RDTOS!$CR$2:$DA$2,0)-1,ROWS(ACOMTC1),COLUMNS(ACOMTC1))</definedName>
    <definedName name="ducuem" localSheetId="105">OFFSET(ACOMTC1,0,MATCH(#REF!,#REF!,0)-1,ROWS(ACOMTC1),COLUMNS(ACOMTC1))</definedName>
    <definedName name="ducuem" localSheetId="106">OFFSET(ACOMTC1,0,MATCH([15]RDTOS!$DV$4,[15]RDTOS!$CR$2:$DA$2,0)-1,ROWS(ACOMTC1),COLUMNS(ACOMTC1))</definedName>
    <definedName name="ducuem" localSheetId="107">OFFSET(ACOMTC1,0,MATCH([15]RDTOS!$DV$4,[15]RDTOS!$CR$2:$DA$2,0)-1,ROWS(ACOMTC1),COLUMNS(ACOMTC1))</definedName>
    <definedName name="ducuem" localSheetId="11">OFFSET(ACOMTC1,0,MATCH([15]RDTOS!$DV$4,[15]RDTOS!$CR$2:$DA$2,0)-1,ROWS(ACOMTC1),COLUMNS(ACOMTC1))</definedName>
    <definedName name="ducuem" localSheetId="18">OFFSET(ACOMTC1,0,MATCH([15]RDTOS!$DV$4,[15]RDTOS!$CR$2:$DA$2,0)-1,ROWS(ACOMTC1),COLUMNS(ACOMTC1))</definedName>
    <definedName name="ducuem" localSheetId="15">OFFSET(ACOMTC1,0,MATCH([15]RDTOS!$DV$4,[15]RDTOS!$CR$2:$DA$2,0)-1,ROWS(ACOMTC1),COLUMNS(ACOMTC1))</definedName>
    <definedName name="ducuem" localSheetId="13">OFFSET(ACOMTC1,0,MATCH([15]RDTOS!$DV$4,[15]RDTOS!$CR$2:$DA$2,0)-1,ROWS(ACOMTC1),COLUMNS(ACOMTC1))</definedName>
    <definedName name="ducuem" localSheetId="28">OFFSET(ACOMTC1,0,MATCH([15]RDTOS!$DV$4,[15]RDTOS!$CR$2:$DA$2,0)-1,ROWS(ACOMTC1),COLUMNS(ACOMTC1))</definedName>
    <definedName name="ducuem" localSheetId="29">OFFSET(ACOMTC1,0,MATCH([15]RDTOS!$DV$4,[15]RDTOS!$CR$2:$DA$2,0)-1,ROWS(ACOMTC1),COLUMNS(ACOMTC1))</definedName>
    <definedName name="ducuem" localSheetId="35">OFFSET(ACOMTC1,0,MATCH([15]RDTOS!$DV$4,[15]RDTOS!$CR$2:$DA$2,0)-1,ROWS(ACOMTC1),COLUMNS(ACOMTC1))</definedName>
    <definedName name="ducuem" localSheetId="98">OFFSET(ACOMTC1,0,MATCH([15]RDTOS!$DV$4,[15]RDTOS!$CR$2:$DA$2,0)-1,ROWS(ACOMTC1),COLUMNS(ACOMTC1))</definedName>
    <definedName name="ducuem">OFFSET(ACOMTC1,0,MATCH([15]RDTOS!$DV$4,[15]RDTOS!$CR$2:$DA$2,0)-1,ROWS(ACOMTC1),COLUMNS(ACOMTC1))</definedName>
    <definedName name="eje_acum" localSheetId="57">#REF!</definedName>
    <definedName name="eje_acum" localSheetId="61">#REF!</definedName>
    <definedName name="eje_acum" localSheetId="70">#REF!</definedName>
    <definedName name="eje_acum" localSheetId="71">#REF!</definedName>
    <definedName name="eje_acum" localSheetId="95">#REF!</definedName>
    <definedName name="eje_acum" localSheetId="105">#REF!</definedName>
    <definedName name="eje_acum">[7]Axo_Ejec!$AU$292:$AU$315</definedName>
    <definedName name="EjecTrimI" localSheetId="57">#REF!</definedName>
    <definedName name="EjecTrimI" localSheetId="61">#REF!</definedName>
    <definedName name="EjecTrimI" localSheetId="70">#REF!</definedName>
    <definedName name="EjecTrimI" localSheetId="71">#REF!</definedName>
    <definedName name="EjecTrimI" localSheetId="105">#REF!</definedName>
    <definedName name="EjecTrimI">[6]ContabilidadHW!$L$5:$L$53</definedName>
    <definedName name="EjecTrimIA" localSheetId="57">#REF!</definedName>
    <definedName name="EjecTrimIA" localSheetId="61">#REF!</definedName>
    <definedName name="EjecTrimIA" localSheetId="70">#REF!</definedName>
    <definedName name="EjecTrimIA" localSheetId="71">#REF!</definedName>
    <definedName name="EjecTrimIA" localSheetId="105">#REF!</definedName>
    <definedName name="EjecTrimIA">[6]ContabilidadSeg!$L$5:$L$58</definedName>
    <definedName name="EjecTrimII" localSheetId="57">#REF!</definedName>
    <definedName name="EjecTrimII" localSheetId="61">#REF!</definedName>
    <definedName name="EjecTrimII" localSheetId="70">#REF!</definedName>
    <definedName name="EjecTrimII" localSheetId="71">#REF!</definedName>
    <definedName name="EjecTrimII" localSheetId="105">#REF!</definedName>
    <definedName name="EjecTrimII">[6]ContabilidadHW!$L$54:$L$112</definedName>
    <definedName name="EjecTrimIIA" localSheetId="57">#REF!</definedName>
    <definedName name="EjecTrimIIA" localSheetId="61">#REF!</definedName>
    <definedName name="EjecTrimIIA" localSheetId="70">#REF!</definedName>
    <definedName name="EjecTrimIIA" localSheetId="71">#REF!</definedName>
    <definedName name="EjecTrimIIA" localSheetId="105">#REF!</definedName>
    <definedName name="EjecTrimIIA">[6]ContabilidadSeg!$L$59:$L$106</definedName>
    <definedName name="EjecTrimIII" localSheetId="57">#REF!</definedName>
    <definedName name="EjecTrimIII" localSheetId="61">#REF!</definedName>
    <definedName name="EjecTrimIII" localSheetId="70">#REF!</definedName>
    <definedName name="EjecTrimIII" localSheetId="71">#REF!</definedName>
    <definedName name="EjecTrimIII" localSheetId="105">#REF!</definedName>
    <definedName name="EjecTrimIII">[6]ContabilidadHW!$L$113:$L$173</definedName>
    <definedName name="EjecTrimIIIA" localSheetId="57">#REF!</definedName>
    <definedName name="EjecTrimIIIA" localSheetId="61">#REF!</definedName>
    <definedName name="EjecTrimIIIA" localSheetId="70">#REF!</definedName>
    <definedName name="EjecTrimIIIA" localSheetId="71">#REF!</definedName>
    <definedName name="EjecTrimIIIA" localSheetId="105">#REF!</definedName>
    <definedName name="EjecTrimIIIA">[6]ContabilidadSeg!$L$107:$L$153</definedName>
    <definedName name="EjecTrimIV" localSheetId="57">#REF!</definedName>
    <definedName name="EjecTrimIV" localSheetId="61">#REF!</definedName>
    <definedName name="EjecTrimIV" localSheetId="70">#REF!</definedName>
    <definedName name="EjecTrimIV" localSheetId="71">#REF!</definedName>
    <definedName name="EjecTrimIV" localSheetId="105">#REF!</definedName>
    <definedName name="EjecTrimIV">[6]ContabilidadHW!$L$174:$L$237</definedName>
    <definedName name="EjecTrimIVA" localSheetId="57">#REF!</definedName>
    <definedName name="EjecTrimIVA" localSheetId="61">#REF!</definedName>
    <definedName name="EjecTrimIVA" localSheetId="70">#REF!</definedName>
    <definedName name="EjecTrimIVA" localSheetId="71">#REF!</definedName>
    <definedName name="EjecTrimIVA" localSheetId="105">#REF!</definedName>
    <definedName name="EjecTrimIVA">[6]ContabilidadSeg!$L$154:$L$220</definedName>
    <definedName name="EjeI" localSheetId="57">#REF!</definedName>
    <definedName name="EjeI" localSheetId="61">#REF!</definedName>
    <definedName name="EjeI" localSheetId="70">#REF!</definedName>
    <definedName name="EjeI" localSheetId="71">#REF!</definedName>
    <definedName name="EjeI" localSheetId="105">#REF!</definedName>
    <definedName name="EjeI">[6]AcumuladoHW!$V$14:$V$207</definedName>
    <definedName name="EjeII" localSheetId="57">#REF!</definedName>
    <definedName name="EjeII" localSheetId="61">#REF!</definedName>
    <definedName name="EjeII" localSheetId="70">#REF!</definedName>
    <definedName name="EjeII" localSheetId="71">#REF!</definedName>
    <definedName name="EjeII" localSheetId="105">#REF!</definedName>
    <definedName name="EjeII">[6]AcumuladoHW!$W$14:$W$207</definedName>
    <definedName name="EjeIII" localSheetId="57">#REF!</definedName>
    <definedName name="EjeIII" localSheetId="61">#REF!</definedName>
    <definedName name="EjeIII" localSheetId="70">#REF!</definedName>
    <definedName name="EjeIII" localSheetId="71">#REF!</definedName>
    <definedName name="EjeIII" localSheetId="105">#REF!</definedName>
    <definedName name="EjeIII">[6]AcumuladoHW!$X$14:$X$207</definedName>
    <definedName name="EjeIIISW" localSheetId="57">#REF!</definedName>
    <definedName name="EjeIIISW" localSheetId="61">#REF!</definedName>
    <definedName name="EjeIIISW" localSheetId="70">#REF!</definedName>
    <definedName name="EjeIIISW" localSheetId="71">#REF!</definedName>
    <definedName name="EjeIIISW" localSheetId="105">#REF!</definedName>
    <definedName name="EjeIIISW">[6]AcumuladoSW!$X$14:$X$96</definedName>
    <definedName name="EjeIISW" localSheetId="57">#REF!</definedName>
    <definedName name="EjeIISW" localSheetId="61">#REF!</definedName>
    <definedName name="EjeIISW" localSheetId="70">#REF!</definedName>
    <definedName name="EjeIISW" localSheetId="71">#REF!</definedName>
    <definedName name="EjeIISW" localSheetId="105">#REF!</definedName>
    <definedName name="EjeIISW">[6]AcumuladoSW!$W$14:$W$96</definedName>
    <definedName name="EjeISW" localSheetId="57">#REF!</definedName>
    <definedName name="EjeISW" localSheetId="61">#REF!</definedName>
    <definedName name="EjeISW" localSheetId="70">#REF!</definedName>
    <definedName name="EjeISW" localSheetId="71">#REF!</definedName>
    <definedName name="EjeISW" localSheetId="105">#REF!</definedName>
    <definedName name="EjeISW">[6]AcumuladoSW!$V$14:$V$96</definedName>
    <definedName name="EjeIV" localSheetId="57">#REF!</definedName>
    <definedName name="EjeIV" localSheetId="61">#REF!</definedName>
    <definedName name="EjeIV" localSheetId="70">#REF!</definedName>
    <definedName name="EjeIV" localSheetId="71">#REF!</definedName>
    <definedName name="EjeIV" localSheetId="105">#REF!</definedName>
    <definedName name="EjeIV">[6]AcumuladoHW!$Y$14:$Y$207</definedName>
    <definedName name="EjeIVSW" localSheetId="57">#REF!</definedName>
    <definedName name="EjeIVSW" localSheetId="61">#REF!</definedName>
    <definedName name="EjeIVSW" localSheetId="70">#REF!</definedName>
    <definedName name="EjeIVSW" localSheetId="71">#REF!</definedName>
    <definedName name="EjeIVSW" localSheetId="105">#REF!</definedName>
    <definedName name="EjeIVSW">[6]AcumuladoSW!$Y$14:$Y$96</definedName>
    <definedName name="ejeTrim1" localSheetId="57">#REF!</definedName>
    <definedName name="ejeTrim1" localSheetId="61">#REF!</definedName>
    <definedName name="ejeTrim1" localSheetId="70">#REF!</definedName>
    <definedName name="ejeTrim1" localSheetId="71">#REF!</definedName>
    <definedName name="ejeTrim1" localSheetId="105">#REF!</definedName>
    <definedName name="ejeTrim1">[6]Axo_Gasto!$AX$498:$AX$552</definedName>
    <definedName name="ejeTrim2" localSheetId="57">#REF!</definedName>
    <definedName name="ejeTrim2" localSheetId="61">#REF!</definedName>
    <definedName name="ejeTrim2" localSheetId="70">#REF!</definedName>
    <definedName name="ejeTrim2" localSheetId="71">#REF!</definedName>
    <definedName name="ejeTrim2" localSheetId="105">#REF!</definedName>
    <definedName name="ejeTrim2">[6]Axo_Gasto!$AY$498:$AY$552</definedName>
    <definedName name="ejeTrim3" localSheetId="57">#REF!</definedName>
    <definedName name="ejeTrim3" localSheetId="61">#REF!</definedName>
    <definedName name="ejeTrim3" localSheetId="70">#REF!</definedName>
    <definedName name="ejeTrim3" localSheetId="71">#REF!</definedName>
    <definedName name="ejeTrim3" localSheetId="105">#REF!</definedName>
    <definedName name="ejeTrim3">[6]Axo_Gasto!$AZ$498:$AZ$552</definedName>
    <definedName name="ejeTrim4" localSheetId="57">#REF!</definedName>
    <definedName name="ejeTrim4" localSheetId="61">#REF!</definedName>
    <definedName name="ejeTrim4" localSheetId="70">#REF!</definedName>
    <definedName name="ejeTrim4" localSheetId="71">#REF!</definedName>
    <definedName name="ejeTrim4" localSheetId="105">#REF!</definedName>
    <definedName name="ejeTrim4">[6]Axo_Gasto!$BA$498:$BA$552</definedName>
    <definedName name="ene" localSheetId="57">#REF!</definedName>
    <definedName name="ene" localSheetId="61">#REF!</definedName>
    <definedName name="ene" localSheetId="70">#REF!</definedName>
    <definedName name="ene" localSheetId="71">#REF!</definedName>
    <definedName name="ene" localSheetId="105">#REF!</definedName>
    <definedName name="ene">[6]Axo_Gasto!$K$14:$K$469</definedName>
    <definedName name="ESTADOFLUJOEFECTIVO" localSheetId="7">OFFSET(ACOMTC1,0,MATCH([4]RDTOS!$DS$4,[4]RDTOS!$CR$2:$DA$2,0)-1,ROWS(ACOMTC1),COLUMNS(ACOMTC1))</definedName>
    <definedName name="ESTADOFLUJOEFECTIVO" localSheetId="1">OFFSET(ACOMTC1,0,MATCH([4]RDTOS!$DS$4,[4]RDTOS!$CR$2:$DA$2,0)-1,ROWS(ACOMTC1),COLUMNS(ACOMTC1))</definedName>
    <definedName name="ESTADOFLUJOEFECTIVO" localSheetId="0">OFFSET(ACOMTC1,0,MATCH([4]RDTOS!$DS$4,[4]RDTOS!$CR$2:$DA$2,0)-1,ROWS(ACOMTC1),COLUMNS(ACOMTC1))</definedName>
    <definedName name="ESTADOFLUJOEFECTIVO" localSheetId="5">OFFSET(ACOMTC1,0,MATCH([4]RDTOS!$DS$4,[4]RDTOS!$CR$2:$DA$2,0)-1,ROWS(ACOMTC1),COLUMNS(ACOMTC1))</definedName>
    <definedName name="ESTADOFLUJOEFECTIVO" localSheetId="3">OFFSET(ACOMTC1,0,MATCH([4]RDTOS!$DS$4,[4]RDTOS!$CR$2:$DA$2,0)-1,ROWS(ACOMTC1),COLUMNS(ACOMTC1))</definedName>
    <definedName name="ESTADOFLUJOEFECTIVO" localSheetId="4">OFFSET(ACOMTC1,0,MATCH([4]RDTOS!$DS$4,[4]RDTOS!$CR$2:$DA$2,0)-1,ROWS(ACOMTC1),COLUMNS(ACOMTC1))</definedName>
    <definedName name="ESTADOFLUJOEFECTIVO" localSheetId="40">OFFSET(ACOMTC1,0,MATCH([4]RDTOS!$DS$4,[4]RDTOS!$CR$2:$DA$2,0)-1,ROWS(ACOMTC1),COLUMNS(ACOMTC1))</definedName>
    <definedName name="ESTADOFLUJOEFECTIVO" localSheetId="39">OFFSET(ACOMTC1,0,MATCH([4]RDTOS!$DS$4,[4]RDTOS!$CR$2:$DA$2,0)-1,ROWS(ACOMTC1),COLUMNS(ACOMTC1))</definedName>
    <definedName name="ESTADOFLUJOEFECTIVO" localSheetId="44">OFFSET(ACOMTC1,0,MATCH([4]RDTOS!$DS$4,[4]RDTOS!$CR$2:$DA$2,0)-1,ROWS(ACOMTC1),COLUMNS(ACOMTC1))</definedName>
    <definedName name="ESTADOFLUJOEFECTIVO" localSheetId="43">OFFSET(ACOMTC1,0,MATCH([4]RDTOS!$DS$4,[4]RDTOS!$CR$2:$DA$2,0)-1,ROWS(ACOMTC1),COLUMNS(ACOMTC1))</definedName>
    <definedName name="ESTADOFLUJOEFECTIVO" localSheetId="49">OFFSET(ACOMTC1,0,MATCH([4]RDTOS!$DS$4,[4]RDTOS!$CR$2:$DA$2,0)-1,ROWS(ACOMTC1),COLUMNS(ACOMTC1))</definedName>
    <definedName name="ESTADOFLUJOEFECTIVO" localSheetId="57">OFFSET(ACOMTC1,0,MATCH(#REF!,#REF!,0)-1,ROWS(ACOMTC1),COLUMNS(ACOMTC1))</definedName>
    <definedName name="ESTADOFLUJOEFECTIVO" localSheetId="58">OFFSET(ACOMTC1,0,MATCH([4]RDTOS!$DS$4,[4]RDTOS!$CR$2:$DA$2,0)-1,ROWS(ACOMTC1),COLUMNS(ACOMTC1))</definedName>
    <definedName name="ESTADOFLUJOEFECTIVO" localSheetId="61">OFFSET(ACOMTC1,0,MATCH(#REF!,#REF!,0)-1,ROWS(ACOMTC1),COLUMNS(ACOMTC1))</definedName>
    <definedName name="ESTADOFLUJOEFECTIVO" localSheetId="60">OFFSET(ACOMTC1,0,MATCH(#REF!,#REF!,0)-1,ROWS(ACOMTC1),COLUMNS(ACOMTC1))</definedName>
    <definedName name="ESTADOFLUJOEFECTIVO" localSheetId="63">OFFSET(ACOMTC1,0,MATCH(#REF!,#REF!,0)-1,ROWS(ACOMTC1),COLUMNS(ACOMTC1))</definedName>
    <definedName name="ESTADOFLUJOEFECTIVO" localSheetId="66">OFFSET(ACOMTC1,0,MATCH([4]RDTOS!$DS$4,[4]RDTOS!$CR$2:$DA$2,0)-1,ROWS(ACOMTC1),COLUMNS(ACOMTC1))</definedName>
    <definedName name="ESTADOFLUJOEFECTIVO" localSheetId="67">OFFSET(ACOMTC1,0,MATCH([4]RDTOS!$DS$4,[4]RDTOS!$CR$2:$DA$2,0)-1,ROWS(ACOMTC1),COLUMNS(ACOMTC1))</definedName>
    <definedName name="ESTADOFLUJOEFECTIVO" localSheetId="68">OFFSET(ACOMTC1,0,MATCH([4]RDTOS!$DS$4,[4]RDTOS!$CR$2:$DA$2,0)-1,ROWS(ACOMTC1),COLUMNS(ACOMTC1))</definedName>
    <definedName name="ESTADOFLUJOEFECTIVO" localSheetId="70">OFFSET(ACOMTC1,0,MATCH(#REF!,#REF!,0)-1,ROWS(ACOMTC1),COLUMNS(ACOMTC1))</definedName>
    <definedName name="ESTADOFLUJOEFECTIVO" localSheetId="69">OFFSET(ACOMTC1,0,MATCH(#REF!,#REF!,0)-1,ROWS(ACOMTC1),COLUMNS(ACOMTC1))</definedName>
    <definedName name="ESTADOFLUJOEFECTIVO" localSheetId="71">OFFSET(ACOMTC1,0,MATCH(#REF!,#REF!,0)-1,ROWS(ACOMTC1),COLUMNS(ACOMTC1))</definedName>
    <definedName name="ESTADOFLUJOEFECTIVO" localSheetId="10">OFFSET(ACOMTC1,0,MATCH([4]RDTOS!$DS$4,[4]RDTOS!$CR$2:$DA$2,0)-1,ROWS(ACOMTC1),COLUMNS(ACOMTC1))</definedName>
    <definedName name="ESTADOFLUJOEFECTIVO" localSheetId="9">OFFSET(ACOMTC1,0,MATCH([4]RDTOS!$DS$4,[4]RDTOS!$CR$2:$DA$2,0)-1,ROWS(ACOMTC1),COLUMNS(ACOMTC1))</definedName>
    <definedName name="ESTADOFLUJOEFECTIVO" localSheetId="6">OFFSET(ACOMTC1,0,MATCH([4]RDTOS!$DS$4,[4]RDTOS!$CR$2:$DA$2,0)-1,ROWS(ACOMTC1),COLUMNS(ACOMTC1))</definedName>
    <definedName name="ESTADOFLUJOEFECTIVO" localSheetId="72">OFFSET(ACOMTC1,0,MATCH([4]RDTOS!$DS$4,[4]RDTOS!$CR$2:$DA$2,0)-1,ROWS(ACOMTC1),COLUMNS(ACOMTC1))</definedName>
    <definedName name="ESTADOFLUJOEFECTIVO" localSheetId="73">OFFSET(ACOMTC1,0,MATCH([4]RDTOS!$DS$4,[4]RDTOS!$CR$2:$DA$2,0)-1,ROWS(ACOMTC1),COLUMNS(ACOMTC1))</definedName>
    <definedName name="ESTADOFLUJOEFECTIVO" localSheetId="74">OFFSET(ACOMTC1,0,MATCH([4]RDTOS!$DS$4,[4]RDTOS!$CR$2:$DA$2,0)-1,ROWS(ACOMTC1),COLUMNS(ACOMTC1))</definedName>
    <definedName name="ESTADOFLUJOEFECTIVO" localSheetId="76">OFFSET(ACOMTC1,0,MATCH([4]RDTOS!$DS$4,[4]RDTOS!$CR$2:$DA$2,0)-1,ROWS(ACOMTC1),COLUMNS(ACOMTC1))</definedName>
    <definedName name="ESTADOFLUJOEFECTIVO" localSheetId="77">OFFSET(ACOMTC1,0,MATCH([4]RDTOS!$DS$4,[4]RDTOS!$CR$2:$DA$2,0)-1,ROWS(ACOMTC1),COLUMNS(ACOMTC1))</definedName>
    <definedName name="ESTADOFLUJOEFECTIVO" localSheetId="78">OFFSET(ACOMTC1,0,MATCH([4]RDTOS!$DS$4,[4]RDTOS!$CR$2:$DA$2,0)-1,ROWS(ACOMTC1),COLUMNS(ACOMTC1))</definedName>
    <definedName name="ESTADOFLUJOEFECTIVO" localSheetId="79">OFFSET(ACOMTC1,0,MATCH([4]RDTOS!$DS$4,[4]RDTOS!$CR$2:$DA$2,0)-1,ROWS(ACOMTC1),COLUMNS(ACOMTC1))</definedName>
    <definedName name="ESTADOFLUJOEFECTIVO" localSheetId="90">OFFSET(ACOMTC1,0,MATCH([4]RDTOS!$DS$4,[4]RDTOS!$CR$2:$DA$2,0)-1,ROWS(ACOMTC1),COLUMNS(ACOMTC1))</definedName>
    <definedName name="ESTADOFLUJOEFECTIVO" localSheetId="89">OFFSET(ACOMTC1,0,MATCH([4]RDTOS!$DS$4,[4]RDTOS!$CR$2:$DA$2,0)-1,ROWS(ACOMTC1),COLUMNS(ACOMTC1))</definedName>
    <definedName name="ESTADOFLUJOEFECTIVO" localSheetId="88">OFFSET(ACOMTC1,0,MATCH([4]RDTOS!$DS$4,[4]RDTOS!$CR$2:$DA$2,0)-1,ROWS(ACOMTC1),COLUMNS(ACOMTC1))</definedName>
    <definedName name="ESTADOFLUJOEFECTIVO" localSheetId="87">OFFSET(ACOMTC1,0,MATCH([4]RDTOS!$DS$4,[4]RDTOS!$CR$2:$DA$2,0)-1,ROWS(ACOMTC1),COLUMNS(ACOMTC1))</definedName>
    <definedName name="ESTADOFLUJOEFECTIVO" localSheetId="80">OFFSET(ACOMTC1,0,MATCH([4]RDTOS!$DS$4,[4]RDTOS!$CR$2:$DA$2,0)-1,ROWS(ACOMTC1),COLUMNS(ACOMTC1))</definedName>
    <definedName name="ESTADOFLUJOEFECTIVO" localSheetId="92">OFFSET(ACOMTC1,0,MATCH(#REF!,#REF!,0)-1,ROWS(ACOMTC1),COLUMNS(ACOMTC1))</definedName>
    <definedName name="ESTADOFLUJOEFECTIVO" localSheetId="91">OFFSET(ACOMTC1,0,MATCH(#REF!,#REF!,0)-1,ROWS(ACOMTC1),COLUMNS(ACOMTC1))</definedName>
    <definedName name="ESTADOFLUJOEFECTIVO" localSheetId="93">OFFSET(ACOMTC1,0,MATCH([4]RDTOS!$DS$4,[4]RDTOS!$CR$2:$DA$2,0)-1,ROWS(ACOMTC1),COLUMNS(ACOMTC1))</definedName>
    <definedName name="ESTADOFLUJOEFECTIVO" localSheetId="95">OFFSET(ACOMTC1,0,MATCH(#REF!,#REF!,0)-1,ROWS(ACOMTC1),COLUMNS(ACOMTC1))</definedName>
    <definedName name="ESTADOFLUJOEFECTIVO" localSheetId="97">OFFSET(ACOMTC1,0,MATCH([4]RDTOS!$DS$4,[4]RDTOS!$CR$2:$DA$2,0)-1,ROWS(ACOMTC1),COLUMNS(ACOMTC1))</definedName>
    <definedName name="ESTADOFLUJOEFECTIVO" localSheetId="100">OFFSET(ACOMTC1,0,MATCH([4]RDTOS!$DS$4,[4]RDTOS!$CR$2:$DA$2,0)-1,ROWS(ACOMTC1),COLUMNS(ACOMTC1))</definedName>
    <definedName name="ESTADOFLUJOEFECTIVO" localSheetId="103">OFFSET(ACOMTC1,0,MATCH([4]RDTOS!$DS$4,[4]RDTOS!$CR$2:$DA$2,0)-1,ROWS(ACOMTC1),COLUMNS(ACOMTC1))</definedName>
    <definedName name="ESTADOFLUJOEFECTIVO" localSheetId="104">OFFSET(ACOMTC1,0,MATCH([4]RDTOS!$DS$4,[4]RDTOS!$CR$2:$DA$2,0)-1,ROWS(ACOMTC1),COLUMNS(ACOMTC1))</definedName>
    <definedName name="ESTADOFLUJOEFECTIVO" localSheetId="105">OFFSET(ACOMTC1,0,MATCH(#REF!,#REF!,0)-1,ROWS(ACOMTC1),COLUMNS(ACOMTC1))</definedName>
    <definedName name="ESTADOFLUJOEFECTIVO" localSheetId="106">OFFSET(ACOMTC1,0,MATCH([4]RDTOS!$DS$4,[4]RDTOS!$CR$2:$DA$2,0)-1,ROWS(ACOMTC1),COLUMNS(ACOMTC1))</definedName>
    <definedName name="ESTADOFLUJOEFECTIVO" localSheetId="107">OFFSET(ACOMTC1,0,MATCH([4]RDTOS!$DS$4,[4]RDTOS!$CR$2:$DA$2,0)-1,ROWS(ACOMTC1),COLUMNS(ACOMTC1))</definedName>
    <definedName name="ESTADOFLUJOEFECTIVO" localSheetId="11">OFFSET(ACOMTC1,0,MATCH([4]RDTOS!$DS$4,[4]RDTOS!$CR$2:$DA$2,0)-1,ROWS(ACOMTC1),COLUMNS(ACOMTC1))</definedName>
    <definedName name="ESTADOFLUJOEFECTIVO" localSheetId="19">OFFSET(ACOMTC1,0,MATCH([4]RDTOS!$DS$4,[4]RDTOS!$CR$2:$DA$2,0)-1,ROWS(ACOMTC1),COLUMNS(ACOMTC1))</definedName>
    <definedName name="ESTADOFLUJOEFECTIVO" localSheetId="18">OFFSET(ACOMTC1,0,MATCH([4]RDTOS!$DS$4,[4]RDTOS!$CR$2:$DA$2,0)-1,ROWS(ACOMTC1),COLUMNS(ACOMTC1))</definedName>
    <definedName name="ESTADOFLUJOEFECTIVO" localSheetId="16">OFFSET(ACOMTC1,0,MATCH([4]RDTOS!$DS$4,[4]RDTOS!$CR$2:$DA$2,0)-1,ROWS(ACOMTC1),COLUMNS(ACOMTC1))</definedName>
    <definedName name="ESTADOFLUJOEFECTIVO" localSheetId="15">OFFSET(ACOMTC1,0,MATCH([4]RDTOS!$DS$4,[4]RDTOS!$CR$2:$DA$2,0)-1,ROWS(ACOMTC1),COLUMNS(ACOMTC1))</definedName>
    <definedName name="ESTADOFLUJOEFECTIVO" localSheetId="20">OFFSET(ACOMTC1,0,MATCH([4]RDTOS!$DS$4,[4]RDTOS!$CR$2:$DA$2,0)-1,ROWS(ACOMTC1),COLUMNS(ACOMTC1))</definedName>
    <definedName name="ESTADOFLUJOEFECTIVO" localSheetId="14">OFFSET(ACOMTC1,0,MATCH([4]RDTOS!$DS$4,[4]RDTOS!$CR$2:$DA$2,0)-1,ROWS(ACOMTC1),COLUMNS(ACOMTC1))</definedName>
    <definedName name="ESTADOFLUJOEFECTIVO" localSheetId="13">OFFSET(ACOMTC1,0,MATCH([4]RDTOS!$DS$4,[4]RDTOS!$CR$2:$DA$2,0)-1,ROWS(ACOMTC1),COLUMNS(ACOMTC1))</definedName>
    <definedName name="ESTADOFLUJOEFECTIVO" localSheetId="28">OFFSET(ACOMTC1,0,MATCH([4]RDTOS!$DS$4,[4]RDTOS!$CR$2:$DA$2,0)-1,ROWS(ACOMTC1),COLUMNS(ACOMTC1))</definedName>
    <definedName name="ESTADOFLUJOEFECTIVO" localSheetId="29">OFFSET(ACOMTC1,0,MATCH([4]RDTOS!$DS$4,[4]RDTOS!$CR$2:$DA$2,0)-1,ROWS(ACOMTC1),COLUMNS(ACOMTC1))</definedName>
    <definedName name="ESTADOFLUJOEFECTIVO" localSheetId="33">OFFSET(ACOMTC1,0,MATCH([4]RDTOS!$DS$4,[4]RDTOS!$CR$2:$DA$2,0)-1,ROWS(ACOMTC1),COLUMNS(ACOMTC1))</definedName>
    <definedName name="ESTADOFLUJOEFECTIVO" localSheetId="31">OFFSET(ACOMTC1,0,MATCH([4]RDTOS!$DS$4,[4]RDTOS!$CR$2:$DA$2,0)-1,ROWS(ACOMTC1),COLUMNS(ACOMTC1))</definedName>
    <definedName name="ESTADOFLUJOEFECTIVO" localSheetId="36">OFFSET(ACOMTC1,0,MATCH([4]RDTOS!$DS$4,[4]RDTOS!$CR$2:$DA$2,0)-1,ROWS(ACOMTC1),COLUMNS(ACOMTC1))</definedName>
    <definedName name="ESTADOFLUJOEFECTIVO" localSheetId="34">OFFSET(ACOMTC1,0,MATCH([4]RDTOS!$DS$4,[4]RDTOS!$CR$2:$DA$2,0)-1,ROWS(ACOMTC1),COLUMNS(ACOMTC1))</definedName>
    <definedName name="ESTADOFLUJOEFECTIVO" localSheetId="35">OFFSET(ACOMTC1,0,MATCH([4]RDTOS!$DS$4,[4]RDTOS!$CR$2:$DA$2,0)-1,ROWS(ACOMTC1),COLUMNS(ACOMTC1))</definedName>
    <definedName name="ESTADOFLUJOEFECTIVO" localSheetId="98">OFFSET(ACOMTC1,0,MATCH([4]RDTOS!$DS$4,[4]RDTOS!$CR$2:$DA$2,0)-1,ROWS(ACOMTC1),COLUMNS(ACOMTC1))</definedName>
    <definedName name="ESTADOFLUJOEFECTIVO" localSheetId="2">OFFSET(ACOMTC1,0,MATCH([4]RDTOS!$DS$4,[4]RDTOS!$CR$2:$DA$2,0)-1,ROWS(ACOMTC1),COLUMNS(ACOMTC1))</definedName>
    <definedName name="ESTADOFLUJOEFECTIVO">OFFSET(ACOMTC1,0,MATCH([4]RDTOS!$DS$4,[4]RDTOS!$CR$2:$DA$2,0)-1,ROWS(ACOMTC1),COLUMNS(ACOMTC1))</definedName>
    <definedName name="estru820" localSheetId="7">OFFSET(ACOMTC1,0,MATCH([4]RDTOS!$DX$4,[4]RDTOS!$CR$2:$DA$2,0)-1,ROWS(ACOMTC1),COLUMNS(ACOMTC1))</definedName>
    <definedName name="estru820" localSheetId="1">OFFSET(ACOMTC1,0,MATCH([4]RDTOS!$DX$4,[4]RDTOS!$CR$2:$DA$2,0)-1,ROWS(ACOMTC1),COLUMNS(ACOMTC1))</definedName>
    <definedName name="estru820" localSheetId="0">OFFSET(ACOMTC1,0,MATCH([4]RDTOS!$DX$4,[4]RDTOS!$CR$2:$DA$2,0)-1,ROWS(ACOMTC1),COLUMNS(ACOMTC1))</definedName>
    <definedName name="estru820" localSheetId="5">OFFSET(ACOMTC1,0,MATCH([4]RDTOS!$DX$4,[4]RDTOS!$CR$2:$DA$2,0)-1,ROWS(ACOMTC1),COLUMNS(ACOMTC1))</definedName>
    <definedName name="estru820" localSheetId="3">OFFSET(ACOMTC1,0,MATCH([4]RDTOS!$DX$4,[4]RDTOS!$CR$2:$DA$2,0)-1,ROWS(ACOMTC1),COLUMNS(ACOMTC1))</definedName>
    <definedName name="estru820" localSheetId="4">OFFSET(ACOMTC1,0,MATCH([4]RDTOS!$DX$4,[4]RDTOS!$CR$2:$DA$2,0)-1,ROWS(ACOMTC1),COLUMNS(ACOMTC1))</definedName>
    <definedName name="estru820" localSheetId="40">OFFSET(ACOMTC1,0,MATCH([4]RDTOS!$DX$4,[4]RDTOS!$CR$2:$DA$2,0)-1,ROWS(ACOMTC1),COLUMNS(ACOMTC1))</definedName>
    <definedName name="estru820" localSheetId="39">OFFSET(ACOMTC1,0,MATCH([4]RDTOS!$DX$4,[4]RDTOS!$CR$2:$DA$2,0)-1,ROWS(ACOMTC1),COLUMNS(ACOMTC1))</definedName>
    <definedName name="estru820" localSheetId="44">OFFSET(ACOMTC1,0,MATCH([4]RDTOS!$DX$4,[4]RDTOS!$CR$2:$DA$2,0)-1,ROWS(ACOMTC1),COLUMNS(ACOMTC1))</definedName>
    <definedName name="estru820" localSheetId="43">OFFSET(ACOMTC1,0,MATCH([4]RDTOS!$DX$4,[4]RDTOS!$CR$2:$DA$2,0)-1,ROWS(ACOMTC1),COLUMNS(ACOMTC1))</definedName>
    <definedName name="estru820" localSheetId="49">OFFSET(ACOMTC1,0,MATCH([4]RDTOS!$DX$4,[4]RDTOS!$CR$2:$DA$2,0)-1,ROWS(ACOMTC1),COLUMNS(ACOMTC1))</definedName>
    <definedName name="estru820" localSheetId="57">OFFSET(ACOMTC1,0,MATCH(#REF!,#REF!,0)-1,ROWS(ACOMTC1),COLUMNS(ACOMTC1))</definedName>
    <definedName name="estru820" localSheetId="58">OFFSET(ACOMTC1,0,MATCH([4]RDTOS!$DX$4,[4]RDTOS!$CR$2:$DA$2,0)-1,ROWS(ACOMTC1),COLUMNS(ACOMTC1))</definedName>
    <definedName name="estru820" localSheetId="61">OFFSET(ACOMTC1,0,MATCH(#REF!,#REF!,0)-1,ROWS(ACOMTC1),COLUMNS(ACOMTC1))</definedName>
    <definedName name="estru820" localSheetId="60">OFFSET(ACOMTC1,0,MATCH(#REF!,#REF!,0)-1,ROWS(ACOMTC1),COLUMNS(ACOMTC1))</definedName>
    <definedName name="estru820" localSheetId="63">OFFSET(ACOMTC1,0,MATCH(#REF!,#REF!,0)-1,ROWS(ACOMTC1),COLUMNS(ACOMTC1))</definedName>
    <definedName name="estru820" localSheetId="66">OFFSET(ACOMTC1,0,MATCH([4]RDTOS!$DX$4,[4]RDTOS!$CR$2:$DA$2,0)-1,ROWS(ACOMTC1),COLUMNS(ACOMTC1))</definedName>
    <definedName name="estru820" localSheetId="67">OFFSET(ACOMTC1,0,MATCH([4]RDTOS!$DX$4,[4]RDTOS!$CR$2:$DA$2,0)-1,ROWS(ACOMTC1),COLUMNS(ACOMTC1))</definedName>
    <definedName name="estru820" localSheetId="68">OFFSET(ACOMTC1,0,MATCH([4]RDTOS!$DX$4,[4]RDTOS!$CR$2:$DA$2,0)-1,ROWS(ACOMTC1),COLUMNS(ACOMTC1))</definedName>
    <definedName name="estru820" localSheetId="70">OFFSET(ACOMTC1,0,MATCH(#REF!,#REF!,0)-1,ROWS(ACOMTC1),COLUMNS(ACOMTC1))</definedName>
    <definedName name="estru820" localSheetId="69">OFFSET(ACOMTC1,0,MATCH(#REF!,#REF!,0)-1,ROWS(ACOMTC1),COLUMNS(ACOMTC1))</definedName>
    <definedName name="estru820" localSheetId="71">OFFSET(ACOMTC1,0,MATCH(#REF!,#REF!,0)-1,ROWS(ACOMTC1),COLUMNS(ACOMTC1))</definedName>
    <definedName name="estru820" localSheetId="10">OFFSET(ACOMTC1,0,MATCH([4]RDTOS!$DX$4,[4]RDTOS!$CR$2:$DA$2,0)-1,ROWS(ACOMTC1),COLUMNS(ACOMTC1))</definedName>
    <definedName name="estru820" localSheetId="9">OFFSET(ACOMTC1,0,MATCH([4]RDTOS!$DX$4,[4]RDTOS!$CR$2:$DA$2,0)-1,ROWS(ACOMTC1),COLUMNS(ACOMTC1))</definedName>
    <definedName name="estru820" localSheetId="6">OFFSET(ACOMTC1,0,MATCH([4]RDTOS!$DX$4,[4]RDTOS!$CR$2:$DA$2,0)-1,ROWS(ACOMTC1),COLUMNS(ACOMTC1))</definedName>
    <definedName name="estru820" localSheetId="72">OFFSET(ACOMTC1,0,MATCH([4]RDTOS!$DX$4,[4]RDTOS!$CR$2:$DA$2,0)-1,ROWS(ACOMTC1),COLUMNS(ACOMTC1))</definedName>
    <definedName name="estru820" localSheetId="73">OFFSET(ACOMTC1,0,MATCH([4]RDTOS!$DX$4,[4]RDTOS!$CR$2:$DA$2,0)-1,ROWS(ACOMTC1),COLUMNS(ACOMTC1))</definedName>
    <definedName name="estru820" localSheetId="74">OFFSET(ACOMTC1,0,MATCH([4]RDTOS!$DX$4,[4]RDTOS!$CR$2:$DA$2,0)-1,ROWS(ACOMTC1),COLUMNS(ACOMTC1))</definedName>
    <definedName name="estru820" localSheetId="76">OFFSET(ACOMTC1,0,MATCH([4]RDTOS!$DX$4,[4]RDTOS!$CR$2:$DA$2,0)-1,ROWS(ACOMTC1),COLUMNS(ACOMTC1))</definedName>
    <definedName name="estru820" localSheetId="77">OFFSET(ACOMTC1,0,MATCH([4]RDTOS!$DX$4,[4]RDTOS!$CR$2:$DA$2,0)-1,ROWS(ACOMTC1),COLUMNS(ACOMTC1))</definedName>
    <definedName name="estru820" localSheetId="78">OFFSET(ACOMTC1,0,MATCH([4]RDTOS!$DX$4,[4]RDTOS!$CR$2:$DA$2,0)-1,ROWS(ACOMTC1),COLUMNS(ACOMTC1))</definedName>
    <definedName name="estru820" localSheetId="79">OFFSET(ACOMTC1,0,MATCH([4]RDTOS!$DX$4,[4]RDTOS!$CR$2:$DA$2,0)-1,ROWS(ACOMTC1),COLUMNS(ACOMTC1))</definedName>
    <definedName name="estru820" localSheetId="90">OFFSET(ACOMTC1,0,MATCH([4]RDTOS!$DX$4,[4]RDTOS!$CR$2:$DA$2,0)-1,ROWS(ACOMTC1),COLUMNS(ACOMTC1))</definedName>
    <definedName name="estru820" localSheetId="89">OFFSET(ACOMTC1,0,MATCH([4]RDTOS!$DX$4,[4]RDTOS!$CR$2:$DA$2,0)-1,ROWS(ACOMTC1),COLUMNS(ACOMTC1))</definedName>
    <definedName name="estru820" localSheetId="88">OFFSET(ACOMTC1,0,MATCH([4]RDTOS!$DX$4,[4]RDTOS!$CR$2:$DA$2,0)-1,ROWS(ACOMTC1),COLUMNS(ACOMTC1))</definedName>
    <definedName name="estru820" localSheetId="87">OFFSET(ACOMTC1,0,MATCH([4]RDTOS!$DX$4,[4]RDTOS!$CR$2:$DA$2,0)-1,ROWS(ACOMTC1),COLUMNS(ACOMTC1))</definedName>
    <definedName name="estru820" localSheetId="80">OFFSET(ACOMTC1,0,MATCH([4]RDTOS!$DX$4,[4]RDTOS!$CR$2:$DA$2,0)-1,ROWS(ACOMTC1),COLUMNS(ACOMTC1))</definedName>
    <definedName name="estru820" localSheetId="92">OFFSET(ACOMTC1,0,MATCH(#REF!,#REF!,0)-1,ROWS(ACOMTC1),COLUMNS(ACOMTC1))</definedName>
    <definedName name="estru820" localSheetId="91">OFFSET(ACOMTC1,0,MATCH(#REF!,#REF!,0)-1,ROWS(ACOMTC1),COLUMNS(ACOMTC1))</definedName>
    <definedName name="estru820" localSheetId="93">OFFSET(ACOMTC1,0,MATCH([4]RDTOS!$DX$4,[4]RDTOS!$CR$2:$DA$2,0)-1,ROWS(ACOMTC1),COLUMNS(ACOMTC1))</definedName>
    <definedName name="estru820" localSheetId="95">OFFSET(ACOMTC1,0,MATCH(#REF!,#REF!,0)-1,ROWS(ACOMTC1),COLUMNS(ACOMTC1))</definedName>
    <definedName name="estru820" localSheetId="97">OFFSET(ACOMTC1,0,MATCH([4]RDTOS!$DX$4,[4]RDTOS!$CR$2:$DA$2,0)-1,ROWS(ACOMTC1),COLUMNS(ACOMTC1))</definedName>
    <definedName name="estru820" localSheetId="100">OFFSET(ACOMTC1,0,MATCH([4]RDTOS!$DX$4,[4]RDTOS!$CR$2:$DA$2,0)-1,ROWS(ACOMTC1),COLUMNS(ACOMTC1))</definedName>
    <definedName name="estru820" localSheetId="103">OFFSET(ACOMTC1,0,MATCH([4]RDTOS!$DX$4,[4]RDTOS!$CR$2:$DA$2,0)-1,ROWS(ACOMTC1),COLUMNS(ACOMTC1))</definedName>
    <definedName name="estru820" localSheetId="104">OFFSET(ACOMTC1,0,MATCH([4]RDTOS!$DX$4,[4]RDTOS!$CR$2:$DA$2,0)-1,ROWS(ACOMTC1),COLUMNS(ACOMTC1))</definedName>
    <definedName name="estru820" localSheetId="105">OFFSET(ACOMTC1,0,MATCH(#REF!,#REF!,0)-1,ROWS(ACOMTC1),COLUMNS(ACOMTC1))</definedName>
    <definedName name="estru820" localSheetId="106">OFFSET(ACOMTC1,0,MATCH([4]RDTOS!$DX$4,[4]RDTOS!$CR$2:$DA$2,0)-1,ROWS(ACOMTC1),COLUMNS(ACOMTC1))</definedName>
    <definedName name="estru820" localSheetId="107">OFFSET(ACOMTC1,0,MATCH([4]RDTOS!$DX$4,[4]RDTOS!$CR$2:$DA$2,0)-1,ROWS(ACOMTC1),COLUMNS(ACOMTC1))</definedName>
    <definedName name="estru820" localSheetId="11">OFFSET(ACOMTC1,0,MATCH([4]RDTOS!$DX$4,[4]RDTOS!$CR$2:$DA$2,0)-1,ROWS(ACOMTC1),COLUMNS(ACOMTC1))</definedName>
    <definedName name="estru820" localSheetId="19">OFFSET(ACOMTC1,0,MATCH([4]RDTOS!$DX$4,[4]RDTOS!$CR$2:$DA$2,0)-1,ROWS(ACOMTC1),COLUMNS(ACOMTC1))</definedName>
    <definedName name="estru820" localSheetId="18">OFFSET(ACOMTC1,0,MATCH([4]RDTOS!$DX$4,[4]RDTOS!$CR$2:$DA$2,0)-1,ROWS(ACOMTC1),COLUMNS(ACOMTC1))</definedName>
    <definedName name="estru820" localSheetId="16">OFFSET(ACOMTC1,0,MATCH([4]RDTOS!$DX$4,[4]RDTOS!$CR$2:$DA$2,0)-1,ROWS(ACOMTC1),COLUMNS(ACOMTC1))</definedName>
    <definedName name="estru820" localSheetId="15">OFFSET(ACOMTC1,0,MATCH([4]RDTOS!$DX$4,[4]RDTOS!$CR$2:$DA$2,0)-1,ROWS(ACOMTC1),COLUMNS(ACOMTC1))</definedName>
    <definedName name="estru820" localSheetId="20">OFFSET(ACOMTC1,0,MATCH([4]RDTOS!$DX$4,[4]RDTOS!$CR$2:$DA$2,0)-1,ROWS(ACOMTC1),COLUMNS(ACOMTC1))</definedName>
    <definedName name="estru820" localSheetId="14">OFFSET(ACOMTC1,0,MATCH([4]RDTOS!$DX$4,[4]RDTOS!$CR$2:$DA$2,0)-1,ROWS(ACOMTC1),COLUMNS(ACOMTC1))</definedName>
    <definedName name="estru820" localSheetId="13">OFFSET(ACOMTC1,0,MATCH([4]RDTOS!$DX$4,[4]RDTOS!$CR$2:$DA$2,0)-1,ROWS(ACOMTC1),COLUMNS(ACOMTC1))</definedName>
    <definedName name="estru820" localSheetId="28">OFFSET(ACOMTC1,0,MATCH([4]RDTOS!$DX$4,[4]RDTOS!$CR$2:$DA$2,0)-1,ROWS(ACOMTC1),COLUMNS(ACOMTC1))</definedName>
    <definedName name="estru820" localSheetId="29">OFFSET(ACOMTC1,0,MATCH([4]RDTOS!$DX$4,[4]RDTOS!$CR$2:$DA$2,0)-1,ROWS(ACOMTC1),COLUMNS(ACOMTC1))</definedName>
    <definedName name="estru820" localSheetId="33">OFFSET(ACOMTC1,0,MATCH([4]RDTOS!$DX$4,[4]RDTOS!$CR$2:$DA$2,0)-1,ROWS(ACOMTC1),COLUMNS(ACOMTC1))</definedName>
    <definedName name="estru820" localSheetId="31">OFFSET(ACOMTC1,0,MATCH([4]RDTOS!$DX$4,[4]RDTOS!$CR$2:$DA$2,0)-1,ROWS(ACOMTC1),COLUMNS(ACOMTC1))</definedName>
    <definedName name="estru820" localSheetId="36">OFFSET(ACOMTC1,0,MATCH([4]RDTOS!$DX$4,[4]RDTOS!$CR$2:$DA$2,0)-1,ROWS(ACOMTC1),COLUMNS(ACOMTC1))</definedName>
    <definedName name="estru820" localSheetId="34">OFFSET(ACOMTC1,0,MATCH([4]RDTOS!$DX$4,[4]RDTOS!$CR$2:$DA$2,0)-1,ROWS(ACOMTC1),COLUMNS(ACOMTC1))</definedName>
    <definedName name="estru820" localSheetId="35">OFFSET(ACOMTC1,0,MATCH([4]RDTOS!$DX$4,[4]RDTOS!$CR$2:$DA$2,0)-1,ROWS(ACOMTC1),COLUMNS(ACOMTC1))</definedName>
    <definedName name="estru820" localSheetId="98">OFFSET(ACOMTC1,0,MATCH([4]RDTOS!$DX$4,[4]RDTOS!$CR$2:$DA$2,0)-1,ROWS(ACOMTC1),COLUMNS(ACOMTC1))</definedName>
    <definedName name="estru820" localSheetId="2">OFFSET(ACOMTC1,0,MATCH([4]RDTOS!$DX$4,[4]RDTOS!$CR$2:$DA$2,0)-1,ROWS(ACOMTC1),COLUMNS(ACOMTC1))</definedName>
    <definedName name="estru820">OFFSET(ACOMTC1,0,MATCH([4]RDTOS!$DX$4,[4]RDTOS!$CR$2:$DA$2,0)-1,ROWS(ACOMTC1),COLUMNS(ACOMTC1))</definedName>
    <definedName name="EUR" localSheetId="57">#REF!</definedName>
    <definedName name="EUR" localSheetId="61">#REF!</definedName>
    <definedName name="EUR" localSheetId="70">#REF!</definedName>
    <definedName name="EUR" localSheetId="71">#REF!</definedName>
    <definedName name="EUR" localSheetId="95">#REF!</definedName>
    <definedName name="EUR" localSheetId="105">#REF!</definedName>
    <definedName name="EUR">'[14]SPBC 2009'!$E$4</definedName>
    <definedName name="Euro_est" localSheetId="57">#REF!</definedName>
    <definedName name="Euro_est" localSheetId="61">#REF!</definedName>
    <definedName name="Euro_est" localSheetId="70">#REF!</definedName>
    <definedName name="Euro_est" localSheetId="71">#REF!</definedName>
    <definedName name="Euro_est" localSheetId="105">#REF!</definedName>
    <definedName name="Euro_est">[6]PagosContrat!$A$349</definedName>
    <definedName name="EXPANSION2" localSheetId="0">'[16]OTROS ANEXOS'!#REF!</definedName>
    <definedName name="EXPANSION2" localSheetId="5">'[16]OTROS ANEXOS'!#REF!</definedName>
    <definedName name="EXPANSION2" localSheetId="4">'[16]OTROS ANEXOS'!#REF!</definedName>
    <definedName name="EXPANSION2" localSheetId="57">#REF!</definedName>
    <definedName name="EXPANSION2" localSheetId="58">'[16]OTROS ANEXOS'!#REF!</definedName>
    <definedName name="EXPANSION2" localSheetId="61">#REF!</definedName>
    <definedName name="EXPANSION2" localSheetId="66">'[16]OTROS ANEXOS'!#REF!</definedName>
    <definedName name="EXPANSION2" localSheetId="67">'[16]OTROS ANEXOS'!#REF!</definedName>
    <definedName name="EXPANSION2" localSheetId="70">#REF!</definedName>
    <definedName name="EXPANSION2" localSheetId="71">#REF!</definedName>
    <definedName name="EXPANSION2" localSheetId="6">'[16]OTROS ANEXOS'!#REF!</definedName>
    <definedName name="EXPANSION2" localSheetId="79">'[16]OTROS ANEXOS'!#REF!</definedName>
    <definedName name="EXPANSION2" localSheetId="104">'[16]OTROS ANEXOS'!#REF!</definedName>
    <definedName name="EXPANSION2" localSheetId="105">#REF!</definedName>
    <definedName name="EXPANSION2" localSheetId="106">'[16]OTROS ANEXOS'!#REF!</definedName>
    <definedName name="EXPANSION2" localSheetId="107">'[16]OTROS ANEXOS'!#REF!</definedName>
    <definedName name="EXPANSION2">'[16]OTROS ANEXOS'!#REF!</definedName>
    <definedName name="fan" localSheetId="0">#REF!</definedName>
    <definedName name="fan" localSheetId="5">#REF!</definedName>
    <definedName name="fan" localSheetId="4">#REF!</definedName>
    <definedName name="fan" localSheetId="57">#REF!</definedName>
    <definedName name="fan" localSheetId="58">#REF!</definedName>
    <definedName name="fan" localSheetId="61">#REF!</definedName>
    <definedName name="fan" localSheetId="63">#REF!</definedName>
    <definedName name="fan" localSheetId="66">#REF!</definedName>
    <definedName name="fan" localSheetId="67">#REF!</definedName>
    <definedName name="fan" localSheetId="68">#REF!</definedName>
    <definedName name="fan" localSheetId="10">#REF!</definedName>
    <definedName name="fan" localSheetId="9">#REF!</definedName>
    <definedName name="fan" localSheetId="6">#REF!</definedName>
    <definedName name="fan" localSheetId="72">#REF!</definedName>
    <definedName name="fan" localSheetId="73">#REF!</definedName>
    <definedName name="fan" localSheetId="74">#REF!</definedName>
    <definedName name="fan" localSheetId="76">#REF!</definedName>
    <definedName name="fan" localSheetId="77">#REF!</definedName>
    <definedName name="fan" localSheetId="78">#REF!</definedName>
    <definedName name="fan" localSheetId="79">#REF!</definedName>
    <definedName name="fan" localSheetId="92">#REF!</definedName>
    <definedName name="fan" localSheetId="91">#REF!</definedName>
    <definedName name="fan" localSheetId="93">#REF!</definedName>
    <definedName name="fan" localSheetId="95">#REF!</definedName>
    <definedName name="fan" localSheetId="97">#REF!</definedName>
    <definedName name="fan" localSheetId="103">#REF!</definedName>
    <definedName name="fan" localSheetId="104">#REF!</definedName>
    <definedName name="fan" localSheetId="105">#REF!</definedName>
    <definedName name="fan" localSheetId="106">#REF!</definedName>
    <definedName name="fan" localSheetId="107">#REF!</definedName>
    <definedName name="fan" localSheetId="11">#REF!</definedName>
    <definedName name="fan" localSheetId="20">#REF!</definedName>
    <definedName name="fan" localSheetId="28">#REF!</definedName>
    <definedName name="fan" localSheetId="29">#REF!</definedName>
    <definedName name="fan" localSheetId="33">#REF!</definedName>
    <definedName name="fan" localSheetId="31">#REF!</definedName>
    <definedName name="fan" localSheetId="36">#REF!</definedName>
    <definedName name="fan" localSheetId="34">#REF!</definedName>
    <definedName name="fan" localSheetId="35">#REF!</definedName>
    <definedName name="fan" localSheetId="98">#REF!</definedName>
    <definedName name="fan">#REF!</definedName>
    <definedName name="feb" localSheetId="57">#REF!</definedName>
    <definedName name="feb" localSheetId="61">#REF!</definedName>
    <definedName name="feb" localSheetId="70">#REF!</definedName>
    <definedName name="feb" localSheetId="71">#REF!</definedName>
    <definedName name="feb" localSheetId="105">#REF!</definedName>
    <definedName name="feb">[6]Axo_Gasto!$N$14:$N$469</definedName>
    <definedName name="FESTIVOS" localSheetId="4">OFFSET([4]INFORMACION!$A$2,0,0,COUNT([4]INFORMACION!$A$2:$A$34),1)</definedName>
    <definedName name="FESTIVOS" localSheetId="57">OFFSET(#REF!,0,0,COUNT(#REF!),1)</definedName>
    <definedName name="FESTIVOS" localSheetId="61">OFFSET(#REF!,0,0,COUNT(#REF!),1)</definedName>
    <definedName name="FESTIVOS" localSheetId="70">OFFSET(#REF!,0,0,COUNT(#REF!),1)</definedName>
    <definedName name="FESTIVOS" localSheetId="71">OFFSET(#REF!,0,0,COUNT(#REF!),1)</definedName>
    <definedName name="FESTIVOS" localSheetId="95">OFFSET(#REF!,0,0,COUNT(#REF!),1)</definedName>
    <definedName name="FESTIVOS" localSheetId="105">OFFSET(#REF!,0,0,COUNT(#REF!),1)</definedName>
    <definedName name="FESTIVOS">OFFSET([4]INFORMACION!$A$2,0,0,COUNT([4]INFORMACION!$A$2:$A$34),1)</definedName>
    <definedName name="Flujo_bonos_B" localSheetId="57">#REF!</definedName>
    <definedName name="Flujo_bonos_B">#REF!</definedName>
    <definedName name="Flujo_educacional" localSheetId="57">#REF!</definedName>
    <definedName name="Flujo_educacional">#REF!</definedName>
    <definedName name="Flujo_médico" localSheetId="57">#REF!</definedName>
    <definedName name="Flujo_médico">#REF!</definedName>
    <definedName name="Flujo_pensiones" localSheetId="57">#REF!</definedName>
    <definedName name="Flujo_pensiones">#REF!</definedName>
    <definedName name="g" localSheetId="1">OFFSET([0]!ACOMTOT1,0,MATCH([4]RDTOS!$DY$4,[4]RDTOS!$Q$2:$AD$2,0)-1,ROWS([0]!ACOMTOT1),COLUMNS([0]!ACOMTOT1))</definedName>
    <definedName name="g" localSheetId="0">OFFSET(ACOMTOT1,0,MATCH([4]RDTOS!$DY$4,[4]RDTOS!$Q$2:$AD$2,0)-1,ROWS(ACOMTOT1),COLUMNS(ACOMTOT1))</definedName>
    <definedName name="g" localSheetId="5">OFFSET([0]!ACOMTOT1,0,MATCH([4]RDTOS!$DY$4,[4]RDTOS!$Q$2:$AD$2,0)-1,ROWS([0]!ACOMTOT1),COLUMNS([0]!ACOMTOT1))</definedName>
    <definedName name="g" localSheetId="3">OFFSET(ACOMTOT1,0,MATCH([4]RDTOS!$DY$4,[4]RDTOS!$Q$2:$AD$2,0)-1,ROWS(ACOMTOT1),COLUMNS(ACOMTOT1))</definedName>
    <definedName name="g" localSheetId="4">OFFSET('Flujos de efectivo'!ACOMTOT1,0,MATCH([4]RDTOS!$DY$4,[4]RDTOS!$Q$2:$AD$2,0)-1,ROWS('Flujos de efectivo'!ACOMTOT1),COLUMNS('Flujos de efectivo'!ACOMTOT1))</definedName>
    <definedName name="g" localSheetId="57">OFFSET('Nota 12 Activos prepagados'!ACOMTOT1,0,MATCH(#REF!,#REF!,0)-1,ROWS('Nota 12 Activos prepagados'!ACOMTOT1),COLUMNS('Nota 12 Activos prepagados'!ACOMTOT1))</definedName>
    <definedName name="g" localSheetId="58">OFFSET(ACOMTOT1,0,MATCH([4]RDTOS!$DY$4,[4]RDTOS!$Q$2:$AD$2,0)-1,ROWS(ACOMTOT1),COLUMNS(ACOMTOT1))</definedName>
    <definedName name="g" localSheetId="61">OFFSET('Nota 14 Compromisos adquisicion'!ACOMTOT1,0,MATCH(#REF!,#REF!,0)-1,ROWS('Nota 14 Compromisos adquisicion'!ACOMTOT1),COLUMNS('Nota 14 Compromisos adquisicion'!ACOMTOT1))</definedName>
    <definedName name="g" localSheetId="60">OFFSET(ACOMTOT1,0,MATCH(#REF!,#REF!,0)-1,ROWS(ACOMTOT1),COLUMNS(ACOMTOT1))</definedName>
    <definedName name="g" localSheetId="63">OFFSET(ACOMTOT1,0,MATCH(#REF!,#REF!,0)-1,ROWS(ACOMTOT1),COLUMNS(ACOMTOT1))</definedName>
    <definedName name="g" localSheetId="66">OFFSET(ACOMTOT1,0,MATCH([4]RDTOS!$DY$4,[4]RDTOS!$Q$2:$AD$2,0)-1,ROWS(ACOMTOT1),COLUMNS(ACOMTOT1))</definedName>
    <definedName name="g" localSheetId="67">OFFSET(ACOMTOT1,0,MATCH([4]RDTOS!$DY$4,[4]RDTOS!$Q$2:$AD$2,0)-1,ROWS(ACOMTOT1),COLUMNS(ACOMTOT1))</definedName>
    <definedName name="g" localSheetId="68">OFFSET(ACOMTOT1,0,MATCH([4]RDTOS!$DY$4,[4]RDTOS!$Q$2:$AD$2,0)-1,ROWS(ACOMTOT1),COLUMNS(ACOMTOT1))</definedName>
    <definedName name="g" localSheetId="70">OFFSET('Nota 19 Activo por derecho'!ACOMTOT1,0,MATCH(#REF!,#REF!,0)-1,ROWS('Nota 19 Activo por derecho'!ACOMTOT1),COLUMNS('Nota 19 Activo por derecho'!ACOMTOT1))</definedName>
    <definedName name="g" localSheetId="69">OFFSET(ACOMTOT1,0,MATCH(#REF!,#REF!,0)-1,ROWS(ACOMTOT1),COLUMNS(ACOMTOT1))</definedName>
    <definedName name="g" localSheetId="71">OFFSET('Nota 19 Pasiv por arrend'!ACOMTOT1,0,MATCH(#REF!,#REF!,0)-1,ROWS('Nota 19 Pasiv por arrend'!ACOMTOT1),COLUMNS('Nota 19 Pasiv por arrend'!ACOMTOT1))</definedName>
    <definedName name="g" localSheetId="10">OFFSET(ACOMTOT1,0,MATCH([4]RDTOS!$DY$4,[4]RDTOS!$Q$2:$AD$2,0)-1,ROWS(ACOMTOT1),COLUMNS(ACOMTOT1))</definedName>
    <definedName name="g" localSheetId="9">OFFSET([0]!ACOMTOT1,0,MATCH([4]RDTOS!$DY$4,[4]RDTOS!$Q$2:$AD$2,0)-1,ROWS([0]!ACOMTOT1),COLUMNS([0]!ACOMTOT1))</definedName>
    <definedName name="g" localSheetId="6">OFFSET(ACOMTOT1,0,MATCH([4]RDTOS!$DY$4,[4]RDTOS!$Q$2:$AD$2,0)-1,ROWS(ACOMTOT1),COLUMNS(ACOMTOT1))</definedName>
    <definedName name="g" localSheetId="72">OFFSET(ACOMTOT1,0,MATCH([4]RDTOS!$DY$4,[4]RDTOS!$Q$2:$AD$2,0)-1,ROWS(ACOMTOT1),COLUMNS(ACOMTOT1))</definedName>
    <definedName name="g" localSheetId="73">OFFSET(ACOMTOT1,0,MATCH([4]RDTOS!$DY$4,[4]RDTOS!$Q$2:$AD$2,0)-1,ROWS(ACOMTOT1),COLUMNS(ACOMTOT1))</definedName>
    <definedName name="g" localSheetId="74">OFFSET(ACOMTOT1,0,MATCH([4]RDTOS!$DY$4,[4]RDTOS!$Q$2:$AD$2,0)-1,ROWS(ACOMTOT1),COLUMNS(ACOMTOT1))</definedName>
    <definedName name="g" localSheetId="76">OFFSET(ACOMTOT1,0,MATCH([4]RDTOS!$DY$4,[4]RDTOS!$Q$2:$AD$2,0)-1,ROWS(ACOMTOT1),COLUMNS(ACOMTOT1))</definedName>
    <definedName name="g" localSheetId="77">OFFSET(ACOMTOT1,0,MATCH([4]RDTOS!$DY$4,[4]RDTOS!$Q$2:$AD$2,0)-1,ROWS(ACOMTOT1),COLUMNS(ACOMTOT1))</definedName>
    <definedName name="g" localSheetId="78">OFFSET(ACOMTOT1,0,MATCH([4]RDTOS!$DY$4,[4]RDTOS!$Q$2:$AD$2,0)-1,ROWS(ACOMTOT1),COLUMNS(ACOMTOT1))</definedName>
    <definedName name="g" localSheetId="79">OFFSET(ACOMTOT1,0,MATCH([4]RDTOS!$DY$4,[4]RDTOS!$Q$2:$AD$2,0)-1,ROWS(ACOMTOT1),COLUMNS(ACOMTOT1))</definedName>
    <definedName name="g" localSheetId="80">OFFSET(ACOMTOT1,0,MATCH([4]RDTOS!$DY$4,[4]RDTOS!$Q$2:$AD$2,0)-1,ROWS(ACOMTOT1),COLUMNS(ACOMTOT1))</definedName>
    <definedName name="g" localSheetId="92">OFFSET(ACOMTOT1,0,MATCH(#REF!,#REF!,0)-1,ROWS(ACOMTOT1),COLUMNS(ACOMTOT1))</definedName>
    <definedName name="g" localSheetId="91">OFFSET(ACOMTOT1,0,MATCH(#REF!,#REF!,0)-1,ROWS(ACOMTOT1),COLUMNS(ACOMTOT1))</definedName>
    <definedName name="g" localSheetId="93">OFFSET(ACOMTOT1,0,MATCH([4]RDTOS!$DY$4,[4]RDTOS!$Q$2:$AD$2,0)-1,ROWS(ACOMTOT1),COLUMNS(ACOMTOT1))</definedName>
    <definedName name="g" localSheetId="95">OFFSET('Nota 30A Provisiones - casos '!ACOMTOT1,0,MATCH(#REF!,#REF!,0)-1,ROWS('Nota 30A Provisiones - casos '!ACOMTOT1),COLUMNS('Nota 30A Provisiones - casos '!ACOMTOT1))</definedName>
    <definedName name="g" localSheetId="97">OFFSET(ACOMTOT1,0,MATCH([4]RDTOS!$DY$4,[4]RDTOS!$Q$2:$AD$2,0)-1,ROWS(ACOMTOT1),COLUMNS(ACOMTOT1))</definedName>
    <definedName name="g" localSheetId="103">OFFSET(ACOMTOT1,0,MATCH([4]RDTOS!$DY$4,[4]RDTOS!$Q$2:$AD$2,0)-1,ROWS(ACOMTOT1),COLUMNS(ACOMTOT1))</definedName>
    <definedName name="g" localSheetId="104">OFFSET(ACOMTOT1,0,MATCH([4]RDTOS!$DY$4,[4]RDTOS!$Q$2:$AD$2,0)-1,ROWS(ACOMTOT1),COLUMNS(ACOMTOT1))</definedName>
    <definedName name="g" localSheetId="105">OFFSET('Nota 42A Deprec amort dete ANF'!ACOMTOT1,0,MATCH(#REF!,#REF!,0)-1,ROWS('Nota 42A Deprec amort dete ANF'!ACOMTOT1),COLUMNS('Nota 42A Deprec amort dete ANF'!ACOMTOT1))</definedName>
    <definedName name="g" localSheetId="106">OFFSET(ACOMTOT1,0,MATCH([4]RDTOS!$DY$4,[4]RDTOS!$Q$2:$AD$2,0)-1,ROWS(ACOMTOT1),COLUMNS(ACOMTOT1))</definedName>
    <definedName name="g" localSheetId="107">OFFSET(ACOMTOT1,0,MATCH([4]RDTOS!$DY$4,[4]RDTOS!$Q$2:$AD$2,0)-1,ROWS(ACOMTOT1),COLUMNS(ACOMTOT1))</definedName>
    <definedName name="g" localSheetId="11">OFFSET(ACOMTOT1,0,MATCH([4]RDTOS!$DY$4,[4]RDTOS!$Q$2:$AD$2,0)-1,ROWS(ACOMTOT1),COLUMNS(ACOMTOT1))</definedName>
    <definedName name="g" localSheetId="16">OFFSET([5]!ACOMTOT1,0,MATCH([4]RDTOS!$DY$4,[4]RDTOS!$Q$2:$AD$2,0)-1,ROWS([5]!ACOMTOT1),COLUMNS([5]!ACOMTOT1))</definedName>
    <definedName name="g" localSheetId="15">OFFSET([5]!ACOMTOT1,0,MATCH([4]RDTOS!$DY$4,[4]RDTOS!$Q$2:$AD$2,0)-1,ROWS([5]!ACOMTOT1),COLUMNS([5]!ACOMTOT1))</definedName>
    <definedName name="g" localSheetId="20">OFFSET(ACOMTOT1,0,MATCH([4]RDTOS!$DY$4,[4]RDTOS!$Q$2:$AD$2,0)-1,ROWS(ACOMTOT1),COLUMNS(ACOMTOT1))</definedName>
    <definedName name="g" localSheetId="28">OFFSET(ACOMTOT1,0,MATCH([4]RDTOS!$DY$4,[4]RDTOS!$Q$2:$AD$2,0)-1,ROWS(ACOMTOT1),COLUMNS(ACOMTOT1))</definedName>
    <definedName name="g" localSheetId="29">OFFSET(ACOMTOT1,0,MATCH([4]RDTOS!$DY$4,[4]RDTOS!$Q$2:$AD$2,0)-1,ROWS(ACOMTOT1),COLUMNS(ACOMTOT1))</definedName>
    <definedName name="g" localSheetId="33">OFFSET(ACOMTOT1,0,MATCH([4]RDTOS!$DY$4,[4]RDTOS!$Q$2:$AD$2,0)-1,ROWS(ACOMTOT1),COLUMNS(ACOMTOT1))</definedName>
    <definedName name="g" localSheetId="31">OFFSET(ACOMTOT1,0,MATCH([4]RDTOS!$DY$4,[4]RDTOS!$Q$2:$AD$2,0)-1,ROWS(ACOMTOT1),COLUMNS(ACOMTOT1))</definedName>
    <definedName name="g" localSheetId="36">OFFSET([0]!ACOMTOT1,0,MATCH([4]RDTOS!$DY$4,[4]RDTOS!$Q$2:$AD$2,0)-1,ROWS([0]!ACOMTOT1),COLUMNS([0]!ACOMTOT1))</definedName>
    <definedName name="g" localSheetId="34">OFFSET(ACOMTOT1,0,MATCH([4]RDTOS!$DY$4,[4]RDTOS!$Q$2:$AD$2,0)-1,ROWS(ACOMTOT1),COLUMNS(ACOMTOT1))</definedName>
    <definedName name="g" localSheetId="35">OFFSET([0]!ACOMTOT1,0,MATCH([4]RDTOS!$DY$4,[4]RDTOS!$Q$2:$AD$2,0)-1,ROWS([0]!ACOMTOT1),COLUMNS([0]!ACOMTOT1))</definedName>
    <definedName name="g" localSheetId="98">OFFSET(ACOMTOT1,0,MATCH([4]RDTOS!$DY$4,[4]RDTOS!$Q$2:$AD$2,0)-1,ROWS(ACOMTOT1),COLUMNS(ACOMTOT1))</definedName>
    <definedName name="g" localSheetId="2">OFFSET([0]!ACOMTOT1,0,MATCH([4]RDTOS!$DY$4,[4]RDTOS!$Q$2:$AD$2,0)-1,ROWS([0]!ACOMTOT1),COLUMNS([0]!ACOMTOT1))</definedName>
    <definedName name="g">OFFSET(ACOMTOT1,0,MATCH([4]RDTOS!$DY$4,[4]RDTOS!$Q$2:$AD$2,0)-1,ROWS(ACOMTOT1),COLUMNS(ACOMTOT1))</definedName>
    <definedName name="gmm" localSheetId="7">OFFSET(ACOMTC1,0,MATCH([4]RDTOS!$DS$4,[4]RDTOS!$CR$2:$DA$2,0)-1,ROWS(ACOMTC1),COLUMNS(ACOMTC1))</definedName>
    <definedName name="gmm" localSheetId="1">OFFSET(ACOMTC1,0,MATCH([4]RDTOS!$DS$4,[4]RDTOS!$CR$2:$DA$2,0)-1,ROWS(ACOMTC1),COLUMNS(ACOMTC1))</definedName>
    <definedName name="gmm" localSheetId="0">OFFSET(ACOMTC1,0,MATCH([4]RDTOS!$DS$4,[4]RDTOS!$CR$2:$DA$2,0)-1,ROWS(ACOMTC1),COLUMNS(ACOMTC1))</definedName>
    <definedName name="gmm" localSheetId="5">OFFSET(ACOMTC1,0,MATCH([4]RDTOS!$DS$4,[4]RDTOS!$CR$2:$DA$2,0)-1,ROWS(ACOMTC1),COLUMNS(ACOMTC1))</definedName>
    <definedName name="gmm" localSheetId="3">OFFSET(ACOMTC1,0,MATCH([4]RDTOS!$DS$4,[4]RDTOS!$CR$2:$DA$2,0)-1,ROWS(ACOMTC1),COLUMNS(ACOMTC1))</definedName>
    <definedName name="gmm" localSheetId="4">OFFSET(ACOMTC1,0,MATCH([4]RDTOS!$DS$4,[4]RDTOS!$CR$2:$DA$2,0)-1,ROWS(ACOMTC1),COLUMNS(ACOMTC1))</definedName>
    <definedName name="gmm" localSheetId="40">OFFSET(ACOMTC1,0,MATCH([4]RDTOS!$DS$4,[4]RDTOS!$CR$2:$DA$2,0)-1,ROWS(ACOMTC1),COLUMNS(ACOMTC1))</definedName>
    <definedName name="gmm" localSheetId="39">OFFSET(ACOMTC1,0,MATCH([4]RDTOS!$DS$4,[4]RDTOS!$CR$2:$DA$2,0)-1,ROWS(ACOMTC1),COLUMNS(ACOMTC1))</definedName>
    <definedName name="gmm" localSheetId="44">OFFSET(ACOMTC1,0,MATCH([4]RDTOS!$DS$4,[4]RDTOS!$CR$2:$DA$2,0)-1,ROWS(ACOMTC1),COLUMNS(ACOMTC1))</definedName>
    <definedName name="gmm" localSheetId="43">OFFSET(ACOMTC1,0,MATCH([4]RDTOS!$DS$4,[4]RDTOS!$CR$2:$DA$2,0)-1,ROWS(ACOMTC1),COLUMNS(ACOMTC1))</definedName>
    <definedName name="gmm" localSheetId="49">OFFSET(ACOMTC1,0,MATCH([4]RDTOS!$DS$4,[4]RDTOS!$CR$2:$DA$2,0)-1,ROWS(ACOMTC1),COLUMNS(ACOMTC1))</definedName>
    <definedName name="gmm" localSheetId="57">OFFSET(ACOMTC1,0,MATCH(#REF!,#REF!,0)-1,ROWS(ACOMTC1),COLUMNS(ACOMTC1))</definedName>
    <definedName name="gmm" localSheetId="58">OFFSET(ACOMTC1,0,MATCH([4]RDTOS!$DS$4,[4]RDTOS!$CR$2:$DA$2,0)-1,ROWS(ACOMTC1),COLUMNS(ACOMTC1))</definedName>
    <definedName name="gmm" localSheetId="61">OFFSET(ACOMTC1,0,MATCH(#REF!,#REF!,0)-1,ROWS(ACOMTC1),COLUMNS(ACOMTC1))</definedName>
    <definedName name="gmm" localSheetId="60">OFFSET(ACOMTC1,0,MATCH(#REF!,#REF!,0)-1,ROWS(ACOMTC1),COLUMNS(ACOMTC1))</definedName>
    <definedName name="gmm" localSheetId="63">OFFSET(ACOMTC1,0,MATCH(#REF!,#REF!,0)-1,ROWS(ACOMTC1),COLUMNS(ACOMTC1))</definedName>
    <definedName name="gmm" localSheetId="66">OFFSET(ACOMTC1,0,MATCH([4]RDTOS!$DS$4,[4]RDTOS!$CR$2:$DA$2,0)-1,ROWS(ACOMTC1),COLUMNS(ACOMTC1))</definedName>
    <definedName name="gmm" localSheetId="67">OFFSET(ACOMTC1,0,MATCH([4]RDTOS!$DS$4,[4]RDTOS!$CR$2:$DA$2,0)-1,ROWS(ACOMTC1),COLUMNS(ACOMTC1))</definedName>
    <definedName name="gmm" localSheetId="68">OFFSET(ACOMTC1,0,MATCH([4]RDTOS!$DS$4,[4]RDTOS!$CR$2:$DA$2,0)-1,ROWS(ACOMTC1),COLUMNS(ACOMTC1))</definedName>
    <definedName name="gmm" localSheetId="70">OFFSET(ACOMTC1,0,MATCH(#REF!,#REF!,0)-1,ROWS(ACOMTC1),COLUMNS(ACOMTC1))</definedName>
    <definedName name="gmm" localSheetId="69">OFFSET(ACOMTC1,0,MATCH(#REF!,#REF!,0)-1,ROWS(ACOMTC1),COLUMNS(ACOMTC1))</definedName>
    <definedName name="gmm" localSheetId="71">OFFSET(ACOMTC1,0,MATCH(#REF!,#REF!,0)-1,ROWS(ACOMTC1),COLUMNS(ACOMTC1))</definedName>
    <definedName name="gmm" localSheetId="10">OFFSET(ACOMTC1,0,MATCH([4]RDTOS!$DS$4,[4]RDTOS!$CR$2:$DA$2,0)-1,ROWS(ACOMTC1),COLUMNS(ACOMTC1))</definedName>
    <definedName name="gmm" localSheetId="9">OFFSET(ACOMTC1,0,MATCH([4]RDTOS!$DS$4,[4]RDTOS!$CR$2:$DA$2,0)-1,ROWS(ACOMTC1),COLUMNS(ACOMTC1))</definedName>
    <definedName name="gmm" localSheetId="6">OFFSET(ACOMTC1,0,MATCH([4]RDTOS!$DS$4,[4]RDTOS!$CR$2:$DA$2,0)-1,ROWS(ACOMTC1),COLUMNS(ACOMTC1))</definedName>
    <definedName name="gmm" localSheetId="72">OFFSET(ACOMTC1,0,MATCH([4]RDTOS!$DS$4,[4]RDTOS!$CR$2:$DA$2,0)-1,ROWS(ACOMTC1),COLUMNS(ACOMTC1))</definedName>
    <definedName name="gmm" localSheetId="73">OFFSET(ACOMTC1,0,MATCH([4]RDTOS!$DS$4,[4]RDTOS!$CR$2:$DA$2,0)-1,ROWS(ACOMTC1),COLUMNS(ACOMTC1))</definedName>
    <definedName name="gmm" localSheetId="74">OFFSET(ACOMTC1,0,MATCH([4]RDTOS!$DS$4,[4]RDTOS!$CR$2:$DA$2,0)-1,ROWS(ACOMTC1),COLUMNS(ACOMTC1))</definedName>
    <definedName name="gmm" localSheetId="76">OFFSET(ACOMTC1,0,MATCH([4]RDTOS!$DS$4,[4]RDTOS!$CR$2:$DA$2,0)-1,ROWS(ACOMTC1),COLUMNS(ACOMTC1))</definedName>
    <definedName name="gmm" localSheetId="77">OFFSET(ACOMTC1,0,MATCH([4]RDTOS!$DS$4,[4]RDTOS!$CR$2:$DA$2,0)-1,ROWS(ACOMTC1),COLUMNS(ACOMTC1))</definedName>
    <definedName name="gmm" localSheetId="78">OFFSET(ACOMTC1,0,MATCH([4]RDTOS!$DS$4,[4]RDTOS!$CR$2:$DA$2,0)-1,ROWS(ACOMTC1),COLUMNS(ACOMTC1))</definedName>
    <definedName name="gmm" localSheetId="79">OFFSET(ACOMTC1,0,MATCH([4]RDTOS!$DS$4,[4]RDTOS!$CR$2:$DA$2,0)-1,ROWS(ACOMTC1),COLUMNS(ACOMTC1))</definedName>
    <definedName name="gmm" localSheetId="90">OFFSET(ACOMTC1,0,MATCH([4]RDTOS!$DS$4,[4]RDTOS!$CR$2:$DA$2,0)-1,ROWS(ACOMTC1),COLUMNS(ACOMTC1))</definedName>
    <definedName name="gmm" localSheetId="89">OFFSET(ACOMTC1,0,MATCH([4]RDTOS!$DS$4,[4]RDTOS!$CR$2:$DA$2,0)-1,ROWS(ACOMTC1),COLUMNS(ACOMTC1))</definedName>
    <definedName name="gmm" localSheetId="88">OFFSET(ACOMTC1,0,MATCH([4]RDTOS!$DS$4,[4]RDTOS!$CR$2:$DA$2,0)-1,ROWS(ACOMTC1),COLUMNS(ACOMTC1))</definedName>
    <definedName name="gmm" localSheetId="87">OFFSET(ACOMTC1,0,MATCH([4]RDTOS!$DS$4,[4]RDTOS!$CR$2:$DA$2,0)-1,ROWS(ACOMTC1),COLUMNS(ACOMTC1))</definedName>
    <definedName name="gmm" localSheetId="80">OFFSET(ACOMTC1,0,MATCH([4]RDTOS!$DS$4,[4]RDTOS!$CR$2:$DA$2,0)-1,ROWS(ACOMTC1),COLUMNS(ACOMTC1))</definedName>
    <definedName name="gmm" localSheetId="92">OFFSET(ACOMTC1,0,MATCH(#REF!,#REF!,0)-1,ROWS(ACOMTC1),COLUMNS(ACOMTC1))</definedName>
    <definedName name="gmm" localSheetId="91">OFFSET(ACOMTC1,0,MATCH(#REF!,#REF!,0)-1,ROWS(ACOMTC1),COLUMNS(ACOMTC1))</definedName>
    <definedName name="gmm" localSheetId="93">OFFSET(ACOMTC1,0,MATCH([4]RDTOS!$DS$4,[4]RDTOS!$CR$2:$DA$2,0)-1,ROWS(ACOMTC1),COLUMNS(ACOMTC1))</definedName>
    <definedName name="gmm" localSheetId="95">OFFSET(ACOMTC1,0,MATCH(#REF!,#REF!,0)-1,ROWS(ACOMTC1),COLUMNS(ACOMTC1))</definedName>
    <definedName name="gmm" localSheetId="97">OFFSET(ACOMTC1,0,MATCH([4]RDTOS!$DS$4,[4]RDTOS!$CR$2:$DA$2,0)-1,ROWS(ACOMTC1),COLUMNS(ACOMTC1))</definedName>
    <definedName name="gmm" localSheetId="100">OFFSET(ACOMTC1,0,MATCH([4]RDTOS!$DS$4,[4]RDTOS!$CR$2:$DA$2,0)-1,ROWS(ACOMTC1),COLUMNS(ACOMTC1))</definedName>
    <definedName name="gmm" localSheetId="103">OFFSET(ACOMTC1,0,MATCH([4]RDTOS!$DS$4,[4]RDTOS!$CR$2:$DA$2,0)-1,ROWS(ACOMTC1),COLUMNS(ACOMTC1))</definedName>
    <definedName name="gmm" localSheetId="104">OFFSET(ACOMTC1,0,MATCH([4]RDTOS!$DS$4,[4]RDTOS!$CR$2:$DA$2,0)-1,ROWS(ACOMTC1),COLUMNS(ACOMTC1))</definedName>
    <definedName name="gmm" localSheetId="105">OFFSET(ACOMTC1,0,MATCH(#REF!,#REF!,0)-1,ROWS(ACOMTC1),COLUMNS(ACOMTC1))</definedName>
    <definedName name="gmm" localSheetId="106">OFFSET(ACOMTC1,0,MATCH([4]RDTOS!$DS$4,[4]RDTOS!$CR$2:$DA$2,0)-1,ROWS(ACOMTC1),COLUMNS(ACOMTC1))</definedName>
    <definedName name="gmm" localSheetId="107">OFFSET(ACOMTC1,0,MATCH([4]RDTOS!$DS$4,[4]RDTOS!$CR$2:$DA$2,0)-1,ROWS(ACOMTC1),COLUMNS(ACOMTC1))</definedName>
    <definedName name="gmm" localSheetId="11">OFFSET(ACOMTC1,0,MATCH([4]RDTOS!$DS$4,[4]RDTOS!$CR$2:$DA$2,0)-1,ROWS(ACOMTC1),COLUMNS(ACOMTC1))</definedName>
    <definedName name="gmm" localSheetId="19">OFFSET(ACOMTC1,0,MATCH([4]RDTOS!$DS$4,[4]RDTOS!$CR$2:$DA$2,0)-1,ROWS(ACOMTC1),COLUMNS(ACOMTC1))</definedName>
    <definedName name="gmm" localSheetId="18">OFFSET(ACOMTC1,0,MATCH([4]RDTOS!$DS$4,[4]RDTOS!$CR$2:$DA$2,0)-1,ROWS(ACOMTC1),COLUMNS(ACOMTC1))</definedName>
    <definedName name="gmm" localSheetId="16">OFFSET(ACOMTC1,0,MATCH([4]RDTOS!$DS$4,[4]RDTOS!$CR$2:$DA$2,0)-1,ROWS(ACOMTC1),COLUMNS(ACOMTC1))</definedName>
    <definedName name="gmm" localSheetId="15">OFFSET(ACOMTC1,0,MATCH([4]RDTOS!$DS$4,[4]RDTOS!$CR$2:$DA$2,0)-1,ROWS(ACOMTC1),COLUMNS(ACOMTC1))</definedName>
    <definedName name="gmm" localSheetId="20">OFFSET(ACOMTC1,0,MATCH([4]RDTOS!$DS$4,[4]RDTOS!$CR$2:$DA$2,0)-1,ROWS(ACOMTC1),COLUMNS(ACOMTC1))</definedName>
    <definedName name="gmm" localSheetId="14">OFFSET(ACOMTC1,0,MATCH([4]RDTOS!$DS$4,[4]RDTOS!$CR$2:$DA$2,0)-1,ROWS(ACOMTC1),COLUMNS(ACOMTC1))</definedName>
    <definedName name="gmm" localSheetId="13">OFFSET(ACOMTC1,0,MATCH([4]RDTOS!$DS$4,[4]RDTOS!$CR$2:$DA$2,0)-1,ROWS(ACOMTC1),COLUMNS(ACOMTC1))</definedName>
    <definedName name="gmm" localSheetId="28">OFFSET(ACOMTC1,0,MATCH([4]RDTOS!$DS$4,[4]RDTOS!$CR$2:$DA$2,0)-1,ROWS(ACOMTC1),COLUMNS(ACOMTC1))</definedName>
    <definedName name="gmm" localSheetId="29">OFFSET(ACOMTC1,0,MATCH([4]RDTOS!$DS$4,[4]RDTOS!$CR$2:$DA$2,0)-1,ROWS(ACOMTC1),COLUMNS(ACOMTC1))</definedName>
    <definedName name="gmm" localSheetId="33">OFFSET(ACOMTC1,0,MATCH([4]RDTOS!$DS$4,[4]RDTOS!$CR$2:$DA$2,0)-1,ROWS(ACOMTC1),COLUMNS(ACOMTC1))</definedName>
    <definedName name="gmm" localSheetId="31">OFFSET(ACOMTC1,0,MATCH([4]RDTOS!$DS$4,[4]RDTOS!$CR$2:$DA$2,0)-1,ROWS(ACOMTC1),COLUMNS(ACOMTC1))</definedName>
    <definedName name="gmm" localSheetId="36">OFFSET(ACOMTC1,0,MATCH([4]RDTOS!$DS$4,[4]RDTOS!$CR$2:$DA$2,0)-1,ROWS(ACOMTC1),COLUMNS(ACOMTC1))</definedName>
    <definedName name="gmm" localSheetId="34">OFFSET(ACOMTC1,0,MATCH([4]RDTOS!$DS$4,[4]RDTOS!$CR$2:$DA$2,0)-1,ROWS(ACOMTC1),COLUMNS(ACOMTC1))</definedName>
    <definedName name="gmm" localSheetId="35">OFFSET(ACOMTC1,0,MATCH([4]RDTOS!$DS$4,[4]RDTOS!$CR$2:$DA$2,0)-1,ROWS(ACOMTC1),COLUMNS(ACOMTC1))</definedName>
    <definedName name="gmm" localSheetId="98">OFFSET(ACOMTC1,0,MATCH([4]RDTOS!$DS$4,[4]RDTOS!$CR$2:$DA$2,0)-1,ROWS(ACOMTC1),COLUMNS(ACOMTC1))</definedName>
    <definedName name="gmm" localSheetId="2">OFFSET(ACOMTC1,0,MATCH([4]RDTOS!$DS$4,[4]RDTOS!$CR$2:$DA$2,0)-1,ROWS(ACOMTC1),COLUMNS(ACOMTC1))</definedName>
    <definedName name="gmm">OFFSET(ACOMTC1,0,MATCH([4]RDTOS!$DS$4,[4]RDTOS!$CR$2:$DA$2,0)-1,ROWS(ACOMTC1),COLUMNS(ACOMTC1))</definedName>
    <definedName name="Goldman" localSheetId="5">[17]Goldman!$A$5:$J$537</definedName>
    <definedName name="Goldman" localSheetId="57">#REF!</definedName>
    <definedName name="Goldman" localSheetId="61">#REF!</definedName>
    <definedName name="Goldman" localSheetId="70">#REF!</definedName>
    <definedName name="Goldman" localSheetId="71">#REF!</definedName>
    <definedName name="Goldman" localSheetId="6">#REF!</definedName>
    <definedName name="Goldman" localSheetId="72">[18]Goldman!$A$5:$J$537</definedName>
    <definedName name="Goldman" localSheetId="74">[18]Goldman!$A$5:$J$537</definedName>
    <definedName name="Goldman" localSheetId="77">[17]Goldman!$A$5:$J$537</definedName>
    <definedName name="Goldman" localSheetId="78">[18]Goldman!$A$5:$J$537</definedName>
    <definedName name="Goldman" localSheetId="95">#REF!</definedName>
    <definedName name="Goldman" localSheetId="105">#REF!</definedName>
    <definedName name="Goldman" localSheetId="11">[18]Goldman!$A$5:$J$537</definedName>
    <definedName name="Goldman" localSheetId="33">[17]Goldman!$A$5:$J$537</definedName>
    <definedName name="Goldman" localSheetId="31">[17]Goldman!$A$5:$J$537</definedName>
    <definedName name="Goldman" localSheetId="36">[17]Goldman!$A$5:$J$537</definedName>
    <definedName name="Goldman" localSheetId="34">[17]Goldman!$A$5:$J$537</definedName>
    <definedName name="Goldman" localSheetId="35">[17]Goldman!$A$5:$J$537</definedName>
    <definedName name="Goldman">[18]Goldman!$A$5:$J$537</definedName>
    <definedName name="_xlnm.Recorder" localSheetId="1">#REF!</definedName>
    <definedName name="_xlnm.Recorder" localSheetId="0">#REF!</definedName>
    <definedName name="_xlnm.Recorder" localSheetId="5">#REF!</definedName>
    <definedName name="_xlnm.Recorder" localSheetId="4">#REF!</definedName>
    <definedName name="_xlnm.Recorder" localSheetId="57">#REF!</definedName>
    <definedName name="_xlnm.Recorder" localSheetId="58">#REF!</definedName>
    <definedName name="_xlnm.Recorder" localSheetId="61">#REF!</definedName>
    <definedName name="_xlnm.Recorder" localSheetId="63">#REF!</definedName>
    <definedName name="_xlnm.Recorder" localSheetId="66">#REF!</definedName>
    <definedName name="_xlnm.Recorder" localSheetId="67">#REF!</definedName>
    <definedName name="_xlnm.Recorder" localSheetId="68">#REF!</definedName>
    <definedName name="_xlnm.Recorder" localSheetId="70">#REF!</definedName>
    <definedName name="_xlnm.Recorder" localSheetId="71">#REF!</definedName>
    <definedName name="_xlnm.Recorder" localSheetId="10">#REF!</definedName>
    <definedName name="_xlnm.Recorder" localSheetId="9">#REF!</definedName>
    <definedName name="_xlnm.Recorder" localSheetId="6">#REF!</definedName>
    <definedName name="_xlnm.Recorder" localSheetId="72">#REF!</definedName>
    <definedName name="_xlnm.Recorder" localSheetId="73">#REF!</definedName>
    <definedName name="_xlnm.Recorder" localSheetId="74">#REF!</definedName>
    <definedName name="_xlnm.Recorder" localSheetId="76">#REF!</definedName>
    <definedName name="_xlnm.Recorder" localSheetId="77">#REF!</definedName>
    <definedName name="_xlnm.Recorder" localSheetId="78">#REF!</definedName>
    <definedName name="_xlnm.Recorder" localSheetId="79">#REF!</definedName>
    <definedName name="_xlnm.Recorder" localSheetId="90">#REF!</definedName>
    <definedName name="_xlnm.Recorder" localSheetId="89">#REF!</definedName>
    <definedName name="_xlnm.Recorder" localSheetId="88">#REF!</definedName>
    <definedName name="_xlnm.Recorder" localSheetId="87">#REF!</definedName>
    <definedName name="_xlnm.Recorder" localSheetId="80">#REF!</definedName>
    <definedName name="_xlnm.Recorder" localSheetId="92">#REF!</definedName>
    <definedName name="_xlnm.Recorder" localSheetId="91">#REF!</definedName>
    <definedName name="_xlnm.Recorder" localSheetId="93">#REF!</definedName>
    <definedName name="_xlnm.Recorder" localSheetId="95">#REF!</definedName>
    <definedName name="_xlnm.Recorder" localSheetId="97">#REF!</definedName>
    <definedName name="_xlnm.Recorder" localSheetId="103">#REF!</definedName>
    <definedName name="_xlnm.Recorder" localSheetId="104">#REF!</definedName>
    <definedName name="_xlnm.Recorder" localSheetId="105">#REF!</definedName>
    <definedName name="_xlnm.Recorder" localSheetId="106">#REF!</definedName>
    <definedName name="_xlnm.Recorder" localSheetId="107">#REF!</definedName>
    <definedName name="_xlnm.Recorder" localSheetId="11">#REF!</definedName>
    <definedName name="_xlnm.Recorder" localSheetId="19">#REF!</definedName>
    <definedName name="_xlnm.Recorder" localSheetId="18">#REF!</definedName>
    <definedName name="_xlnm.Recorder" localSheetId="16">#REF!</definedName>
    <definedName name="_xlnm.Recorder" localSheetId="15">#REF!</definedName>
    <definedName name="_xlnm.Recorder" localSheetId="20">#REF!</definedName>
    <definedName name="_xlnm.Recorder" localSheetId="14">#REF!</definedName>
    <definedName name="_xlnm.Recorder" localSheetId="13">#REF!</definedName>
    <definedName name="_xlnm.Recorder" localSheetId="25">#REF!</definedName>
    <definedName name="_xlnm.Recorder" localSheetId="26">#REF!</definedName>
    <definedName name="_xlnm.Recorder" localSheetId="27">#REF!</definedName>
    <definedName name="_xlnm.Recorder" localSheetId="28">#REF!</definedName>
    <definedName name="_xlnm.Recorder" localSheetId="29">#REF!</definedName>
    <definedName name="_xlnm.Recorder" localSheetId="33">#REF!</definedName>
    <definedName name="_xlnm.Recorder" localSheetId="31">#REF!</definedName>
    <definedName name="_xlnm.Recorder" localSheetId="36">#REF!</definedName>
    <definedName name="_xlnm.Recorder" localSheetId="34">#REF!</definedName>
    <definedName name="_xlnm.Recorder" localSheetId="35">#REF!</definedName>
    <definedName name="_xlnm.Recorder" localSheetId="98">#REF!</definedName>
    <definedName name="_xlnm.Recorder" localSheetId="2">#REF!</definedName>
    <definedName name="_xlnm.Recorder">#REF!</definedName>
    <definedName name="HMejoramiento" localSheetId="57">#REF!</definedName>
    <definedName name="HMejoramiento" localSheetId="61">#REF!</definedName>
    <definedName name="HMejoramiento" localSheetId="70">#REF!</definedName>
    <definedName name="HMejoramiento" localSheetId="71">#REF!</definedName>
    <definedName name="HMejoramiento" localSheetId="95">#REF!</definedName>
    <definedName name="HMejoramiento" localSheetId="105">#REF!</definedName>
    <definedName name="HMejoramiento">'[14]SPBC 2009'!$I$1</definedName>
    <definedName name="Hoja10Inventarios" localSheetId="0">'[19]6.'!#REF!</definedName>
    <definedName name="Hoja10Inventarios" localSheetId="5">'[20]6.'!#REF!</definedName>
    <definedName name="Hoja10Inventarios" localSheetId="4">'[21]6.'!#REF!</definedName>
    <definedName name="Hoja10Inventarios" localSheetId="57">#REF!</definedName>
    <definedName name="Hoja10Inventarios" localSheetId="58">'[20]6.'!#REF!</definedName>
    <definedName name="Hoja10Inventarios" localSheetId="61">#REF!</definedName>
    <definedName name="Hoja10Inventarios" localSheetId="66">'[20]6.'!#REF!</definedName>
    <definedName name="Hoja10Inventarios" localSheetId="67">'[20]6.'!#REF!</definedName>
    <definedName name="Hoja10Inventarios" localSheetId="68">'[20]6.'!#REF!</definedName>
    <definedName name="Hoja10Inventarios" localSheetId="70">#REF!</definedName>
    <definedName name="Hoja10Inventarios" localSheetId="71">#REF!</definedName>
    <definedName name="Hoja10Inventarios" localSheetId="6">'[20]6.'!#REF!</definedName>
    <definedName name="Hoja10Inventarios" localSheetId="72">'[20]6.'!#REF!</definedName>
    <definedName name="Hoja10Inventarios" localSheetId="73">'[20]6.'!#REF!</definedName>
    <definedName name="Hoja10Inventarios" localSheetId="74">'[20]6.'!#REF!</definedName>
    <definedName name="Hoja10Inventarios" localSheetId="76">'[20]6.'!#REF!</definedName>
    <definedName name="Hoja10Inventarios" localSheetId="79">'[20]6.'!#REF!</definedName>
    <definedName name="Hoja10Inventarios" localSheetId="95">'[20]6.'!#REF!</definedName>
    <definedName name="Hoja10Inventarios" localSheetId="97">'[20]6.'!#REF!</definedName>
    <definedName name="Hoja10Inventarios" localSheetId="103">'[20]6.'!#REF!</definedName>
    <definedName name="Hoja10Inventarios" localSheetId="104">'[20]6.'!#REF!</definedName>
    <definedName name="Hoja10Inventarios" localSheetId="105">#REF!</definedName>
    <definedName name="Hoja10Inventarios" localSheetId="106">'[20]6.'!#REF!</definedName>
    <definedName name="Hoja10Inventarios" localSheetId="107">'[20]6.'!#REF!</definedName>
    <definedName name="Hoja10Inventarios" localSheetId="11">'[20]6.'!#REF!</definedName>
    <definedName name="Hoja10Inventarios" localSheetId="25">'[20]6.'!#REF!</definedName>
    <definedName name="Hoja10Inventarios" localSheetId="26">'[20]6.'!#REF!</definedName>
    <definedName name="Hoja10Inventarios" localSheetId="27">'[20]6.'!#REF!</definedName>
    <definedName name="Hoja10Inventarios" localSheetId="28">'[20]6.'!#REF!</definedName>
    <definedName name="Hoja10Inventarios" localSheetId="29">'[20]6.'!#REF!</definedName>
    <definedName name="Hoja10Inventarios" localSheetId="98">'[20]6.'!#REF!</definedName>
    <definedName name="Hoja10Inventarios">'[20]6.'!#REF!</definedName>
    <definedName name="Hoja1Repo" localSheetId="0">'[19]1.'!#REF!</definedName>
    <definedName name="Hoja1Repo" localSheetId="5">'[20]1.'!#REF!</definedName>
    <definedName name="Hoja1Repo" localSheetId="4">'[21]1.'!#REF!</definedName>
    <definedName name="Hoja1Repo" localSheetId="57">#REF!</definedName>
    <definedName name="Hoja1Repo" localSheetId="58">'[20]1.'!#REF!</definedName>
    <definedName name="Hoja1Repo" localSheetId="61">#REF!</definedName>
    <definedName name="Hoja1Repo" localSheetId="66">'[20]1.'!#REF!</definedName>
    <definedName name="Hoja1Repo" localSheetId="67">'[20]1.'!#REF!</definedName>
    <definedName name="Hoja1Repo" localSheetId="68">'[20]1.'!#REF!</definedName>
    <definedName name="Hoja1Repo" localSheetId="70">#REF!</definedName>
    <definedName name="Hoja1Repo" localSheetId="71">#REF!</definedName>
    <definedName name="Hoja1Repo" localSheetId="6">'[20]1.'!#REF!</definedName>
    <definedName name="Hoja1Repo" localSheetId="74">'[20]1.'!#REF!</definedName>
    <definedName name="Hoja1Repo" localSheetId="76">'[20]1.'!#REF!</definedName>
    <definedName name="Hoja1Repo" localSheetId="79">'[20]1.'!#REF!</definedName>
    <definedName name="Hoja1Repo" localSheetId="95">'[20]1.'!#REF!</definedName>
    <definedName name="Hoja1Repo" localSheetId="97">'[20]1.'!#REF!</definedName>
    <definedName name="Hoja1Repo" localSheetId="103">'[20]1.'!#REF!</definedName>
    <definedName name="Hoja1Repo" localSheetId="104">'[20]1.'!#REF!</definedName>
    <definedName name="Hoja1Repo" localSheetId="105">#REF!</definedName>
    <definedName name="Hoja1Repo" localSheetId="106">'[20]1.'!#REF!</definedName>
    <definedName name="Hoja1Repo" localSheetId="107">'[20]1.'!#REF!</definedName>
    <definedName name="Hoja1Repo" localSheetId="25">'[20]1.'!#REF!</definedName>
    <definedName name="Hoja1Repo" localSheetId="26">'[20]1.'!#REF!</definedName>
    <definedName name="Hoja1Repo" localSheetId="27">'[20]1.'!#REF!</definedName>
    <definedName name="Hoja1Repo" localSheetId="28">'[20]1.'!#REF!</definedName>
    <definedName name="Hoja1Repo" localSheetId="29">'[20]1.'!#REF!</definedName>
    <definedName name="Hoja1Repo">'[20]1.'!#REF!</definedName>
    <definedName name="Hoja1RtosPrestaEmp" localSheetId="0">'[19]1.'!#REF!</definedName>
    <definedName name="Hoja1RtosPrestaEmp" localSheetId="5">'[20]1.'!#REF!</definedName>
    <definedName name="Hoja1RtosPrestaEmp" localSheetId="4">'[21]1.'!#REF!</definedName>
    <definedName name="Hoja1RtosPrestaEmp" localSheetId="57">#REF!</definedName>
    <definedName name="Hoja1RtosPrestaEmp" localSheetId="58">'[20]1.'!#REF!</definedName>
    <definedName name="Hoja1RtosPrestaEmp" localSheetId="61">#REF!</definedName>
    <definedName name="Hoja1RtosPrestaEmp" localSheetId="66">'[20]1.'!#REF!</definedName>
    <definedName name="Hoja1RtosPrestaEmp" localSheetId="67">'[20]1.'!#REF!</definedName>
    <definedName name="Hoja1RtosPrestaEmp" localSheetId="70">#REF!</definedName>
    <definedName name="Hoja1RtosPrestaEmp" localSheetId="71">#REF!</definedName>
    <definedName name="Hoja1RtosPrestaEmp" localSheetId="6">'[20]1.'!#REF!</definedName>
    <definedName name="Hoja1RtosPrestaEmp" localSheetId="79">'[20]1.'!#REF!</definedName>
    <definedName name="Hoja1RtosPrestaEmp" localSheetId="104">'[20]1.'!#REF!</definedName>
    <definedName name="Hoja1RtosPrestaEmp" localSheetId="105">#REF!</definedName>
    <definedName name="Hoja1RtosPrestaEmp" localSheetId="106">'[20]1.'!#REF!</definedName>
    <definedName name="Hoja1RtosPrestaEmp" localSheetId="107">'[20]1.'!#REF!</definedName>
    <definedName name="Hoja1RtosPrestaEmp">'[20]1.'!#REF!</definedName>
    <definedName name="Hoja2activas" localSheetId="0">'[19]2. Tes'!#REF!</definedName>
    <definedName name="Hoja2activas" localSheetId="5">'[20]2. Tes'!#REF!</definedName>
    <definedName name="Hoja2activas" localSheetId="4">'[21]2. Tes'!#REF!</definedName>
    <definedName name="Hoja2activas" localSheetId="57">#REF!</definedName>
    <definedName name="Hoja2activas" localSheetId="58">'[20]2. Tes'!#REF!</definedName>
    <definedName name="Hoja2activas" localSheetId="61">#REF!</definedName>
    <definedName name="Hoja2activas" localSheetId="66">'[20]2. Tes'!#REF!</definedName>
    <definedName name="Hoja2activas" localSheetId="67">'[20]2. Tes'!#REF!</definedName>
    <definedName name="Hoja2activas" localSheetId="70">#REF!</definedName>
    <definedName name="Hoja2activas" localSheetId="71">#REF!</definedName>
    <definedName name="Hoja2activas" localSheetId="6">'[20]2. Tes'!#REF!</definedName>
    <definedName name="Hoja2activas" localSheetId="79">'[20]2. Tes'!#REF!</definedName>
    <definedName name="Hoja2activas" localSheetId="104">'[20]2. Tes'!#REF!</definedName>
    <definedName name="Hoja2activas" localSheetId="105">#REF!</definedName>
    <definedName name="Hoja2activas" localSheetId="106">'[20]2. Tes'!#REF!</definedName>
    <definedName name="Hoja2activas" localSheetId="107">'[20]2. Tes'!#REF!</definedName>
    <definedName name="Hoja2activas">'[20]2. Tes'!#REF!</definedName>
    <definedName name="Hoja3Benefpost" localSheetId="0">#REF!</definedName>
    <definedName name="Hoja3Benefpost" localSheetId="5">#REF!</definedName>
    <definedName name="Hoja3Benefpost" localSheetId="4">#REF!</definedName>
    <definedName name="Hoja3Benefpost" localSheetId="57">#REF!</definedName>
    <definedName name="Hoja3Benefpost" localSheetId="58">#REF!</definedName>
    <definedName name="Hoja3Benefpost" localSheetId="61">#REF!</definedName>
    <definedName name="Hoja3Benefpost" localSheetId="66">#REF!</definedName>
    <definedName name="Hoja3Benefpost" localSheetId="67">#REF!</definedName>
    <definedName name="Hoja3Benefpost" localSheetId="68">#REF!</definedName>
    <definedName name="Hoja3Benefpost" localSheetId="6">#REF!</definedName>
    <definedName name="Hoja3Benefpost" localSheetId="72">#REF!</definedName>
    <definedName name="Hoja3Benefpost" localSheetId="73">#REF!</definedName>
    <definedName name="Hoja3Benefpost" localSheetId="74">#REF!</definedName>
    <definedName name="Hoja3Benefpost" localSheetId="76">#REF!</definedName>
    <definedName name="Hoja3Benefpost" localSheetId="77">#REF!</definedName>
    <definedName name="Hoja3Benefpost" localSheetId="78">#REF!</definedName>
    <definedName name="Hoja3Benefpost" localSheetId="79">#REF!</definedName>
    <definedName name="Hoja3Benefpost" localSheetId="95">#REF!</definedName>
    <definedName name="Hoja3Benefpost" localSheetId="97">#REF!</definedName>
    <definedName name="Hoja3Benefpost" localSheetId="103">#REF!</definedName>
    <definedName name="Hoja3Benefpost" localSheetId="104">#REF!</definedName>
    <definedName name="Hoja3Benefpost" localSheetId="106">#REF!</definedName>
    <definedName name="Hoja3Benefpost" localSheetId="107">#REF!</definedName>
    <definedName name="Hoja3Benefpost" localSheetId="11">#REF!</definedName>
    <definedName name="Hoja3Benefpost" localSheetId="28">#REF!</definedName>
    <definedName name="Hoja3Benefpost" localSheetId="29">#REF!</definedName>
    <definedName name="Hoja3Benefpost" localSheetId="98">#REF!</definedName>
    <definedName name="Hoja3Benefpost">#REF!</definedName>
    <definedName name="Hoja5Depósitosremunerados" localSheetId="0">#REF!</definedName>
    <definedName name="Hoja5Depósitosremunerados" localSheetId="5">#REF!</definedName>
    <definedName name="Hoja5Depósitosremunerados" localSheetId="4">#REF!</definedName>
    <definedName name="Hoja5Depósitosremunerados" localSheetId="57">#REF!</definedName>
    <definedName name="Hoja5Depósitosremunerados" localSheetId="58">#REF!</definedName>
    <definedName name="Hoja5Depósitosremunerados" localSheetId="61">#REF!</definedName>
    <definedName name="Hoja5Depósitosremunerados" localSheetId="66">#REF!</definedName>
    <definedName name="Hoja5Depósitosremunerados" localSheetId="67">#REF!</definedName>
    <definedName name="Hoja5Depósitosremunerados" localSheetId="68">#REF!</definedName>
    <definedName name="Hoja5Depósitosremunerados" localSheetId="6">#REF!</definedName>
    <definedName name="Hoja5Depósitosremunerados" localSheetId="72">#REF!</definedName>
    <definedName name="Hoja5Depósitosremunerados" localSheetId="73">#REF!</definedName>
    <definedName name="Hoja5Depósitosremunerados" localSheetId="74">#REF!</definedName>
    <definedName name="Hoja5Depósitosremunerados" localSheetId="76">#REF!</definedName>
    <definedName name="Hoja5Depósitosremunerados" localSheetId="77">#REF!</definedName>
    <definedName name="Hoja5Depósitosremunerados" localSheetId="78">#REF!</definedName>
    <definedName name="Hoja5Depósitosremunerados" localSheetId="79">#REF!</definedName>
    <definedName name="Hoja5Depósitosremunerados" localSheetId="95">#REF!</definedName>
    <definedName name="Hoja5Depósitosremunerados" localSheetId="97">#REF!</definedName>
    <definedName name="Hoja5Depósitosremunerados" localSheetId="103">#REF!</definedName>
    <definedName name="Hoja5Depósitosremunerados" localSheetId="104">#REF!</definedName>
    <definedName name="Hoja5Depósitosremunerados" localSheetId="106">#REF!</definedName>
    <definedName name="Hoja5Depósitosremunerados" localSheetId="107">#REF!</definedName>
    <definedName name="Hoja5Depósitosremunerados" localSheetId="11">#REF!</definedName>
    <definedName name="Hoja5Depósitosremunerados" localSheetId="28">#REF!</definedName>
    <definedName name="Hoja5Depósitosremunerados" localSheetId="29">#REF!</definedName>
    <definedName name="Hoja5Depósitosremunerados" localSheetId="98">#REF!</definedName>
    <definedName name="Hoja5Depósitosremunerados">#REF!</definedName>
    <definedName name="Hoja7CompraMetales" localSheetId="0">'[19]5.'!#REF!</definedName>
    <definedName name="Hoja7CompraMetales" localSheetId="5">'[20]5.'!#REF!</definedName>
    <definedName name="Hoja7CompraMetales" localSheetId="4">'[21]5.'!#REF!</definedName>
    <definedName name="Hoja7CompraMetales" localSheetId="57">#REF!</definedName>
    <definedName name="Hoja7CompraMetales" localSheetId="58">'[20]5.'!#REF!</definedName>
    <definedName name="Hoja7CompraMetales" localSheetId="61">#REF!</definedName>
    <definedName name="Hoja7CompraMetales" localSheetId="66">'[20]5.'!#REF!</definedName>
    <definedName name="Hoja7CompraMetales" localSheetId="67">'[20]5.'!#REF!</definedName>
    <definedName name="Hoja7CompraMetales" localSheetId="68">'[20]5.'!#REF!</definedName>
    <definedName name="Hoja7CompraMetales" localSheetId="70">#REF!</definedName>
    <definedName name="Hoja7CompraMetales" localSheetId="71">#REF!</definedName>
    <definedName name="Hoja7CompraMetales" localSheetId="6">'[20]5.'!#REF!</definedName>
    <definedName name="Hoja7CompraMetales" localSheetId="72">'[20]5.'!#REF!</definedName>
    <definedName name="Hoja7CompraMetales" localSheetId="74">'[20]5.'!#REF!</definedName>
    <definedName name="Hoja7CompraMetales" localSheetId="76">'[20]5.'!#REF!</definedName>
    <definedName name="Hoja7CompraMetales" localSheetId="77">'[20]5.'!#REF!</definedName>
    <definedName name="Hoja7CompraMetales" localSheetId="78">'[20]5.'!#REF!</definedName>
    <definedName name="Hoja7CompraMetales" localSheetId="79">'[20]5.'!#REF!</definedName>
    <definedName name="Hoja7CompraMetales" localSheetId="95">'[20]5.'!#REF!</definedName>
    <definedName name="Hoja7CompraMetales" localSheetId="97">'[20]5.'!#REF!</definedName>
    <definedName name="Hoja7CompraMetales" localSheetId="103">'[20]5.'!#REF!</definedName>
    <definedName name="Hoja7CompraMetales" localSheetId="104">'[20]5.'!#REF!</definedName>
    <definedName name="Hoja7CompraMetales" localSheetId="105">#REF!</definedName>
    <definedName name="Hoja7CompraMetales" localSheetId="106">'[20]5.'!#REF!</definedName>
    <definedName name="Hoja7CompraMetales" localSheetId="107">'[20]5.'!#REF!</definedName>
    <definedName name="Hoja7CompraMetales" localSheetId="11">'[20]5.'!#REF!</definedName>
    <definedName name="Hoja7CompraMetales" localSheetId="28">'[20]5.'!#REF!</definedName>
    <definedName name="Hoja7CompraMetales" localSheetId="29">'[20]5.'!#REF!</definedName>
    <definedName name="Hoja7CompraMetales">'[20]5.'!#REF!</definedName>
    <definedName name="Hoja9PagoAnticipaACtFijos" localSheetId="0">#REF!</definedName>
    <definedName name="Hoja9PagoAnticipaACtFijos" localSheetId="5">#REF!</definedName>
    <definedName name="Hoja9PagoAnticipaACtFijos" localSheetId="4">#REF!</definedName>
    <definedName name="Hoja9PagoAnticipaACtFijos" localSheetId="57">#REF!</definedName>
    <definedName name="Hoja9PagoAnticipaACtFijos" localSheetId="58">#REF!</definedName>
    <definedName name="Hoja9PagoAnticipaACtFijos" localSheetId="61">#REF!</definedName>
    <definedName name="Hoja9PagoAnticipaACtFijos" localSheetId="66">#REF!</definedName>
    <definedName name="Hoja9PagoAnticipaACtFijos" localSheetId="67">#REF!</definedName>
    <definedName name="Hoja9PagoAnticipaACtFijos" localSheetId="68">#REF!</definedName>
    <definedName name="Hoja9PagoAnticipaACtFijos" localSheetId="6">#REF!</definedName>
    <definedName name="Hoja9PagoAnticipaACtFijos" localSheetId="72">#REF!</definedName>
    <definedName name="Hoja9PagoAnticipaACtFijos" localSheetId="73">#REF!</definedName>
    <definedName name="Hoja9PagoAnticipaACtFijos" localSheetId="74">#REF!</definedName>
    <definedName name="Hoja9PagoAnticipaACtFijos" localSheetId="76">#REF!</definedName>
    <definedName name="Hoja9PagoAnticipaACtFijos" localSheetId="77">#REF!</definedName>
    <definedName name="Hoja9PagoAnticipaACtFijos" localSheetId="78">#REF!</definedName>
    <definedName name="Hoja9PagoAnticipaACtFijos" localSheetId="79">#REF!</definedName>
    <definedName name="Hoja9PagoAnticipaACtFijos" localSheetId="95">#REF!</definedName>
    <definedName name="Hoja9PagoAnticipaACtFijos" localSheetId="97">#REF!</definedName>
    <definedName name="Hoja9PagoAnticipaACtFijos" localSheetId="103">#REF!</definedName>
    <definedName name="Hoja9PagoAnticipaACtFijos" localSheetId="104">#REF!</definedName>
    <definedName name="Hoja9PagoAnticipaACtFijos" localSheetId="106">#REF!</definedName>
    <definedName name="Hoja9PagoAnticipaACtFijos" localSheetId="107">#REF!</definedName>
    <definedName name="Hoja9PagoAnticipaACtFijos" localSheetId="11">#REF!</definedName>
    <definedName name="Hoja9PagoAnticipaACtFijos" localSheetId="28">#REF!</definedName>
    <definedName name="Hoja9PagoAnticipaACtFijos" localSheetId="29">#REF!</definedName>
    <definedName name="Hoja9PagoAnticipaACtFijos" localSheetId="98">#REF!</definedName>
    <definedName name="Hoja9PagoAnticipaACtFijos">#REF!</definedName>
    <definedName name="HPruebas" localSheetId="57">#REF!</definedName>
    <definedName name="HPruebas" localSheetId="61">#REF!</definedName>
    <definedName name="HPruebas" localSheetId="70">#REF!</definedName>
    <definedName name="HPruebas" localSheetId="71">#REF!</definedName>
    <definedName name="HPruebas" localSheetId="95">#REF!</definedName>
    <definedName name="HPruebas" localSheetId="105">#REF!</definedName>
    <definedName name="HPruebas">'[14]SPBC 2009'!$I$2</definedName>
    <definedName name="HSoftManagement" localSheetId="57">#REF!</definedName>
    <definedName name="HSoftManagement" localSheetId="61">#REF!</definedName>
    <definedName name="HSoftManagement" localSheetId="70">#REF!</definedName>
    <definedName name="HSoftManagement" localSheetId="71">#REF!</definedName>
    <definedName name="HSoftManagement" localSheetId="95">#REF!</definedName>
    <definedName name="HSoftManagement" localSheetId="105">#REF!</definedName>
    <definedName name="HSoftManagement">'[14]SPBC 2009'!$I$3</definedName>
    <definedName name="I" localSheetId="7">OFFSET(ACOMTC1,0,MATCH([4]RDTOS!$DS$4,[4]RDTOS!$CR$2:$DA$2,0)-1,ROWS(ACOMTC1),COLUMNS(ACOMTC1))</definedName>
    <definedName name="I" localSheetId="1">OFFSET(ACOMTC1,0,MATCH([4]RDTOS!$DS$4,[4]RDTOS!$CR$2:$DA$2,0)-1,ROWS(ACOMTC1),COLUMNS(ACOMTC1))</definedName>
    <definedName name="I" localSheetId="0">OFFSET(ACOMTC1,0,MATCH([4]RDTOS!$DS$4,[4]RDTOS!$CR$2:$DA$2,0)-1,ROWS(ACOMTC1),COLUMNS(ACOMTC1))</definedName>
    <definedName name="I" localSheetId="5">OFFSET(ACOMTC1,0,MATCH([4]RDTOS!$DS$4,[4]RDTOS!$CR$2:$DA$2,0)-1,ROWS(ACOMTC1),COLUMNS(ACOMTC1))</definedName>
    <definedName name="I" localSheetId="3">OFFSET(ACOMTC1,0,MATCH([4]RDTOS!$DS$4,[4]RDTOS!$CR$2:$DA$2,0)-1,ROWS(ACOMTC1),COLUMNS(ACOMTC1))</definedName>
    <definedName name="I" localSheetId="4">OFFSET(ACOMTC1,0,MATCH([4]RDTOS!$DS$4,[4]RDTOS!$CR$2:$DA$2,0)-1,ROWS(ACOMTC1),COLUMNS(ACOMTC1))</definedName>
    <definedName name="I" localSheetId="40">OFFSET(ACOMTC1,0,MATCH([4]RDTOS!$DS$4,[4]RDTOS!$CR$2:$DA$2,0)-1,ROWS(ACOMTC1),COLUMNS(ACOMTC1))</definedName>
    <definedName name="I" localSheetId="39">OFFSET(ACOMTC1,0,MATCH([4]RDTOS!$DS$4,[4]RDTOS!$CR$2:$DA$2,0)-1,ROWS(ACOMTC1),COLUMNS(ACOMTC1))</definedName>
    <definedName name="I" localSheetId="44">OFFSET(ACOMTC1,0,MATCH([4]RDTOS!$DS$4,[4]RDTOS!$CR$2:$DA$2,0)-1,ROWS(ACOMTC1),COLUMNS(ACOMTC1))</definedName>
    <definedName name="I" localSheetId="43">OFFSET(ACOMTC1,0,MATCH([4]RDTOS!$DS$4,[4]RDTOS!$CR$2:$DA$2,0)-1,ROWS(ACOMTC1),COLUMNS(ACOMTC1))</definedName>
    <definedName name="I" localSheetId="49">OFFSET(ACOMTC1,0,MATCH([4]RDTOS!$DS$4,[4]RDTOS!$CR$2:$DA$2,0)-1,ROWS(ACOMTC1),COLUMNS(ACOMTC1))</definedName>
    <definedName name="I" localSheetId="57">OFFSET(ACOMTC1,0,MATCH(#REF!,#REF!,0)-1,ROWS(ACOMTC1),COLUMNS(ACOMTC1))</definedName>
    <definedName name="I" localSheetId="58">OFFSET(ACOMTC1,0,MATCH([4]RDTOS!$DS$4,[4]RDTOS!$CR$2:$DA$2,0)-1,ROWS(ACOMTC1),COLUMNS(ACOMTC1))</definedName>
    <definedName name="I" localSheetId="61">OFFSET(ACOMTC1,0,MATCH(#REF!,#REF!,0)-1,ROWS(ACOMTC1),COLUMNS(ACOMTC1))</definedName>
    <definedName name="I" localSheetId="60">OFFSET(ACOMTC1,0,MATCH(#REF!,#REF!,0)-1,ROWS(ACOMTC1),COLUMNS(ACOMTC1))</definedName>
    <definedName name="I" localSheetId="63">OFFSET(ACOMTC1,0,MATCH(#REF!,#REF!,0)-1,ROWS(ACOMTC1),COLUMNS(ACOMTC1))</definedName>
    <definedName name="I" localSheetId="66">OFFSET(ACOMTC1,0,MATCH([4]RDTOS!$DS$4,[4]RDTOS!$CR$2:$DA$2,0)-1,ROWS(ACOMTC1),COLUMNS(ACOMTC1))</definedName>
    <definedName name="I" localSheetId="67">OFFSET(ACOMTC1,0,MATCH([4]RDTOS!$DS$4,[4]RDTOS!$CR$2:$DA$2,0)-1,ROWS(ACOMTC1),COLUMNS(ACOMTC1))</definedName>
    <definedName name="I" localSheetId="68">OFFSET(ACOMTC1,0,MATCH([4]RDTOS!$DS$4,[4]RDTOS!$CR$2:$DA$2,0)-1,ROWS(ACOMTC1),COLUMNS(ACOMTC1))</definedName>
    <definedName name="I" localSheetId="70">OFFSET(ACOMTC1,0,MATCH(#REF!,#REF!,0)-1,ROWS(ACOMTC1),COLUMNS(ACOMTC1))</definedName>
    <definedName name="I" localSheetId="69">OFFSET(ACOMTC1,0,MATCH(#REF!,#REF!,0)-1,ROWS(ACOMTC1),COLUMNS(ACOMTC1))</definedName>
    <definedName name="I" localSheetId="71">OFFSET(ACOMTC1,0,MATCH(#REF!,#REF!,0)-1,ROWS(ACOMTC1),COLUMNS(ACOMTC1))</definedName>
    <definedName name="I" localSheetId="10">OFFSET(ACOMTC1,0,MATCH([4]RDTOS!$DS$4,[4]RDTOS!$CR$2:$DA$2,0)-1,ROWS(ACOMTC1),COLUMNS(ACOMTC1))</definedName>
    <definedName name="I" localSheetId="9">OFFSET(ACOMTC1,0,MATCH([4]RDTOS!$DS$4,[4]RDTOS!$CR$2:$DA$2,0)-1,ROWS(ACOMTC1),COLUMNS(ACOMTC1))</definedName>
    <definedName name="I" localSheetId="6">OFFSET(ACOMTC1,0,MATCH([4]RDTOS!$DS$4,[4]RDTOS!$CR$2:$DA$2,0)-1,ROWS(ACOMTC1),COLUMNS(ACOMTC1))</definedName>
    <definedName name="I" localSheetId="72">OFFSET(ACOMTC1,0,MATCH([4]RDTOS!$DS$4,[4]RDTOS!$CR$2:$DA$2,0)-1,ROWS(ACOMTC1),COLUMNS(ACOMTC1))</definedName>
    <definedName name="I" localSheetId="73">OFFSET(ACOMTC1,0,MATCH([4]RDTOS!$DS$4,[4]RDTOS!$CR$2:$DA$2,0)-1,ROWS(ACOMTC1),COLUMNS(ACOMTC1))</definedName>
    <definedName name="I" localSheetId="74">OFFSET(ACOMTC1,0,MATCH([4]RDTOS!$DS$4,[4]RDTOS!$CR$2:$DA$2,0)-1,ROWS(ACOMTC1),COLUMNS(ACOMTC1))</definedName>
    <definedName name="I" localSheetId="76">OFFSET(ACOMTC1,0,MATCH([4]RDTOS!$DS$4,[4]RDTOS!$CR$2:$DA$2,0)-1,ROWS(ACOMTC1),COLUMNS(ACOMTC1))</definedName>
    <definedName name="I" localSheetId="77">OFFSET(ACOMTC1,0,MATCH([4]RDTOS!$DS$4,[4]RDTOS!$CR$2:$DA$2,0)-1,ROWS(ACOMTC1),COLUMNS(ACOMTC1))</definedName>
    <definedName name="I" localSheetId="78">OFFSET(ACOMTC1,0,MATCH([4]RDTOS!$DS$4,[4]RDTOS!$CR$2:$DA$2,0)-1,ROWS(ACOMTC1),COLUMNS(ACOMTC1))</definedName>
    <definedName name="I" localSheetId="79">OFFSET(ACOMTC1,0,MATCH([4]RDTOS!$DS$4,[4]RDTOS!$CR$2:$DA$2,0)-1,ROWS(ACOMTC1),COLUMNS(ACOMTC1))</definedName>
    <definedName name="I" localSheetId="90">OFFSET(ACOMTC1,0,MATCH([4]RDTOS!$DS$4,[4]RDTOS!$CR$2:$DA$2,0)-1,ROWS(ACOMTC1),COLUMNS(ACOMTC1))</definedName>
    <definedName name="I" localSheetId="89">OFFSET(ACOMTC1,0,MATCH([4]RDTOS!$DS$4,[4]RDTOS!$CR$2:$DA$2,0)-1,ROWS(ACOMTC1),COLUMNS(ACOMTC1))</definedName>
    <definedName name="I" localSheetId="88">OFFSET(ACOMTC1,0,MATCH([4]RDTOS!$DS$4,[4]RDTOS!$CR$2:$DA$2,0)-1,ROWS(ACOMTC1),COLUMNS(ACOMTC1))</definedName>
    <definedName name="I" localSheetId="87">OFFSET(ACOMTC1,0,MATCH([4]RDTOS!$DS$4,[4]RDTOS!$CR$2:$DA$2,0)-1,ROWS(ACOMTC1),COLUMNS(ACOMTC1))</definedName>
    <definedName name="I" localSheetId="80">OFFSET(ACOMTC1,0,MATCH([4]RDTOS!$DS$4,[4]RDTOS!$CR$2:$DA$2,0)-1,ROWS(ACOMTC1),COLUMNS(ACOMTC1))</definedName>
    <definedName name="I" localSheetId="92">OFFSET(ACOMTC1,0,MATCH(#REF!,#REF!,0)-1,ROWS(ACOMTC1),COLUMNS(ACOMTC1))</definedName>
    <definedName name="I" localSheetId="91">OFFSET(ACOMTC1,0,MATCH(#REF!,#REF!,0)-1,ROWS(ACOMTC1),COLUMNS(ACOMTC1))</definedName>
    <definedName name="I" localSheetId="93">OFFSET(ACOMTC1,0,MATCH([4]RDTOS!$DS$4,[4]RDTOS!$CR$2:$DA$2,0)-1,ROWS(ACOMTC1),COLUMNS(ACOMTC1))</definedName>
    <definedName name="I" localSheetId="95">OFFSET(ACOMTC1,0,MATCH(#REF!,#REF!,0)-1,ROWS(ACOMTC1),COLUMNS(ACOMTC1))</definedName>
    <definedName name="I" localSheetId="97">OFFSET(ACOMTC1,0,MATCH([4]RDTOS!$DS$4,[4]RDTOS!$CR$2:$DA$2,0)-1,ROWS(ACOMTC1),COLUMNS(ACOMTC1))</definedName>
    <definedName name="I" localSheetId="100">OFFSET(ACOMTC1,0,MATCH([4]RDTOS!$DS$4,[4]RDTOS!$CR$2:$DA$2,0)-1,ROWS(ACOMTC1),COLUMNS(ACOMTC1))</definedName>
    <definedName name="I" localSheetId="103">OFFSET(ACOMTC1,0,MATCH([4]RDTOS!$DS$4,[4]RDTOS!$CR$2:$DA$2,0)-1,ROWS(ACOMTC1),COLUMNS(ACOMTC1))</definedName>
    <definedName name="I" localSheetId="104">OFFSET(ACOMTC1,0,MATCH([4]RDTOS!$DS$4,[4]RDTOS!$CR$2:$DA$2,0)-1,ROWS(ACOMTC1),COLUMNS(ACOMTC1))</definedName>
    <definedName name="I" localSheetId="105">OFFSET(ACOMTC1,0,MATCH(#REF!,#REF!,0)-1,ROWS(ACOMTC1),COLUMNS(ACOMTC1))</definedName>
    <definedName name="I" localSheetId="106">OFFSET(ACOMTC1,0,MATCH([4]RDTOS!$DS$4,[4]RDTOS!$CR$2:$DA$2,0)-1,ROWS(ACOMTC1),COLUMNS(ACOMTC1))</definedName>
    <definedName name="I" localSheetId="107">OFFSET(ACOMTC1,0,MATCH([4]RDTOS!$DS$4,[4]RDTOS!$CR$2:$DA$2,0)-1,ROWS(ACOMTC1),COLUMNS(ACOMTC1))</definedName>
    <definedName name="I" localSheetId="11">OFFSET(ACOMTC1,0,MATCH([4]RDTOS!$DS$4,[4]RDTOS!$CR$2:$DA$2,0)-1,ROWS(ACOMTC1),COLUMNS(ACOMTC1))</definedName>
    <definedName name="I" localSheetId="19">OFFSET(ACOMTC1,0,MATCH([4]RDTOS!$DS$4,[4]RDTOS!$CR$2:$DA$2,0)-1,ROWS(ACOMTC1),COLUMNS(ACOMTC1))</definedName>
    <definedName name="I" localSheetId="18">OFFSET(ACOMTC1,0,MATCH([4]RDTOS!$DS$4,[4]RDTOS!$CR$2:$DA$2,0)-1,ROWS(ACOMTC1),COLUMNS(ACOMTC1))</definedName>
    <definedName name="I" localSheetId="16">OFFSET(ACOMTC1,0,MATCH([4]RDTOS!$DS$4,[4]RDTOS!$CR$2:$DA$2,0)-1,ROWS(ACOMTC1),COLUMNS(ACOMTC1))</definedName>
    <definedName name="I" localSheetId="15">OFFSET(ACOMTC1,0,MATCH([4]RDTOS!$DS$4,[4]RDTOS!$CR$2:$DA$2,0)-1,ROWS(ACOMTC1),COLUMNS(ACOMTC1))</definedName>
    <definedName name="I" localSheetId="20">OFFSET(ACOMTC1,0,MATCH([4]RDTOS!$DS$4,[4]RDTOS!$CR$2:$DA$2,0)-1,ROWS(ACOMTC1),COLUMNS(ACOMTC1))</definedName>
    <definedName name="I" localSheetId="14">OFFSET(ACOMTC1,0,MATCH([4]RDTOS!$DS$4,[4]RDTOS!$CR$2:$DA$2,0)-1,ROWS(ACOMTC1),COLUMNS(ACOMTC1))</definedName>
    <definedName name="I" localSheetId="13">OFFSET(ACOMTC1,0,MATCH([4]RDTOS!$DS$4,[4]RDTOS!$CR$2:$DA$2,0)-1,ROWS(ACOMTC1),COLUMNS(ACOMTC1))</definedName>
    <definedName name="I" localSheetId="28">OFFSET(ACOMTC1,0,MATCH([4]RDTOS!$DS$4,[4]RDTOS!$CR$2:$DA$2,0)-1,ROWS(ACOMTC1),COLUMNS(ACOMTC1))</definedName>
    <definedName name="I" localSheetId="29">OFFSET(ACOMTC1,0,MATCH([4]RDTOS!$DS$4,[4]RDTOS!$CR$2:$DA$2,0)-1,ROWS(ACOMTC1),COLUMNS(ACOMTC1))</definedName>
    <definedName name="I" localSheetId="33">OFFSET(ACOMTC1,0,MATCH([4]RDTOS!$DS$4,[4]RDTOS!$CR$2:$DA$2,0)-1,ROWS(ACOMTC1),COLUMNS(ACOMTC1))</definedName>
    <definedName name="I" localSheetId="31">OFFSET(ACOMTC1,0,MATCH([4]RDTOS!$DS$4,[4]RDTOS!$CR$2:$DA$2,0)-1,ROWS(ACOMTC1),COLUMNS(ACOMTC1))</definedName>
    <definedName name="I" localSheetId="36">OFFSET(ACOMTC1,0,MATCH([4]RDTOS!$DS$4,[4]RDTOS!$CR$2:$DA$2,0)-1,ROWS(ACOMTC1),COLUMNS(ACOMTC1))</definedName>
    <definedName name="I" localSheetId="34">OFFSET(ACOMTC1,0,MATCH([4]RDTOS!$DS$4,[4]RDTOS!$CR$2:$DA$2,0)-1,ROWS(ACOMTC1),COLUMNS(ACOMTC1))</definedName>
    <definedName name="I" localSheetId="35">OFFSET(ACOMTC1,0,MATCH([4]RDTOS!$DS$4,[4]RDTOS!$CR$2:$DA$2,0)-1,ROWS(ACOMTC1),COLUMNS(ACOMTC1))</definedName>
    <definedName name="I" localSheetId="98">OFFSET(ACOMTC1,0,MATCH([4]RDTOS!$DS$4,[4]RDTOS!$CR$2:$DA$2,0)-1,ROWS(ACOMTC1),COLUMNS(ACOMTC1))</definedName>
    <definedName name="I" localSheetId="2">OFFSET(ACOMTC1,0,MATCH([4]RDTOS!$DS$4,[4]RDTOS!$CR$2:$DA$2,0)-1,ROWS(ACOMTC1),COLUMNS(ACOMTC1))</definedName>
    <definedName name="I">OFFSET(ACOMTC1,0,MATCH([4]RDTOS!$DS$4,[4]RDTOS!$CR$2:$DA$2,0)-1,ROWS(ACOMTC1),COLUMNS(ACOMTC1))</definedName>
    <definedName name="INF" localSheetId="57">#REF!</definedName>
    <definedName name="INF" localSheetId="61">#REF!</definedName>
    <definedName name="INF" localSheetId="70">#REF!</definedName>
    <definedName name="INF" localSheetId="71">#REF!</definedName>
    <definedName name="INF" localSheetId="95">#REF!</definedName>
    <definedName name="INF" localSheetId="105">#REF!</definedName>
    <definedName name="INF">'[14]SPBC 2009'!$E$1</definedName>
    <definedName name="inicio02" localSheetId="57">#REF!</definedName>
    <definedName name="inicio02" localSheetId="61">#REF!</definedName>
    <definedName name="inicio02" localSheetId="70">#REF!</definedName>
    <definedName name="inicio02" localSheetId="71">#REF!</definedName>
    <definedName name="inicio02" localSheetId="95">#REF!</definedName>
    <definedName name="inicio02" localSheetId="105">#REF!</definedName>
    <definedName name="inicio02">[13]Anexo!$U$14:$U$82</definedName>
    <definedName name="InicioAnt" localSheetId="57">#REF!</definedName>
    <definedName name="InicioAnt" localSheetId="61">#REF!</definedName>
    <definedName name="InicioAnt" localSheetId="70">#REF!</definedName>
    <definedName name="InicioAnt" localSheetId="71">#REF!</definedName>
    <definedName name="InicioAnt" localSheetId="105">#REF!</definedName>
    <definedName name="InicioAnt">[6]AnexoHW!$T$13:$T$138</definedName>
    <definedName name="Isuel" localSheetId="57">#REF!</definedName>
    <definedName name="Isuel" localSheetId="61">#REF!</definedName>
    <definedName name="Isuel" localSheetId="70">#REF!</definedName>
    <definedName name="Isuel" localSheetId="71">#REF!</definedName>
    <definedName name="Isuel" localSheetId="95">#REF!</definedName>
    <definedName name="Isuel" localSheetId="105">#REF!</definedName>
    <definedName name="Isuel">[14]Supuestos!$D$16</definedName>
    <definedName name="jdjalk" localSheetId="0">#REF!</definedName>
    <definedName name="jdjalk" localSheetId="5">#REF!</definedName>
    <definedName name="jdjalk" localSheetId="4">#REF!</definedName>
    <definedName name="jdjalk" localSheetId="57">#REF!</definedName>
    <definedName name="jdjalk" localSheetId="58">#REF!</definedName>
    <definedName name="jdjalk" localSheetId="61">#REF!</definedName>
    <definedName name="jdjalk" localSheetId="63">#REF!</definedName>
    <definedName name="jdjalk" localSheetId="66">#REF!</definedName>
    <definedName name="jdjalk" localSheetId="67">#REF!</definedName>
    <definedName name="jdjalk" localSheetId="68">#REF!</definedName>
    <definedName name="jdjalk" localSheetId="10">#REF!</definedName>
    <definedName name="jdjalk" localSheetId="9">#REF!</definedName>
    <definedName name="jdjalk" localSheetId="6">#REF!</definedName>
    <definedName name="jdjalk" localSheetId="72">#REF!</definedName>
    <definedName name="jdjalk" localSheetId="73">#REF!</definedName>
    <definedName name="jdjalk" localSheetId="74">#REF!</definedName>
    <definedName name="jdjalk" localSheetId="76">#REF!</definedName>
    <definedName name="jdjalk" localSheetId="77">#REF!</definedName>
    <definedName name="jdjalk" localSheetId="78">#REF!</definedName>
    <definedName name="jdjalk" localSheetId="79">#REF!</definedName>
    <definedName name="jdjalk" localSheetId="90">#REF!</definedName>
    <definedName name="jdjalk" localSheetId="89">#REF!</definedName>
    <definedName name="jdjalk" localSheetId="88">#REF!</definedName>
    <definedName name="jdjalk" localSheetId="87">#REF!</definedName>
    <definedName name="jdjalk" localSheetId="80">#REF!</definedName>
    <definedName name="jdjalk" localSheetId="92">#REF!</definedName>
    <definedName name="jdjalk" localSheetId="91">#REF!</definedName>
    <definedName name="jdjalk" localSheetId="93">#REF!</definedName>
    <definedName name="jdjalk" localSheetId="95">#REF!</definedName>
    <definedName name="jdjalk" localSheetId="97">#REF!</definedName>
    <definedName name="jdjalk" localSheetId="103">#REF!</definedName>
    <definedName name="jdjalk" localSheetId="104">#REF!</definedName>
    <definedName name="jdjalk" localSheetId="105">#REF!</definedName>
    <definedName name="jdjalk" localSheetId="106">#REF!</definedName>
    <definedName name="jdjalk" localSheetId="107">#REF!</definedName>
    <definedName name="jdjalk" localSheetId="11">#REF!</definedName>
    <definedName name="jdjalk" localSheetId="19">#REF!</definedName>
    <definedName name="jdjalk" localSheetId="18">#REF!</definedName>
    <definedName name="jdjalk" localSheetId="16">#REF!</definedName>
    <definedName name="jdjalk" localSheetId="15">#REF!</definedName>
    <definedName name="jdjalk" localSheetId="20">#REF!</definedName>
    <definedName name="jdjalk" localSheetId="14">#REF!</definedName>
    <definedName name="jdjalk" localSheetId="13">#REF!</definedName>
    <definedName name="jdjalk" localSheetId="28">#REF!</definedName>
    <definedName name="jdjalk" localSheetId="29">#REF!</definedName>
    <definedName name="jdjalk" localSheetId="33">#REF!</definedName>
    <definedName name="jdjalk" localSheetId="31">#REF!</definedName>
    <definedName name="jdjalk" localSheetId="36">#REF!</definedName>
    <definedName name="jdjalk" localSheetId="34">#REF!</definedName>
    <definedName name="jdjalk" localSheetId="35">#REF!</definedName>
    <definedName name="jdjalk" localSheetId="98">#REF!</definedName>
    <definedName name="jdjalk">#REF!</definedName>
    <definedName name="jul" localSheetId="57">#REF!</definedName>
    <definedName name="jul" localSheetId="61">#REF!</definedName>
    <definedName name="jul" localSheetId="70">#REF!</definedName>
    <definedName name="jul" localSheetId="71">#REF!</definedName>
    <definedName name="jul" localSheetId="105">#REF!</definedName>
    <definedName name="jul">[6]Axo_Gasto!$AC$14:$AC$469</definedName>
    <definedName name="jun" localSheetId="57">#REF!</definedName>
    <definedName name="jun" localSheetId="61">#REF!</definedName>
    <definedName name="jun" localSheetId="70">#REF!</definedName>
    <definedName name="jun" localSheetId="71">#REF!</definedName>
    <definedName name="jun" localSheetId="105">#REF!</definedName>
    <definedName name="jun">[6]Axo_Gasto!$Z$14:$Z$469</definedName>
    <definedName name="Last_fila_educativo" localSheetId="57">#REF!</definedName>
    <definedName name="Last_fila_educativo">#REF!</definedName>
    <definedName name="Last_fila_médico" localSheetId="57">#REF!</definedName>
    <definedName name="Last_fila_médico">#REF!</definedName>
    <definedName name="Last_fila_total" localSheetId="57">#REF!</definedName>
    <definedName name="Last_fila_total">#REF!</definedName>
    <definedName name="LCategoria" localSheetId="5">[22]Categorías!$A$4:$A$9</definedName>
    <definedName name="LCategoria" localSheetId="4">[22]Categorías!$A$4:$A$9</definedName>
    <definedName name="LCategoria" localSheetId="57">#REF!</definedName>
    <definedName name="LCategoria" localSheetId="61">#REF!</definedName>
    <definedName name="LCategoria" localSheetId="70">#REF!</definedName>
    <definedName name="LCategoria" localSheetId="71">#REF!</definedName>
    <definedName name="LCategoria" localSheetId="95">#REF!</definedName>
    <definedName name="LCategoria" localSheetId="105">#REF!</definedName>
    <definedName name="LCategoria">[23]Categorías!$A$4:$A$9</definedName>
    <definedName name="LExpectativaUso" localSheetId="5">[22]Categorías!$A$13:$A$14</definedName>
    <definedName name="LExpectativaUso" localSheetId="4">[22]Categorías!$A$13:$A$14</definedName>
    <definedName name="LExpectativaUso" localSheetId="57">#REF!</definedName>
    <definedName name="LExpectativaUso" localSheetId="61">#REF!</definedName>
    <definedName name="LExpectativaUso" localSheetId="70">#REF!</definedName>
    <definedName name="LExpectativaUso" localSheetId="71">#REF!</definedName>
    <definedName name="LExpectativaUso" localSheetId="95">#REF!</definedName>
    <definedName name="LExpectativaUso" localSheetId="105">#REF!</definedName>
    <definedName name="LExpectativaUso">[23]Categorías!$A$13:$A$14</definedName>
    <definedName name="LO" localSheetId="7">OFFSET(ACOMTC1,0,MATCH([4]RDTOS!$DV$4,[4]RDTOS!$CR$2:$DA$2,0)-1,ROWS(ACOMTC1),COLUMNS(ACOMTC1))</definedName>
    <definedName name="LO" localSheetId="1">OFFSET(ACOMTC1,0,MATCH([4]RDTOS!$DV$4,[4]RDTOS!$CR$2:$DA$2,0)-1,ROWS(ACOMTC1),COLUMNS(ACOMTC1))</definedName>
    <definedName name="LO" localSheetId="0">OFFSET(ACOMTC1,0,MATCH([4]RDTOS!$DV$4,[4]RDTOS!$CR$2:$DA$2,0)-1,ROWS(ACOMTC1),COLUMNS(ACOMTC1))</definedName>
    <definedName name="LO" localSheetId="5">OFFSET(ACOMTC1,0,MATCH([4]RDTOS!$DV$4,[4]RDTOS!$CR$2:$DA$2,0)-1,ROWS(ACOMTC1),COLUMNS(ACOMTC1))</definedName>
    <definedName name="LO" localSheetId="3">OFFSET(ACOMTC1,0,MATCH([4]RDTOS!$DV$4,[4]RDTOS!$CR$2:$DA$2,0)-1,ROWS(ACOMTC1),COLUMNS(ACOMTC1))</definedName>
    <definedName name="LO" localSheetId="4">OFFSET(ACOMTC1,0,MATCH([4]RDTOS!$DV$4,[4]RDTOS!$CR$2:$DA$2,0)-1,ROWS(ACOMTC1),COLUMNS(ACOMTC1))</definedName>
    <definedName name="LO" localSheetId="40">OFFSET(ACOMTC1,0,MATCH([4]RDTOS!$DV$4,[4]RDTOS!$CR$2:$DA$2,0)-1,ROWS(ACOMTC1),COLUMNS(ACOMTC1))</definedName>
    <definedName name="LO" localSheetId="39">OFFSET(ACOMTC1,0,MATCH([4]RDTOS!$DV$4,[4]RDTOS!$CR$2:$DA$2,0)-1,ROWS(ACOMTC1),COLUMNS(ACOMTC1))</definedName>
    <definedName name="LO" localSheetId="44">OFFSET(ACOMTC1,0,MATCH([4]RDTOS!$DV$4,[4]RDTOS!$CR$2:$DA$2,0)-1,ROWS(ACOMTC1),COLUMNS(ACOMTC1))</definedName>
    <definedName name="LO" localSheetId="43">OFFSET(ACOMTC1,0,MATCH([4]RDTOS!$DV$4,[4]RDTOS!$CR$2:$DA$2,0)-1,ROWS(ACOMTC1),COLUMNS(ACOMTC1))</definedName>
    <definedName name="LO" localSheetId="49">OFFSET(ACOMTC1,0,MATCH([4]RDTOS!$DV$4,[4]RDTOS!$CR$2:$DA$2,0)-1,ROWS(ACOMTC1),COLUMNS(ACOMTC1))</definedName>
    <definedName name="LO" localSheetId="57">OFFSET(ACOMTC1,0,MATCH(#REF!,#REF!,0)-1,ROWS(ACOMTC1),COLUMNS(ACOMTC1))</definedName>
    <definedName name="LO" localSheetId="58">OFFSET(ACOMTC1,0,MATCH([4]RDTOS!$DV$4,[4]RDTOS!$CR$2:$DA$2,0)-1,ROWS(ACOMTC1),COLUMNS(ACOMTC1))</definedName>
    <definedName name="LO" localSheetId="61">OFFSET(ACOMTC1,0,MATCH(#REF!,#REF!,0)-1,ROWS(ACOMTC1),COLUMNS(ACOMTC1))</definedName>
    <definedName name="LO" localSheetId="60">OFFSET(ACOMTC1,0,MATCH(#REF!,#REF!,0)-1,ROWS(ACOMTC1),COLUMNS(ACOMTC1))</definedName>
    <definedName name="LO" localSheetId="63">OFFSET(ACOMTC1,0,MATCH(#REF!,#REF!,0)-1,ROWS(ACOMTC1),COLUMNS(ACOMTC1))</definedName>
    <definedName name="LO" localSheetId="66">OFFSET(ACOMTC1,0,MATCH([4]RDTOS!$DV$4,[4]RDTOS!$CR$2:$DA$2,0)-1,ROWS(ACOMTC1),COLUMNS(ACOMTC1))</definedName>
    <definedName name="LO" localSheetId="67">OFFSET(ACOMTC1,0,MATCH([4]RDTOS!$DV$4,[4]RDTOS!$CR$2:$DA$2,0)-1,ROWS(ACOMTC1),COLUMNS(ACOMTC1))</definedName>
    <definedName name="LO" localSheetId="68">OFFSET(ACOMTC1,0,MATCH([4]RDTOS!$DV$4,[4]RDTOS!$CR$2:$DA$2,0)-1,ROWS(ACOMTC1),COLUMNS(ACOMTC1))</definedName>
    <definedName name="LO" localSheetId="70">OFFSET(ACOMTC1,0,MATCH(#REF!,#REF!,0)-1,ROWS(ACOMTC1),COLUMNS(ACOMTC1))</definedName>
    <definedName name="LO" localSheetId="69">OFFSET(ACOMTC1,0,MATCH(#REF!,#REF!,0)-1,ROWS(ACOMTC1),COLUMNS(ACOMTC1))</definedName>
    <definedName name="LO" localSheetId="71">OFFSET(ACOMTC1,0,MATCH(#REF!,#REF!,0)-1,ROWS(ACOMTC1),COLUMNS(ACOMTC1))</definedName>
    <definedName name="LO" localSheetId="10">OFFSET(ACOMTC1,0,MATCH([4]RDTOS!$DV$4,[4]RDTOS!$CR$2:$DA$2,0)-1,ROWS(ACOMTC1),COLUMNS(ACOMTC1))</definedName>
    <definedName name="LO" localSheetId="9">OFFSET(ACOMTC1,0,MATCH([4]RDTOS!$DV$4,[4]RDTOS!$CR$2:$DA$2,0)-1,ROWS(ACOMTC1),COLUMNS(ACOMTC1))</definedName>
    <definedName name="LO" localSheetId="6">OFFSET(ACOMTC1,0,MATCH([4]RDTOS!$DV$4,[4]RDTOS!$CR$2:$DA$2,0)-1,ROWS(ACOMTC1),COLUMNS(ACOMTC1))</definedName>
    <definedName name="LO" localSheetId="72">OFFSET(ACOMTC1,0,MATCH([4]RDTOS!$DV$4,[4]RDTOS!$CR$2:$DA$2,0)-1,ROWS(ACOMTC1),COLUMNS(ACOMTC1))</definedName>
    <definedName name="LO" localSheetId="73">OFFSET(ACOMTC1,0,MATCH([4]RDTOS!$DV$4,[4]RDTOS!$CR$2:$DA$2,0)-1,ROWS(ACOMTC1),COLUMNS(ACOMTC1))</definedName>
    <definedName name="LO" localSheetId="74">OFFSET(ACOMTC1,0,MATCH([4]RDTOS!$DV$4,[4]RDTOS!$CR$2:$DA$2,0)-1,ROWS(ACOMTC1),COLUMNS(ACOMTC1))</definedName>
    <definedName name="LO" localSheetId="76">OFFSET(ACOMTC1,0,MATCH([4]RDTOS!$DV$4,[4]RDTOS!$CR$2:$DA$2,0)-1,ROWS(ACOMTC1),COLUMNS(ACOMTC1))</definedName>
    <definedName name="LO" localSheetId="77">OFFSET(ACOMTC1,0,MATCH([4]RDTOS!$DV$4,[4]RDTOS!$CR$2:$DA$2,0)-1,ROWS(ACOMTC1),COLUMNS(ACOMTC1))</definedName>
    <definedName name="LO" localSheetId="78">OFFSET(ACOMTC1,0,MATCH([4]RDTOS!$DV$4,[4]RDTOS!$CR$2:$DA$2,0)-1,ROWS(ACOMTC1),COLUMNS(ACOMTC1))</definedName>
    <definedName name="LO" localSheetId="79">OFFSET(ACOMTC1,0,MATCH([4]RDTOS!$DV$4,[4]RDTOS!$CR$2:$DA$2,0)-1,ROWS(ACOMTC1),COLUMNS(ACOMTC1))</definedName>
    <definedName name="LO" localSheetId="90">OFFSET(ACOMTC1,0,MATCH([4]RDTOS!$DV$4,[4]RDTOS!$CR$2:$DA$2,0)-1,ROWS(ACOMTC1),COLUMNS(ACOMTC1))</definedName>
    <definedName name="LO" localSheetId="89">OFFSET(ACOMTC1,0,MATCH([4]RDTOS!$DV$4,[4]RDTOS!$CR$2:$DA$2,0)-1,ROWS(ACOMTC1),COLUMNS(ACOMTC1))</definedName>
    <definedName name="LO" localSheetId="88">OFFSET(ACOMTC1,0,MATCH([4]RDTOS!$DV$4,[4]RDTOS!$CR$2:$DA$2,0)-1,ROWS(ACOMTC1),COLUMNS(ACOMTC1))</definedName>
    <definedName name="LO" localSheetId="87">OFFSET(ACOMTC1,0,MATCH([4]RDTOS!$DV$4,[4]RDTOS!$CR$2:$DA$2,0)-1,ROWS(ACOMTC1),COLUMNS(ACOMTC1))</definedName>
    <definedName name="LO" localSheetId="80">OFFSET(ACOMTC1,0,MATCH([4]RDTOS!$DV$4,[4]RDTOS!$CR$2:$DA$2,0)-1,ROWS(ACOMTC1),COLUMNS(ACOMTC1))</definedName>
    <definedName name="LO" localSheetId="92">OFFSET(ACOMTC1,0,MATCH(#REF!,#REF!,0)-1,ROWS(ACOMTC1),COLUMNS(ACOMTC1))</definedName>
    <definedName name="LO" localSheetId="91">OFFSET(ACOMTC1,0,MATCH(#REF!,#REF!,0)-1,ROWS(ACOMTC1),COLUMNS(ACOMTC1))</definedName>
    <definedName name="LO" localSheetId="93">OFFSET(ACOMTC1,0,MATCH([4]RDTOS!$DV$4,[4]RDTOS!$CR$2:$DA$2,0)-1,ROWS(ACOMTC1),COLUMNS(ACOMTC1))</definedName>
    <definedName name="LO" localSheetId="95">OFFSET(ACOMTC1,0,MATCH(#REF!,#REF!,0)-1,ROWS(ACOMTC1),COLUMNS(ACOMTC1))</definedName>
    <definedName name="LO" localSheetId="97">OFFSET(ACOMTC1,0,MATCH([4]RDTOS!$DV$4,[4]RDTOS!$CR$2:$DA$2,0)-1,ROWS(ACOMTC1),COLUMNS(ACOMTC1))</definedName>
    <definedName name="LO" localSheetId="100">OFFSET(ACOMTC1,0,MATCH([4]RDTOS!$DV$4,[4]RDTOS!$CR$2:$DA$2,0)-1,ROWS(ACOMTC1),COLUMNS(ACOMTC1))</definedName>
    <definedName name="LO" localSheetId="103">OFFSET(ACOMTC1,0,MATCH([4]RDTOS!$DV$4,[4]RDTOS!$CR$2:$DA$2,0)-1,ROWS(ACOMTC1),COLUMNS(ACOMTC1))</definedName>
    <definedName name="LO" localSheetId="104">OFFSET(ACOMTC1,0,MATCH([4]RDTOS!$DV$4,[4]RDTOS!$CR$2:$DA$2,0)-1,ROWS(ACOMTC1),COLUMNS(ACOMTC1))</definedName>
    <definedName name="LO" localSheetId="105">OFFSET(ACOMTC1,0,MATCH(#REF!,#REF!,0)-1,ROWS(ACOMTC1),COLUMNS(ACOMTC1))</definedName>
    <definedName name="LO" localSheetId="106">OFFSET(ACOMTC1,0,MATCH([4]RDTOS!$DV$4,[4]RDTOS!$CR$2:$DA$2,0)-1,ROWS(ACOMTC1),COLUMNS(ACOMTC1))</definedName>
    <definedName name="LO" localSheetId="107">OFFSET(ACOMTC1,0,MATCH([4]RDTOS!$DV$4,[4]RDTOS!$CR$2:$DA$2,0)-1,ROWS(ACOMTC1),COLUMNS(ACOMTC1))</definedName>
    <definedName name="LO" localSheetId="11">OFFSET(ACOMTC1,0,MATCH([4]RDTOS!$DV$4,[4]RDTOS!$CR$2:$DA$2,0)-1,ROWS(ACOMTC1),COLUMNS(ACOMTC1))</definedName>
    <definedName name="LO" localSheetId="19">OFFSET(ACOMTC1,0,MATCH([4]RDTOS!$DV$4,[4]RDTOS!$CR$2:$DA$2,0)-1,ROWS(ACOMTC1),COLUMNS(ACOMTC1))</definedName>
    <definedName name="LO" localSheetId="18">OFFSET(ACOMTC1,0,MATCH([4]RDTOS!$DV$4,[4]RDTOS!$CR$2:$DA$2,0)-1,ROWS(ACOMTC1),COLUMNS(ACOMTC1))</definedName>
    <definedName name="LO" localSheetId="16">OFFSET(ACOMTC1,0,MATCH([4]RDTOS!$DV$4,[4]RDTOS!$CR$2:$DA$2,0)-1,ROWS(ACOMTC1),COLUMNS(ACOMTC1))</definedName>
    <definedName name="LO" localSheetId="15">OFFSET(ACOMTC1,0,MATCH([4]RDTOS!$DV$4,[4]RDTOS!$CR$2:$DA$2,0)-1,ROWS(ACOMTC1),COLUMNS(ACOMTC1))</definedName>
    <definedName name="LO" localSheetId="20">OFFSET(ACOMTC1,0,MATCH([4]RDTOS!$DV$4,[4]RDTOS!$CR$2:$DA$2,0)-1,ROWS(ACOMTC1),COLUMNS(ACOMTC1))</definedName>
    <definedName name="LO" localSheetId="14">OFFSET(ACOMTC1,0,MATCH([4]RDTOS!$DV$4,[4]RDTOS!$CR$2:$DA$2,0)-1,ROWS(ACOMTC1),COLUMNS(ACOMTC1))</definedName>
    <definedName name="LO" localSheetId="13">OFFSET(ACOMTC1,0,MATCH([4]RDTOS!$DV$4,[4]RDTOS!$CR$2:$DA$2,0)-1,ROWS(ACOMTC1),COLUMNS(ACOMTC1))</definedName>
    <definedName name="LO" localSheetId="28">OFFSET(ACOMTC1,0,MATCH([4]RDTOS!$DV$4,[4]RDTOS!$CR$2:$DA$2,0)-1,ROWS(ACOMTC1),COLUMNS(ACOMTC1))</definedName>
    <definedName name="LO" localSheetId="29">OFFSET(ACOMTC1,0,MATCH([4]RDTOS!$DV$4,[4]RDTOS!$CR$2:$DA$2,0)-1,ROWS(ACOMTC1),COLUMNS(ACOMTC1))</definedName>
    <definedName name="LO" localSheetId="33">OFFSET(ACOMTC1,0,MATCH([4]RDTOS!$DV$4,[4]RDTOS!$CR$2:$DA$2,0)-1,ROWS(ACOMTC1),COLUMNS(ACOMTC1))</definedName>
    <definedName name="LO" localSheetId="31">OFFSET(ACOMTC1,0,MATCH([4]RDTOS!$DV$4,[4]RDTOS!$CR$2:$DA$2,0)-1,ROWS(ACOMTC1),COLUMNS(ACOMTC1))</definedName>
    <definedName name="LO" localSheetId="36">OFFSET(ACOMTC1,0,MATCH([4]RDTOS!$DV$4,[4]RDTOS!$CR$2:$DA$2,0)-1,ROWS(ACOMTC1),COLUMNS(ACOMTC1))</definedName>
    <definedName name="LO" localSheetId="34">OFFSET(ACOMTC1,0,MATCH([4]RDTOS!$DV$4,[4]RDTOS!$CR$2:$DA$2,0)-1,ROWS(ACOMTC1),COLUMNS(ACOMTC1))</definedName>
    <definedName name="LO" localSheetId="35">OFFSET(ACOMTC1,0,MATCH([4]RDTOS!$DV$4,[4]RDTOS!$CR$2:$DA$2,0)-1,ROWS(ACOMTC1),COLUMNS(ACOMTC1))</definedName>
    <definedName name="LO" localSheetId="98">OFFSET(ACOMTC1,0,MATCH([4]RDTOS!$DV$4,[4]RDTOS!$CR$2:$DA$2,0)-1,ROWS(ACOMTC1),COLUMNS(ACOMTC1))</definedName>
    <definedName name="LO" localSheetId="2">OFFSET(ACOMTC1,0,MATCH([4]RDTOS!$DV$4,[4]RDTOS!$CR$2:$DA$2,0)-1,ROWS(ACOMTC1),COLUMNS(ACOMTC1))</definedName>
    <definedName name="LO">OFFSET(ACOMTC1,0,MATCH([4]RDTOS!$DV$4,[4]RDTOS!$CR$2:$DA$2,0)-1,ROWS(ACOMTC1),COLUMNS(ACOMTC1))</definedName>
    <definedName name="LOKIO" localSheetId="1">OFFSET([0]!ACOMTI1,0,MATCH([4]RDTOS!$DX$4,[4]RDTOS!$BI$2:$BV$2,0)-1,ROWS([0]!ACOMTI1),COLUMNS([0]!ACOMTI1))</definedName>
    <definedName name="LOKIO" localSheetId="0">OFFSET(ACOMTI1,0,MATCH([4]RDTOS!$DX$4,[4]RDTOS!$BI$2:$BV$2,0)-1,ROWS(ACOMTI1),COLUMNS(ACOMTI1))</definedName>
    <definedName name="LOKIO" localSheetId="5">OFFSET([0]!ACOMTI1,0,MATCH([4]RDTOS!$DX$4,[4]RDTOS!$BI$2:$BV$2,0)-1,ROWS([0]!ACOMTI1),COLUMNS([0]!ACOMTI1))</definedName>
    <definedName name="LOKIO" localSheetId="3">OFFSET(ACOMTI1,0,MATCH([4]RDTOS!$DX$4,[4]RDTOS!$BI$2:$BV$2,0)-1,ROWS(ACOMTI1),COLUMNS(ACOMTI1))</definedName>
    <definedName name="LOKIO" localSheetId="4">OFFSET('Flujos de efectivo'!ACOMTI1,0,MATCH([4]RDTOS!$DX$4,[4]RDTOS!$BI$2:$BV$2,0)-1,ROWS('Flujos de efectivo'!ACOMTI1),COLUMNS('Flujos de efectivo'!ACOMTI1))</definedName>
    <definedName name="LOKIO" localSheetId="57">OFFSET('Nota 12 Activos prepagados'!ACOMTI1,0,MATCH(#REF!,#REF!,0)-1,ROWS('Nota 12 Activos prepagados'!ACOMTI1),COLUMNS('Nota 12 Activos prepagados'!ACOMTI1))</definedName>
    <definedName name="LOKIO" localSheetId="58">OFFSET(ACOMTI1,0,MATCH([4]RDTOS!$DX$4,[4]RDTOS!$BI$2:$BV$2,0)-1,ROWS(ACOMTI1),COLUMNS(ACOMTI1))</definedName>
    <definedName name="LOKIO" localSheetId="61">OFFSET('Nota 14 Compromisos adquisicion'!ACOMTI1,0,MATCH(#REF!,#REF!,0)-1,ROWS('Nota 14 Compromisos adquisicion'!ACOMTI1),COLUMNS('Nota 14 Compromisos adquisicion'!ACOMTI1))</definedName>
    <definedName name="LOKIO" localSheetId="60">OFFSET(ACOMTI1,0,MATCH(#REF!,#REF!,0)-1,ROWS(ACOMTI1),COLUMNS(ACOMTI1))</definedName>
    <definedName name="LOKIO" localSheetId="63">OFFSET(ACOMTI1,0,MATCH(#REF!,#REF!,0)-1,ROWS(ACOMTI1),COLUMNS(ACOMTI1))</definedName>
    <definedName name="LOKIO" localSheetId="66">OFFSET(ACOMTI1,0,MATCH([4]RDTOS!$DX$4,[4]RDTOS!$BI$2:$BV$2,0)-1,ROWS(ACOMTI1),COLUMNS(ACOMTI1))</definedName>
    <definedName name="LOKIO" localSheetId="67">OFFSET(ACOMTI1,0,MATCH([4]RDTOS!$DX$4,[4]RDTOS!$BI$2:$BV$2,0)-1,ROWS(ACOMTI1),COLUMNS(ACOMTI1))</definedName>
    <definedName name="LOKIO" localSheetId="68">OFFSET(ACOMTI1,0,MATCH([4]RDTOS!$DX$4,[4]RDTOS!$BI$2:$BV$2,0)-1,ROWS(ACOMTI1),COLUMNS(ACOMTI1))</definedName>
    <definedName name="LOKIO" localSheetId="70">OFFSET('Nota 19 Activo por derecho'!ACOMTI1,0,MATCH(#REF!,#REF!,0)-1,ROWS('Nota 19 Activo por derecho'!ACOMTI1),COLUMNS('Nota 19 Activo por derecho'!ACOMTI1))</definedName>
    <definedName name="LOKIO" localSheetId="69">OFFSET(ACOMTI1,0,MATCH(#REF!,#REF!,0)-1,ROWS(ACOMTI1),COLUMNS(ACOMTI1))</definedName>
    <definedName name="LOKIO" localSheetId="71">OFFSET('Nota 19 Pasiv por arrend'!ACOMTI1,0,MATCH(#REF!,#REF!,0)-1,ROWS('Nota 19 Pasiv por arrend'!ACOMTI1),COLUMNS('Nota 19 Pasiv por arrend'!ACOMTI1))</definedName>
    <definedName name="LOKIO" localSheetId="10">OFFSET(ACOMTI1,0,MATCH([4]RDTOS!$DX$4,[4]RDTOS!$BI$2:$BV$2,0)-1,ROWS(ACOMTI1),COLUMNS(ACOMTI1))</definedName>
    <definedName name="LOKIO" localSheetId="9">OFFSET([0]!ACOMTI1,0,MATCH([4]RDTOS!$DX$4,[4]RDTOS!$BI$2:$BV$2,0)-1,ROWS([0]!ACOMTI1),COLUMNS([0]!ACOMTI1))</definedName>
    <definedName name="LOKIO" localSheetId="6">OFFSET(ACOMTI1,0,MATCH([4]RDTOS!$DX$4,[4]RDTOS!$BI$2:$BV$2,0)-1,ROWS(ACOMTI1),COLUMNS(ACOMTI1))</definedName>
    <definedName name="LOKIO" localSheetId="72">OFFSET(ACOMTI1,0,MATCH([4]RDTOS!$DX$4,[4]RDTOS!$BI$2:$BV$2,0)-1,ROWS(ACOMTI1),COLUMNS(ACOMTI1))</definedName>
    <definedName name="LOKIO" localSheetId="73">OFFSET(ACOMTI1,0,MATCH([4]RDTOS!$DX$4,[4]RDTOS!$BI$2:$BV$2,0)-1,ROWS(ACOMTI1),COLUMNS(ACOMTI1))</definedName>
    <definedName name="LOKIO" localSheetId="74">OFFSET(ACOMTI1,0,MATCH([4]RDTOS!$DX$4,[4]RDTOS!$BI$2:$BV$2,0)-1,ROWS(ACOMTI1),COLUMNS(ACOMTI1))</definedName>
    <definedName name="LOKIO" localSheetId="76">OFFSET(ACOMTI1,0,MATCH([4]RDTOS!$DX$4,[4]RDTOS!$BI$2:$BV$2,0)-1,ROWS(ACOMTI1),COLUMNS(ACOMTI1))</definedName>
    <definedName name="LOKIO" localSheetId="77">OFFSET(ACOMTI1,0,MATCH([4]RDTOS!$DX$4,[4]RDTOS!$BI$2:$BV$2,0)-1,ROWS(ACOMTI1),COLUMNS(ACOMTI1))</definedName>
    <definedName name="LOKIO" localSheetId="78">OFFSET(ACOMTI1,0,MATCH([4]RDTOS!$DX$4,[4]RDTOS!$BI$2:$BV$2,0)-1,ROWS(ACOMTI1),COLUMNS(ACOMTI1))</definedName>
    <definedName name="LOKIO" localSheetId="79">OFFSET(ACOMTI1,0,MATCH([4]RDTOS!$DX$4,[4]RDTOS!$BI$2:$BV$2,0)-1,ROWS(ACOMTI1),COLUMNS(ACOMTI1))</definedName>
    <definedName name="LOKIO" localSheetId="80">OFFSET(ACOMTI1,0,MATCH([4]RDTOS!$DX$4,[4]RDTOS!$BI$2:$BV$2,0)-1,ROWS(ACOMTI1),COLUMNS(ACOMTI1))</definedName>
    <definedName name="LOKIO" localSheetId="92">OFFSET(ACOMTI1,0,MATCH(#REF!,#REF!,0)-1,ROWS(ACOMTI1),COLUMNS(ACOMTI1))</definedName>
    <definedName name="LOKIO" localSheetId="91">OFFSET(ACOMTI1,0,MATCH(#REF!,#REF!,0)-1,ROWS(ACOMTI1),COLUMNS(ACOMTI1))</definedName>
    <definedName name="LOKIO" localSheetId="93">OFFSET(ACOMTI1,0,MATCH([4]RDTOS!$DX$4,[4]RDTOS!$BI$2:$BV$2,0)-1,ROWS(ACOMTI1),COLUMNS(ACOMTI1))</definedName>
    <definedName name="LOKIO" localSheetId="95">OFFSET('Nota 30A Provisiones - casos '!ACOMTI1,0,MATCH(#REF!,#REF!,0)-1,ROWS('Nota 30A Provisiones - casos '!ACOMTI1),COLUMNS('Nota 30A Provisiones - casos '!ACOMTI1))</definedName>
    <definedName name="LOKIO" localSheetId="97">OFFSET(ACOMTI1,0,MATCH([4]RDTOS!$DX$4,[4]RDTOS!$BI$2:$BV$2,0)-1,ROWS(ACOMTI1),COLUMNS(ACOMTI1))</definedName>
    <definedName name="LOKIO" localSheetId="103">OFFSET(ACOMTI1,0,MATCH([4]RDTOS!$DX$4,[4]RDTOS!$BI$2:$BV$2,0)-1,ROWS(ACOMTI1),COLUMNS(ACOMTI1))</definedName>
    <definedName name="LOKIO" localSheetId="104">OFFSET(ACOMTI1,0,MATCH([4]RDTOS!$DX$4,[4]RDTOS!$BI$2:$BV$2,0)-1,ROWS(ACOMTI1),COLUMNS(ACOMTI1))</definedName>
    <definedName name="LOKIO" localSheetId="105">OFFSET('Nota 42A Deprec amort dete ANF'!ACOMTI1,0,MATCH(#REF!,#REF!,0)-1,ROWS('Nota 42A Deprec amort dete ANF'!ACOMTI1),COLUMNS('Nota 42A Deprec amort dete ANF'!ACOMTI1))</definedName>
    <definedName name="LOKIO" localSheetId="106">OFFSET(ACOMTI1,0,MATCH([4]RDTOS!$DX$4,[4]RDTOS!$BI$2:$BV$2,0)-1,ROWS(ACOMTI1),COLUMNS(ACOMTI1))</definedName>
    <definedName name="LOKIO" localSheetId="107">OFFSET(ACOMTI1,0,MATCH([4]RDTOS!$DX$4,[4]RDTOS!$BI$2:$BV$2,0)-1,ROWS(ACOMTI1),COLUMNS(ACOMTI1))</definedName>
    <definedName name="LOKIO" localSheetId="11">OFFSET(ACOMTI1,0,MATCH([4]RDTOS!$DX$4,[4]RDTOS!$BI$2:$BV$2,0)-1,ROWS(ACOMTI1),COLUMNS(ACOMTI1))</definedName>
    <definedName name="LOKIO" localSheetId="16">OFFSET([5]!ACOMTI1,0,MATCH([4]RDTOS!$DX$4,[4]RDTOS!$BI$2:$BV$2,0)-1,ROWS([5]!ACOMTI1),COLUMNS([5]!ACOMTI1))</definedName>
    <definedName name="LOKIO" localSheetId="15">OFFSET([5]!ACOMTI1,0,MATCH([4]RDTOS!$DX$4,[4]RDTOS!$BI$2:$BV$2,0)-1,ROWS([5]!ACOMTI1),COLUMNS([5]!ACOMTI1))</definedName>
    <definedName name="LOKIO" localSheetId="20">OFFSET(ACOMTI1,0,MATCH([4]RDTOS!$DX$4,[4]RDTOS!$BI$2:$BV$2,0)-1,ROWS(ACOMTI1),COLUMNS(ACOMTI1))</definedName>
    <definedName name="LOKIO" localSheetId="28">OFFSET(ACOMTI1,0,MATCH([4]RDTOS!$DX$4,[4]RDTOS!$BI$2:$BV$2,0)-1,ROWS(ACOMTI1),COLUMNS(ACOMTI1))</definedName>
    <definedName name="LOKIO" localSheetId="29">OFFSET(ACOMTI1,0,MATCH([4]RDTOS!$DX$4,[4]RDTOS!$BI$2:$BV$2,0)-1,ROWS(ACOMTI1),COLUMNS(ACOMTI1))</definedName>
    <definedName name="LOKIO" localSheetId="33">OFFSET(ACOMTI1,0,MATCH([4]RDTOS!$DX$4,[4]RDTOS!$BI$2:$BV$2,0)-1,ROWS(ACOMTI1),COLUMNS(ACOMTI1))</definedName>
    <definedName name="LOKIO" localSheetId="31">OFFSET(ACOMTI1,0,MATCH([4]RDTOS!$DX$4,[4]RDTOS!$BI$2:$BV$2,0)-1,ROWS(ACOMTI1),COLUMNS(ACOMTI1))</definedName>
    <definedName name="LOKIO" localSheetId="36">OFFSET([0]!ACOMTI1,0,MATCH([4]RDTOS!$DX$4,[4]RDTOS!$BI$2:$BV$2,0)-1,ROWS([0]!ACOMTI1),COLUMNS([0]!ACOMTI1))</definedName>
    <definedName name="LOKIO" localSheetId="34">OFFSET(ACOMTI1,0,MATCH([4]RDTOS!$DX$4,[4]RDTOS!$BI$2:$BV$2,0)-1,ROWS(ACOMTI1),COLUMNS(ACOMTI1))</definedName>
    <definedName name="LOKIO" localSheetId="35">OFFSET([0]!ACOMTI1,0,MATCH([4]RDTOS!$DX$4,[4]RDTOS!$BI$2:$BV$2,0)-1,ROWS([0]!ACOMTI1),COLUMNS([0]!ACOMTI1))</definedName>
    <definedName name="LOKIO" localSheetId="98">OFFSET(ACOMTI1,0,MATCH([4]RDTOS!$DX$4,[4]RDTOS!$BI$2:$BV$2,0)-1,ROWS(ACOMTI1),COLUMNS(ACOMTI1))</definedName>
    <definedName name="LOKIO" localSheetId="2">OFFSET([0]!ACOMTI1,0,MATCH([4]RDTOS!$DX$4,[4]RDTOS!$BI$2:$BV$2,0)-1,ROWS([0]!ACOMTI1),COLUMNS([0]!ACOMTI1))</definedName>
    <definedName name="LOKIO">OFFSET(ACOMTI1,0,MATCH([4]RDTOS!$DX$4,[4]RDTOS!$BI$2:$BV$2,0)-1,ROWS(ACOMTI1),COLUMNS(ACOMTI1))</definedName>
    <definedName name="m" localSheetId="0">#REF!</definedName>
    <definedName name="m" localSheetId="5">#REF!</definedName>
    <definedName name="m" localSheetId="4">#REF!</definedName>
    <definedName name="m" localSheetId="57">#REF!</definedName>
    <definedName name="m" localSheetId="58">#REF!</definedName>
    <definedName name="m" localSheetId="61">#REF!</definedName>
    <definedName name="m" localSheetId="66">#REF!</definedName>
    <definedName name="m" localSheetId="67">#REF!</definedName>
    <definedName name="m" localSheetId="68">#REF!</definedName>
    <definedName name="m" localSheetId="70">#REF!</definedName>
    <definedName name="m" localSheetId="71">#REF!</definedName>
    <definedName name="m" localSheetId="72">#REF!</definedName>
    <definedName name="m" localSheetId="73">#REF!</definedName>
    <definedName name="m" localSheetId="74">#REF!</definedName>
    <definedName name="m" localSheetId="76">#REF!</definedName>
    <definedName name="m" localSheetId="79">#REF!</definedName>
    <definedName name="m" localSheetId="95">#REF!</definedName>
    <definedName name="m" localSheetId="97">#REF!</definedName>
    <definedName name="m" localSheetId="103">#REF!</definedName>
    <definedName name="m" localSheetId="104">#REF!</definedName>
    <definedName name="m" localSheetId="105">#REF!</definedName>
    <definedName name="m" localSheetId="106">#REF!</definedName>
    <definedName name="m" localSheetId="107">#REF!</definedName>
    <definedName name="m" localSheetId="11">#REF!</definedName>
    <definedName name="m" localSheetId="28">#REF!</definedName>
    <definedName name="m" localSheetId="29">#REF!</definedName>
    <definedName name="m" localSheetId="98">#REF!</definedName>
    <definedName name="m">#REF!</definedName>
    <definedName name="mar" localSheetId="57">#REF!</definedName>
    <definedName name="mar" localSheetId="61">#REF!</definedName>
    <definedName name="mar" localSheetId="70">#REF!</definedName>
    <definedName name="mar" localSheetId="71">#REF!</definedName>
    <definedName name="mar" localSheetId="105">#REF!</definedName>
    <definedName name="mar">[6]Axo_Gasto!$Q$14:$Q$469</definedName>
    <definedName name="may" localSheetId="57">#REF!</definedName>
    <definedName name="may" localSheetId="61">#REF!</definedName>
    <definedName name="may" localSheetId="70">#REF!</definedName>
    <definedName name="may" localSheetId="71">#REF!</definedName>
    <definedName name="may" localSheetId="105">#REF!</definedName>
    <definedName name="may">[6]Axo_Gasto!$W$14:$W$469</definedName>
    <definedName name="Meta" localSheetId="57">#REF!</definedName>
    <definedName name="Meta" localSheetId="61">#REF!</definedName>
    <definedName name="Meta" localSheetId="70">#REF!</definedName>
    <definedName name="Meta" localSheetId="71">#REF!</definedName>
    <definedName name="Meta" localSheetId="95">#REF!</definedName>
    <definedName name="Meta" localSheetId="105">#REF!</definedName>
    <definedName name="Meta">[14]Supuestos!$D$6</definedName>
    <definedName name="nnn" localSheetId="7">OFFSET(ACOMTC1,0,MATCH([4]RDTOS!$DS$4,[4]RDTOS!$CR$2:$DA$2,0)-1,ROWS(ACOMTC1),COLUMNS(ACOMTC1))</definedName>
    <definedName name="nnn" localSheetId="1">OFFSET(ACOMTC1,0,MATCH([4]RDTOS!$DS$4,[4]RDTOS!$CR$2:$DA$2,0)-1,ROWS(ACOMTC1),COLUMNS(ACOMTC1))</definedName>
    <definedName name="nnn" localSheetId="0">OFFSET(ACOMTC1,0,MATCH([4]RDTOS!$DS$4,[4]RDTOS!$CR$2:$DA$2,0)-1,ROWS(ACOMTC1),COLUMNS(ACOMTC1))</definedName>
    <definedName name="nnn" localSheetId="5">OFFSET(ACOMTC1,0,MATCH([4]RDTOS!$DS$4,[4]RDTOS!$CR$2:$DA$2,0)-1,ROWS(ACOMTC1),COLUMNS(ACOMTC1))</definedName>
    <definedName name="nnn" localSheetId="3">OFFSET(ACOMTC1,0,MATCH([4]RDTOS!$DS$4,[4]RDTOS!$CR$2:$DA$2,0)-1,ROWS(ACOMTC1),COLUMNS(ACOMTC1))</definedName>
    <definedName name="nnn" localSheetId="4">OFFSET(ACOMTC1,0,MATCH([4]RDTOS!$DS$4,[4]RDTOS!$CR$2:$DA$2,0)-1,ROWS(ACOMTC1),COLUMNS(ACOMTC1))</definedName>
    <definedName name="nnn" localSheetId="40">OFFSET(ACOMTC1,0,MATCH([4]RDTOS!$DS$4,[4]RDTOS!$CR$2:$DA$2,0)-1,ROWS(ACOMTC1),COLUMNS(ACOMTC1))</definedName>
    <definedName name="nnn" localSheetId="39">OFFSET(ACOMTC1,0,MATCH([4]RDTOS!$DS$4,[4]RDTOS!$CR$2:$DA$2,0)-1,ROWS(ACOMTC1),COLUMNS(ACOMTC1))</definedName>
    <definedName name="nnn" localSheetId="44">OFFSET(ACOMTC1,0,MATCH([4]RDTOS!$DS$4,[4]RDTOS!$CR$2:$DA$2,0)-1,ROWS(ACOMTC1),COLUMNS(ACOMTC1))</definedName>
    <definedName name="nnn" localSheetId="43">OFFSET(ACOMTC1,0,MATCH([4]RDTOS!$DS$4,[4]RDTOS!$CR$2:$DA$2,0)-1,ROWS(ACOMTC1),COLUMNS(ACOMTC1))</definedName>
    <definedName name="nnn" localSheetId="49">OFFSET(ACOMTC1,0,MATCH([4]RDTOS!$DS$4,[4]RDTOS!$CR$2:$DA$2,0)-1,ROWS(ACOMTC1),COLUMNS(ACOMTC1))</definedName>
    <definedName name="nnn" localSheetId="57">OFFSET(ACOMTC1,0,MATCH(#REF!,#REF!,0)-1,ROWS(ACOMTC1),COLUMNS(ACOMTC1))</definedName>
    <definedName name="nnn" localSheetId="58">OFFSET(ACOMTC1,0,MATCH([4]RDTOS!$DS$4,[4]RDTOS!$CR$2:$DA$2,0)-1,ROWS(ACOMTC1),COLUMNS(ACOMTC1))</definedName>
    <definedName name="nnn" localSheetId="61">OFFSET(ACOMTC1,0,MATCH(#REF!,#REF!,0)-1,ROWS(ACOMTC1),COLUMNS(ACOMTC1))</definedName>
    <definedName name="nnn" localSheetId="60">OFFSET(ACOMTC1,0,MATCH(#REF!,#REF!,0)-1,ROWS(ACOMTC1),COLUMNS(ACOMTC1))</definedName>
    <definedName name="nnn" localSheetId="63">OFFSET(ACOMTC1,0,MATCH(#REF!,#REF!,0)-1,ROWS(ACOMTC1),COLUMNS(ACOMTC1))</definedName>
    <definedName name="nnn" localSheetId="66">OFFSET(ACOMTC1,0,MATCH([4]RDTOS!$DS$4,[4]RDTOS!$CR$2:$DA$2,0)-1,ROWS(ACOMTC1),COLUMNS(ACOMTC1))</definedName>
    <definedName name="nnn" localSheetId="67">OFFSET(ACOMTC1,0,MATCH([4]RDTOS!$DS$4,[4]RDTOS!$CR$2:$DA$2,0)-1,ROWS(ACOMTC1),COLUMNS(ACOMTC1))</definedName>
    <definedName name="nnn" localSheetId="68">OFFSET(ACOMTC1,0,MATCH([4]RDTOS!$DS$4,[4]RDTOS!$CR$2:$DA$2,0)-1,ROWS(ACOMTC1),COLUMNS(ACOMTC1))</definedName>
    <definedName name="nnn" localSheetId="70">OFFSET(ACOMTC1,0,MATCH(#REF!,#REF!,0)-1,ROWS(ACOMTC1),COLUMNS(ACOMTC1))</definedName>
    <definedName name="nnn" localSheetId="69">OFFSET(ACOMTC1,0,MATCH(#REF!,#REF!,0)-1,ROWS(ACOMTC1),COLUMNS(ACOMTC1))</definedName>
    <definedName name="nnn" localSheetId="71">OFFSET(ACOMTC1,0,MATCH(#REF!,#REF!,0)-1,ROWS(ACOMTC1),COLUMNS(ACOMTC1))</definedName>
    <definedName name="nnn" localSheetId="10">OFFSET(ACOMTC1,0,MATCH([4]RDTOS!$DS$4,[4]RDTOS!$CR$2:$DA$2,0)-1,ROWS(ACOMTC1),COLUMNS(ACOMTC1))</definedName>
    <definedName name="nnn" localSheetId="9">OFFSET(ACOMTC1,0,MATCH([4]RDTOS!$DS$4,[4]RDTOS!$CR$2:$DA$2,0)-1,ROWS(ACOMTC1),COLUMNS(ACOMTC1))</definedName>
    <definedName name="nnn" localSheetId="6">OFFSET(ACOMTC1,0,MATCH([4]RDTOS!$DS$4,[4]RDTOS!$CR$2:$DA$2,0)-1,ROWS(ACOMTC1),COLUMNS(ACOMTC1))</definedName>
    <definedName name="nnn" localSheetId="72">OFFSET(ACOMTC1,0,MATCH([4]RDTOS!$DS$4,[4]RDTOS!$CR$2:$DA$2,0)-1,ROWS(ACOMTC1),COLUMNS(ACOMTC1))</definedName>
    <definedName name="nnn" localSheetId="73">OFFSET(ACOMTC1,0,MATCH([4]RDTOS!$DS$4,[4]RDTOS!$CR$2:$DA$2,0)-1,ROWS(ACOMTC1),COLUMNS(ACOMTC1))</definedName>
    <definedName name="nnn" localSheetId="74">OFFSET(ACOMTC1,0,MATCH([4]RDTOS!$DS$4,[4]RDTOS!$CR$2:$DA$2,0)-1,ROWS(ACOMTC1),COLUMNS(ACOMTC1))</definedName>
    <definedName name="nnn" localSheetId="76">OFFSET(ACOMTC1,0,MATCH([4]RDTOS!$DS$4,[4]RDTOS!$CR$2:$DA$2,0)-1,ROWS(ACOMTC1),COLUMNS(ACOMTC1))</definedName>
    <definedName name="nnn" localSheetId="77">OFFSET(ACOMTC1,0,MATCH([4]RDTOS!$DS$4,[4]RDTOS!$CR$2:$DA$2,0)-1,ROWS(ACOMTC1),COLUMNS(ACOMTC1))</definedName>
    <definedName name="nnn" localSheetId="78">OFFSET(ACOMTC1,0,MATCH([4]RDTOS!$DS$4,[4]RDTOS!$CR$2:$DA$2,0)-1,ROWS(ACOMTC1),COLUMNS(ACOMTC1))</definedName>
    <definedName name="nnn" localSheetId="79">OFFSET(ACOMTC1,0,MATCH([4]RDTOS!$DS$4,[4]RDTOS!$CR$2:$DA$2,0)-1,ROWS(ACOMTC1),COLUMNS(ACOMTC1))</definedName>
    <definedName name="nnn" localSheetId="90">OFFSET(ACOMTC1,0,MATCH([4]RDTOS!$DS$4,[4]RDTOS!$CR$2:$DA$2,0)-1,ROWS(ACOMTC1),COLUMNS(ACOMTC1))</definedName>
    <definedName name="nnn" localSheetId="89">OFFSET(ACOMTC1,0,MATCH([4]RDTOS!$DS$4,[4]RDTOS!$CR$2:$DA$2,0)-1,ROWS(ACOMTC1),COLUMNS(ACOMTC1))</definedName>
    <definedName name="nnn" localSheetId="88">OFFSET(ACOMTC1,0,MATCH([4]RDTOS!$DS$4,[4]RDTOS!$CR$2:$DA$2,0)-1,ROWS(ACOMTC1),COLUMNS(ACOMTC1))</definedName>
    <definedName name="nnn" localSheetId="87">OFFSET(ACOMTC1,0,MATCH([4]RDTOS!$DS$4,[4]RDTOS!$CR$2:$DA$2,0)-1,ROWS(ACOMTC1),COLUMNS(ACOMTC1))</definedName>
    <definedName name="nnn" localSheetId="80">OFFSET(ACOMTC1,0,MATCH([4]RDTOS!$DS$4,[4]RDTOS!$CR$2:$DA$2,0)-1,ROWS(ACOMTC1),COLUMNS(ACOMTC1))</definedName>
    <definedName name="nnn" localSheetId="92">OFFSET(ACOMTC1,0,MATCH(#REF!,#REF!,0)-1,ROWS(ACOMTC1),COLUMNS(ACOMTC1))</definedName>
    <definedName name="nnn" localSheetId="91">OFFSET(ACOMTC1,0,MATCH(#REF!,#REF!,0)-1,ROWS(ACOMTC1),COLUMNS(ACOMTC1))</definedName>
    <definedName name="nnn" localSheetId="93">OFFSET(ACOMTC1,0,MATCH([4]RDTOS!$DS$4,[4]RDTOS!$CR$2:$DA$2,0)-1,ROWS(ACOMTC1),COLUMNS(ACOMTC1))</definedName>
    <definedName name="nnn" localSheetId="95">OFFSET(ACOMTC1,0,MATCH(#REF!,#REF!,0)-1,ROWS(ACOMTC1),COLUMNS(ACOMTC1))</definedName>
    <definedName name="nnn" localSheetId="97">OFFSET(ACOMTC1,0,MATCH([4]RDTOS!$DS$4,[4]RDTOS!$CR$2:$DA$2,0)-1,ROWS(ACOMTC1),COLUMNS(ACOMTC1))</definedName>
    <definedName name="nnn" localSheetId="100">OFFSET(ACOMTC1,0,MATCH([4]RDTOS!$DS$4,[4]RDTOS!$CR$2:$DA$2,0)-1,ROWS(ACOMTC1),COLUMNS(ACOMTC1))</definedName>
    <definedName name="nnn" localSheetId="103">OFFSET(ACOMTC1,0,MATCH([4]RDTOS!$DS$4,[4]RDTOS!$CR$2:$DA$2,0)-1,ROWS(ACOMTC1),COLUMNS(ACOMTC1))</definedName>
    <definedName name="nnn" localSheetId="104">OFFSET(ACOMTC1,0,MATCH([4]RDTOS!$DS$4,[4]RDTOS!$CR$2:$DA$2,0)-1,ROWS(ACOMTC1),COLUMNS(ACOMTC1))</definedName>
    <definedName name="nnn" localSheetId="105">OFFSET(ACOMTC1,0,MATCH(#REF!,#REF!,0)-1,ROWS(ACOMTC1),COLUMNS(ACOMTC1))</definedName>
    <definedName name="nnn" localSheetId="106">OFFSET(ACOMTC1,0,MATCH([4]RDTOS!$DS$4,[4]RDTOS!$CR$2:$DA$2,0)-1,ROWS(ACOMTC1),COLUMNS(ACOMTC1))</definedName>
    <definedName name="nnn" localSheetId="107">OFFSET(ACOMTC1,0,MATCH([4]RDTOS!$DS$4,[4]RDTOS!$CR$2:$DA$2,0)-1,ROWS(ACOMTC1),COLUMNS(ACOMTC1))</definedName>
    <definedName name="nnn" localSheetId="11">OFFSET(ACOMTC1,0,MATCH([4]RDTOS!$DS$4,[4]RDTOS!$CR$2:$DA$2,0)-1,ROWS(ACOMTC1),COLUMNS(ACOMTC1))</definedName>
    <definedName name="nnn" localSheetId="19">OFFSET(ACOMTC1,0,MATCH([4]RDTOS!$DS$4,[4]RDTOS!$CR$2:$DA$2,0)-1,ROWS(ACOMTC1),COLUMNS(ACOMTC1))</definedName>
    <definedName name="nnn" localSheetId="18">OFFSET(ACOMTC1,0,MATCH([4]RDTOS!$DS$4,[4]RDTOS!$CR$2:$DA$2,0)-1,ROWS(ACOMTC1),COLUMNS(ACOMTC1))</definedName>
    <definedName name="nnn" localSheetId="16">OFFSET(ACOMTC1,0,MATCH([4]RDTOS!$DS$4,[4]RDTOS!$CR$2:$DA$2,0)-1,ROWS(ACOMTC1),COLUMNS(ACOMTC1))</definedName>
    <definedName name="nnn" localSheetId="15">OFFSET(ACOMTC1,0,MATCH([4]RDTOS!$DS$4,[4]RDTOS!$CR$2:$DA$2,0)-1,ROWS(ACOMTC1),COLUMNS(ACOMTC1))</definedName>
    <definedName name="nnn" localSheetId="20">OFFSET(ACOMTC1,0,MATCH([4]RDTOS!$DS$4,[4]RDTOS!$CR$2:$DA$2,0)-1,ROWS(ACOMTC1),COLUMNS(ACOMTC1))</definedName>
    <definedName name="nnn" localSheetId="14">OFFSET(ACOMTC1,0,MATCH([4]RDTOS!$DS$4,[4]RDTOS!$CR$2:$DA$2,0)-1,ROWS(ACOMTC1),COLUMNS(ACOMTC1))</definedName>
    <definedName name="nnn" localSheetId="13">OFFSET(ACOMTC1,0,MATCH([4]RDTOS!$DS$4,[4]RDTOS!$CR$2:$DA$2,0)-1,ROWS(ACOMTC1),COLUMNS(ACOMTC1))</definedName>
    <definedName name="nnn" localSheetId="28">OFFSET(ACOMTC1,0,MATCH([4]RDTOS!$DS$4,[4]RDTOS!$CR$2:$DA$2,0)-1,ROWS(ACOMTC1),COLUMNS(ACOMTC1))</definedName>
    <definedName name="nnn" localSheetId="29">OFFSET(ACOMTC1,0,MATCH([4]RDTOS!$DS$4,[4]RDTOS!$CR$2:$DA$2,0)-1,ROWS(ACOMTC1),COLUMNS(ACOMTC1))</definedName>
    <definedName name="nnn" localSheetId="33">OFFSET(ACOMTC1,0,MATCH([4]RDTOS!$DS$4,[4]RDTOS!$CR$2:$DA$2,0)-1,ROWS(ACOMTC1),COLUMNS(ACOMTC1))</definedName>
    <definedName name="nnn" localSheetId="31">OFFSET(ACOMTC1,0,MATCH([4]RDTOS!$DS$4,[4]RDTOS!$CR$2:$DA$2,0)-1,ROWS(ACOMTC1),COLUMNS(ACOMTC1))</definedName>
    <definedName name="nnn" localSheetId="36">OFFSET(ACOMTC1,0,MATCH([4]RDTOS!$DS$4,[4]RDTOS!$CR$2:$DA$2,0)-1,ROWS(ACOMTC1),COLUMNS(ACOMTC1))</definedName>
    <definedName name="nnn" localSheetId="34">OFFSET(ACOMTC1,0,MATCH([4]RDTOS!$DS$4,[4]RDTOS!$CR$2:$DA$2,0)-1,ROWS(ACOMTC1),COLUMNS(ACOMTC1))</definedName>
    <definedName name="nnn" localSheetId="35">OFFSET(ACOMTC1,0,MATCH([4]RDTOS!$DS$4,[4]RDTOS!$CR$2:$DA$2,0)-1,ROWS(ACOMTC1),COLUMNS(ACOMTC1))</definedName>
    <definedName name="nnn" localSheetId="98">OFFSET(ACOMTC1,0,MATCH([4]RDTOS!$DS$4,[4]RDTOS!$CR$2:$DA$2,0)-1,ROWS(ACOMTC1),COLUMNS(ACOMTC1))</definedName>
    <definedName name="nnn" localSheetId="2">OFFSET(ACOMTC1,0,MATCH([4]RDTOS!$DS$4,[4]RDTOS!$CR$2:$DA$2,0)-1,ROWS(ACOMTC1),COLUMNS(ACOMTC1))</definedName>
    <definedName name="nnn">OFFSET(ACOMTC1,0,MATCH([4]RDTOS!$DS$4,[4]RDTOS!$CR$2:$DA$2,0)-1,ROWS(ACOMTC1),COLUMNS(ACOMTC1))</definedName>
    <definedName name="nov" localSheetId="57">#REF!</definedName>
    <definedName name="nov" localSheetId="61">#REF!</definedName>
    <definedName name="nov" localSheetId="70">#REF!</definedName>
    <definedName name="nov" localSheetId="71">#REF!</definedName>
    <definedName name="nov" localSheetId="105">#REF!</definedName>
    <definedName name="nov">[6]Axo_Gasto!$AO$14:$AO$469</definedName>
    <definedName name="nueva" localSheetId="7">OFFSET(ACOMTC1,0,MATCH([4]RDTOS!$DS$4,[4]RDTOS!$CR$2:$DA$2,0)-1,ROWS(ACOMTC1),COLUMNS(ACOMTC1))</definedName>
    <definedName name="nueva" localSheetId="1">OFFSET(ACOMTC1,0,MATCH([4]RDTOS!$DS$4,[4]RDTOS!$CR$2:$DA$2,0)-1,ROWS(ACOMTC1),COLUMNS(ACOMTC1))</definedName>
    <definedName name="nueva" localSheetId="0">OFFSET(ACOMTC1,0,MATCH([4]RDTOS!$DS$4,[4]RDTOS!$CR$2:$DA$2,0)-1,ROWS(ACOMTC1),COLUMNS(ACOMTC1))</definedName>
    <definedName name="nueva" localSheetId="5">OFFSET(ACOMTC1,0,MATCH([4]RDTOS!$DS$4,[4]RDTOS!$CR$2:$DA$2,0)-1,ROWS(ACOMTC1),COLUMNS(ACOMTC1))</definedName>
    <definedName name="nueva" localSheetId="3">OFFSET(ACOMTC1,0,MATCH([4]RDTOS!$DS$4,[4]RDTOS!$CR$2:$DA$2,0)-1,ROWS(ACOMTC1),COLUMNS(ACOMTC1))</definedName>
    <definedName name="nueva" localSheetId="4">OFFSET(ACOMTC1,0,MATCH([4]RDTOS!$DS$4,[4]RDTOS!$CR$2:$DA$2,0)-1,ROWS(ACOMTC1),COLUMNS(ACOMTC1))</definedName>
    <definedName name="nueva" localSheetId="40">OFFSET(ACOMTC1,0,MATCH([4]RDTOS!$DS$4,[4]RDTOS!$CR$2:$DA$2,0)-1,ROWS(ACOMTC1),COLUMNS(ACOMTC1))</definedName>
    <definedName name="nueva" localSheetId="39">OFFSET(ACOMTC1,0,MATCH([4]RDTOS!$DS$4,[4]RDTOS!$CR$2:$DA$2,0)-1,ROWS(ACOMTC1),COLUMNS(ACOMTC1))</definedName>
    <definedName name="nueva" localSheetId="44">OFFSET(ACOMTC1,0,MATCH([4]RDTOS!$DS$4,[4]RDTOS!$CR$2:$DA$2,0)-1,ROWS(ACOMTC1),COLUMNS(ACOMTC1))</definedName>
    <definedName name="nueva" localSheetId="43">OFFSET(ACOMTC1,0,MATCH([4]RDTOS!$DS$4,[4]RDTOS!$CR$2:$DA$2,0)-1,ROWS(ACOMTC1),COLUMNS(ACOMTC1))</definedName>
    <definedName name="nueva" localSheetId="49">OFFSET(ACOMTC1,0,MATCH([4]RDTOS!$DS$4,[4]RDTOS!$CR$2:$DA$2,0)-1,ROWS(ACOMTC1),COLUMNS(ACOMTC1))</definedName>
    <definedName name="nueva" localSheetId="57">OFFSET(ACOMTC1,0,MATCH(#REF!,#REF!,0)-1,ROWS(ACOMTC1),COLUMNS(ACOMTC1))</definedName>
    <definedName name="nueva" localSheetId="58">OFFSET(ACOMTC1,0,MATCH([4]RDTOS!$DS$4,[4]RDTOS!$CR$2:$DA$2,0)-1,ROWS(ACOMTC1),COLUMNS(ACOMTC1))</definedName>
    <definedName name="nueva" localSheetId="61">OFFSET(ACOMTC1,0,MATCH(#REF!,#REF!,0)-1,ROWS(ACOMTC1),COLUMNS(ACOMTC1))</definedName>
    <definedName name="nueva" localSheetId="60">OFFSET(ACOMTC1,0,MATCH(#REF!,#REF!,0)-1,ROWS(ACOMTC1),COLUMNS(ACOMTC1))</definedName>
    <definedName name="nueva" localSheetId="63">OFFSET(ACOMTC1,0,MATCH(#REF!,#REF!,0)-1,ROWS(ACOMTC1),COLUMNS(ACOMTC1))</definedName>
    <definedName name="nueva" localSheetId="66">OFFSET(ACOMTC1,0,MATCH([4]RDTOS!$DS$4,[4]RDTOS!$CR$2:$DA$2,0)-1,ROWS(ACOMTC1),COLUMNS(ACOMTC1))</definedName>
    <definedName name="nueva" localSheetId="67">OFFSET(ACOMTC1,0,MATCH([4]RDTOS!$DS$4,[4]RDTOS!$CR$2:$DA$2,0)-1,ROWS(ACOMTC1),COLUMNS(ACOMTC1))</definedName>
    <definedName name="nueva" localSheetId="68">OFFSET(ACOMTC1,0,MATCH([4]RDTOS!$DS$4,[4]RDTOS!$CR$2:$DA$2,0)-1,ROWS(ACOMTC1),COLUMNS(ACOMTC1))</definedName>
    <definedName name="nueva" localSheetId="70">OFFSET(ACOMTC1,0,MATCH(#REF!,#REF!,0)-1,ROWS(ACOMTC1),COLUMNS(ACOMTC1))</definedName>
    <definedName name="nueva" localSheetId="69">OFFSET(ACOMTC1,0,MATCH(#REF!,#REF!,0)-1,ROWS(ACOMTC1),COLUMNS(ACOMTC1))</definedName>
    <definedName name="nueva" localSheetId="71">OFFSET(ACOMTC1,0,MATCH(#REF!,#REF!,0)-1,ROWS(ACOMTC1),COLUMNS(ACOMTC1))</definedName>
    <definedName name="nueva" localSheetId="10">OFFSET(ACOMTC1,0,MATCH([4]RDTOS!$DS$4,[4]RDTOS!$CR$2:$DA$2,0)-1,ROWS(ACOMTC1),COLUMNS(ACOMTC1))</definedName>
    <definedName name="nueva" localSheetId="9">OFFSET(ACOMTC1,0,MATCH([4]RDTOS!$DS$4,[4]RDTOS!$CR$2:$DA$2,0)-1,ROWS(ACOMTC1),COLUMNS(ACOMTC1))</definedName>
    <definedName name="nueva" localSheetId="6">OFFSET(ACOMTC1,0,MATCH([4]RDTOS!$DS$4,[4]RDTOS!$CR$2:$DA$2,0)-1,ROWS(ACOMTC1),COLUMNS(ACOMTC1))</definedName>
    <definedName name="nueva" localSheetId="72">OFFSET(ACOMTC1,0,MATCH([4]RDTOS!$DS$4,[4]RDTOS!$CR$2:$DA$2,0)-1,ROWS(ACOMTC1),COLUMNS(ACOMTC1))</definedName>
    <definedName name="nueva" localSheetId="73">OFFSET(ACOMTC1,0,MATCH([4]RDTOS!$DS$4,[4]RDTOS!$CR$2:$DA$2,0)-1,ROWS(ACOMTC1),COLUMNS(ACOMTC1))</definedName>
    <definedName name="nueva" localSheetId="74">OFFSET(ACOMTC1,0,MATCH([4]RDTOS!$DS$4,[4]RDTOS!$CR$2:$DA$2,0)-1,ROWS(ACOMTC1),COLUMNS(ACOMTC1))</definedName>
    <definedName name="nueva" localSheetId="76">OFFSET(ACOMTC1,0,MATCH([4]RDTOS!$DS$4,[4]RDTOS!$CR$2:$DA$2,0)-1,ROWS(ACOMTC1),COLUMNS(ACOMTC1))</definedName>
    <definedName name="nueva" localSheetId="77">OFFSET(ACOMTC1,0,MATCH([4]RDTOS!$DS$4,[4]RDTOS!$CR$2:$DA$2,0)-1,ROWS(ACOMTC1),COLUMNS(ACOMTC1))</definedName>
    <definedName name="nueva" localSheetId="78">OFFSET(ACOMTC1,0,MATCH([4]RDTOS!$DS$4,[4]RDTOS!$CR$2:$DA$2,0)-1,ROWS(ACOMTC1),COLUMNS(ACOMTC1))</definedName>
    <definedName name="nueva" localSheetId="79">OFFSET(ACOMTC1,0,MATCH([4]RDTOS!$DS$4,[4]RDTOS!$CR$2:$DA$2,0)-1,ROWS(ACOMTC1),COLUMNS(ACOMTC1))</definedName>
    <definedName name="nueva" localSheetId="90">OFFSET(ACOMTC1,0,MATCH([4]RDTOS!$DS$4,[4]RDTOS!$CR$2:$DA$2,0)-1,ROWS(ACOMTC1),COLUMNS(ACOMTC1))</definedName>
    <definedName name="nueva" localSheetId="89">OFFSET(ACOMTC1,0,MATCH([4]RDTOS!$DS$4,[4]RDTOS!$CR$2:$DA$2,0)-1,ROWS(ACOMTC1),COLUMNS(ACOMTC1))</definedName>
    <definedName name="nueva" localSheetId="88">OFFSET(ACOMTC1,0,MATCH([4]RDTOS!$DS$4,[4]RDTOS!$CR$2:$DA$2,0)-1,ROWS(ACOMTC1),COLUMNS(ACOMTC1))</definedName>
    <definedName name="nueva" localSheetId="87">OFFSET(ACOMTC1,0,MATCH([4]RDTOS!$DS$4,[4]RDTOS!$CR$2:$DA$2,0)-1,ROWS(ACOMTC1),COLUMNS(ACOMTC1))</definedName>
    <definedName name="nueva" localSheetId="92">OFFSET(ACOMTC1,0,MATCH(#REF!,#REF!,0)-1,ROWS(ACOMTC1),COLUMNS(ACOMTC1))</definedName>
    <definedName name="nueva" localSheetId="91">OFFSET(ACOMTC1,0,MATCH(#REF!,#REF!,0)-1,ROWS(ACOMTC1),COLUMNS(ACOMTC1))</definedName>
    <definedName name="nueva" localSheetId="93">OFFSET(ACOMTC1,0,MATCH([4]RDTOS!$DS$4,[4]RDTOS!$CR$2:$DA$2,0)-1,ROWS(ACOMTC1),COLUMNS(ACOMTC1))</definedName>
    <definedName name="nueva" localSheetId="95">OFFSET(ACOMTC1,0,MATCH(#REF!,#REF!,0)-1,ROWS(ACOMTC1),COLUMNS(ACOMTC1))</definedName>
    <definedName name="nueva" localSheetId="97">OFFSET(ACOMTC1,0,MATCH([4]RDTOS!$DS$4,[4]RDTOS!$CR$2:$DA$2,0)-1,ROWS(ACOMTC1),COLUMNS(ACOMTC1))</definedName>
    <definedName name="nueva" localSheetId="100">OFFSET(ACOMTC1,0,MATCH([4]RDTOS!$DS$4,[4]RDTOS!$CR$2:$DA$2,0)-1,ROWS(ACOMTC1),COLUMNS(ACOMTC1))</definedName>
    <definedName name="nueva" localSheetId="103">OFFSET(ACOMTC1,0,MATCH([4]RDTOS!$DS$4,[4]RDTOS!$CR$2:$DA$2,0)-1,ROWS(ACOMTC1),COLUMNS(ACOMTC1))</definedName>
    <definedName name="nueva" localSheetId="104">OFFSET(ACOMTC1,0,MATCH([4]RDTOS!$DS$4,[4]RDTOS!$CR$2:$DA$2,0)-1,ROWS(ACOMTC1),COLUMNS(ACOMTC1))</definedName>
    <definedName name="nueva" localSheetId="105">OFFSET(ACOMTC1,0,MATCH(#REF!,#REF!,0)-1,ROWS(ACOMTC1),COLUMNS(ACOMTC1))</definedName>
    <definedName name="nueva" localSheetId="106">OFFSET(ACOMTC1,0,MATCH([4]RDTOS!$DS$4,[4]RDTOS!$CR$2:$DA$2,0)-1,ROWS(ACOMTC1),COLUMNS(ACOMTC1))</definedName>
    <definedName name="nueva" localSheetId="107">OFFSET(ACOMTC1,0,MATCH([4]RDTOS!$DS$4,[4]RDTOS!$CR$2:$DA$2,0)-1,ROWS(ACOMTC1),COLUMNS(ACOMTC1))</definedName>
    <definedName name="nueva" localSheetId="11">OFFSET(ACOMTC1,0,MATCH([4]RDTOS!$DS$4,[4]RDTOS!$CR$2:$DA$2,0)-1,ROWS(ACOMTC1),COLUMNS(ACOMTC1))</definedName>
    <definedName name="nueva" localSheetId="19">OFFSET(ACOMTC1,0,MATCH([4]RDTOS!$DS$4,[4]RDTOS!$CR$2:$DA$2,0)-1,ROWS(ACOMTC1),COLUMNS(ACOMTC1))</definedName>
    <definedName name="nueva" localSheetId="18">OFFSET(ACOMTC1,0,MATCH([4]RDTOS!$DS$4,[4]RDTOS!$CR$2:$DA$2,0)-1,ROWS(ACOMTC1),COLUMNS(ACOMTC1))</definedName>
    <definedName name="nueva" localSheetId="16">OFFSET(ACOMTC1,0,MATCH([4]RDTOS!$DS$4,[4]RDTOS!$CR$2:$DA$2,0)-1,ROWS(ACOMTC1),COLUMNS(ACOMTC1))</definedName>
    <definedName name="nueva" localSheetId="15">OFFSET(ACOMTC1,0,MATCH([4]RDTOS!$DS$4,[4]RDTOS!$CR$2:$DA$2,0)-1,ROWS(ACOMTC1),COLUMNS(ACOMTC1))</definedName>
    <definedName name="nueva" localSheetId="20">OFFSET(ACOMTC1,0,MATCH([4]RDTOS!$DS$4,[4]RDTOS!$CR$2:$DA$2,0)-1,ROWS(ACOMTC1),COLUMNS(ACOMTC1))</definedName>
    <definedName name="nueva" localSheetId="14">OFFSET(ACOMTC1,0,MATCH([4]RDTOS!$DS$4,[4]RDTOS!$CR$2:$DA$2,0)-1,ROWS(ACOMTC1),COLUMNS(ACOMTC1))</definedName>
    <definedName name="nueva" localSheetId="13">OFFSET(ACOMTC1,0,MATCH([4]RDTOS!$DS$4,[4]RDTOS!$CR$2:$DA$2,0)-1,ROWS(ACOMTC1),COLUMNS(ACOMTC1))</definedName>
    <definedName name="nueva" localSheetId="28">OFFSET(ACOMTC1,0,MATCH([4]RDTOS!$DS$4,[4]RDTOS!$CR$2:$DA$2,0)-1,ROWS(ACOMTC1),COLUMNS(ACOMTC1))</definedName>
    <definedName name="nueva" localSheetId="29">OFFSET(ACOMTC1,0,MATCH([4]RDTOS!$DS$4,[4]RDTOS!$CR$2:$DA$2,0)-1,ROWS(ACOMTC1),COLUMNS(ACOMTC1))</definedName>
    <definedName name="nueva" localSheetId="33">OFFSET(ACOMTC1,0,MATCH([4]RDTOS!$DS$4,[4]RDTOS!$CR$2:$DA$2,0)-1,ROWS(ACOMTC1),COLUMNS(ACOMTC1))</definedName>
    <definedName name="nueva" localSheetId="31">OFFSET(ACOMTC1,0,MATCH([4]RDTOS!$DS$4,[4]RDTOS!$CR$2:$DA$2,0)-1,ROWS(ACOMTC1),COLUMNS(ACOMTC1))</definedName>
    <definedName name="nueva" localSheetId="36">OFFSET(ACOMTC1,0,MATCH([4]RDTOS!$DS$4,[4]RDTOS!$CR$2:$DA$2,0)-1,ROWS(ACOMTC1),COLUMNS(ACOMTC1))</definedName>
    <definedName name="nueva" localSheetId="34">OFFSET(ACOMTC1,0,MATCH([4]RDTOS!$DS$4,[4]RDTOS!$CR$2:$DA$2,0)-1,ROWS(ACOMTC1),COLUMNS(ACOMTC1))</definedName>
    <definedName name="nueva" localSheetId="35">OFFSET(ACOMTC1,0,MATCH([4]RDTOS!$DS$4,[4]RDTOS!$CR$2:$DA$2,0)-1,ROWS(ACOMTC1),COLUMNS(ACOMTC1))</definedName>
    <definedName name="nueva" localSheetId="98">OFFSET(ACOMTC1,0,MATCH([4]RDTOS!$DS$4,[4]RDTOS!$CR$2:$DA$2,0)-1,ROWS(ACOMTC1),COLUMNS(ACOMTC1))</definedName>
    <definedName name="nueva" localSheetId="2">OFFSET(ACOMTC1,0,MATCH([4]RDTOS!$DS$4,[4]RDTOS!$CR$2:$DA$2,0)-1,ROWS(ACOMTC1),COLUMNS(ACOMTC1))</definedName>
    <definedName name="nueva">OFFSET(ACOMTC1,0,MATCH([4]RDTOS!$DS$4,[4]RDTOS!$CR$2:$DA$2,0)-1,ROWS(ACOMTC1),COLUMNS(ACOMTC1))</definedName>
    <definedName name="oct" localSheetId="57">#REF!</definedName>
    <definedName name="oct" localSheetId="61">#REF!</definedName>
    <definedName name="oct" localSheetId="70">#REF!</definedName>
    <definedName name="oct" localSheetId="71">#REF!</definedName>
    <definedName name="oct" localSheetId="105">#REF!</definedName>
    <definedName name="oct">[6]Axo_Gasto!$AL$14:$AL$469</definedName>
    <definedName name="Opics" localSheetId="5">[17]opicsCifiCofi!$A$5:$M$535</definedName>
    <definedName name="Opics" localSheetId="57">#REF!</definedName>
    <definedName name="Opics" localSheetId="61">#REF!</definedName>
    <definedName name="Opics" localSheetId="70">#REF!</definedName>
    <definedName name="Opics" localSheetId="71">#REF!</definedName>
    <definedName name="Opics" localSheetId="6">#REF!</definedName>
    <definedName name="Opics" localSheetId="72">[18]opicsCifiCofi!$A$5:$M$535</definedName>
    <definedName name="Opics" localSheetId="74">[18]opicsCifiCofi!$A$5:$M$535</definedName>
    <definedName name="Opics" localSheetId="77">[17]opicsCifiCofi!$A$5:$M$535</definedName>
    <definedName name="Opics" localSheetId="78">[18]opicsCifiCofi!$A$5:$M$535</definedName>
    <definedName name="Opics" localSheetId="95">#REF!</definedName>
    <definedName name="Opics" localSheetId="105">#REF!</definedName>
    <definedName name="Opics" localSheetId="11">[18]opicsCifiCofi!$A$5:$M$535</definedName>
    <definedName name="Opics" localSheetId="33">[17]opicsCifiCofi!$A$5:$M$535</definedName>
    <definedName name="Opics" localSheetId="31">[17]opicsCifiCofi!$A$5:$M$535</definedName>
    <definedName name="Opics" localSheetId="36">[17]opicsCifiCofi!$A$5:$M$535</definedName>
    <definedName name="Opics" localSheetId="34">[17]opicsCifiCofi!$A$5:$M$535</definedName>
    <definedName name="Opics" localSheetId="35">[17]opicsCifiCofi!$A$5:$M$535</definedName>
    <definedName name="Opics">[18]opicsCifiCofi!$A$5:$M$535</definedName>
    <definedName name="OS_2012101" localSheetId="57">#REF!</definedName>
    <definedName name="OS_2012101" localSheetId="61">#REF!</definedName>
    <definedName name="OS_2012101" localSheetId="70">#REF!</definedName>
    <definedName name="OS_2012101" localSheetId="71">#REF!</definedName>
    <definedName name="OS_2012101" localSheetId="105">#REF!</definedName>
    <definedName name="OS_2012101">[6]PagosContrat!$II$164</definedName>
    <definedName name="OS_2012140" localSheetId="57">#REF!</definedName>
    <definedName name="OS_2012140" localSheetId="61">#REF!</definedName>
    <definedName name="OS_2012140" localSheetId="70">#REF!</definedName>
    <definedName name="OS_2012140" localSheetId="71">#REF!</definedName>
    <definedName name="OS_2012140" localSheetId="105">#REF!</definedName>
    <definedName name="OS_2012140">[6]PagosContrat!$IJ$164</definedName>
    <definedName name="OS_201346" localSheetId="57">#REF!</definedName>
    <definedName name="OS_201346" localSheetId="61">#REF!</definedName>
    <definedName name="OS_201346" localSheetId="70">#REF!</definedName>
    <definedName name="OS_201346" localSheetId="71">#REF!</definedName>
    <definedName name="OS_201346" localSheetId="105">#REF!</definedName>
    <definedName name="OS_201346">[6]PagosContrat!$JU$164</definedName>
    <definedName name="OS_201348" localSheetId="57">#REF!</definedName>
    <definedName name="OS_201348" localSheetId="61">#REF!</definedName>
    <definedName name="OS_201348" localSheetId="70">#REF!</definedName>
    <definedName name="OS_201348" localSheetId="71">#REF!</definedName>
    <definedName name="OS_201348" localSheetId="105">#REF!</definedName>
    <definedName name="OS_201348">[6]PagosContrat!$JV$164</definedName>
    <definedName name="OS_201359" localSheetId="57">#REF!</definedName>
    <definedName name="OS_201359" localSheetId="61">#REF!</definedName>
    <definedName name="OS_201359" localSheetId="70">#REF!</definedName>
    <definedName name="OS_201359" localSheetId="71">#REF!</definedName>
    <definedName name="OS_201359" localSheetId="105">#REF!</definedName>
    <definedName name="OS_201359">[6]PagosContrat!$KJ$164</definedName>
    <definedName name="Os_201372" localSheetId="57">#REF!</definedName>
    <definedName name="Os_201372" localSheetId="61">#REF!</definedName>
    <definedName name="Os_201372" localSheetId="70">#REF!</definedName>
    <definedName name="Os_201372" localSheetId="71">#REF!</definedName>
    <definedName name="Os_201372" localSheetId="105">#REF!</definedName>
    <definedName name="Os_201372">[6]PagosContrat!$KT$164</definedName>
    <definedName name="OS_201373" localSheetId="57">#REF!</definedName>
    <definedName name="OS_201373" localSheetId="61">#REF!</definedName>
    <definedName name="OS_201373" localSheetId="70">#REF!</definedName>
    <definedName name="OS_201373" localSheetId="71">#REF!</definedName>
    <definedName name="OS_201373" localSheetId="105">#REF!</definedName>
    <definedName name="OS_201373">[6]PagosContrat!$IK$164</definedName>
    <definedName name="OS0170201172" localSheetId="0">[6]PagosContrat!#REF!</definedName>
    <definedName name="OS0170201172" localSheetId="5">[6]PagosContrat!#REF!</definedName>
    <definedName name="OS0170201172" localSheetId="4">[6]PagosContrat!#REF!</definedName>
    <definedName name="OS0170201172" localSheetId="57">#REF!</definedName>
    <definedName name="OS0170201172" localSheetId="58">[6]PagosContrat!#REF!</definedName>
    <definedName name="OS0170201172" localSheetId="61">#REF!</definedName>
    <definedName name="OS0170201172" localSheetId="66">[6]PagosContrat!#REF!</definedName>
    <definedName name="OS0170201172" localSheetId="67">[6]PagosContrat!#REF!</definedName>
    <definedName name="OS0170201172" localSheetId="68">[6]PagosContrat!#REF!</definedName>
    <definedName name="OS0170201172" localSheetId="70">#REF!</definedName>
    <definedName name="OS0170201172" localSheetId="71">#REF!</definedName>
    <definedName name="OS0170201172" localSheetId="6">[6]PagosContrat!#REF!</definedName>
    <definedName name="OS0170201172" localSheetId="72">[6]PagosContrat!#REF!</definedName>
    <definedName name="OS0170201172" localSheetId="73">[6]PagosContrat!#REF!</definedName>
    <definedName name="OS0170201172" localSheetId="74">[6]PagosContrat!#REF!</definedName>
    <definedName name="OS0170201172" localSheetId="76">[6]PagosContrat!#REF!</definedName>
    <definedName name="OS0170201172" localSheetId="79">[6]PagosContrat!#REF!</definedName>
    <definedName name="OS0170201172" localSheetId="95">[6]PagosContrat!#REF!</definedName>
    <definedName name="OS0170201172" localSheetId="97">[6]PagosContrat!#REF!</definedName>
    <definedName name="OS0170201172" localSheetId="103">[6]PagosContrat!#REF!</definedName>
    <definedName name="OS0170201172" localSheetId="104">[6]PagosContrat!#REF!</definedName>
    <definedName name="OS0170201172" localSheetId="105">#REF!</definedName>
    <definedName name="OS0170201172" localSheetId="106">[6]PagosContrat!#REF!</definedName>
    <definedName name="OS0170201172" localSheetId="107">[6]PagosContrat!#REF!</definedName>
    <definedName name="OS0170201172" localSheetId="11">[6]PagosContrat!#REF!</definedName>
    <definedName name="OS0170201172" localSheetId="25">[6]PagosContrat!#REF!</definedName>
    <definedName name="OS0170201172" localSheetId="26">[6]PagosContrat!#REF!</definedName>
    <definedName name="OS0170201172" localSheetId="27">[6]PagosContrat!#REF!</definedName>
    <definedName name="OS0170201172" localSheetId="28">[6]PagosContrat!#REF!</definedName>
    <definedName name="OS0170201172" localSheetId="29">[6]PagosContrat!#REF!</definedName>
    <definedName name="OS0170201172" localSheetId="98">[6]PagosContrat!#REF!</definedName>
    <definedName name="OS0170201172">[6]PagosContrat!#REF!</definedName>
    <definedName name="pesos" localSheetId="1">[24]Definitivo!$A$32</definedName>
    <definedName name="pesos" localSheetId="5">[25]Definitivo!$A$32</definedName>
    <definedName name="pesos" localSheetId="4">[25]Definitivo!$A$32</definedName>
    <definedName name="pesos" localSheetId="57">#REF!</definedName>
    <definedName name="pesos" localSheetId="61">#REF!</definedName>
    <definedName name="pesos" localSheetId="70">#REF!</definedName>
    <definedName name="pesos" localSheetId="71">#REF!</definedName>
    <definedName name="pesos" localSheetId="6">#REF!</definedName>
    <definedName name="pesos" localSheetId="72">[26]Definitivo!$A$32</definedName>
    <definedName name="pesos" localSheetId="74">[26]Definitivo!$A$32</definedName>
    <definedName name="pesos" localSheetId="77">[27]Definitivo!$A$32</definedName>
    <definedName name="pesos" localSheetId="78">[26]Definitivo!$A$32</definedName>
    <definedName name="pesos" localSheetId="79">[26]Definitivo!$A$32</definedName>
    <definedName name="pesos" localSheetId="93">[26]Definitivo!$A$32</definedName>
    <definedName name="pesos" localSheetId="95">#REF!</definedName>
    <definedName name="pesos" localSheetId="97">[26]Definitivo!$A$32</definedName>
    <definedName name="pesos" localSheetId="105">#REF!</definedName>
    <definedName name="pesos" localSheetId="106">[26]Definitivo!$A$32</definedName>
    <definedName name="pesos" localSheetId="107">[26]Definitivo!$A$32</definedName>
    <definedName name="pesos" localSheetId="11">[26]Definitivo!$A$32</definedName>
    <definedName name="pesos" localSheetId="12">'Nota 5B Instrumentos financ'!#REF!</definedName>
    <definedName name="pesos" localSheetId="33">[27]Definitivo!$A$32</definedName>
    <definedName name="pesos" localSheetId="31">[27]Definitivo!$A$32</definedName>
    <definedName name="pesos" localSheetId="36">[27]Definitivo!$A$32</definedName>
    <definedName name="pesos" localSheetId="34">[27]Definitivo!$A$32</definedName>
    <definedName name="pesos" localSheetId="35">[27]Definitivo!$A$32</definedName>
    <definedName name="pesos">[26]Definitivo!$A$32</definedName>
    <definedName name="Ppto" localSheetId="57">#REF!</definedName>
    <definedName name="Ppto" localSheetId="61">#REF!</definedName>
    <definedName name="Ppto" localSheetId="70">#REF!</definedName>
    <definedName name="Ppto" localSheetId="71">#REF!</definedName>
    <definedName name="Ppto" localSheetId="105">#REF!</definedName>
    <definedName name="Ppto">[6]AcumuladoHW!$E$14:$E$207</definedName>
    <definedName name="PptoSW" localSheetId="57">#REF!</definedName>
    <definedName name="PptoSW" localSheetId="61">#REF!</definedName>
    <definedName name="PptoSW" localSheetId="70">#REF!</definedName>
    <definedName name="PptoSW" localSheetId="71">#REF!</definedName>
    <definedName name="PptoSW" localSheetId="105">#REF!</definedName>
    <definedName name="PptoSW">[6]AcumuladoSW!$E$14:$E$96</definedName>
    <definedName name="Principal" localSheetId="0">#REF!</definedName>
    <definedName name="Principal" localSheetId="5">#REF!</definedName>
    <definedName name="Principal" localSheetId="4">#REF!</definedName>
    <definedName name="Principal" localSheetId="57">#REF!</definedName>
    <definedName name="Principal" localSheetId="58">#REF!</definedName>
    <definedName name="Principal" localSheetId="61">#REF!</definedName>
    <definedName name="Principal" localSheetId="63">#REF!</definedName>
    <definedName name="Principal" localSheetId="66">#REF!</definedName>
    <definedName name="Principal" localSheetId="67">#REF!</definedName>
    <definedName name="Principal" localSheetId="68">#REF!</definedName>
    <definedName name="Principal" localSheetId="10">#REF!</definedName>
    <definedName name="Principal" localSheetId="9">#REF!</definedName>
    <definedName name="Principal" localSheetId="6">#REF!</definedName>
    <definedName name="Principal" localSheetId="72">#REF!</definedName>
    <definedName name="Principal" localSheetId="73">#REF!</definedName>
    <definedName name="Principal" localSheetId="74">#REF!</definedName>
    <definedName name="Principal" localSheetId="76">#REF!</definedName>
    <definedName name="Principal" localSheetId="77">#REF!</definedName>
    <definedName name="Principal" localSheetId="78">#REF!</definedName>
    <definedName name="Principal" localSheetId="79">#REF!</definedName>
    <definedName name="Principal" localSheetId="90">#REF!</definedName>
    <definedName name="Principal" localSheetId="89">#REF!</definedName>
    <definedName name="Principal" localSheetId="88">#REF!</definedName>
    <definedName name="Principal" localSheetId="87">#REF!</definedName>
    <definedName name="Principal" localSheetId="80">#REF!</definedName>
    <definedName name="Principal" localSheetId="92">#REF!</definedName>
    <definedName name="Principal" localSheetId="91">#REF!</definedName>
    <definedName name="Principal" localSheetId="93">#REF!</definedName>
    <definedName name="Principal" localSheetId="95">#REF!</definedName>
    <definedName name="Principal" localSheetId="97">#REF!</definedName>
    <definedName name="Principal" localSheetId="103">#REF!</definedName>
    <definedName name="Principal" localSheetId="104">#REF!</definedName>
    <definedName name="Principal" localSheetId="105">#REF!</definedName>
    <definedName name="Principal" localSheetId="106">#REF!</definedName>
    <definedName name="Principal" localSheetId="107">#REF!</definedName>
    <definedName name="Principal" localSheetId="11">#REF!</definedName>
    <definedName name="Principal" localSheetId="19">#REF!</definedName>
    <definedName name="Principal" localSheetId="18">#REF!</definedName>
    <definedName name="Principal" localSheetId="16">#REF!</definedName>
    <definedName name="Principal" localSheetId="15">#REF!</definedName>
    <definedName name="Principal" localSheetId="20">#REF!</definedName>
    <definedName name="Principal" localSheetId="14">#REF!</definedName>
    <definedName name="Principal" localSheetId="13">#REF!</definedName>
    <definedName name="Principal" localSheetId="28">#REF!</definedName>
    <definedName name="Principal" localSheetId="29">#REF!</definedName>
    <definedName name="Principal" localSheetId="33">#REF!</definedName>
    <definedName name="Principal" localSheetId="31">#REF!</definedName>
    <definedName name="Principal" localSheetId="36">#REF!</definedName>
    <definedName name="Principal" localSheetId="34">#REF!</definedName>
    <definedName name="Principal" localSheetId="35">#REF!</definedName>
    <definedName name="Principal" localSheetId="98">#REF!</definedName>
    <definedName name="Principal">#REF!</definedName>
    <definedName name="Principal1" localSheetId="0">#REF!</definedName>
    <definedName name="Principal1" localSheetId="5">#REF!</definedName>
    <definedName name="Principal1" localSheetId="4">#REF!</definedName>
    <definedName name="Principal1" localSheetId="57">#REF!</definedName>
    <definedName name="Principal1" localSheetId="58">#REF!</definedName>
    <definedName name="Principal1" localSheetId="61">#REF!</definedName>
    <definedName name="Principal1" localSheetId="63">#REF!</definedName>
    <definedName name="Principal1" localSheetId="66">#REF!</definedName>
    <definedName name="Principal1" localSheetId="67">#REF!</definedName>
    <definedName name="Principal1" localSheetId="68">#REF!</definedName>
    <definedName name="Principal1" localSheetId="10">#REF!</definedName>
    <definedName name="Principal1" localSheetId="9">#REF!</definedName>
    <definedName name="Principal1" localSheetId="6">#REF!</definedName>
    <definedName name="Principal1" localSheetId="72">#REF!</definedName>
    <definedName name="Principal1" localSheetId="73">#REF!</definedName>
    <definedName name="Principal1" localSheetId="74">#REF!</definedName>
    <definedName name="Principal1" localSheetId="76">#REF!</definedName>
    <definedName name="Principal1" localSheetId="77">#REF!</definedName>
    <definedName name="Principal1" localSheetId="78">#REF!</definedName>
    <definedName name="Principal1" localSheetId="79">#REF!</definedName>
    <definedName name="Principal1" localSheetId="90">#REF!</definedName>
    <definedName name="Principal1" localSheetId="89">#REF!</definedName>
    <definedName name="Principal1" localSheetId="88">#REF!</definedName>
    <definedName name="Principal1" localSheetId="87">#REF!</definedName>
    <definedName name="Principal1" localSheetId="80">#REF!</definedName>
    <definedName name="Principal1" localSheetId="92">#REF!</definedName>
    <definedName name="Principal1" localSheetId="91">#REF!</definedName>
    <definedName name="Principal1" localSheetId="93">#REF!</definedName>
    <definedName name="Principal1" localSheetId="95">#REF!</definedName>
    <definedName name="Principal1" localSheetId="97">#REF!</definedName>
    <definedName name="Principal1" localSheetId="103">#REF!</definedName>
    <definedName name="Principal1" localSheetId="104">#REF!</definedName>
    <definedName name="Principal1" localSheetId="105">#REF!</definedName>
    <definedName name="Principal1" localSheetId="106">#REF!</definedName>
    <definedName name="Principal1" localSheetId="107">#REF!</definedName>
    <definedName name="Principal1" localSheetId="11">#REF!</definedName>
    <definedName name="Principal1" localSheetId="19">#REF!</definedName>
    <definedName name="Principal1" localSheetId="18">#REF!</definedName>
    <definedName name="Principal1" localSheetId="16">#REF!</definedName>
    <definedName name="Principal1" localSheetId="15">#REF!</definedName>
    <definedName name="Principal1" localSheetId="20">#REF!</definedName>
    <definedName name="Principal1" localSheetId="14">#REF!</definedName>
    <definedName name="Principal1" localSheetId="13">#REF!</definedName>
    <definedName name="Principal1" localSheetId="28">#REF!</definedName>
    <definedName name="Principal1" localSheetId="29">#REF!</definedName>
    <definedName name="Principal1" localSheetId="33">#REF!</definedName>
    <definedName name="Principal1" localSheetId="31">#REF!</definedName>
    <definedName name="Principal1" localSheetId="36">#REF!</definedName>
    <definedName name="Principal1" localSheetId="34">#REF!</definedName>
    <definedName name="Principal1" localSheetId="35">#REF!</definedName>
    <definedName name="Principal1" localSheetId="98">#REF!</definedName>
    <definedName name="Principal1">#REF!</definedName>
    <definedName name="Principal3" localSheetId="0">#REF!</definedName>
    <definedName name="Principal3" localSheetId="5">#REF!</definedName>
    <definedName name="Principal3" localSheetId="4">#REF!</definedName>
    <definedName name="Principal3" localSheetId="57">#REF!</definedName>
    <definedName name="Principal3" localSheetId="58">#REF!</definedName>
    <definedName name="Principal3" localSheetId="61">#REF!</definedName>
    <definedName name="Principal3" localSheetId="63">#REF!</definedName>
    <definedName name="Principal3" localSheetId="66">#REF!</definedName>
    <definedName name="Principal3" localSheetId="67">#REF!</definedName>
    <definedName name="Principal3" localSheetId="68">#REF!</definedName>
    <definedName name="Principal3" localSheetId="10">#REF!</definedName>
    <definedName name="Principal3" localSheetId="9">#REF!</definedName>
    <definedName name="Principal3" localSheetId="6">#REF!</definedName>
    <definedName name="Principal3" localSheetId="72">#REF!</definedName>
    <definedName name="Principal3" localSheetId="73">#REF!</definedName>
    <definedName name="Principal3" localSheetId="74">#REF!</definedName>
    <definedName name="Principal3" localSheetId="76">#REF!</definedName>
    <definedName name="Principal3" localSheetId="77">#REF!</definedName>
    <definedName name="Principal3" localSheetId="78">#REF!</definedName>
    <definedName name="Principal3" localSheetId="79">#REF!</definedName>
    <definedName name="Principal3" localSheetId="90">#REF!</definedName>
    <definedName name="Principal3" localSheetId="89">#REF!</definedName>
    <definedName name="Principal3" localSheetId="88">#REF!</definedName>
    <definedName name="Principal3" localSheetId="87">#REF!</definedName>
    <definedName name="Principal3" localSheetId="80">#REF!</definedName>
    <definedName name="Principal3" localSheetId="92">#REF!</definedName>
    <definedName name="Principal3" localSheetId="91">#REF!</definedName>
    <definedName name="Principal3" localSheetId="93">#REF!</definedName>
    <definedName name="Principal3" localSheetId="95">#REF!</definedName>
    <definedName name="Principal3" localSheetId="97">#REF!</definedName>
    <definedName name="Principal3" localSheetId="103">#REF!</definedName>
    <definedName name="Principal3" localSheetId="104">#REF!</definedName>
    <definedName name="Principal3" localSheetId="105">#REF!</definedName>
    <definedName name="Principal3" localSheetId="106">#REF!</definedName>
    <definedName name="Principal3" localSheetId="107">#REF!</definedName>
    <definedName name="Principal3" localSheetId="11">#REF!</definedName>
    <definedName name="Principal3" localSheetId="19">#REF!</definedName>
    <definedName name="Principal3" localSheetId="18">#REF!</definedName>
    <definedName name="Principal3" localSheetId="16">#REF!</definedName>
    <definedName name="Principal3" localSheetId="15">#REF!</definedName>
    <definedName name="Principal3" localSheetId="20">#REF!</definedName>
    <definedName name="Principal3" localSheetId="14">#REF!</definedName>
    <definedName name="Principal3" localSheetId="13">#REF!</definedName>
    <definedName name="Principal3" localSheetId="28">#REF!</definedName>
    <definedName name="Principal3" localSheetId="29">#REF!</definedName>
    <definedName name="Principal3" localSheetId="33">#REF!</definedName>
    <definedName name="Principal3" localSheetId="31">#REF!</definedName>
    <definedName name="Principal3" localSheetId="36">#REF!</definedName>
    <definedName name="Principal3" localSheetId="34">#REF!</definedName>
    <definedName name="Principal3" localSheetId="35">#REF!</definedName>
    <definedName name="Principal3" localSheetId="98">#REF!</definedName>
    <definedName name="Principal3">#REF!</definedName>
    <definedName name="ProyDic" localSheetId="57">#REF!</definedName>
    <definedName name="ProyDic" localSheetId="61">#REF!</definedName>
    <definedName name="ProyDic" localSheetId="70">#REF!</definedName>
    <definedName name="ProyDic" localSheetId="71">#REF!</definedName>
    <definedName name="ProyDic" localSheetId="105">#REF!</definedName>
    <definedName name="ProyDic">[6]Axo_Gasto!$BE$14:$BE$470</definedName>
    <definedName name="ProyecAct" localSheetId="57">#REF!</definedName>
    <definedName name="ProyecAct" localSheetId="61">#REF!</definedName>
    <definedName name="ProyecAct" localSheetId="70">#REF!</definedName>
    <definedName name="ProyecAct" localSheetId="71">#REF!</definedName>
    <definedName name="ProyecAct" localSheetId="105">#REF!</definedName>
    <definedName name="ProyecAct">[6]AnexoHW!$U$13:$U$138</definedName>
    <definedName name="proyecto" localSheetId="57">#REF!</definedName>
    <definedName name="proyecto" localSheetId="61">#REF!</definedName>
    <definedName name="proyecto" localSheetId="70">#REF!</definedName>
    <definedName name="proyecto" localSheetId="71">#REF!</definedName>
    <definedName name="proyecto" localSheetId="105">#REF!</definedName>
    <definedName name="proyecto">[6]AnexoHW!$Q$13:$Q$138</definedName>
    <definedName name="proyectos05" localSheetId="57">#REF!</definedName>
    <definedName name="proyectos05" localSheetId="61">#REF!</definedName>
    <definedName name="proyectos05" localSheetId="70">#REF!</definedName>
    <definedName name="proyectos05" localSheetId="71">#REF!</definedName>
    <definedName name="proyectos05" localSheetId="105">#REF!</definedName>
    <definedName name="proyectos05">[6]AnexoSW!$W$14:$W$254</definedName>
    <definedName name="proyectoSW" localSheetId="57">#REF!</definedName>
    <definedName name="proyectoSW" localSheetId="61">#REF!</definedName>
    <definedName name="proyectoSW" localSheetId="70">#REF!</definedName>
    <definedName name="proyectoSW" localSheetId="71">#REF!</definedName>
    <definedName name="proyectoSW" localSheetId="105">#REF!</definedName>
    <definedName name="proyectoSW">[6]AnexoSW!$S$14:$S$250</definedName>
    <definedName name="RANGCREUR" localSheetId="4">OFFSET([4]CURVA!$A$1,MATCH(CONCATENATE([4]CURVA!$N$4,"EUR"),[4]CURVA!$K$1:$K$500,0)-1,2,1,8)</definedName>
    <definedName name="RANGCREUR" localSheetId="57">OFFSET(#REF!,MATCH(CONCATENATE(#REF!,"EUR"),#REF!,0)-1,2,1,8)</definedName>
    <definedName name="RANGCREUR" localSheetId="61">OFFSET(#REF!,MATCH(CONCATENATE(#REF!,"EUR"),#REF!,0)-1,2,1,8)</definedName>
    <definedName name="RANGCREUR" localSheetId="70">OFFSET(#REF!,MATCH(CONCATENATE(#REF!,"EUR"),#REF!,0)-1,2,1,8)</definedName>
    <definedName name="RANGCREUR" localSheetId="71">OFFSET(#REF!,MATCH(CONCATENATE(#REF!,"EUR"),#REF!,0)-1,2,1,8)</definedName>
    <definedName name="RANGCREUR" localSheetId="95">OFFSET(#REF!,MATCH(CONCATENATE(#REF!,"EUR"),#REF!,0)-1,2,1,8)</definedName>
    <definedName name="RANGCREUR" localSheetId="105">OFFSET(#REF!,MATCH(CONCATENATE(#REF!,"EUR"),#REF!,0)-1,2,1,8)</definedName>
    <definedName name="RANGCREUR">OFFSET([4]CURVA!$A$1,MATCH(CONCATENATE([4]CURVA!$N$4,"EUR"),[4]CURVA!$K$1:$K$500,0)-1,2,1,8)</definedName>
    <definedName name="RANGCREUR12M">#VALUE!</definedName>
    <definedName name="RANGCREUR1M">#VALUE!</definedName>
    <definedName name="RANGCREUR3M">#VALUE!</definedName>
    <definedName name="RANGCREUR6M">#VALUE!</definedName>
    <definedName name="RANGCREURF" localSheetId="4">OFFSET([4]CURVA!$A$1,MATCH(CONCATENATE([4]CURVA!$N$4,"EURF"),[4]CURVA!$K$1:$K$500,0)-1,2,1,8)</definedName>
    <definedName name="RANGCREURF" localSheetId="57">OFFSET(#REF!,MATCH(CONCATENATE(#REF!,"EURF"),#REF!,0)-1,2,1,8)</definedName>
    <definedName name="RANGCREURF" localSheetId="61">OFFSET(#REF!,MATCH(CONCATENATE(#REF!,"EURF"),#REF!,0)-1,2,1,8)</definedName>
    <definedName name="RANGCREURF" localSheetId="70">OFFSET(#REF!,MATCH(CONCATENATE(#REF!,"EURF"),#REF!,0)-1,2,1,8)</definedName>
    <definedName name="RANGCREURF" localSheetId="71">OFFSET(#REF!,MATCH(CONCATENATE(#REF!,"EURF"),#REF!,0)-1,2,1,8)</definedName>
    <definedName name="RANGCREURF" localSheetId="95">OFFSET(#REF!,MATCH(CONCATENATE(#REF!,"EURF"),#REF!,0)-1,2,1,8)</definedName>
    <definedName name="RANGCREURF" localSheetId="105">OFFSET(#REF!,MATCH(CONCATENATE(#REF!,"EURF"),#REF!,0)-1,2,1,8)</definedName>
    <definedName name="RANGCREURF">OFFSET([4]CURVA!$A$1,MATCH(CONCATENATE([4]CURVA!$N$4,"EURF"),[4]CURVA!$K$1:$K$500,0)-1,2,1,8)</definedName>
    <definedName name="RANGCRJPY" localSheetId="4">OFFSET([4]CURVA!$A$1,MATCH(CONCATENATE([4]CURVA!$N$4,"JPY"),[4]CURVA!$K$1:$K$600,0)-1,2,1,8)</definedName>
    <definedName name="RANGCRJPY" localSheetId="57">OFFSET(#REF!,MATCH(CONCATENATE(#REF!,"JPY"),#REF!,0)-1,2,1,8)</definedName>
    <definedName name="RANGCRJPY" localSheetId="61">OFFSET(#REF!,MATCH(CONCATENATE(#REF!,"JPY"),#REF!,0)-1,2,1,8)</definedName>
    <definedName name="RANGCRJPY" localSheetId="70">OFFSET(#REF!,MATCH(CONCATENATE(#REF!,"JPY"),#REF!,0)-1,2,1,8)</definedName>
    <definedName name="RANGCRJPY" localSheetId="71">OFFSET(#REF!,MATCH(CONCATENATE(#REF!,"JPY"),#REF!,0)-1,2,1,8)</definedName>
    <definedName name="RANGCRJPY" localSheetId="95">OFFSET(#REF!,MATCH(CONCATENATE(#REF!,"JPY"),#REF!,0)-1,2,1,8)</definedName>
    <definedName name="RANGCRJPY" localSheetId="105">OFFSET(#REF!,MATCH(CONCATENATE(#REF!,"JPY"),#REF!,0)-1,2,1,8)</definedName>
    <definedName name="RANGCRJPY">OFFSET([4]CURVA!$A$1,MATCH(CONCATENATE([4]CURVA!$N$4,"JPY"),[4]CURVA!$K$1:$K$600,0)-1,2,1,8)</definedName>
    <definedName name="RANGCRJPY12M">#VALUE!</definedName>
    <definedName name="RANGCRJPY1M">#VALUE!</definedName>
    <definedName name="RANGCRJPY3M">#VALUE!</definedName>
    <definedName name="RANGCRJPY6M">#VALUE!</definedName>
    <definedName name="RANGCRJPYF" localSheetId="4">OFFSET([4]CURVA!$A$1,MATCH(CONCATENATE([4]CURVA!$N$4,"JPYF"),[4]CURVA!$K$1:$K$500,0)-1,2,1,8)</definedName>
    <definedName name="RANGCRJPYF" localSheetId="57">OFFSET(#REF!,MATCH(CONCATENATE(#REF!,"JPYF"),#REF!,0)-1,2,1,8)</definedName>
    <definedName name="RANGCRJPYF" localSheetId="61">OFFSET(#REF!,MATCH(CONCATENATE(#REF!,"JPYF"),#REF!,0)-1,2,1,8)</definedName>
    <definedName name="RANGCRJPYF" localSheetId="70">OFFSET(#REF!,MATCH(CONCATENATE(#REF!,"JPYF"),#REF!,0)-1,2,1,8)</definedName>
    <definedName name="RANGCRJPYF" localSheetId="71">OFFSET(#REF!,MATCH(CONCATENATE(#REF!,"JPYF"),#REF!,0)-1,2,1,8)</definedName>
    <definedName name="RANGCRJPYF" localSheetId="95">OFFSET(#REF!,MATCH(CONCATENATE(#REF!,"JPYF"),#REF!,0)-1,2,1,8)</definedName>
    <definedName name="RANGCRJPYF" localSheetId="105">OFFSET(#REF!,MATCH(CONCATENATE(#REF!,"JPYF"),#REF!,0)-1,2,1,8)</definedName>
    <definedName name="RANGCRJPYF">OFFSET([4]CURVA!$A$1,MATCH(CONCATENATE([4]CURVA!$N$4,"JPYF"),[4]CURVA!$K$1:$K$500,0)-1,2,1,8)</definedName>
    <definedName name="RANGCRUSD" localSheetId="4">OFFSET([4]CURVA!$A$1,MATCH(CONCATENATE([4]CURVA!$N$4,"USD"),[4]CURVA!$K$1:$K$500,0)-1,2,1,8)</definedName>
    <definedName name="RANGCRUSD" localSheetId="57">OFFSET(#REF!,MATCH(CONCATENATE(#REF!,"USD"),#REF!,0)-1,2,1,8)</definedName>
    <definedName name="RANGCRUSD" localSheetId="61">OFFSET(#REF!,MATCH(CONCATENATE(#REF!,"USD"),#REF!,0)-1,2,1,8)</definedName>
    <definedName name="RANGCRUSD" localSheetId="70">OFFSET(#REF!,MATCH(CONCATENATE(#REF!,"USD"),#REF!,0)-1,2,1,8)</definedName>
    <definedName name="RANGCRUSD" localSheetId="71">OFFSET(#REF!,MATCH(CONCATENATE(#REF!,"USD"),#REF!,0)-1,2,1,8)</definedName>
    <definedName name="RANGCRUSD" localSheetId="95">OFFSET(#REF!,MATCH(CONCATENATE(#REF!,"USD"),#REF!,0)-1,2,1,8)</definedName>
    <definedName name="RANGCRUSD" localSheetId="105">OFFSET(#REF!,MATCH(CONCATENATE(#REF!,"USD"),#REF!,0)-1,2,1,8)</definedName>
    <definedName name="RANGCRUSD">OFFSET([4]CURVA!$A$1,MATCH(CONCATENATE([4]CURVA!$N$4,"USD"),[4]CURVA!$K$1:$K$500,0)-1,2,1,8)</definedName>
    <definedName name="RANGCRUSD12M">#VALUE!</definedName>
    <definedName name="RANGCRUSD1M">#VALUE!</definedName>
    <definedName name="RANGCRUSD3M">#VALUE!</definedName>
    <definedName name="RANGCRUSD6M">#VALUE!</definedName>
    <definedName name="RANGCRUSDF" localSheetId="4">OFFSET([4]CURVA!$A$1,MATCH(CONCATENATE([4]CURVA!$N$4,"USDF"),[4]CURVA!$K$1:$K$500,0)-1,2,1,8)</definedName>
    <definedName name="RANGCRUSDF" localSheetId="57">OFFSET(#REF!,MATCH(CONCATENATE(#REF!,"USDF"),#REF!,0)-1,2,1,8)</definedName>
    <definedName name="RANGCRUSDF" localSheetId="61">OFFSET(#REF!,MATCH(CONCATENATE(#REF!,"USDF"),#REF!,0)-1,2,1,8)</definedName>
    <definedName name="RANGCRUSDF" localSheetId="70">OFFSET(#REF!,MATCH(CONCATENATE(#REF!,"USDF"),#REF!,0)-1,2,1,8)</definedName>
    <definedName name="RANGCRUSDF" localSheetId="71">OFFSET(#REF!,MATCH(CONCATENATE(#REF!,"USDF"),#REF!,0)-1,2,1,8)</definedName>
    <definedName name="RANGCRUSDF" localSheetId="95">OFFSET(#REF!,MATCH(CONCATENATE(#REF!,"USDF"),#REF!,0)-1,2,1,8)</definedName>
    <definedName name="RANGCRUSDF" localSheetId="105">OFFSET(#REF!,MATCH(CONCATENATE(#REF!,"USDF"),#REF!,0)-1,2,1,8)</definedName>
    <definedName name="RANGCRUSDF">OFFSET([4]CURVA!$A$1,MATCH(CONCATENATE([4]CURVA!$N$4,"USDF"),[4]CURVA!$K$1:$K$500,0)-1,2,1,8)</definedName>
    <definedName name="RANGTCEUR" localSheetId="4">OFFSET([4]TCAMBIO!$A$1,MATCH([4]TCAMBIO!$J$4,[4]TCAMBIO!$A$1:$A$200,0)-1,MATCH("EUR",[4]TCAMBIO!$A$1:$G$1,0)-1,12,1)</definedName>
    <definedName name="RANGTCEUR" localSheetId="57">OFFSET(#REF!,MATCH(#REF!,#REF!,0)-1,MATCH("EUR",#REF!,0)-1,12,1)</definedName>
    <definedName name="RANGTCEUR" localSheetId="61">OFFSET(#REF!,MATCH(#REF!,#REF!,0)-1,MATCH("EUR",#REF!,0)-1,12,1)</definedName>
    <definedName name="RANGTCEUR" localSheetId="70">OFFSET(#REF!,MATCH(#REF!,#REF!,0)-1,MATCH("EUR",#REF!,0)-1,12,1)</definedName>
    <definedName name="RANGTCEUR" localSheetId="71">OFFSET(#REF!,MATCH(#REF!,#REF!,0)-1,MATCH("EUR",#REF!,0)-1,12,1)</definedName>
    <definedName name="RANGTCEUR" localSheetId="95">OFFSET(#REF!,MATCH(#REF!,#REF!,0)-1,MATCH("EUR",#REF!,0)-1,12,1)</definedName>
    <definedName name="RANGTCEUR" localSheetId="105">OFFSET(#REF!,MATCH(#REF!,#REF!,0)-1,MATCH("EUR",#REF!,0)-1,12,1)</definedName>
    <definedName name="RANGTCEUR">OFFSET([4]TCAMBIO!$A$1,MATCH([4]TCAMBIO!$J$4,[4]TCAMBIO!$A$1:$A$200,0)-1,MATCH("EUR",[4]TCAMBIO!$A$1:$G$1,0)-1,12,1)</definedName>
    <definedName name="RANGTCFECHA" localSheetId="4">OFFSET([4]TCAMBIO!$A$1,MATCH([4]TCAMBIO!$J$4,[4]TCAMBIO!$A$1:$A$200,0)-1,,12,1)</definedName>
    <definedName name="RANGTCFECHA" localSheetId="57">OFFSET(#REF!,MATCH(#REF!,#REF!,0)-1,,12,1)</definedName>
    <definedName name="RANGTCFECHA" localSheetId="61">OFFSET(#REF!,MATCH(#REF!,#REF!,0)-1,,12,1)</definedName>
    <definedName name="RANGTCFECHA" localSheetId="70">OFFSET(#REF!,MATCH(#REF!,#REF!,0)-1,,12,1)</definedName>
    <definedName name="RANGTCFECHA" localSheetId="71">OFFSET(#REF!,MATCH(#REF!,#REF!,0)-1,,12,1)</definedName>
    <definedName name="RANGTCFECHA" localSheetId="95">OFFSET(#REF!,MATCH(#REF!,#REF!,0)-1,,12,1)</definedName>
    <definedName name="RANGTCFECHA" localSheetId="105">OFFSET(#REF!,MATCH(#REF!,#REF!,0)-1,,12,1)</definedName>
    <definedName name="RANGTCFECHA">OFFSET([4]TCAMBIO!$A$1,MATCH([4]TCAMBIO!$J$4,[4]TCAMBIO!$A$1:$A$200,0)-1,,12,1)</definedName>
    <definedName name="RANGTCJPY" localSheetId="4">OFFSET([4]TCAMBIO!$A$1,MATCH([4]TCAMBIO!$J$4,[4]TCAMBIO!$A$1:$A$200,0)-1,MATCH("JPY",[4]TCAMBIO!$A$1:$G$1,0)-1,12,1)</definedName>
    <definedName name="RANGTCJPY" localSheetId="57">OFFSET(#REF!,MATCH(#REF!,#REF!,0)-1,MATCH("JPY",#REF!,0)-1,12,1)</definedName>
    <definedName name="RANGTCJPY" localSheetId="61">OFFSET(#REF!,MATCH(#REF!,#REF!,0)-1,MATCH("JPY",#REF!,0)-1,12,1)</definedName>
    <definedName name="RANGTCJPY" localSheetId="70">OFFSET(#REF!,MATCH(#REF!,#REF!,0)-1,MATCH("JPY",#REF!,0)-1,12,1)</definedName>
    <definedName name="RANGTCJPY" localSheetId="71">OFFSET(#REF!,MATCH(#REF!,#REF!,0)-1,MATCH("JPY",#REF!,0)-1,12,1)</definedName>
    <definedName name="RANGTCJPY" localSheetId="95">OFFSET(#REF!,MATCH(#REF!,#REF!,0)-1,MATCH("JPY",#REF!,0)-1,12,1)</definedName>
    <definedName name="RANGTCJPY" localSheetId="105">OFFSET(#REF!,MATCH(#REF!,#REF!,0)-1,MATCH("JPY",#REF!,0)-1,12,1)</definedName>
    <definedName name="RANGTCJPY">OFFSET([4]TCAMBIO!$A$1,MATCH([4]TCAMBIO!$J$4,[4]TCAMBIO!$A$1:$A$200,0)-1,MATCH("JPY",[4]TCAMBIO!$A$1:$G$1,0)-1,12,1)</definedName>
    <definedName name="reservas" localSheetId="0">#REF!</definedName>
    <definedName name="reservas" localSheetId="5">#REF!</definedName>
    <definedName name="reservas" localSheetId="4">#REF!</definedName>
    <definedName name="reservas" localSheetId="56">#REF!</definedName>
    <definedName name="reservas" localSheetId="55">#REF!</definedName>
    <definedName name="reservas" localSheetId="54">#REF!</definedName>
    <definedName name="reservas" localSheetId="57">#REF!</definedName>
    <definedName name="reservas" localSheetId="58">#REF!</definedName>
    <definedName name="reservas" localSheetId="61">#REF!</definedName>
    <definedName name="reservas" localSheetId="63">#REF!</definedName>
    <definedName name="reservas" localSheetId="66">#REF!</definedName>
    <definedName name="reservas" localSheetId="67">#REF!</definedName>
    <definedName name="reservas" localSheetId="68">#REF!</definedName>
    <definedName name="reservas" localSheetId="70">#REF!</definedName>
    <definedName name="reservas" localSheetId="71">#REF!</definedName>
    <definedName name="reservas" localSheetId="10">#REF!</definedName>
    <definedName name="reservas" localSheetId="9">#REF!</definedName>
    <definedName name="reservas" localSheetId="6">#REF!</definedName>
    <definedName name="reservas" localSheetId="72">#REF!</definedName>
    <definedName name="reservas" localSheetId="73">#REF!</definedName>
    <definedName name="reservas" localSheetId="74">#REF!</definedName>
    <definedName name="reservas" localSheetId="76">#REF!</definedName>
    <definedName name="reservas" localSheetId="77">#REF!</definedName>
    <definedName name="reservas" localSheetId="78">#REF!</definedName>
    <definedName name="reservas" localSheetId="79">#REF!</definedName>
    <definedName name="reservas" localSheetId="90">#REF!</definedName>
    <definedName name="reservas" localSheetId="89">#REF!</definedName>
    <definedName name="reservas" localSheetId="88">#REF!</definedName>
    <definedName name="reservas" localSheetId="87">#REF!</definedName>
    <definedName name="reservas" localSheetId="80">#REF!</definedName>
    <definedName name="reservas" localSheetId="92">#REF!</definedName>
    <definedName name="reservas" localSheetId="91">#REF!</definedName>
    <definedName name="reservas" localSheetId="93">#REF!</definedName>
    <definedName name="reservas" localSheetId="95">#REF!</definedName>
    <definedName name="reservas" localSheetId="97">#REF!</definedName>
    <definedName name="reservas" localSheetId="103">#REF!</definedName>
    <definedName name="reservas" localSheetId="104">#REF!</definedName>
    <definedName name="reservas" localSheetId="105">#REF!</definedName>
    <definedName name="reservas" localSheetId="106">#REF!</definedName>
    <definedName name="reservas" localSheetId="107">#REF!</definedName>
    <definedName name="reservas" localSheetId="11">#REF!</definedName>
    <definedName name="reservas" localSheetId="12">#REF!</definedName>
    <definedName name="reservas" localSheetId="17">#REF!</definedName>
    <definedName name="reservas" localSheetId="19">#REF!</definedName>
    <definedName name="reservas" localSheetId="18">#REF!</definedName>
    <definedName name="reservas" localSheetId="16">#REF!</definedName>
    <definedName name="reservas" localSheetId="15">#REF!</definedName>
    <definedName name="reservas" localSheetId="20">#REF!</definedName>
    <definedName name="reservas" localSheetId="14">#REF!</definedName>
    <definedName name="reservas" localSheetId="13">#REF!</definedName>
    <definedName name="reservas" localSheetId="22">#REF!</definedName>
    <definedName name="reservas" localSheetId="21">#REF!</definedName>
    <definedName name="reservas" localSheetId="27">#REF!</definedName>
    <definedName name="reservas" localSheetId="28">#REF!</definedName>
    <definedName name="reservas" localSheetId="29">#REF!</definedName>
    <definedName name="reservas" localSheetId="33">#REF!</definedName>
    <definedName name="reservas" localSheetId="31">#REF!</definedName>
    <definedName name="reservas" localSheetId="30">#REF!</definedName>
    <definedName name="reservas" localSheetId="36">#REF!</definedName>
    <definedName name="reservas" localSheetId="34">#REF!</definedName>
    <definedName name="reservas" localSheetId="35">#REF!</definedName>
    <definedName name="reservas" localSheetId="98">#REF!</definedName>
    <definedName name="reservas">#REF!</definedName>
    <definedName name="Resumen" localSheetId="1" hidden="1">#REF!</definedName>
    <definedName name="Resumen" localSheetId="0" hidden="1">#REF!</definedName>
    <definedName name="Resumen" localSheetId="5" hidden="1">#REF!</definedName>
    <definedName name="Resumen" localSheetId="4" hidden="1">#REF!</definedName>
    <definedName name="Resumen" localSheetId="57" hidden="1">#REF!</definedName>
    <definedName name="Resumen" localSheetId="58" hidden="1">#REF!</definedName>
    <definedName name="Resumen" localSheetId="61" hidden="1">#REF!</definedName>
    <definedName name="Resumen" localSheetId="63" hidden="1">#REF!</definedName>
    <definedName name="Resumen" localSheetId="66" hidden="1">#REF!</definedName>
    <definedName name="Resumen" localSheetId="67" hidden="1">#REF!</definedName>
    <definedName name="Resumen" localSheetId="68" hidden="1">#REF!</definedName>
    <definedName name="Resumen" localSheetId="70" hidden="1">#REF!</definedName>
    <definedName name="Resumen" localSheetId="71" hidden="1">#REF!</definedName>
    <definedName name="Resumen" localSheetId="10" hidden="1">#REF!</definedName>
    <definedName name="Resumen" localSheetId="9" hidden="1">#REF!</definedName>
    <definedName name="Resumen" localSheetId="6" hidden="1">#REF!</definedName>
    <definedName name="Resumen" localSheetId="72" hidden="1">#REF!</definedName>
    <definedName name="Resumen" localSheetId="73" hidden="1">#REF!</definedName>
    <definedName name="Resumen" localSheetId="74" hidden="1">#REF!</definedName>
    <definedName name="Resumen" localSheetId="76" hidden="1">#REF!</definedName>
    <definedName name="Resumen" localSheetId="77" hidden="1">#REF!</definedName>
    <definedName name="Resumen" localSheetId="78" hidden="1">#REF!</definedName>
    <definedName name="Resumen" localSheetId="79" hidden="1">#REF!</definedName>
    <definedName name="Resumen" localSheetId="90" hidden="1">#REF!</definedName>
    <definedName name="Resumen" localSheetId="89" hidden="1">#REF!</definedName>
    <definedName name="Resumen" localSheetId="88" hidden="1">#REF!</definedName>
    <definedName name="Resumen" localSheetId="87" hidden="1">#REF!</definedName>
    <definedName name="Resumen" localSheetId="80" hidden="1">#REF!</definedName>
    <definedName name="Resumen" localSheetId="92" hidden="1">#REF!</definedName>
    <definedName name="Resumen" localSheetId="91" hidden="1">#REF!</definedName>
    <definedName name="Resumen" localSheetId="93" hidden="1">#REF!</definedName>
    <definedName name="Resumen" localSheetId="95" hidden="1">#REF!</definedName>
    <definedName name="Resumen" localSheetId="97" hidden="1">#REF!</definedName>
    <definedName name="Resumen" localSheetId="103" hidden="1">#REF!</definedName>
    <definedName name="Resumen" localSheetId="104" hidden="1">#REF!</definedName>
    <definedName name="Resumen" localSheetId="105" hidden="1">#REF!</definedName>
    <definedName name="Resumen" localSheetId="106" hidden="1">#REF!</definedName>
    <definedName name="Resumen" localSheetId="107" hidden="1">#REF!</definedName>
    <definedName name="Resumen" localSheetId="11" hidden="1">#REF!</definedName>
    <definedName name="Resumen" localSheetId="19" hidden="1">#REF!</definedName>
    <definedName name="Resumen" localSheetId="18" hidden="1">#REF!</definedName>
    <definedName name="Resumen" localSheetId="16" hidden="1">#REF!</definedName>
    <definedName name="Resumen" localSheetId="15" hidden="1">#REF!</definedName>
    <definedName name="Resumen" localSheetId="20" hidden="1">#REF!</definedName>
    <definedName name="Resumen" localSheetId="14" hidden="1">#REF!</definedName>
    <definedName name="Resumen" localSheetId="13" hidden="1">#REF!</definedName>
    <definedName name="Resumen" localSheetId="28" hidden="1">#REF!</definedName>
    <definedName name="Resumen" localSheetId="29" hidden="1">#REF!</definedName>
    <definedName name="Resumen" localSheetId="33" hidden="1">#REF!</definedName>
    <definedName name="Resumen" localSheetId="31" hidden="1">#REF!</definedName>
    <definedName name="Resumen" localSheetId="36" hidden="1">#REF!</definedName>
    <definedName name="Resumen" localSheetId="34" hidden="1">#REF!</definedName>
    <definedName name="Resumen" localSheetId="35" hidden="1">#REF!</definedName>
    <definedName name="Resumen" localSheetId="98" hidden="1">#REF!</definedName>
    <definedName name="Resumen" localSheetId="2" hidden="1">#REF!</definedName>
    <definedName name="Resumen" hidden="1">#REF!</definedName>
    <definedName name="Resumen_provisiones" localSheetId="0">#REF!</definedName>
    <definedName name="Resumen_provisiones" localSheetId="5">#REF!</definedName>
    <definedName name="Resumen_provisiones" localSheetId="4">#REF!</definedName>
    <definedName name="Resumen_provisiones" localSheetId="57">#REF!</definedName>
    <definedName name="Resumen_provisiones" localSheetId="58">#REF!</definedName>
    <definedName name="Resumen_provisiones" localSheetId="61">#REF!</definedName>
    <definedName name="Resumen_provisiones" localSheetId="66">#REF!</definedName>
    <definedName name="Resumen_provisiones" localSheetId="67">#REF!</definedName>
    <definedName name="Resumen_provisiones" localSheetId="68">#REF!</definedName>
    <definedName name="Resumen_provisiones" localSheetId="70">#REF!</definedName>
    <definedName name="Resumen_provisiones" localSheetId="71">#REF!</definedName>
    <definedName name="Resumen_provisiones" localSheetId="72">#REF!</definedName>
    <definedName name="Resumen_provisiones" localSheetId="73">#REF!</definedName>
    <definedName name="Resumen_provisiones" localSheetId="74">#REF!</definedName>
    <definedName name="Resumen_provisiones" localSheetId="76">#REF!</definedName>
    <definedName name="Resumen_provisiones" localSheetId="79">#REF!</definedName>
    <definedName name="Resumen_provisiones" localSheetId="95">#REF!</definedName>
    <definedName name="Resumen_provisiones" localSheetId="97">#REF!</definedName>
    <definedName name="Resumen_provisiones" localSheetId="103">#REF!</definedName>
    <definedName name="Resumen_provisiones" localSheetId="104">#REF!</definedName>
    <definedName name="Resumen_provisiones" localSheetId="106">#REF!</definedName>
    <definedName name="Resumen_provisiones" localSheetId="107">#REF!</definedName>
    <definedName name="Resumen_provisiones" localSheetId="11">#REF!</definedName>
    <definedName name="Resumen_provisiones" localSheetId="25">#REF!</definedName>
    <definedName name="Resumen_provisiones" localSheetId="26">#REF!</definedName>
    <definedName name="Resumen_provisiones" localSheetId="27">#REF!</definedName>
    <definedName name="Resumen_provisiones" localSheetId="28">#REF!</definedName>
    <definedName name="Resumen_provisiones" localSheetId="29">#REF!</definedName>
    <definedName name="Resumen_provisiones" localSheetId="98">#REF!</definedName>
    <definedName name="Resumen_provisiones">#REF!</definedName>
    <definedName name="RET_ACTIVO" localSheetId="4">OFFSET([4]VIVF!$F$5,0,0,COUNT([4]VIVF!$F$5:$F$24),1)</definedName>
    <definedName name="RET_ACTIVO" localSheetId="57">OFFSET(#REF!,0,0,COUNT(#REF!),1)</definedName>
    <definedName name="RET_ACTIVO" localSheetId="61">OFFSET(#REF!,0,0,COUNT(#REF!),1)</definedName>
    <definedName name="RET_ACTIVO" localSheetId="70">OFFSET(#REF!,0,0,COUNT(#REF!),1)</definedName>
    <definedName name="RET_ACTIVO" localSheetId="71">OFFSET(#REF!,0,0,COUNT(#REF!),1)</definedName>
    <definedName name="RET_ACTIVO" localSheetId="95">OFFSET(#REF!,0,0,COUNT(#REF!),1)</definedName>
    <definedName name="RET_ACTIVO" localSheetId="105">OFFSET(#REF!,0,0,COUNT(#REF!),1)</definedName>
    <definedName name="RET_ACTIVO">OFFSET([4]VIVF!$F$5,0,0,COUNT([4]VIVF!$F$5:$F$24),1)</definedName>
    <definedName name="Rin" localSheetId="7">OFFSET(ACOMTC1,0,MATCH([4]RDTOS!$DV$4,[4]RDTOS!$CR$2:$DA$2,0)-1,ROWS(ACOMTC1),COLUMNS(ACOMTC1))</definedName>
    <definedName name="Rin" localSheetId="1">OFFSET(ACOMTC1,0,MATCH([4]RDTOS!$DV$4,[4]RDTOS!$CR$2:$DA$2,0)-1,ROWS(ACOMTC1),COLUMNS(ACOMTC1))</definedName>
    <definedName name="Rin" localSheetId="0">OFFSET(ACOMTC1,0,MATCH([4]RDTOS!$DV$4,[4]RDTOS!$CR$2:$DA$2,0)-1,ROWS(ACOMTC1),COLUMNS(ACOMTC1))</definedName>
    <definedName name="Rin" localSheetId="5">OFFSET(ACOMTC1,0,MATCH([4]RDTOS!$DV$4,[4]RDTOS!$CR$2:$DA$2,0)-1,ROWS(ACOMTC1),COLUMNS(ACOMTC1))</definedName>
    <definedName name="Rin" localSheetId="3">OFFSET(ACOMTC1,0,MATCH([4]RDTOS!$DV$4,[4]RDTOS!$CR$2:$DA$2,0)-1,ROWS(ACOMTC1),COLUMNS(ACOMTC1))</definedName>
    <definedName name="Rin" localSheetId="4">OFFSET(ACOMTC1,0,MATCH([4]RDTOS!$DV$4,[4]RDTOS!$CR$2:$DA$2,0)-1,ROWS(ACOMTC1),COLUMNS(ACOMTC1))</definedName>
    <definedName name="Rin" localSheetId="40">OFFSET(ACOMTC1,0,MATCH([4]RDTOS!$DV$4,[4]RDTOS!$CR$2:$DA$2,0)-1,ROWS(ACOMTC1),COLUMNS(ACOMTC1))</definedName>
    <definedName name="Rin" localSheetId="39">OFFSET(ACOMTC1,0,MATCH([4]RDTOS!$DV$4,[4]RDTOS!$CR$2:$DA$2,0)-1,ROWS(ACOMTC1),COLUMNS(ACOMTC1))</definedName>
    <definedName name="Rin" localSheetId="44">OFFSET(ACOMTC1,0,MATCH([4]RDTOS!$DV$4,[4]RDTOS!$CR$2:$DA$2,0)-1,ROWS(ACOMTC1),COLUMNS(ACOMTC1))</definedName>
    <definedName name="Rin" localSheetId="43">OFFSET(ACOMTC1,0,MATCH([4]RDTOS!$DV$4,[4]RDTOS!$CR$2:$DA$2,0)-1,ROWS(ACOMTC1),COLUMNS(ACOMTC1))</definedName>
    <definedName name="Rin" localSheetId="49">OFFSET(ACOMTC1,0,MATCH([4]RDTOS!$DV$4,[4]RDTOS!$CR$2:$DA$2,0)-1,ROWS(ACOMTC1),COLUMNS(ACOMTC1))</definedName>
    <definedName name="Rin" localSheetId="57">OFFSET(ACOMTC1,0,MATCH(#REF!,#REF!,0)-1,ROWS(ACOMTC1),COLUMNS(ACOMTC1))</definedName>
    <definedName name="Rin" localSheetId="58">OFFSET(ACOMTC1,0,MATCH([4]RDTOS!$DV$4,[4]RDTOS!$CR$2:$DA$2,0)-1,ROWS(ACOMTC1),COLUMNS(ACOMTC1))</definedName>
    <definedName name="Rin" localSheetId="61">OFFSET(ACOMTC1,0,MATCH(#REF!,#REF!,0)-1,ROWS(ACOMTC1),COLUMNS(ACOMTC1))</definedName>
    <definedName name="Rin" localSheetId="60">OFFSET(ACOMTC1,0,MATCH(#REF!,#REF!,0)-1,ROWS(ACOMTC1),COLUMNS(ACOMTC1))</definedName>
    <definedName name="Rin" localSheetId="63">OFFSET(ACOMTC1,0,MATCH(#REF!,#REF!,0)-1,ROWS(ACOMTC1),COLUMNS(ACOMTC1))</definedName>
    <definedName name="Rin" localSheetId="66">OFFSET(ACOMTC1,0,MATCH([4]RDTOS!$DV$4,[4]RDTOS!$CR$2:$DA$2,0)-1,ROWS(ACOMTC1),COLUMNS(ACOMTC1))</definedName>
    <definedName name="Rin" localSheetId="67">OFFSET(ACOMTC1,0,MATCH([4]RDTOS!$DV$4,[4]RDTOS!$CR$2:$DA$2,0)-1,ROWS(ACOMTC1),COLUMNS(ACOMTC1))</definedName>
    <definedName name="Rin" localSheetId="68">OFFSET(ACOMTC1,0,MATCH([4]RDTOS!$DV$4,[4]RDTOS!$CR$2:$DA$2,0)-1,ROWS(ACOMTC1),COLUMNS(ACOMTC1))</definedName>
    <definedName name="Rin" localSheetId="70">OFFSET(ACOMTC1,0,MATCH(#REF!,#REF!,0)-1,ROWS(ACOMTC1),COLUMNS(ACOMTC1))</definedName>
    <definedName name="Rin" localSheetId="69">OFFSET(ACOMTC1,0,MATCH(#REF!,#REF!,0)-1,ROWS(ACOMTC1),COLUMNS(ACOMTC1))</definedName>
    <definedName name="Rin" localSheetId="71">OFFSET(ACOMTC1,0,MATCH(#REF!,#REF!,0)-1,ROWS(ACOMTC1),COLUMNS(ACOMTC1))</definedName>
    <definedName name="Rin" localSheetId="10">OFFSET(ACOMTC1,0,MATCH([4]RDTOS!$DV$4,[4]RDTOS!$CR$2:$DA$2,0)-1,ROWS(ACOMTC1),COLUMNS(ACOMTC1))</definedName>
    <definedName name="Rin" localSheetId="9">OFFSET(ACOMTC1,0,MATCH([4]RDTOS!$DV$4,[4]RDTOS!$CR$2:$DA$2,0)-1,ROWS(ACOMTC1),COLUMNS(ACOMTC1))</definedName>
    <definedName name="Rin" localSheetId="6">OFFSET(ACOMTC1,0,MATCH([4]RDTOS!$DV$4,[4]RDTOS!$CR$2:$DA$2,0)-1,ROWS(ACOMTC1),COLUMNS(ACOMTC1))</definedName>
    <definedName name="Rin" localSheetId="72">OFFSET(ACOMTC1,0,MATCH([4]RDTOS!$DV$4,[4]RDTOS!$CR$2:$DA$2,0)-1,ROWS(ACOMTC1),COLUMNS(ACOMTC1))</definedName>
    <definedName name="Rin" localSheetId="73">OFFSET(ACOMTC1,0,MATCH([4]RDTOS!$DV$4,[4]RDTOS!$CR$2:$DA$2,0)-1,ROWS(ACOMTC1),COLUMNS(ACOMTC1))</definedName>
    <definedName name="Rin" localSheetId="74">OFFSET(ACOMTC1,0,MATCH([4]RDTOS!$DV$4,[4]RDTOS!$CR$2:$DA$2,0)-1,ROWS(ACOMTC1),COLUMNS(ACOMTC1))</definedName>
    <definedName name="Rin" localSheetId="76">OFFSET(ACOMTC1,0,MATCH([4]RDTOS!$DV$4,[4]RDTOS!$CR$2:$DA$2,0)-1,ROWS(ACOMTC1),COLUMNS(ACOMTC1))</definedName>
    <definedName name="Rin" localSheetId="77">OFFSET(ACOMTC1,0,MATCH([4]RDTOS!$DV$4,[4]RDTOS!$CR$2:$DA$2,0)-1,ROWS(ACOMTC1),COLUMNS(ACOMTC1))</definedName>
    <definedName name="Rin" localSheetId="78">OFFSET(ACOMTC1,0,MATCH([4]RDTOS!$DV$4,[4]RDTOS!$CR$2:$DA$2,0)-1,ROWS(ACOMTC1),COLUMNS(ACOMTC1))</definedName>
    <definedName name="Rin" localSheetId="79">OFFSET(ACOMTC1,0,MATCH([4]RDTOS!$DV$4,[4]RDTOS!$CR$2:$DA$2,0)-1,ROWS(ACOMTC1),COLUMNS(ACOMTC1))</definedName>
    <definedName name="Rin" localSheetId="90">OFFSET(ACOMTC1,0,MATCH([4]RDTOS!$DV$4,[4]RDTOS!$CR$2:$DA$2,0)-1,ROWS(ACOMTC1),COLUMNS(ACOMTC1))</definedName>
    <definedName name="Rin" localSheetId="89">OFFSET(ACOMTC1,0,MATCH([4]RDTOS!$DV$4,[4]RDTOS!$CR$2:$DA$2,0)-1,ROWS(ACOMTC1),COLUMNS(ACOMTC1))</definedName>
    <definedName name="Rin" localSheetId="88">OFFSET(ACOMTC1,0,MATCH([4]RDTOS!$DV$4,[4]RDTOS!$CR$2:$DA$2,0)-1,ROWS(ACOMTC1),COLUMNS(ACOMTC1))</definedName>
    <definedName name="Rin" localSheetId="87">OFFSET(ACOMTC1,0,MATCH([4]RDTOS!$DV$4,[4]RDTOS!$CR$2:$DA$2,0)-1,ROWS(ACOMTC1),COLUMNS(ACOMTC1))</definedName>
    <definedName name="Rin" localSheetId="80">OFFSET(ACOMTC1,0,MATCH([4]RDTOS!$DV$4,[4]RDTOS!$CR$2:$DA$2,0)-1,ROWS(ACOMTC1),COLUMNS(ACOMTC1))</definedName>
    <definedName name="Rin" localSheetId="92">OFFSET(ACOMTC1,0,MATCH(#REF!,#REF!,0)-1,ROWS(ACOMTC1),COLUMNS(ACOMTC1))</definedName>
    <definedName name="Rin" localSheetId="91">OFFSET(ACOMTC1,0,MATCH(#REF!,#REF!,0)-1,ROWS(ACOMTC1),COLUMNS(ACOMTC1))</definedName>
    <definedName name="Rin" localSheetId="93">OFFSET(ACOMTC1,0,MATCH([4]RDTOS!$DV$4,[4]RDTOS!$CR$2:$DA$2,0)-1,ROWS(ACOMTC1),COLUMNS(ACOMTC1))</definedName>
    <definedName name="Rin" localSheetId="95">OFFSET(ACOMTC1,0,MATCH(#REF!,#REF!,0)-1,ROWS(ACOMTC1),COLUMNS(ACOMTC1))</definedName>
    <definedName name="Rin" localSheetId="97">OFFSET(ACOMTC1,0,MATCH([4]RDTOS!$DV$4,[4]RDTOS!$CR$2:$DA$2,0)-1,ROWS(ACOMTC1),COLUMNS(ACOMTC1))</definedName>
    <definedName name="Rin" localSheetId="100">OFFSET(ACOMTC1,0,MATCH([4]RDTOS!$DV$4,[4]RDTOS!$CR$2:$DA$2,0)-1,ROWS(ACOMTC1),COLUMNS(ACOMTC1))</definedName>
    <definedName name="Rin" localSheetId="103">OFFSET(ACOMTC1,0,MATCH([4]RDTOS!$DV$4,[4]RDTOS!$CR$2:$DA$2,0)-1,ROWS(ACOMTC1),COLUMNS(ACOMTC1))</definedName>
    <definedName name="Rin" localSheetId="104">OFFSET(ACOMTC1,0,MATCH([4]RDTOS!$DV$4,[4]RDTOS!$CR$2:$DA$2,0)-1,ROWS(ACOMTC1),COLUMNS(ACOMTC1))</definedName>
    <definedName name="Rin" localSheetId="105">OFFSET(ACOMTC1,0,MATCH(#REF!,#REF!,0)-1,ROWS(ACOMTC1),COLUMNS(ACOMTC1))</definedName>
    <definedName name="Rin" localSheetId="106">OFFSET(ACOMTC1,0,MATCH([4]RDTOS!$DV$4,[4]RDTOS!$CR$2:$DA$2,0)-1,ROWS(ACOMTC1),COLUMNS(ACOMTC1))</definedName>
    <definedName name="Rin" localSheetId="107">OFFSET(ACOMTC1,0,MATCH([4]RDTOS!$DV$4,[4]RDTOS!$CR$2:$DA$2,0)-1,ROWS(ACOMTC1),COLUMNS(ACOMTC1))</definedName>
    <definedName name="Rin" localSheetId="11">OFFSET(ACOMTC1,0,MATCH([4]RDTOS!$DV$4,[4]RDTOS!$CR$2:$DA$2,0)-1,ROWS(ACOMTC1),COLUMNS(ACOMTC1))</definedName>
    <definedName name="Rin" localSheetId="19">OFFSET(ACOMTC1,0,MATCH([4]RDTOS!$DV$4,[4]RDTOS!$CR$2:$DA$2,0)-1,ROWS(ACOMTC1),COLUMNS(ACOMTC1))</definedName>
    <definedName name="Rin" localSheetId="18">OFFSET(ACOMTC1,0,MATCH([4]RDTOS!$DV$4,[4]RDTOS!$CR$2:$DA$2,0)-1,ROWS(ACOMTC1),COLUMNS(ACOMTC1))</definedName>
    <definedName name="Rin" localSheetId="16">OFFSET(ACOMTC1,0,MATCH([4]RDTOS!$DV$4,[4]RDTOS!$CR$2:$DA$2,0)-1,ROWS(ACOMTC1),COLUMNS(ACOMTC1))</definedName>
    <definedName name="Rin" localSheetId="15">OFFSET(ACOMTC1,0,MATCH([4]RDTOS!$DV$4,[4]RDTOS!$CR$2:$DA$2,0)-1,ROWS(ACOMTC1),COLUMNS(ACOMTC1))</definedName>
    <definedName name="Rin" localSheetId="20">OFFSET(ACOMTC1,0,MATCH([4]RDTOS!$DV$4,[4]RDTOS!$CR$2:$DA$2,0)-1,ROWS(ACOMTC1),COLUMNS(ACOMTC1))</definedName>
    <definedName name="Rin" localSheetId="14">OFFSET(ACOMTC1,0,MATCH([4]RDTOS!$DV$4,[4]RDTOS!$CR$2:$DA$2,0)-1,ROWS(ACOMTC1),COLUMNS(ACOMTC1))</definedName>
    <definedName name="Rin" localSheetId="13">OFFSET(ACOMTC1,0,MATCH([4]RDTOS!$DV$4,[4]RDTOS!$CR$2:$DA$2,0)-1,ROWS(ACOMTC1),COLUMNS(ACOMTC1))</definedName>
    <definedName name="Rin" localSheetId="28">OFFSET(ACOMTC1,0,MATCH([4]RDTOS!$DV$4,[4]RDTOS!$CR$2:$DA$2,0)-1,ROWS(ACOMTC1),COLUMNS(ACOMTC1))</definedName>
    <definedName name="Rin" localSheetId="29">OFFSET(ACOMTC1,0,MATCH([4]RDTOS!$DV$4,[4]RDTOS!$CR$2:$DA$2,0)-1,ROWS(ACOMTC1),COLUMNS(ACOMTC1))</definedName>
    <definedName name="Rin" localSheetId="33">OFFSET(ACOMTC1,0,MATCH([4]RDTOS!$DV$4,[4]RDTOS!$CR$2:$DA$2,0)-1,ROWS(ACOMTC1),COLUMNS(ACOMTC1))</definedName>
    <definedName name="Rin" localSheetId="31">OFFSET(ACOMTC1,0,MATCH([4]RDTOS!$DV$4,[4]RDTOS!$CR$2:$DA$2,0)-1,ROWS(ACOMTC1),COLUMNS(ACOMTC1))</definedName>
    <definedName name="Rin" localSheetId="36">OFFSET(ACOMTC1,0,MATCH([4]RDTOS!$DV$4,[4]RDTOS!$CR$2:$DA$2,0)-1,ROWS(ACOMTC1),COLUMNS(ACOMTC1))</definedName>
    <definedName name="Rin" localSheetId="34">OFFSET(ACOMTC1,0,MATCH([4]RDTOS!$DV$4,[4]RDTOS!$CR$2:$DA$2,0)-1,ROWS(ACOMTC1),COLUMNS(ACOMTC1))</definedName>
    <definedName name="Rin" localSheetId="35">OFFSET(ACOMTC1,0,MATCH([4]RDTOS!$DV$4,[4]RDTOS!$CR$2:$DA$2,0)-1,ROWS(ACOMTC1),COLUMNS(ACOMTC1))</definedName>
    <definedName name="Rin" localSheetId="98">OFFSET(ACOMTC1,0,MATCH([4]RDTOS!$DV$4,[4]RDTOS!$CR$2:$DA$2,0)-1,ROWS(ACOMTC1),COLUMNS(ACOMTC1))</definedName>
    <definedName name="Rin" localSheetId="2">OFFSET(ACOMTC1,0,MATCH([4]RDTOS!$DV$4,[4]RDTOS!$CR$2:$DA$2,0)-1,ROWS(ACOMTC1),COLUMNS(ACOMTC1))</definedName>
    <definedName name="Rin">OFFSET(ACOMTC1,0,MATCH([4]RDTOS!$DV$4,[4]RDTOS!$CR$2:$DA$2,0)-1,ROWS(ACOMTC1),COLUMNS(ACOMTC1))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ALDOS" localSheetId="1">#REF!</definedName>
    <definedName name="SALDOS" localSheetId="0">#REF!</definedName>
    <definedName name="SALDOS" localSheetId="5">#REF!</definedName>
    <definedName name="SALDOS" localSheetId="4">#REF!</definedName>
    <definedName name="SALDOS" localSheetId="57">#REF!</definedName>
    <definedName name="SALDOS" localSheetId="58">#REF!</definedName>
    <definedName name="SALDOS" localSheetId="61">#REF!</definedName>
    <definedName name="SALDOS" localSheetId="63">#REF!</definedName>
    <definedName name="SALDOS" localSheetId="66">#REF!</definedName>
    <definedName name="SALDOS" localSheetId="67">#REF!</definedName>
    <definedName name="SALDOS" localSheetId="68">#REF!</definedName>
    <definedName name="SALDOS" localSheetId="70">#REF!</definedName>
    <definedName name="SALDOS" localSheetId="71">#REF!</definedName>
    <definedName name="SALDOS" localSheetId="10">#REF!</definedName>
    <definedName name="SALDOS" localSheetId="9">#REF!</definedName>
    <definedName name="SALDOS" localSheetId="6">#REF!</definedName>
    <definedName name="SALDOS" localSheetId="72">#REF!</definedName>
    <definedName name="SALDOS" localSheetId="73">#REF!</definedName>
    <definedName name="SALDOS" localSheetId="74">#REF!</definedName>
    <definedName name="SALDOS" localSheetId="76">#REF!</definedName>
    <definedName name="SALDOS" localSheetId="77">#REF!</definedName>
    <definedName name="SALDOS" localSheetId="78">#REF!</definedName>
    <definedName name="SALDOS" localSheetId="79">#REF!</definedName>
    <definedName name="SALDOS" localSheetId="90">#REF!</definedName>
    <definedName name="SALDOS" localSheetId="89">#REF!</definedName>
    <definedName name="SALDOS" localSheetId="88">#REF!</definedName>
    <definedName name="SALDOS" localSheetId="87">#REF!</definedName>
    <definedName name="SALDOS" localSheetId="80">#REF!</definedName>
    <definedName name="SALDOS" localSheetId="92">#REF!</definedName>
    <definedName name="SALDOS" localSheetId="91">#REF!</definedName>
    <definedName name="SALDOS" localSheetId="93">#REF!</definedName>
    <definedName name="SALDOS" localSheetId="95">#REF!</definedName>
    <definedName name="SALDOS" localSheetId="97">#REF!</definedName>
    <definedName name="SALDOS" localSheetId="103">#REF!</definedName>
    <definedName name="SALDOS" localSheetId="104">#REF!</definedName>
    <definedName name="SALDOS" localSheetId="105">#REF!</definedName>
    <definedName name="SALDOS" localSheetId="106">#REF!</definedName>
    <definedName name="SALDOS" localSheetId="107">#REF!</definedName>
    <definedName name="SALDOS" localSheetId="11">#REF!</definedName>
    <definedName name="SALDOS" localSheetId="19">#REF!</definedName>
    <definedName name="SALDOS" localSheetId="18">#REF!</definedName>
    <definedName name="SALDOS" localSheetId="16">#REF!</definedName>
    <definedName name="SALDOS" localSheetId="15">#REF!</definedName>
    <definedName name="SALDOS" localSheetId="20">#REF!</definedName>
    <definedName name="SALDOS" localSheetId="14">#REF!</definedName>
    <definedName name="SALDOS" localSheetId="13">#REF!</definedName>
    <definedName name="SALDOS" localSheetId="28">#REF!</definedName>
    <definedName name="SALDOS" localSheetId="29">#REF!</definedName>
    <definedName name="SALDOS" localSheetId="33">#REF!</definedName>
    <definedName name="SALDOS" localSheetId="31">#REF!</definedName>
    <definedName name="SALDOS" localSheetId="36">#REF!</definedName>
    <definedName name="SALDOS" localSheetId="34">#REF!</definedName>
    <definedName name="SALDOS" localSheetId="35">#REF!</definedName>
    <definedName name="SALDOS" localSheetId="98">#REF!</definedName>
    <definedName name="SALDOS" localSheetId="2">#REF!</definedName>
    <definedName name="SALDOS">#REF!</definedName>
    <definedName name="sasa" localSheetId="0">OFFSET(ACOMTI1,0,MATCH([4]RDTOS!$DW$4,[4]RDTOS!$BI$2:$BV$2,0)-1,ROWS(ACOMTI1),COLUMNS(ACOMTI1))</definedName>
    <definedName name="sasa" localSheetId="5">OFFSET([0]!ACOMTI1,0,MATCH([4]RDTOS!$DW$4,[4]RDTOS!$BI$2:$BV$2,0)-1,ROWS([0]!ACOMTI1),COLUMNS([0]!ACOMTI1))</definedName>
    <definedName name="sasa" localSheetId="3">OFFSET(ACOMTI1,0,MATCH([4]RDTOS!$DW$4,[4]RDTOS!$BI$2:$BV$2,0)-1,ROWS(ACOMTI1),COLUMNS(ACOMTI1))</definedName>
    <definedName name="sasa" localSheetId="4">OFFSET('Flujos de efectivo'!ACOMTI1,0,MATCH([4]RDTOS!$DW$4,[4]RDTOS!$BI$2:$BV$2,0)-1,ROWS('Flujos de efectivo'!ACOMTI1),COLUMNS('Flujos de efectivo'!ACOMTI1))</definedName>
    <definedName name="sasa" localSheetId="57">OFFSET('Nota 12 Activos prepagados'!ACOMTI1,0,MATCH(#REF!,#REF!,0)-1,ROWS('Nota 12 Activos prepagados'!ACOMTI1),COLUMNS('Nota 12 Activos prepagados'!ACOMTI1))</definedName>
    <definedName name="sasa" localSheetId="58">OFFSET(ACOMTI1,0,MATCH([4]RDTOS!$DW$4,[4]RDTOS!$BI$2:$BV$2,0)-1,ROWS(ACOMTI1),COLUMNS(ACOMTI1))</definedName>
    <definedName name="sasa" localSheetId="61">OFFSET('Nota 14 Compromisos adquisicion'!ACOMTI1,0,MATCH(#REF!,#REF!,0)-1,ROWS('Nota 14 Compromisos adquisicion'!ACOMTI1),COLUMNS('Nota 14 Compromisos adquisicion'!ACOMTI1))</definedName>
    <definedName name="sasa" localSheetId="60">OFFSET(ACOMTI1,0,MATCH(#REF!,#REF!,0)-1,ROWS(ACOMTI1),COLUMNS(ACOMTI1))</definedName>
    <definedName name="sasa" localSheetId="63">OFFSET(ACOMTI1,0,MATCH(#REF!,#REF!,0)-1,ROWS(ACOMTI1),COLUMNS(ACOMTI1))</definedName>
    <definedName name="sasa" localSheetId="66">OFFSET(ACOMTI1,0,MATCH([4]RDTOS!$DW$4,[4]RDTOS!$BI$2:$BV$2,0)-1,ROWS(ACOMTI1),COLUMNS(ACOMTI1))</definedName>
    <definedName name="sasa" localSheetId="67">OFFSET(ACOMTI1,0,MATCH([4]RDTOS!$DW$4,[4]RDTOS!$BI$2:$BV$2,0)-1,ROWS(ACOMTI1),COLUMNS(ACOMTI1))</definedName>
    <definedName name="sasa" localSheetId="68">OFFSET(ACOMTI1,0,MATCH([4]RDTOS!$DW$4,[4]RDTOS!$BI$2:$BV$2,0)-1,ROWS(ACOMTI1),COLUMNS(ACOMTI1))</definedName>
    <definedName name="sasa" localSheetId="70">OFFSET('Nota 19 Activo por derecho'!ACOMTI1,0,MATCH(#REF!,#REF!,0)-1,ROWS('Nota 19 Activo por derecho'!ACOMTI1),COLUMNS('Nota 19 Activo por derecho'!ACOMTI1))</definedName>
    <definedName name="sasa" localSheetId="69">OFFSET(ACOMTI1,0,MATCH(#REF!,#REF!,0)-1,ROWS(ACOMTI1),COLUMNS(ACOMTI1))</definedName>
    <definedName name="sasa" localSheetId="71">OFFSET('Nota 19 Pasiv por arrend'!ACOMTI1,0,MATCH(#REF!,#REF!,0)-1,ROWS('Nota 19 Pasiv por arrend'!ACOMTI1),COLUMNS('Nota 19 Pasiv por arrend'!ACOMTI1))</definedName>
    <definedName name="sasa" localSheetId="10">OFFSET(ACOMTI1,0,MATCH([4]RDTOS!$DW$4,[4]RDTOS!$BI$2:$BV$2,0)-1,ROWS(ACOMTI1),COLUMNS(ACOMTI1))</definedName>
    <definedName name="sasa" localSheetId="9">OFFSET([0]!ACOMTI1,0,MATCH([4]RDTOS!$DW$4,[4]RDTOS!$BI$2:$BV$2,0)-1,ROWS([0]!ACOMTI1),COLUMNS([0]!ACOMTI1))</definedName>
    <definedName name="sasa" localSheetId="6">OFFSET(ACOMTI1,0,MATCH([4]RDTOS!$DW$4,[4]RDTOS!$BI$2:$BV$2,0)-1,ROWS(ACOMTI1),COLUMNS(ACOMTI1))</definedName>
    <definedName name="sasa" localSheetId="72">OFFSET(ACOMTI1,0,MATCH([4]RDTOS!$DW$4,[4]RDTOS!$BI$2:$BV$2,0)-1,ROWS(ACOMTI1),COLUMNS(ACOMTI1))</definedName>
    <definedName name="sasa" localSheetId="73">OFFSET(ACOMTI1,0,MATCH([4]RDTOS!$DW$4,[4]RDTOS!$BI$2:$BV$2,0)-1,ROWS(ACOMTI1),COLUMNS(ACOMTI1))</definedName>
    <definedName name="sasa" localSheetId="74">OFFSET(ACOMTI1,0,MATCH([4]RDTOS!$DW$4,[4]RDTOS!$BI$2:$BV$2,0)-1,ROWS(ACOMTI1),COLUMNS(ACOMTI1))</definedName>
    <definedName name="sasa" localSheetId="76">OFFSET(ACOMTI1,0,MATCH([4]RDTOS!$DW$4,[4]RDTOS!$BI$2:$BV$2,0)-1,ROWS(ACOMTI1),COLUMNS(ACOMTI1))</definedName>
    <definedName name="sasa" localSheetId="77">OFFSET(ACOMTI1,0,MATCH([4]RDTOS!$DW$4,[4]RDTOS!$BI$2:$BV$2,0)-1,ROWS(ACOMTI1),COLUMNS(ACOMTI1))</definedName>
    <definedName name="sasa" localSheetId="78">OFFSET(ACOMTI1,0,MATCH([4]RDTOS!$DW$4,[4]RDTOS!$BI$2:$BV$2,0)-1,ROWS(ACOMTI1),COLUMNS(ACOMTI1))</definedName>
    <definedName name="sasa" localSheetId="79">OFFSET(ACOMTI1,0,MATCH([4]RDTOS!$DW$4,[4]RDTOS!$BI$2:$BV$2,0)-1,ROWS(ACOMTI1),COLUMNS(ACOMTI1))</definedName>
    <definedName name="sasa" localSheetId="80">OFFSET(ACOMTI1,0,MATCH([4]RDTOS!$DW$4,[4]RDTOS!$BI$2:$BV$2,0)-1,ROWS(ACOMTI1),COLUMNS(ACOMTI1))</definedName>
    <definedName name="sasa" localSheetId="92">OFFSET(ACOMTI1,0,MATCH(#REF!,#REF!,0)-1,ROWS(ACOMTI1),COLUMNS(ACOMTI1))</definedName>
    <definedName name="sasa" localSheetId="91">OFFSET(ACOMTI1,0,MATCH(#REF!,#REF!,0)-1,ROWS(ACOMTI1),COLUMNS(ACOMTI1))</definedName>
    <definedName name="sasa" localSheetId="93">OFFSET(ACOMTI1,0,MATCH([4]RDTOS!$DW$4,[4]RDTOS!$BI$2:$BV$2,0)-1,ROWS(ACOMTI1),COLUMNS(ACOMTI1))</definedName>
    <definedName name="sasa" localSheetId="95">OFFSET('Nota 30A Provisiones - casos '!ACOMTI1,0,MATCH(#REF!,#REF!,0)-1,ROWS('Nota 30A Provisiones - casos '!ACOMTI1),COLUMNS('Nota 30A Provisiones - casos '!ACOMTI1))</definedName>
    <definedName name="sasa" localSheetId="97">OFFSET(ACOMTI1,0,MATCH([4]RDTOS!$DW$4,[4]RDTOS!$BI$2:$BV$2,0)-1,ROWS(ACOMTI1),COLUMNS(ACOMTI1))</definedName>
    <definedName name="sasa" localSheetId="103">OFFSET(ACOMTI1,0,MATCH([4]RDTOS!$DW$4,[4]RDTOS!$BI$2:$BV$2,0)-1,ROWS(ACOMTI1),COLUMNS(ACOMTI1))</definedName>
    <definedName name="sasa" localSheetId="104">OFFSET(ACOMTI1,0,MATCH([4]RDTOS!$DW$4,[4]RDTOS!$BI$2:$BV$2,0)-1,ROWS(ACOMTI1),COLUMNS(ACOMTI1))</definedName>
    <definedName name="sasa" localSheetId="105">OFFSET('Nota 42A Deprec amort dete ANF'!ACOMTI1,0,MATCH(#REF!,#REF!,0)-1,ROWS('Nota 42A Deprec amort dete ANF'!ACOMTI1),COLUMNS('Nota 42A Deprec amort dete ANF'!ACOMTI1))</definedName>
    <definedName name="sasa" localSheetId="106">OFFSET(ACOMTI1,0,MATCH([4]RDTOS!$DW$4,[4]RDTOS!$BI$2:$BV$2,0)-1,ROWS(ACOMTI1),COLUMNS(ACOMTI1))</definedName>
    <definedName name="sasa" localSheetId="107">OFFSET(ACOMTI1,0,MATCH([4]RDTOS!$DW$4,[4]RDTOS!$BI$2:$BV$2,0)-1,ROWS(ACOMTI1),COLUMNS(ACOMTI1))</definedName>
    <definedName name="sasa" localSheetId="11">OFFSET(ACOMTI1,0,MATCH([4]RDTOS!$DW$4,[4]RDTOS!$BI$2:$BV$2,0)-1,ROWS(ACOMTI1),COLUMNS(ACOMTI1))</definedName>
    <definedName name="sasa" localSheetId="16">OFFSET([5]!ACOMTI1,0,MATCH([4]RDTOS!$DW$4,[4]RDTOS!$BI$2:$BV$2,0)-1,ROWS([5]!ACOMTI1),COLUMNS([5]!ACOMTI1))</definedName>
    <definedName name="sasa" localSheetId="15">OFFSET([5]!ACOMTI1,0,MATCH([4]RDTOS!$DW$4,[4]RDTOS!$BI$2:$BV$2,0)-1,ROWS([5]!ACOMTI1),COLUMNS([5]!ACOMTI1))</definedName>
    <definedName name="sasa" localSheetId="20">OFFSET(ACOMTI1,0,MATCH([4]RDTOS!$DW$4,[4]RDTOS!$BI$2:$BV$2,0)-1,ROWS(ACOMTI1),COLUMNS(ACOMTI1))</definedName>
    <definedName name="sasa" localSheetId="28">OFFSET(ACOMTI1,0,MATCH([4]RDTOS!$DW$4,[4]RDTOS!$BI$2:$BV$2,0)-1,ROWS(ACOMTI1),COLUMNS(ACOMTI1))</definedName>
    <definedName name="sasa" localSheetId="29">OFFSET(ACOMTI1,0,MATCH([4]RDTOS!$DW$4,[4]RDTOS!$BI$2:$BV$2,0)-1,ROWS(ACOMTI1),COLUMNS(ACOMTI1))</definedName>
    <definedName name="sasa" localSheetId="33">OFFSET(ACOMTI1,0,MATCH([4]RDTOS!$DW$4,[4]RDTOS!$BI$2:$BV$2,0)-1,ROWS(ACOMTI1),COLUMNS(ACOMTI1))</definedName>
    <definedName name="sasa" localSheetId="31">OFFSET(ACOMTI1,0,MATCH([4]RDTOS!$DW$4,[4]RDTOS!$BI$2:$BV$2,0)-1,ROWS(ACOMTI1),COLUMNS(ACOMTI1))</definedName>
    <definedName name="sasa" localSheetId="36">OFFSET([0]!ACOMTI1,0,MATCH([4]RDTOS!$DW$4,[4]RDTOS!$BI$2:$BV$2,0)-1,ROWS([0]!ACOMTI1),COLUMNS([0]!ACOMTI1))</definedName>
    <definedName name="sasa" localSheetId="34">OFFSET(ACOMTI1,0,MATCH([4]RDTOS!$DW$4,[4]RDTOS!$BI$2:$BV$2,0)-1,ROWS(ACOMTI1),COLUMNS(ACOMTI1))</definedName>
    <definedName name="sasa" localSheetId="35">OFFSET([0]!ACOMTI1,0,MATCH([4]RDTOS!$DW$4,[4]RDTOS!$BI$2:$BV$2,0)-1,ROWS([0]!ACOMTI1),COLUMNS([0]!ACOMTI1))</definedName>
    <definedName name="sasa" localSheetId="98">OFFSET(ACOMTI1,0,MATCH([4]RDTOS!$DW$4,[4]RDTOS!$BI$2:$BV$2,0)-1,ROWS(ACOMTI1),COLUMNS(ACOMTI1))</definedName>
    <definedName name="sasa" localSheetId="2">OFFSET(ACOMTI1,0,MATCH([4]RDTOS!$DW$4,[4]RDTOS!$BI$2:$BV$2,0)-1,ROWS(ACOMTI1),COLUMNS(ACOMTI1))</definedName>
    <definedName name="sasa">OFFSET(ACOMTI1,0,MATCH([4]RDTOS!$DW$4,[4]RDTOS!$BI$2:$BV$2,0)-1,ROWS(ACOMTI1),COLUMNS(ACOMTI1))</definedName>
    <definedName name="sep" localSheetId="57">#REF!</definedName>
    <definedName name="sep" localSheetId="61">#REF!</definedName>
    <definedName name="sep" localSheetId="70">#REF!</definedName>
    <definedName name="sep" localSheetId="71">#REF!</definedName>
    <definedName name="sep" localSheetId="105">#REF!</definedName>
    <definedName name="sep">[6]Axo_Gasto!$AI$14:$AI$469</definedName>
    <definedName name="TablaHistorico" localSheetId="1" hidden="1">#REF!</definedName>
    <definedName name="TablaHistorico" localSheetId="0" hidden="1">#REF!</definedName>
    <definedName name="TablaHistorico" localSheetId="5" hidden="1">#REF!</definedName>
    <definedName name="TablaHistorico" localSheetId="4" hidden="1">#REF!</definedName>
    <definedName name="TablaHistorico" localSheetId="57" hidden="1">#REF!</definedName>
    <definedName name="TablaHistorico" localSheetId="58" hidden="1">#REF!</definedName>
    <definedName name="TablaHistorico" localSheetId="61" hidden="1">#REF!</definedName>
    <definedName name="TablaHistorico" localSheetId="63" hidden="1">#REF!</definedName>
    <definedName name="TablaHistorico" localSheetId="66" hidden="1">#REF!</definedName>
    <definedName name="TablaHistorico" localSheetId="67" hidden="1">#REF!</definedName>
    <definedName name="TablaHistorico" localSheetId="68" hidden="1">#REF!</definedName>
    <definedName name="TablaHistorico" localSheetId="70" hidden="1">#REF!</definedName>
    <definedName name="TablaHistorico" localSheetId="71" hidden="1">#REF!</definedName>
    <definedName name="TablaHistorico" localSheetId="10" hidden="1">#REF!</definedName>
    <definedName name="TablaHistorico" localSheetId="9" hidden="1">#REF!</definedName>
    <definedName name="TablaHistorico" localSheetId="6" hidden="1">#REF!</definedName>
    <definedName name="TablaHistorico" localSheetId="72" hidden="1">#REF!</definedName>
    <definedName name="TablaHistorico" localSheetId="73" hidden="1">#REF!</definedName>
    <definedName name="TablaHistorico" localSheetId="74" hidden="1">#REF!</definedName>
    <definedName name="TablaHistorico" localSheetId="76" hidden="1">#REF!</definedName>
    <definedName name="TablaHistorico" localSheetId="77" hidden="1">#REF!</definedName>
    <definedName name="TablaHistorico" localSheetId="78" hidden="1">#REF!</definedName>
    <definedName name="TablaHistorico" localSheetId="79" hidden="1">#REF!</definedName>
    <definedName name="TablaHistorico" localSheetId="90" hidden="1">#REF!</definedName>
    <definedName name="TablaHistorico" localSheetId="89" hidden="1">#REF!</definedName>
    <definedName name="TablaHistorico" localSheetId="88" hidden="1">#REF!</definedName>
    <definedName name="TablaHistorico" localSheetId="87" hidden="1">#REF!</definedName>
    <definedName name="TablaHistorico" localSheetId="80" hidden="1">#REF!</definedName>
    <definedName name="TablaHistorico" localSheetId="92" hidden="1">#REF!</definedName>
    <definedName name="TablaHistorico" localSheetId="91" hidden="1">#REF!</definedName>
    <definedName name="TablaHistorico" localSheetId="93" hidden="1">#REF!</definedName>
    <definedName name="TablaHistorico" localSheetId="95" hidden="1">#REF!</definedName>
    <definedName name="TablaHistorico" localSheetId="97" hidden="1">#REF!</definedName>
    <definedName name="TablaHistorico" localSheetId="103" hidden="1">#REF!</definedName>
    <definedName name="TablaHistorico" localSheetId="104" hidden="1">#REF!</definedName>
    <definedName name="TablaHistorico" localSheetId="105" hidden="1">#REF!</definedName>
    <definedName name="TablaHistorico" localSheetId="106" hidden="1">#REF!</definedName>
    <definedName name="TablaHistorico" localSheetId="107" hidden="1">#REF!</definedName>
    <definedName name="TablaHistorico" localSheetId="11" hidden="1">#REF!</definedName>
    <definedName name="TablaHistorico" localSheetId="19" hidden="1">#REF!</definedName>
    <definedName name="TablaHistorico" localSheetId="18" hidden="1">#REF!</definedName>
    <definedName name="TablaHistorico" localSheetId="16" hidden="1">#REF!</definedName>
    <definedName name="TablaHistorico" localSheetId="15" hidden="1">#REF!</definedName>
    <definedName name="TablaHistorico" localSheetId="20" hidden="1">#REF!</definedName>
    <definedName name="TablaHistorico" localSheetId="14" hidden="1">#REF!</definedName>
    <definedName name="TablaHistorico" localSheetId="13" hidden="1">#REF!</definedName>
    <definedName name="TablaHistorico" localSheetId="28" hidden="1">#REF!</definedName>
    <definedName name="TablaHistorico" localSheetId="29" hidden="1">#REF!</definedName>
    <definedName name="TablaHistorico" localSheetId="33" hidden="1">#REF!</definedName>
    <definedName name="TablaHistorico" localSheetId="31" hidden="1">#REF!</definedName>
    <definedName name="TablaHistorico" localSheetId="36" hidden="1">#REF!</definedName>
    <definedName name="TablaHistorico" localSheetId="34" hidden="1">#REF!</definedName>
    <definedName name="TablaHistorico" localSheetId="35" hidden="1">#REF!</definedName>
    <definedName name="TablaHistorico" localSheetId="98" hidden="1">#REF!</definedName>
    <definedName name="TablaHistorico" localSheetId="2" hidden="1">#REF!</definedName>
    <definedName name="TablaHistorico" hidden="1">#REF!</definedName>
    <definedName name="Tao" localSheetId="0">#REF!</definedName>
    <definedName name="Tao" localSheetId="5">#REF!</definedName>
    <definedName name="Tao" localSheetId="4">#REF!</definedName>
    <definedName name="Tao" localSheetId="57">#REF!</definedName>
    <definedName name="Tao" localSheetId="58">#REF!</definedName>
    <definedName name="Tao" localSheetId="61">#REF!</definedName>
    <definedName name="Tao" localSheetId="66">#REF!</definedName>
    <definedName name="Tao" localSheetId="67">#REF!</definedName>
    <definedName name="Tao" localSheetId="68">#REF!</definedName>
    <definedName name="Tao" localSheetId="70">#REF!</definedName>
    <definedName name="Tao" localSheetId="71">#REF!</definedName>
    <definedName name="Tao" localSheetId="72">#REF!</definedName>
    <definedName name="Tao" localSheetId="73">#REF!</definedName>
    <definedName name="Tao" localSheetId="74">#REF!</definedName>
    <definedName name="Tao" localSheetId="76">#REF!</definedName>
    <definedName name="Tao" localSheetId="79">#REF!</definedName>
    <definedName name="Tao" localSheetId="95">#REF!</definedName>
    <definedName name="Tao" localSheetId="97">#REF!</definedName>
    <definedName name="Tao" localSheetId="103">#REF!</definedName>
    <definedName name="Tao" localSheetId="104">#REF!</definedName>
    <definedName name="Tao" localSheetId="106">#REF!</definedName>
    <definedName name="Tao" localSheetId="107">#REF!</definedName>
    <definedName name="Tao" localSheetId="11">#REF!</definedName>
    <definedName name="Tao" localSheetId="25">#REF!</definedName>
    <definedName name="Tao" localSheetId="26">#REF!</definedName>
    <definedName name="Tao" localSheetId="27">#REF!</definedName>
    <definedName name="Tao" localSheetId="28">#REF!</definedName>
    <definedName name="Tao" localSheetId="29">#REF!</definedName>
    <definedName name="Tao" localSheetId="98">#REF!</definedName>
    <definedName name="Tao">#REF!</definedName>
    <definedName name="tasa" localSheetId="57">#REF!</definedName>
    <definedName name="tasa" localSheetId="61">#REF!</definedName>
    <definedName name="tasa" localSheetId="70">#REF!</definedName>
    <definedName name="tasa" localSheetId="71">#REF!</definedName>
    <definedName name="tasa" localSheetId="95">#REF!</definedName>
    <definedName name="tasa" localSheetId="105">#REF!</definedName>
    <definedName name="tasa">[28]PagosContrat!$A$145</definedName>
    <definedName name="TASAS" localSheetId="1">#REF!</definedName>
    <definedName name="TASAS" localSheetId="0">#REF!</definedName>
    <definedName name="TASAS" localSheetId="5">#REF!</definedName>
    <definedName name="TASAS" localSheetId="4">#REF!</definedName>
    <definedName name="TASAS" localSheetId="57">#REF!</definedName>
    <definedName name="TASAS" localSheetId="58">#REF!</definedName>
    <definedName name="TASAS" localSheetId="61">#REF!</definedName>
    <definedName name="TASAS" localSheetId="63">#REF!</definedName>
    <definedName name="TASAS" localSheetId="66">#REF!</definedName>
    <definedName name="TASAS" localSheetId="67">#REF!</definedName>
    <definedName name="TASAS" localSheetId="68">#REF!</definedName>
    <definedName name="TASAS" localSheetId="10">#REF!</definedName>
    <definedName name="TASAS" localSheetId="9">#REF!</definedName>
    <definedName name="TASAS" localSheetId="6">#REF!</definedName>
    <definedName name="TASAS" localSheetId="72">#REF!</definedName>
    <definedName name="TASAS" localSheetId="73">#REF!</definedName>
    <definedName name="TASAS" localSheetId="74">#REF!</definedName>
    <definedName name="TASAS" localSheetId="76">#REF!</definedName>
    <definedName name="TASAS" localSheetId="77">#REF!</definedName>
    <definedName name="TASAS" localSheetId="78">#REF!</definedName>
    <definedName name="TASAS" localSheetId="79">#REF!</definedName>
    <definedName name="TASAS" localSheetId="90">#REF!</definedName>
    <definedName name="TASAS" localSheetId="89">#REF!</definedName>
    <definedName name="TASAS" localSheetId="88">#REF!</definedName>
    <definedName name="TASAS" localSheetId="87">#REF!</definedName>
    <definedName name="TASAS" localSheetId="80">#REF!</definedName>
    <definedName name="TASAS" localSheetId="92">#REF!</definedName>
    <definedName name="TASAS" localSheetId="91">#REF!</definedName>
    <definedName name="TASAS" localSheetId="93">#REF!</definedName>
    <definedName name="TASAS" localSheetId="95">#REF!</definedName>
    <definedName name="TASAS" localSheetId="97">#REF!</definedName>
    <definedName name="TASAS" localSheetId="103">#REF!</definedName>
    <definedName name="TASAS" localSheetId="104">#REF!</definedName>
    <definedName name="TASAS" localSheetId="105">#REF!</definedName>
    <definedName name="TASAS" localSheetId="106">#REF!</definedName>
    <definedName name="TASAS" localSheetId="107">#REF!</definedName>
    <definedName name="TASAS" localSheetId="11">#REF!</definedName>
    <definedName name="TASAS" localSheetId="19">#REF!</definedName>
    <definedName name="TASAS" localSheetId="18">#REF!</definedName>
    <definedName name="TASAS" localSheetId="16">#REF!</definedName>
    <definedName name="TASAS" localSheetId="15">#REF!</definedName>
    <definedName name="TASAS" localSheetId="20">#REF!</definedName>
    <definedName name="TASAS" localSheetId="14">#REF!</definedName>
    <definedName name="TASAS" localSheetId="13">#REF!</definedName>
    <definedName name="TASAS" localSheetId="28">#REF!</definedName>
    <definedName name="TASAS" localSheetId="29">#REF!</definedName>
    <definedName name="TASAS" localSheetId="33">#REF!</definedName>
    <definedName name="TASAS" localSheetId="31">#REF!</definedName>
    <definedName name="TASAS" localSheetId="36">#REF!</definedName>
    <definedName name="TASAS" localSheetId="34">#REF!</definedName>
    <definedName name="TASAS" localSheetId="35">#REF!</definedName>
    <definedName name="TASAS" localSheetId="98">#REF!</definedName>
    <definedName name="TASAS" localSheetId="2">#REF!</definedName>
    <definedName name="TASAS">#REF!</definedName>
    <definedName name="TC_COP" localSheetId="0">#REF!</definedName>
    <definedName name="TC_COP" localSheetId="5">#REF!</definedName>
    <definedName name="TC_COP" localSheetId="4">#REF!</definedName>
    <definedName name="TC_COP" localSheetId="47">#REF!</definedName>
    <definedName name="TC_COP" localSheetId="56">#REF!</definedName>
    <definedName name="TC_COP" localSheetId="55">#REF!</definedName>
    <definedName name="TC_COP" localSheetId="54">#REF!</definedName>
    <definedName name="TC_COP" localSheetId="57">#REF!</definedName>
    <definedName name="TC_COP" localSheetId="58">#REF!</definedName>
    <definedName name="TC_COP" localSheetId="61">#REF!</definedName>
    <definedName name="TC_COP" localSheetId="60">#REF!</definedName>
    <definedName name="TC_COP" localSheetId="62">#REF!</definedName>
    <definedName name="TC_COP" localSheetId="63">#REF!</definedName>
    <definedName name="TC_COP" localSheetId="66">#REF!</definedName>
    <definedName name="TC_COP" localSheetId="67">#REF!</definedName>
    <definedName name="TC_COP" localSheetId="68">#REF!</definedName>
    <definedName name="TC_COP" localSheetId="10">#REF!</definedName>
    <definedName name="TC_COP" localSheetId="9">#REF!</definedName>
    <definedName name="TC_COP" localSheetId="6">#REF!</definedName>
    <definedName name="TC_COP" localSheetId="72">#REF!</definedName>
    <definedName name="TC_COP" localSheetId="73">#REF!</definedName>
    <definedName name="TC_COP" localSheetId="74">#REF!</definedName>
    <definedName name="TC_COP" localSheetId="76">#REF!</definedName>
    <definedName name="TC_COP" localSheetId="77">#REF!</definedName>
    <definedName name="TC_COP" localSheetId="78">#REF!</definedName>
    <definedName name="TC_COP" localSheetId="79">#REF!</definedName>
    <definedName name="TC_COP" localSheetId="85">#REF!</definedName>
    <definedName name="TC_COP" localSheetId="90">#REF!</definedName>
    <definedName name="TC_COP" localSheetId="89">#REF!</definedName>
    <definedName name="TC_COP" localSheetId="88">#REF!</definedName>
    <definedName name="TC_COP" localSheetId="87">#REF!</definedName>
    <definedName name="TC_COP" localSheetId="83">#REF!</definedName>
    <definedName name="TC_COP" localSheetId="84">#REF!</definedName>
    <definedName name="TC_COP" localSheetId="80">#REF!</definedName>
    <definedName name="TC_COP" localSheetId="81">#REF!</definedName>
    <definedName name="TC_COP" localSheetId="92">#REF!</definedName>
    <definedName name="TC_COP" localSheetId="91">#REF!</definedName>
    <definedName name="TC_COP" localSheetId="93">#REF!</definedName>
    <definedName name="TC_COP" localSheetId="95">#REF!</definedName>
    <definedName name="TC_COP" localSheetId="97">#REF!</definedName>
    <definedName name="TC_COP" localSheetId="103">#REF!</definedName>
    <definedName name="TC_COP" localSheetId="104">#REF!</definedName>
    <definedName name="TC_COP" localSheetId="105">#REF!</definedName>
    <definedName name="TC_COP" localSheetId="106">#REF!</definedName>
    <definedName name="TC_COP" localSheetId="107">#REF!</definedName>
    <definedName name="TC_COP" localSheetId="11">#REF!</definedName>
    <definedName name="TC_COP" localSheetId="12">#REF!</definedName>
    <definedName name="TC_COP" localSheetId="17">#REF!</definedName>
    <definedName name="TC_COP" localSheetId="19">#REF!</definedName>
    <definedName name="TC_COP" localSheetId="18">#REF!</definedName>
    <definedName name="TC_COP" localSheetId="16">#REF!</definedName>
    <definedName name="TC_COP" localSheetId="15">#REF!</definedName>
    <definedName name="TC_COP" localSheetId="20">#REF!</definedName>
    <definedName name="TC_COP" localSheetId="14">#REF!</definedName>
    <definedName name="TC_COP" localSheetId="13">#REF!</definedName>
    <definedName name="TC_COP" localSheetId="22">#REF!</definedName>
    <definedName name="TC_COP" localSheetId="21">#REF!</definedName>
    <definedName name="TC_COP" localSheetId="27">#REF!</definedName>
    <definedName name="TC_COP" localSheetId="28">#REF!</definedName>
    <definedName name="TC_COP" localSheetId="29">#REF!</definedName>
    <definedName name="TC_COP" localSheetId="33">#REF!</definedName>
    <definedName name="TC_COP" localSheetId="31">#REF!</definedName>
    <definedName name="TC_COP" localSheetId="30">#REF!</definedName>
    <definedName name="TC_COP" localSheetId="36">#REF!</definedName>
    <definedName name="TC_COP" localSheetId="34">#REF!</definedName>
    <definedName name="TC_COP" localSheetId="35">#REF!</definedName>
    <definedName name="TC_COP" localSheetId="98">#REF!</definedName>
    <definedName name="TC_COP">#REF!</definedName>
    <definedName name="TCCOP" localSheetId="0">#REF!</definedName>
    <definedName name="TCCOP" localSheetId="5">#REF!</definedName>
    <definedName name="TCCOP" localSheetId="4">#REF!</definedName>
    <definedName name="TCCOP" localSheetId="47">#REF!</definedName>
    <definedName name="TCCOP" localSheetId="56">#REF!</definedName>
    <definedName name="TCCOP" localSheetId="55">#REF!</definedName>
    <definedName name="TCCOP" localSheetId="54">#REF!</definedName>
    <definedName name="TCCOP" localSheetId="57">#REF!</definedName>
    <definedName name="TCCOP" localSheetId="58">#REF!</definedName>
    <definedName name="TCCOP" localSheetId="61">#REF!</definedName>
    <definedName name="TCCOP" localSheetId="60">#REF!</definedName>
    <definedName name="TCCOP" localSheetId="62">#REF!</definedName>
    <definedName name="TCCOP" localSheetId="63">#REF!</definedName>
    <definedName name="TCCOP" localSheetId="66">#REF!</definedName>
    <definedName name="TCCOP" localSheetId="67">#REF!</definedName>
    <definedName name="TCCOP" localSheetId="68">#REF!</definedName>
    <definedName name="TCCOP" localSheetId="10">#REF!</definedName>
    <definedName name="TCCOP" localSheetId="9">#REF!</definedName>
    <definedName name="TCCOP" localSheetId="6">#REF!</definedName>
    <definedName name="TCCOP" localSheetId="72">#REF!</definedName>
    <definedName name="TCCOP" localSheetId="73">#REF!</definedName>
    <definedName name="TCCOP" localSheetId="74">#REF!</definedName>
    <definedName name="TCCOP" localSheetId="76">#REF!</definedName>
    <definedName name="TCCOP" localSheetId="77">#REF!</definedName>
    <definedName name="TCCOP" localSheetId="78">#REF!</definedName>
    <definedName name="TCCOP" localSheetId="79">#REF!</definedName>
    <definedName name="TCCOP" localSheetId="85">#REF!</definedName>
    <definedName name="TCCOP" localSheetId="90">#REF!</definedName>
    <definedName name="TCCOP" localSheetId="89">#REF!</definedName>
    <definedName name="TCCOP" localSheetId="88">#REF!</definedName>
    <definedName name="TCCOP" localSheetId="87">#REF!</definedName>
    <definedName name="TCCOP" localSheetId="83">#REF!</definedName>
    <definedName name="TCCOP" localSheetId="84">#REF!</definedName>
    <definedName name="TCCOP" localSheetId="80">#REF!</definedName>
    <definedName name="TCCOP" localSheetId="81">#REF!</definedName>
    <definedName name="TCCOP" localSheetId="92">#REF!</definedName>
    <definedName name="TCCOP" localSheetId="91">#REF!</definedName>
    <definedName name="TCCOP" localSheetId="93">#REF!</definedName>
    <definedName name="TCCOP" localSheetId="95">#REF!</definedName>
    <definedName name="TCCOP" localSheetId="97">#REF!</definedName>
    <definedName name="TCCOP" localSheetId="103">#REF!</definedName>
    <definedName name="TCCOP" localSheetId="104">#REF!</definedName>
    <definedName name="TCCOP" localSheetId="105">#REF!</definedName>
    <definedName name="TCCOP" localSheetId="106">#REF!</definedName>
    <definedName name="TCCOP" localSheetId="107">#REF!</definedName>
    <definedName name="TCCOP" localSheetId="11">#REF!</definedName>
    <definedName name="TCCOP" localSheetId="12">#REF!</definedName>
    <definedName name="TCCOP" localSheetId="17">#REF!</definedName>
    <definedName name="TCCOP" localSheetId="19">#REF!</definedName>
    <definedName name="TCCOP" localSheetId="18">#REF!</definedName>
    <definedName name="TCCOP" localSheetId="16">#REF!</definedName>
    <definedName name="TCCOP" localSheetId="15">#REF!</definedName>
    <definedName name="TCCOP" localSheetId="20">#REF!</definedName>
    <definedName name="TCCOP" localSheetId="14">#REF!</definedName>
    <definedName name="TCCOP" localSheetId="13">#REF!</definedName>
    <definedName name="TCCOP" localSheetId="22">#REF!</definedName>
    <definedName name="TCCOP" localSheetId="21">#REF!</definedName>
    <definedName name="TCCOP" localSheetId="27">#REF!</definedName>
    <definedName name="TCCOP" localSheetId="28">#REF!</definedName>
    <definedName name="TCCOP" localSheetId="29">#REF!</definedName>
    <definedName name="TCCOP" localSheetId="33">#REF!</definedName>
    <definedName name="TCCOP" localSheetId="31">#REF!</definedName>
    <definedName name="TCCOP" localSheetId="30">#REF!</definedName>
    <definedName name="TCCOP" localSheetId="36">#REF!</definedName>
    <definedName name="TCCOP" localSheetId="34">#REF!</definedName>
    <definedName name="TCCOP" localSheetId="35">#REF!</definedName>
    <definedName name="TCCOP" localSheetId="98">#REF!</definedName>
    <definedName name="TCCOP">#REF!</definedName>
    <definedName name="Tfin" localSheetId="57">#REF!</definedName>
    <definedName name="Tfin" localSheetId="61">#REF!</definedName>
    <definedName name="Tfin" localSheetId="70">#REF!</definedName>
    <definedName name="Tfin" localSheetId="71">#REF!</definedName>
    <definedName name="Tfin" localSheetId="95">#REF!</definedName>
    <definedName name="Tfin" localSheetId="105">#REF!</definedName>
    <definedName name="Tfin">[14]Supuestos!$D$9</definedName>
    <definedName name="Tini" localSheetId="57">#REF!</definedName>
    <definedName name="Tini" localSheetId="61">#REF!</definedName>
    <definedName name="Tini" localSheetId="70">#REF!</definedName>
    <definedName name="Tini" localSheetId="71">#REF!</definedName>
    <definedName name="Tini" localSheetId="95">#REF!</definedName>
    <definedName name="Tini" localSheetId="105">#REF!</definedName>
    <definedName name="Tini">[14]Supuestos!$D$7</definedName>
    <definedName name="TIR_bonos_B_última" localSheetId="57">#REF!</definedName>
    <definedName name="TIR_bonos_B_última">#REF!</definedName>
    <definedName name="TIR_educacional_última" localSheetId="57">#REF!</definedName>
    <definedName name="TIR_educacional_última">#REF!</definedName>
    <definedName name="TIR_médico_última" localSheetId="57">#REF!</definedName>
    <definedName name="TIR_médico_última">#REF!</definedName>
    <definedName name="TIR_pensiones_última" localSheetId="57">#REF!</definedName>
    <definedName name="TIR_pensiones_última">#REF!</definedName>
    <definedName name="_xlnm.Print_Titles" localSheetId="0">#REF!</definedName>
    <definedName name="_xlnm.Print_Titles" localSheetId="5">#REF!</definedName>
    <definedName name="_xlnm.Print_Titles" localSheetId="4">#REF!</definedName>
    <definedName name="_xlnm.Print_Titles" localSheetId="57">#REF!</definedName>
    <definedName name="_xlnm.Print_Titles" localSheetId="58">#REF!</definedName>
    <definedName name="_xlnm.Print_Titles" localSheetId="61">#REF!</definedName>
    <definedName name="_xlnm.Print_Titles" localSheetId="63">#REF!</definedName>
    <definedName name="_xlnm.Print_Titles" localSheetId="66">#REF!</definedName>
    <definedName name="_xlnm.Print_Titles" localSheetId="67">#REF!</definedName>
    <definedName name="_xlnm.Print_Titles" localSheetId="68">#REF!</definedName>
    <definedName name="_xlnm.Print_Titles" localSheetId="10">#REF!</definedName>
    <definedName name="_xlnm.Print_Titles" localSheetId="9">#REF!</definedName>
    <definedName name="_xlnm.Print_Titles" localSheetId="6">#REF!</definedName>
    <definedName name="_xlnm.Print_Titles" localSheetId="72">#REF!</definedName>
    <definedName name="_xlnm.Print_Titles" localSheetId="73">#REF!</definedName>
    <definedName name="_xlnm.Print_Titles" localSheetId="74">#REF!</definedName>
    <definedName name="_xlnm.Print_Titles" localSheetId="76">#REF!</definedName>
    <definedName name="_xlnm.Print_Titles" localSheetId="77">#REF!</definedName>
    <definedName name="_xlnm.Print_Titles" localSheetId="78">#REF!</definedName>
    <definedName name="_xlnm.Print_Titles" localSheetId="79">#REF!</definedName>
    <definedName name="_xlnm.Print_Titles" localSheetId="90">#REF!</definedName>
    <definedName name="_xlnm.Print_Titles" localSheetId="89">#REF!</definedName>
    <definedName name="_xlnm.Print_Titles" localSheetId="88">#REF!</definedName>
    <definedName name="_xlnm.Print_Titles" localSheetId="87">#REF!</definedName>
    <definedName name="_xlnm.Print_Titles" localSheetId="80">#REF!</definedName>
    <definedName name="_xlnm.Print_Titles" localSheetId="92">#REF!</definedName>
    <definedName name="_xlnm.Print_Titles" localSheetId="91">#REF!</definedName>
    <definedName name="_xlnm.Print_Titles" localSheetId="93">#REF!</definedName>
    <definedName name="_xlnm.Print_Titles" localSheetId="95">#REF!</definedName>
    <definedName name="_xlnm.Print_Titles" localSheetId="97">#REF!</definedName>
    <definedName name="_xlnm.Print_Titles" localSheetId="103">#REF!</definedName>
    <definedName name="_xlnm.Print_Titles" localSheetId="104">#REF!</definedName>
    <definedName name="_xlnm.Print_Titles" localSheetId="105">#REF!</definedName>
    <definedName name="_xlnm.Print_Titles" localSheetId="106">#REF!</definedName>
    <definedName name="_xlnm.Print_Titles" localSheetId="107">#REF!</definedName>
    <definedName name="_xlnm.Print_Titles" localSheetId="11">#REF!</definedName>
    <definedName name="_xlnm.Print_Titles" localSheetId="19">#REF!</definedName>
    <definedName name="_xlnm.Print_Titles" localSheetId="18">#REF!</definedName>
    <definedName name="_xlnm.Print_Titles" localSheetId="16">#REF!</definedName>
    <definedName name="_xlnm.Print_Titles" localSheetId="15">#REF!</definedName>
    <definedName name="_xlnm.Print_Titles" localSheetId="20">#REF!</definedName>
    <definedName name="_xlnm.Print_Titles" localSheetId="14">#REF!</definedName>
    <definedName name="_xlnm.Print_Titles" localSheetId="13">#REF!</definedName>
    <definedName name="_xlnm.Print_Titles" localSheetId="25">#REF!</definedName>
    <definedName name="_xlnm.Print_Titles" localSheetId="26">#REF!</definedName>
    <definedName name="_xlnm.Print_Titles" localSheetId="27">#REF!</definedName>
    <definedName name="_xlnm.Print_Titles" localSheetId="28">#REF!</definedName>
    <definedName name="_xlnm.Print_Titles" localSheetId="29">#REF!</definedName>
    <definedName name="_xlnm.Print_Titles" localSheetId="33">#REF!</definedName>
    <definedName name="_xlnm.Print_Titles" localSheetId="31">#REF!</definedName>
    <definedName name="_xlnm.Print_Titles" localSheetId="36">#REF!</definedName>
    <definedName name="_xlnm.Print_Titles" localSheetId="34">#REF!</definedName>
    <definedName name="_xlnm.Print_Titles" localSheetId="35">#REF!</definedName>
    <definedName name="_xlnm.Print_Titles" localSheetId="98">#REF!</definedName>
    <definedName name="_xlnm.Print_Titles">#REF!</definedName>
    <definedName name="TOTALCARGO" localSheetId="0">#REF!</definedName>
    <definedName name="TOTALCARGO" localSheetId="5">#REF!</definedName>
    <definedName name="TOTALCARGO" localSheetId="4">#REF!</definedName>
    <definedName name="TOTALCARGO" localSheetId="57">#REF!</definedName>
    <definedName name="TOTALCARGO" localSheetId="58">#REF!</definedName>
    <definedName name="TOTALCARGO" localSheetId="61">#REF!</definedName>
    <definedName name="TOTALCARGO" localSheetId="66">#REF!</definedName>
    <definedName name="TOTALCARGO" localSheetId="67">#REF!</definedName>
    <definedName name="TOTALCARGO" localSheetId="68">#REF!</definedName>
    <definedName name="TOTALCARGO" localSheetId="6">#REF!</definedName>
    <definedName name="TOTALCARGO" localSheetId="72">#REF!</definedName>
    <definedName name="TOTALCARGO" localSheetId="73">#REF!</definedName>
    <definedName name="TOTALCARGO" localSheetId="74">#REF!</definedName>
    <definedName name="TOTALCARGO" localSheetId="76">#REF!</definedName>
    <definedName name="TOTALCARGO" localSheetId="77">#REF!</definedName>
    <definedName name="TOTALCARGO" localSheetId="78">#REF!</definedName>
    <definedName name="TOTALCARGO" localSheetId="79">#REF!</definedName>
    <definedName name="TOTALCARGO" localSheetId="95">#REF!</definedName>
    <definedName name="TOTALCARGO" localSheetId="97">#REF!</definedName>
    <definedName name="TOTALCARGO" localSheetId="103">#REF!</definedName>
    <definedName name="TOTALCARGO" localSheetId="104">#REF!</definedName>
    <definedName name="TOTALCARGO" localSheetId="106">#REF!</definedName>
    <definedName name="TOTALCARGO" localSheetId="107">#REF!</definedName>
    <definedName name="TOTALCARGO" localSheetId="11">#REF!</definedName>
    <definedName name="TOTALCARGO" localSheetId="28">#REF!</definedName>
    <definedName name="TOTALCARGO" localSheetId="29">#REF!</definedName>
    <definedName name="TOTALCARGO" localSheetId="98">#REF!</definedName>
    <definedName name="TOTALCARGO">#REF!</definedName>
    <definedName name="TProAnt" localSheetId="57">#REF!</definedName>
    <definedName name="TProAnt" localSheetId="61">#REF!</definedName>
    <definedName name="TProAnt" localSheetId="70">#REF!</definedName>
    <definedName name="TProAnt" localSheetId="71">#REF!</definedName>
    <definedName name="TProAnt" localSheetId="95">#REF!</definedName>
    <definedName name="TProAnt" localSheetId="105">#REF!</definedName>
    <definedName name="TProAnt">[14]Supuestos!$D$11</definedName>
    <definedName name="trámite" localSheetId="57">#REF!</definedName>
    <definedName name="trámite" localSheetId="61">#REF!</definedName>
    <definedName name="trámite" localSheetId="70">#REF!</definedName>
    <definedName name="trámite" localSheetId="71">#REF!</definedName>
    <definedName name="trámite" localSheetId="105">#REF!</definedName>
    <definedName name="trámite">[6]AnexoHW!$P$13:$P$138</definedName>
    <definedName name="trámiteSW" localSheetId="57">#REF!</definedName>
    <definedName name="trámiteSW" localSheetId="61">#REF!</definedName>
    <definedName name="trámiteSW" localSheetId="70">#REF!</definedName>
    <definedName name="trámiteSW" localSheetId="71">#REF!</definedName>
    <definedName name="trámiteSW" localSheetId="105">#REF!</definedName>
    <definedName name="trámiteSW">[6]AnexoSW!$R$14:$R$250</definedName>
    <definedName name="TRASPASO" localSheetId="1">#REF!</definedName>
    <definedName name="TRASPASO" localSheetId="0">#REF!</definedName>
    <definedName name="TRASPASO" localSheetId="5">#REF!</definedName>
    <definedName name="TRASPASO" localSheetId="4">#REF!</definedName>
    <definedName name="TRASPASO" localSheetId="57">#REF!</definedName>
    <definedName name="TRASPASO" localSheetId="58">#REF!</definedName>
    <definedName name="TRASPASO" localSheetId="61">#REF!</definedName>
    <definedName name="TRASPASO" localSheetId="63">#REF!</definedName>
    <definedName name="TRASPASO" localSheetId="66">#REF!</definedName>
    <definedName name="TRASPASO" localSheetId="67">#REF!</definedName>
    <definedName name="TRASPASO" localSheetId="68">#REF!</definedName>
    <definedName name="TRASPASO" localSheetId="10">#REF!</definedName>
    <definedName name="TRASPASO" localSheetId="9">#REF!</definedName>
    <definedName name="TRASPASO" localSheetId="6">#REF!</definedName>
    <definedName name="TRASPASO" localSheetId="72">#REF!</definedName>
    <definedName name="TRASPASO" localSheetId="73">#REF!</definedName>
    <definedName name="TRASPASO" localSheetId="74">#REF!</definedName>
    <definedName name="TRASPASO" localSheetId="76">#REF!</definedName>
    <definedName name="TRASPASO" localSheetId="77">#REF!</definedName>
    <definedName name="TRASPASO" localSheetId="78">#REF!</definedName>
    <definedName name="TRASPASO" localSheetId="79">#REF!</definedName>
    <definedName name="TRASPASO" localSheetId="90">#REF!</definedName>
    <definedName name="TRASPASO" localSheetId="89">#REF!</definedName>
    <definedName name="TRASPASO" localSheetId="88">#REF!</definedName>
    <definedName name="TRASPASO" localSheetId="87">#REF!</definedName>
    <definedName name="TRASPASO" localSheetId="80">#REF!</definedName>
    <definedName name="TRASPASO" localSheetId="92">#REF!</definedName>
    <definedName name="TRASPASO" localSheetId="91">#REF!</definedName>
    <definedName name="TRASPASO" localSheetId="93">#REF!</definedName>
    <definedName name="TRASPASO" localSheetId="95">#REF!</definedName>
    <definedName name="TRASPASO" localSheetId="97">#REF!</definedName>
    <definedName name="TRASPASO" localSheetId="103">#REF!</definedName>
    <definedName name="TRASPASO" localSheetId="104">#REF!</definedName>
    <definedName name="TRASPASO" localSheetId="105">#REF!</definedName>
    <definedName name="TRASPASO" localSheetId="106">#REF!</definedName>
    <definedName name="TRASPASO" localSheetId="107">#REF!</definedName>
    <definedName name="TRASPASO" localSheetId="11">#REF!</definedName>
    <definedName name="TRASPASO" localSheetId="19">#REF!</definedName>
    <definedName name="TRASPASO" localSheetId="18">#REF!</definedName>
    <definedName name="TRASPASO" localSheetId="16">#REF!</definedName>
    <definedName name="TRASPASO" localSheetId="15">#REF!</definedName>
    <definedName name="TRASPASO" localSheetId="20">#REF!</definedName>
    <definedName name="TRASPASO" localSheetId="14">#REF!</definedName>
    <definedName name="TRASPASO" localSheetId="13">#REF!</definedName>
    <definedName name="TRASPASO" localSheetId="28">#REF!</definedName>
    <definedName name="TRASPASO" localSheetId="29">#REF!</definedName>
    <definedName name="TRASPASO" localSheetId="33">#REF!</definedName>
    <definedName name="TRASPASO" localSheetId="31">#REF!</definedName>
    <definedName name="TRASPASO" localSheetId="36">#REF!</definedName>
    <definedName name="TRASPASO" localSheetId="34">#REF!</definedName>
    <definedName name="TRASPASO" localSheetId="35">#REF!</definedName>
    <definedName name="TRASPASO" localSheetId="98">#REF!</definedName>
    <definedName name="TRASPASO" localSheetId="2">#REF!</definedName>
    <definedName name="TRASPASO">#REF!</definedName>
    <definedName name="TRES" localSheetId="1">#REF!</definedName>
    <definedName name="TRES" localSheetId="0">#REF!</definedName>
    <definedName name="TRES" localSheetId="5">#REF!</definedName>
    <definedName name="TRES" localSheetId="4">#REF!</definedName>
    <definedName name="TRES" localSheetId="57">#REF!</definedName>
    <definedName name="TRES" localSheetId="58">#REF!</definedName>
    <definedName name="TRES" localSheetId="61">#REF!</definedName>
    <definedName name="TRES" localSheetId="63">#REF!</definedName>
    <definedName name="TRES" localSheetId="66">#REF!</definedName>
    <definedName name="TRES" localSheetId="67">#REF!</definedName>
    <definedName name="TRES" localSheetId="68">#REF!</definedName>
    <definedName name="TRES" localSheetId="10">#REF!</definedName>
    <definedName name="TRES" localSheetId="9">#REF!</definedName>
    <definedName name="TRES" localSheetId="6">#REF!</definedName>
    <definedName name="TRES" localSheetId="72">#REF!</definedName>
    <definedName name="TRES" localSheetId="73">#REF!</definedName>
    <definedName name="TRES" localSheetId="74">#REF!</definedName>
    <definedName name="TRES" localSheetId="76">#REF!</definedName>
    <definedName name="TRES" localSheetId="77">#REF!</definedName>
    <definedName name="TRES" localSheetId="78">#REF!</definedName>
    <definedName name="TRES" localSheetId="79">#REF!</definedName>
    <definedName name="TRES" localSheetId="90">#REF!</definedName>
    <definedName name="TRES" localSheetId="89">#REF!</definedName>
    <definedName name="TRES" localSheetId="88">#REF!</definedName>
    <definedName name="TRES" localSheetId="87">#REF!</definedName>
    <definedName name="TRES" localSheetId="80">#REF!</definedName>
    <definedName name="TRES" localSheetId="92">#REF!</definedName>
    <definedName name="TRES" localSheetId="91">#REF!</definedName>
    <definedName name="TRES" localSheetId="93">#REF!</definedName>
    <definedName name="TRES" localSheetId="95">#REF!</definedName>
    <definedName name="TRES" localSheetId="97">#REF!</definedName>
    <definedName name="TRES" localSheetId="103">#REF!</definedName>
    <definedName name="TRES" localSheetId="104">#REF!</definedName>
    <definedName name="TRES" localSheetId="105">#REF!</definedName>
    <definedName name="TRES" localSheetId="106">#REF!</definedName>
    <definedName name="TRES" localSheetId="107">#REF!</definedName>
    <definedName name="TRES" localSheetId="11">#REF!</definedName>
    <definedName name="TRES" localSheetId="19">#REF!</definedName>
    <definedName name="TRES" localSheetId="18">#REF!</definedName>
    <definedName name="TRES" localSheetId="16">#REF!</definedName>
    <definedName name="TRES" localSheetId="15">#REF!</definedName>
    <definedName name="TRES" localSheetId="20">#REF!</definedName>
    <definedName name="TRES" localSheetId="14">#REF!</definedName>
    <definedName name="TRES" localSheetId="13">#REF!</definedName>
    <definedName name="TRES" localSheetId="28">#REF!</definedName>
    <definedName name="TRES" localSheetId="29">#REF!</definedName>
    <definedName name="TRES" localSheetId="33">#REF!</definedName>
    <definedName name="TRES" localSheetId="31">#REF!</definedName>
    <definedName name="TRES" localSheetId="36">#REF!</definedName>
    <definedName name="TRES" localSheetId="34">#REF!</definedName>
    <definedName name="TRES" localSheetId="35">#REF!</definedName>
    <definedName name="TRES" localSheetId="98">#REF!</definedName>
    <definedName name="TRES" localSheetId="2">#REF!</definedName>
    <definedName name="TRES">#REF!</definedName>
    <definedName name="trm" localSheetId="0">#REF!</definedName>
    <definedName name="trm" localSheetId="5">#REF!</definedName>
    <definedName name="trm" localSheetId="4">#REF!</definedName>
    <definedName name="trm" localSheetId="56">#REF!</definedName>
    <definedName name="trm" localSheetId="55">#REF!</definedName>
    <definedName name="trm" localSheetId="54">#REF!</definedName>
    <definedName name="trm" localSheetId="57">#REF!</definedName>
    <definedName name="trm" localSheetId="58">#REF!</definedName>
    <definedName name="trm" localSheetId="61">#REF!</definedName>
    <definedName name="trm" localSheetId="63">#REF!</definedName>
    <definedName name="trm" localSheetId="66">#REF!</definedName>
    <definedName name="trm" localSheetId="67">#REF!</definedName>
    <definedName name="trm" localSheetId="68">#REF!</definedName>
    <definedName name="trm" localSheetId="10">#REF!</definedName>
    <definedName name="trm" localSheetId="9">#REF!</definedName>
    <definedName name="trm" localSheetId="6">#REF!</definedName>
    <definedName name="trm" localSheetId="72">#REF!</definedName>
    <definedName name="trm" localSheetId="73">#REF!</definedName>
    <definedName name="trm" localSheetId="74">#REF!</definedName>
    <definedName name="trm" localSheetId="76">#REF!</definedName>
    <definedName name="trm" localSheetId="77">#REF!</definedName>
    <definedName name="trm" localSheetId="78">#REF!</definedName>
    <definedName name="trm" localSheetId="79">#REF!</definedName>
    <definedName name="trm" localSheetId="90">#REF!</definedName>
    <definedName name="trm" localSheetId="89">#REF!</definedName>
    <definedName name="trm" localSheetId="88">#REF!</definedName>
    <definedName name="trm" localSheetId="87">#REF!</definedName>
    <definedName name="trm" localSheetId="80">#REF!</definedName>
    <definedName name="trm" localSheetId="92">#REF!</definedName>
    <definedName name="trm" localSheetId="91">#REF!</definedName>
    <definedName name="trm" localSheetId="93">#REF!</definedName>
    <definedName name="trm" localSheetId="95">#REF!</definedName>
    <definedName name="trm" localSheetId="97">#REF!</definedName>
    <definedName name="trm" localSheetId="103">#REF!</definedName>
    <definedName name="trm" localSheetId="104">#REF!</definedName>
    <definedName name="trm" localSheetId="105">#REF!</definedName>
    <definedName name="trm" localSheetId="106">#REF!</definedName>
    <definedName name="trm" localSheetId="107">#REF!</definedName>
    <definedName name="trm" localSheetId="11">#REF!</definedName>
    <definedName name="trm" localSheetId="12">#REF!</definedName>
    <definedName name="trm" localSheetId="17">#REF!</definedName>
    <definedName name="trm" localSheetId="19">#REF!</definedName>
    <definedName name="trm" localSheetId="18">#REF!</definedName>
    <definedName name="trm" localSheetId="16">#REF!</definedName>
    <definedName name="trm" localSheetId="15">#REF!</definedName>
    <definedName name="trm" localSheetId="20">#REF!</definedName>
    <definedName name="trm" localSheetId="14">#REF!</definedName>
    <definedName name="trm" localSheetId="13">#REF!</definedName>
    <definedName name="trm" localSheetId="22">#REF!</definedName>
    <definedName name="trm" localSheetId="21">#REF!</definedName>
    <definedName name="trm" localSheetId="27">#REF!</definedName>
    <definedName name="trm" localSheetId="28">#REF!</definedName>
    <definedName name="trm" localSheetId="29">#REF!</definedName>
    <definedName name="trm" localSheetId="33">#REF!</definedName>
    <definedName name="trm" localSheetId="31">#REF!</definedName>
    <definedName name="trm" localSheetId="30">#REF!</definedName>
    <definedName name="trm" localSheetId="36">#REF!</definedName>
    <definedName name="trm" localSheetId="34">#REF!</definedName>
    <definedName name="trm" localSheetId="35">#REF!</definedName>
    <definedName name="trm" localSheetId="98">#REF!</definedName>
    <definedName name="trm">#REF!</definedName>
    <definedName name="UNO" localSheetId="1">#REF!</definedName>
    <definedName name="UNO" localSheetId="0">#REF!</definedName>
    <definedName name="UNO" localSheetId="5">#REF!</definedName>
    <definedName name="UNO" localSheetId="4">#REF!</definedName>
    <definedName name="UNO" localSheetId="57">#REF!</definedName>
    <definedName name="UNO" localSheetId="58">#REF!</definedName>
    <definedName name="UNO" localSheetId="61">#REF!</definedName>
    <definedName name="UNO" localSheetId="63">#REF!</definedName>
    <definedName name="UNO" localSheetId="66">#REF!</definedName>
    <definedName name="UNO" localSheetId="67">#REF!</definedName>
    <definedName name="UNO" localSheetId="68">#REF!</definedName>
    <definedName name="UNO" localSheetId="10">#REF!</definedName>
    <definedName name="UNO" localSheetId="9">#REF!</definedName>
    <definedName name="UNO" localSheetId="6">#REF!</definedName>
    <definedName name="UNO" localSheetId="72">#REF!</definedName>
    <definedName name="UNO" localSheetId="73">#REF!</definedName>
    <definedName name="UNO" localSheetId="74">#REF!</definedName>
    <definedName name="UNO" localSheetId="76">#REF!</definedName>
    <definedName name="UNO" localSheetId="77">#REF!</definedName>
    <definedName name="UNO" localSheetId="78">#REF!</definedName>
    <definedName name="UNO" localSheetId="79">#REF!</definedName>
    <definedName name="UNO" localSheetId="90">#REF!</definedName>
    <definedName name="UNO" localSheetId="89">#REF!</definedName>
    <definedName name="UNO" localSheetId="88">#REF!</definedName>
    <definedName name="UNO" localSheetId="87">#REF!</definedName>
    <definedName name="UNO" localSheetId="80">#REF!</definedName>
    <definedName name="UNO" localSheetId="92">#REF!</definedName>
    <definedName name="UNO" localSheetId="91">#REF!</definedName>
    <definedName name="UNO" localSheetId="93">#REF!</definedName>
    <definedName name="UNO" localSheetId="95">#REF!</definedName>
    <definedName name="UNO" localSheetId="97">#REF!</definedName>
    <definedName name="UNO" localSheetId="103">#REF!</definedName>
    <definedName name="UNO" localSheetId="104">#REF!</definedName>
    <definedName name="UNO" localSheetId="105">#REF!</definedName>
    <definedName name="UNO" localSheetId="106">#REF!</definedName>
    <definedName name="UNO" localSheetId="107">#REF!</definedName>
    <definedName name="UNO" localSheetId="11">#REF!</definedName>
    <definedName name="UNO" localSheetId="19">#REF!</definedName>
    <definedName name="UNO" localSheetId="18">#REF!</definedName>
    <definedName name="UNO" localSheetId="16">#REF!</definedName>
    <definedName name="UNO" localSheetId="15">#REF!</definedName>
    <definedName name="UNO" localSheetId="20">#REF!</definedName>
    <definedName name="UNO" localSheetId="14">#REF!</definedName>
    <definedName name="UNO" localSheetId="13">#REF!</definedName>
    <definedName name="UNO" localSheetId="28">#REF!</definedName>
    <definedName name="UNO" localSheetId="29">#REF!</definedName>
    <definedName name="UNO" localSheetId="33">#REF!</definedName>
    <definedName name="UNO" localSheetId="31">#REF!</definedName>
    <definedName name="UNO" localSheetId="36">#REF!</definedName>
    <definedName name="UNO" localSheetId="34">#REF!</definedName>
    <definedName name="UNO" localSheetId="35">#REF!</definedName>
    <definedName name="UNO" localSheetId="98">#REF!</definedName>
    <definedName name="UNO" localSheetId="2">#REF!</definedName>
    <definedName name="UNO">#REF!</definedName>
    <definedName name="valorresidual" localSheetId="5">[8]Hoja1!$A$21:$A$22</definedName>
    <definedName name="valorresidual" localSheetId="4">[8]Hoja1!$A$21:$A$22</definedName>
    <definedName name="valorresidual" localSheetId="57">#REF!</definedName>
    <definedName name="valorresidual" localSheetId="61">#REF!</definedName>
    <definedName name="valorresidual" localSheetId="70">#REF!</definedName>
    <definedName name="valorresidual" localSheetId="71">#REF!</definedName>
    <definedName name="valorresidual" localSheetId="95">#REF!</definedName>
    <definedName name="valorresidual" localSheetId="105">#REF!</definedName>
    <definedName name="valorresidual">[9]Hoja1!$A$21:$A$22</definedName>
    <definedName name="VP_actual_educativo" localSheetId="57">#REF!</definedName>
    <definedName name="VP_actual_educativo">#REF!</definedName>
    <definedName name="VP_actual_médico" localSheetId="57">#REF!</definedName>
    <definedName name="VP_actual_médico">#REF!</definedName>
    <definedName name="VP_actual_pensiones" localSheetId="57">#REF!</definedName>
    <definedName name="VP_actual_pensiones">#REF!</definedName>
    <definedName name="VP_actual_total" localSheetId="57">#REF!</definedName>
    <definedName name="VP_actual_total">#REF!</definedName>
    <definedName name="VTO" localSheetId="0">#REF!</definedName>
    <definedName name="VTO" localSheetId="5">#REF!</definedName>
    <definedName name="VTO" localSheetId="4">#REF!</definedName>
    <definedName name="VTO" localSheetId="57">#REF!</definedName>
    <definedName name="VTO" localSheetId="58">#REF!</definedName>
    <definedName name="VTO" localSheetId="61">#REF!</definedName>
    <definedName name="VTO" localSheetId="66">#REF!</definedName>
    <definedName name="VTO" localSheetId="67">#REF!</definedName>
    <definedName name="VTO" localSheetId="68">#REF!</definedName>
    <definedName name="VTO" localSheetId="72">#REF!</definedName>
    <definedName name="VTO" localSheetId="73">#REF!</definedName>
    <definedName name="VTO" localSheetId="74">#REF!</definedName>
    <definedName name="VTO" localSheetId="76">#REF!</definedName>
    <definedName name="VTO" localSheetId="79">#REF!</definedName>
    <definedName name="VTO" localSheetId="95">#REF!</definedName>
    <definedName name="VTO" localSheetId="97">#REF!</definedName>
    <definedName name="VTO" localSheetId="103">#REF!</definedName>
    <definedName name="VTO" localSheetId="104">#REF!</definedName>
    <definedName name="VTO" localSheetId="106">#REF!</definedName>
    <definedName name="VTO" localSheetId="107">#REF!</definedName>
    <definedName name="VTO" localSheetId="11">#REF!</definedName>
    <definedName name="VTO" localSheetId="25">#REF!</definedName>
    <definedName name="VTO" localSheetId="26">#REF!</definedName>
    <definedName name="VTO" localSheetId="27">#REF!</definedName>
    <definedName name="VTO" localSheetId="28">#REF!</definedName>
    <definedName name="VTO" localSheetId="29">#REF!</definedName>
    <definedName name="VTO" localSheetId="98">#REF!</definedName>
    <definedName name="VTO">#REF!</definedName>
    <definedName name="xxx" localSheetId="0">#REF!</definedName>
    <definedName name="xxx" localSheetId="5">#REF!</definedName>
    <definedName name="xxx" localSheetId="4">#REF!</definedName>
    <definedName name="xxx" localSheetId="57">#REF!</definedName>
    <definedName name="xxx" localSheetId="58">#REF!</definedName>
    <definedName name="xxx" localSheetId="61">#REF!</definedName>
    <definedName name="xxx" localSheetId="63">#REF!</definedName>
    <definedName name="xxx" localSheetId="66">#REF!</definedName>
    <definedName name="xxx" localSheetId="67">#REF!</definedName>
    <definedName name="xxx" localSheetId="68">#REF!</definedName>
    <definedName name="xxx" localSheetId="10">#REF!</definedName>
    <definedName name="xxx" localSheetId="9">#REF!</definedName>
    <definedName name="xxx" localSheetId="6">#REF!</definedName>
    <definedName name="xxx" localSheetId="72">#REF!</definedName>
    <definedName name="xxx" localSheetId="73">#REF!</definedName>
    <definedName name="xxx" localSheetId="74">#REF!</definedName>
    <definedName name="xxx" localSheetId="76">#REF!</definedName>
    <definedName name="xxx" localSheetId="77">#REF!</definedName>
    <definedName name="xxx" localSheetId="78">#REF!</definedName>
    <definedName name="xxx" localSheetId="79">#REF!</definedName>
    <definedName name="xxx" localSheetId="92">#REF!</definedName>
    <definedName name="xxx" localSheetId="91">#REF!</definedName>
    <definedName name="xxx" localSheetId="93">#REF!</definedName>
    <definedName name="xxx" localSheetId="95">#REF!</definedName>
    <definedName name="xxx" localSheetId="97">#REF!</definedName>
    <definedName name="xxx" localSheetId="103">#REF!</definedName>
    <definedName name="xxx" localSheetId="104">#REF!</definedName>
    <definedName name="xxx" localSheetId="105">#REF!</definedName>
    <definedName name="xxx" localSheetId="106">#REF!</definedName>
    <definedName name="xxx" localSheetId="107">#REF!</definedName>
    <definedName name="xxx" localSheetId="11">#REF!</definedName>
    <definedName name="xxx" localSheetId="20">#REF!</definedName>
    <definedName name="xxx" localSheetId="28">#REF!</definedName>
    <definedName name="xxx" localSheetId="29">#REF!</definedName>
    <definedName name="xxx" localSheetId="31">#REF!</definedName>
    <definedName name="xxx" localSheetId="36">#REF!</definedName>
    <definedName name="xxx" localSheetId="34">#REF!</definedName>
    <definedName name="xxx" localSheetId="35">#REF!</definedName>
    <definedName name="xxx" localSheetId="98">#REF!</definedName>
    <definedName name="xxx">#REF!</definedName>
    <definedName name="xxxx" localSheetId="0">#REF!</definedName>
    <definedName name="xxxx" localSheetId="5">#REF!</definedName>
    <definedName name="xxxx" localSheetId="4">#REF!</definedName>
    <definedName name="xxxx" localSheetId="57">#REF!</definedName>
    <definedName name="xxxx" localSheetId="58">#REF!</definedName>
    <definedName name="xxxx" localSheetId="61">#REF!</definedName>
    <definedName name="xxxx" localSheetId="63">#REF!</definedName>
    <definedName name="xxxx" localSheetId="66">#REF!</definedName>
    <definedName name="xxxx" localSheetId="67">#REF!</definedName>
    <definedName name="xxxx" localSheetId="68">#REF!</definedName>
    <definedName name="xxxx" localSheetId="10">#REF!</definedName>
    <definedName name="xxxx" localSheetId="9">#REF!</definedName>
    <definedName name="xxxx" localSheetId="6">#REF!</definedName>
    <definedName name="xxxx" localSheetId="72">#REF!</definedName>
    <definedName name="xxxx" localSheetId="73">#REF!</definedName>
    <definedName name="xxxx" localSheetId="74">#REF!</definedName>
    <definedName name="xxxx" localSheetId="76">#REF!</definedName>
    <definedName name="xxxx" localSheetId="77">#REF!</definedName>
    <definedName name="xxxx" localSheetId="78">#REF!</definedName>
    <definedName name="xxxx" localSheetId="79">#REF!</definedName>
    <definedName name="xxxx" localSheetId="92">#REF!</definedName>
    <definedName name="xxxx" localSheetId="91">#REF!</definedName>
    <definedName name="xxxx" localSheetId="93">#REF!</definedName>
    <definedName name="xxxx" localSheetId="95">#REF!</definedName>
    <definedName name="xxxx" localSheetId="97">#REF!</definedName>
    <definedName name="xxxx" localSheetId="103">#REF!</definedName>
    <definedName name="xxxx" localSheetId="104">#REF!</definedName>
    <definedName name="xxxx" localSheetId="105">#REF!</definedName>
    <definedName name="xxxx" localSheetId="106">#REF!</definedName>
    <definedName name="xxxx" localSheetId="107">#REF!</definedName>
    <definedName name="xxxx" localSheetId="11">#REF!</definedName>
    <definedName name="xxxx" localSheetId="20">#REF!</definedName>
    <definedName name="xxxx" localSheetId="28">#REF!</definedName>
    <definedName name="xxxx" localSheetId="29">#REF!</definedName>
    <definedName name="xxxx" localSheetId="33">#REF!</definedName>
    <definedName name="xxxx" localSheetId="31">#REF!</definedName>
    <definedName name="xxxx" localSheetId="36">#REF!</definedName>
    <definedName name="xxxx" localSheetId="34">#REF!</definedName>
    <definedName name="xxxx" localSheetId="35">#REF!</definedName>
    <definedName name="xxxx" localSheetId="98">#REF!</definedName>
    <definedName name="xxxx">#REF!</definedName>
    <definedName name="YYY" localSheetId="1">#REF!</definedName>
    <definedName name="YYY" localSheetId="0">#REF!</definedName>
    <definedName name="YYY" localSheetId="5">#REF!</definedName>
    <definedName name="YYY" localSheetId="4">#REF!</definedName>
    <definedName name="YYY" localSheetId="57">#REF!</definedName>
    <definedName name="YYY" localSheetId="58">#REF!</definedName>
    <definedName name="YYY" localSheetId="61">#REF!</definedName>
    <definedName name="YYY" localSheetId="63">#REF!</definedName>
    <definedName name="YYY" localSheetId="66">#REF!</definedName>
    <definedName name="YYY" localSheetId="67">#REF!</definedName>
    <definedName name="YYY" localSheetId="68">#REF!</definedName>
    <definedName name="YYY" localSheetId="10">#REF!</definedName>
    <definedName name="YYY" localSheetId="9">#REF!</definedName>
    <definedName name="YYY" localSheetId="6">#REF!</definedName>
    <definedName name="YYY" localSheetId="72">#REF!</definedName>
    <definedName name="YYY" localSheetId="73">#REF!</definedName>
    <definedName name="YYY" localSheetId="74">#REF!</definedName>
    <definedName name="YYY" localSheetId="76">#REF!</definedName>
    <definedName name="YYY" localSheetId="77">#REF!</definedName>
    <definedName name="YYY" localSheetId="78">#REF!</definedName>
    <definedName name="YYY" localSheetId="79">#REF!</definedName>
    <definedName name="YYY" localSheetId="90">#REF!</definedName>
    <definedName name="YYY" localSheetId="89">#REF!</definedName>
    <definedName name="YYY" localSheetId="88">#REF!</definedName>
    <definedName name="YYY" localSheetId="87">#REF!</definedName>
    <definedName name="YYY" localSheetId="80">#REF!</definedName>
    <definedName name="YYY" localSheetId="92">#REF!</definedName>
    <definedName name="YYY" localSheetId="91">#REF!</definedName>
    <definedName name="YYY" localSheetId="93">#REF!</definedName>
    <definedName name="YYY" localSheetId="95">#REF!</definedName>
    <definedName name="YYY" localSheetId="97">#REF!</definedName>
    <definedName name="YYY" localSheetId="103">#REF!</definedName>
    <definedName name="YYY" localSheetId="104">#REF!</definedName>
    <definedName name="YYY" localSheetId="105">#REF!</definedName>
    <definedName name="YYY" localSheetId="106">#REF!</definedName>
    <definedName name="YYY" localSheetId="107">#REF!</definedName>
    <definedName name="YYY" localSheetId="11">#REF!</definedName>
    <definedName name="YYY" localSheetId="19">#REF!</definedName>
    <definedName name="YYY" localSheetId="18">#REF!</definedName>
    <definedName name="YYY" localSheetId="16">#REF!</definedName>
    <definedName name="YYY" localSheetId="15">#REF!</definedName>
    <definedName name="YYY" localSheetId="20">#REF!</definedName>
    <definedName name="YYY" localSheetId="14">#REF!</definedName>
    <definedName name="YYY" localSheetId="13">#REF!</definedName>
    <definedName name="YYY" localSheetId="28">#REF!</definedName>
    <definedName name="YYY" localSheetId="29">#REF!</definedName>
    <definedName name="YYY" localSheetId="33">#REF!</definedName>
    <definedName name="YYY" localSheetId="31">#REF!</definedName>
    <definedName name="YYY" localSheetId="36">#REF!</definedName>
    <definedName name="YYY" localSheetId="34">#REF!</definedName>
    <definedName name="YYY" localSheetId="35">#REF!</definedName>
    <definedName name="YYY" localSheetId="98">#REF!</definedName>
    <definedName name="YYY">#REF!</definedName>
    <definedName name="Z_9D36003A_BF44_413B_8167_2C047BF04F60_.wvu.Cols" localSheetId="27" hidden="1">'Nota 6A -aportesorginternales'!#REF!</definedName>
    <definedName name="Z_9D36003A_BF44_413B_8167_2C047BF04F60_.wvu.PrintArea" localSheetId="90" hidden="1">'Nota 28 Exp sectores 2023'!$A$4:$E$15</definedName>
    <definedName name="Z_9D36003A_BF44_413B_8167_2C047BF04F60_.wvu.PrintArea" localSheetId="89" hidden="1">'Nota 28 Exp sectores 2024'!$A$4:$E$14</definedName>
    <definedName name="Z_9D36003A_BF44_413B_8167_2C047BF04F60_.wvu.PrintArea" localSheetId="88" hidden="1">'Nota 28 Exposicion 2023'!#REF!</definedName>
    <definedName name="Z_9D36003A_BF44_413B_8167_2C047BF04F60_.wvu.PrintArea" localSheetId="87" hidden="1">'Nota 28 Exposicion 2024'!#REF!</definedName>
    <definedName name="Z_9D36003A_BF44_413B_8167_2C047BF04F60_.wvu.PrintArea" localSheetId="34" hidden="1">'Nota 8B Portafolio regula '!$A$4:$E$11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201" l="1"/>
  <c r="C10" i="201"/>
  <c r="C10" i="245"/>
  <c r="B10" i="245"/>
  <c r="E14" i="244"/>
  <c r="D14" i="244"/>
  <c r="C14" i="244"/>
  <c r="B14" i="244"/>
  <c r="F13" i="244"/>
  <c r="F12" i="244"/>
  <c r="F14" i="244" s="1"/>
  <c r="E8" i="200"/>
  <c r="C8" i="200"/>
  <c r="B8" i="200"/>
  <c r="D8" i="200" s="1"/>
  <c r="F8" i="174" l="1"/>
  <c r="F19" i="227" l="1"/>
  <c r="E19" i="227"/>
  <c r="D19" i="227"/>
  <c r="C19" i="227"/>
  <c r="B19" i="227"/>
  <c r="G19" i="227" s="1"/>
  <c r="I19" i="225" l="1"/>
  <c r="H19" i="225"/>
  <c r="G19" i="225"/>
  <c r="F19" i="225"/>
  <c r="E19" i="225"/>
  <c r="D19" i="225"/>
  <c r="C19" i="225"/>
  <c r="B19" i="225"/>
  <c r="J18" i="225"/>
  <c r="J17" i="225"/>
  <c r="J16" i="225"/>
  <c r="J15" i="225"/>
  <c r="J14" i="225"/>
  <c r="J13" i="225"/>
  <c r="J12" i="225"/>
  <c r="J11" i="225"/>
  <c r="J10" i="225"/>
  <c r="J9" i="225"/>
  <c r="J8" i="225"/>
  <c r="J19" i="225" l="1"/>
  <c r="G20" i="225" s="1"/>
  <c r="B20" i="225" l="1"/>
  <c r="C20" i="225"/>
  <c r="F20" i="225"/>
  <c r="I20" i="225"/>
  <c r="D20" i="225"/>
  <c r="J20" i="225"/>
  <c r="H20" i="225"/>
  <c r="E20" i="225"/>
  <c r="C10" i="242" l="1"/>
  <c r="B10" i="242"/>
  <c r="D8" i="208" l="1"/>
  <c r="C8" i="208"/>
  <c r="B8" i="208"/>
  <c r="D8" i="198" l="1"/>
  <c r="C8" i="198"/>
  <c r="B8" i="198"/>
  <c r="D9" i="153" l="1"/>
  <c r="G16" i="162" l="1"/>
  <c r="D16" i="162"/>
  <c r="G15" i="162"/>
  <c r="D15" i="162"/>
  <c r="G14" i="162"/>
  <c r="D14" i="162"/>
  <c r="G13" i="162"/>
  <c r="D13" i="162"/>
  <c r="G12" i="162"/>
  <c r="D12" i="162"/>
  <c r="F11" i="162"/>
  <c r="E11" i="162"/>
  <c r="C11" i="162"/>
  <c r="B11" i="162"/>
  <c r="G10" i="162"/>
  <c r="D10" i="162"/>
  <c r="G9" i="162"/>
  <c r="D9" i="162"/>
  <c r="G8" i="162"/>
  <c r="D8" i="162"/>
  <c r="F7" i="162"/>
  <c r="F17" i="162" s="1"/>
  <c r="E7" i="162"/>
  <c r="E17" i="162" s="1"/>
  <c r="G17" i="162" s="1"/>
  <c r="C7" i="162"/>
  <c r="C17" i="162" s="1"/>
  <c r="B7" i="162"/>
  <c r="B17" i="162" s="1"/>
  <c r="D17" i="162" s="1"/>
  <c r="G7" i="162" l="1"/>
  <c r="D7" i="162"/>
  <c r="G11" i="162"/>
  <c r="D11" i="162"/>
  <c r="C10" i="187"/>
  <c r="B10" i="187"/>
  <c r="C10" i="185"/>
  <c r="B10" i="185"/>
  <c r="C55" i="241" l="1"/>
  <c r="B52" i="241"/>
  <c r="D51" i="241"/>
  <c r="C51" i="241"/>
  <c r="B47" i="241"/>
  <c r="B46" i="241"/>
  <c r="D42" i="241"/>
  <c r="C42" i="241"/>
  <c r="B39" i="241"/>
  <c r="B33" i="241"/>
  <c r="D32" i="241"/>
  <c r="C32" i="241"/>
  <c r="D22" i="241"/>
  <c r="C22" i="241"/>
  <c r="B18" i="241"/>
  <c r="B17" i="241"/>
  <c r="D14" i="241"/>
  <c r="C14" i="241"/>
  <c r="D7" i="241"/>
  <c r="D6" i="241" s="1"/>
  <c r="D54" i="241" s="1"/>
  <c r="C7" i="241"/>
  <c r="D19" i="240"/>
  <c r="C6" i="241" l="1"/>
  <c r="C54" i="241" s="1"/>
  <c r="C56" i="241" s="1"/>
  <c r="C35" i="238"/>
  <c r="C34" i="238" s="1"/>
  <c r="F34" i="238"/>
  <c r="D34" i="238"/>
  <c r="B34" i="238"/>
  <c r="G33" i="238"/>
  <c r="C30" i="238"/>
  <c r="F29" i="238"/>
  <c r="D29" i="238"/>
  <c r="B29" i="238"/>
  <c r="D28" i="238"/>
  <c r="G28" i="238" s="1"/>
  <c r="D27" i="238"/>
  <c r="D26" i="238"/>
  <c r="G26" i="238" s="1"/>
  <c r="F25" i="238"/>
  <c r="E25" i="238"/>
  <c r="C25" i="238"/>
  <c r="B25" i="238"/>
  <c r="G24" i="238"/>
  <c r="C24" i="238"/>
  <c r="G23" i="238"/>
  <c r="G22" i="238" s="1"/>
  <c r="C23" i="238"/>
  <c r="C22" i="238" s="1"/>
  <c r="F22" i="238"/>
  <c r="E22" i="238"/>
  <c r="D22" i="238"/>
  <c r="B22" i="238"/>
  <c r="G21" i="238"/>
  <c r="C21" i="238"/>
  <c r="G20" i="238"/>
  <c r="G19" i="238"/>
  <c r="E18" i="238"/>
  <c r="G18" i="238" s="1"/>
  <c r="G17" i="238"/>
  <c r="E16" i="238"/>
  <c r="G16" i="238" s="1"/>
  <c r="E15" i="238"/>
  <c r="G15" i="238" s="1"/>
  <c r="E14" i="238"/>
  <c r="G14" i="238" s="1"/>
  <c r="D13" i="238"/>
  <c r="D9" i="238" s="1"/>
  <c r="E12" i="238"/>
  <c r="G12" i="238" s="1"/>
  <c r="E11" i="238"/>
  <c r="G11" i="238" s="1"/>
  <c r="G10" i="238"/>
  <c r="F9" i="238"/>
  <c r="C9" i="238"/>
  <c r="B9" i="238"/>
  <c r="C35" i="237"/>
  <c r="E35" i="237" s="1"/>
  <c r="F34" i="237"/>
  <c r="D34" i="237"/>
  <c r="B34" i="237"/>
  <c r="C33" i="237"/>
  <c r="E33" i="237" s="1"/>
  <c r="G33" i="237" s="1"/>
  <c r="C30" i="237"/>
  <c r="E30" i="237" s="1"/>
  <c r="F29" i="237"/>
  <c r="D29" i="237"/>
  <c r="B29" i="237"/>
  <c r="C28" i="237"/>
  <c r="D28" i="237" s="1"/>
  <c r="G28" i="237" s="1"/>
  <c r="C27" i="237"/>
  <c r="C26" i="237"/>
  <c r="D26" i="237" s="1"/>
  <c r="F25" i="237"/>
  <c r="E25" i="237"/>
  <c r="B25" i="237"/>
  <c r="G24" i="237"/>
  <c r="C24" i="237"/>
  <c r="C23" i="237"/>
  <c r="E23" i="237" s="1"/>
  <c r="F22" i="237"/>
  <c r="D22" i="237"/>
  <c r="B22" i="237"/>
  <c r="E21" i="237"/>
  <c r="G21" i="237" s="1"/>
  <c r="C21" i="237"/>
  <c r="C20" i="237"/>
  <c r="D20" i="237" s="1"/>
  <c r="G20" i="237" s="1"/>
  <c r="C19" i="237"/>
  <c r="D19" i="237" s="1"/>
  <c r="G19" i="237" s="1"/>
  <c r="C18" i="237"/>
  <c r="E18" i="237" s="1"/>
  <c r="G18" i="237" s="1"/>
  <c r="C17" i="237"/>
  <c r="D17" i="237" s="1"/>
  <c r="G17" i="237" s="1"/>
  <c r="G16" i="237"/>
  <c r="C15" i="237"/>
  <c r="E15" i="237" s="1"/>
  <c r="G15" i="237" s="1"/>
  <c r="C14" i="237"/>
  <c r="E14" i="237" s="1"/>
  <c r="G14" i="237" s="1"/>
  <c r="D13" i="237"/>
  <c r="G13" i="237" s="1"/>
  <c r="C13" i="237"/>
  <c r="C12" i="237"/>
  <c r="C11" i="237"/>
  <c r="E11" i="237" s="1"/>
  <c r="C10" i="237"/>
  <c r="D10" i="237" s="1"/>
  <c r="F9" i="237"/>
  <c r="B9" i="237"/>
  <c r="D25" i="238" l="1"/>
  <c r="C29" i="238"/>
  <c r="C25" i="237"/>
  <c r="C9" i="237"/>
  <c r="C22" i="237"/>
  <c r="E22" i="237"/>
  <c r="G23" i="237"/>
  <c r="G11" i="237"/>
  <c r="G30" i="237"/>
  <c r="E29" i="237"/>
  <c r="E34" i="237"/>
  <c r="G35" i="237"/>
  <c r="D9" i="237"/>
  <c r="G10" i="237"/>
  <c r="G26" i="237"/>
  <c r="E12" i="237"/>
  <c r="G12" i="237" s="1"/>
  <c r="D27" i="237"/>
  <c r="G27" i="237" s="1"/>
  <c r="E35" i="238"/>
  <c r="C34" i="237"/>
  <c r="E30" i="238"/>
  <c r="G13" i="238"/>
  <c r="C29" i="237"/>
  <c r="E9" i="238"/>
  <c r="G27" i="238"/>
  <c r="E9" i="237" l="1"/>
  <c r="G22" i="237"/>
  <c r="G25" i="237"/>
  <c r="G9" i="237"/>
  <c r="G29" i="237"/>
  <c r="D25" i="237"/>
  <c r="G34" i="237"/>
  <c r="G30" i="238"/>
  <c r="E29" i="238"/>
  <c r="E34" i="238"/>
  <c r="G35" i="238"/>
  <c r="G25" i="238"/>
  <c r="G9" i="238"/>
  <c r="G34" i="238" l="1"/>
  <c r="G29" i="238"/>
  <c r="C15" i="236" l="1"/>
  <c r="B15" i="236"/>
  <c r="C15" i="235"/>
  <c r="B15" i="235"/>
  <c r="C12" i="234"/>
  <c r="B12" i="234"/>
  <c r="C12" i="233"/>
  <c r="B12" i="233"/>
  <c r="F18" i="231"/>
  <c r="E18" i="231"/>
  <c r="D18" i="231"/>
  <c r="C18" i="231"/>
  <c r="B18" i="231"/>
  <c r="G17" i="231"/>
  <c r="G16" i="231"/>
  <c r="G15" i="231"/>
  <c r="G14" i="231"/>
  <c r="G13" i="231"/>
  <c r="G12" i="231"/>
  <c r="G11" i="231"/>
  <c r="G10" i="231"/>
  <c r="G9" i="231"/>
  <c r="G8" i="231"/>
  <c r="G7" i="231"/>
  <c r="F18" i="230"/>
  <c r="E18" i="230"/>
  <c r="D18" i="230"/>
  <c r="C18" i="230"/>
  <c r="B18" i="230"/>
  <c r="G17" i="230"/>
  <c r="G16" i="230"/>
  <c r="G15" i="230"/>
  <c r="G14" i="230"/>
  <c r="G13" i="230"/>
  <c r="G12" i="230"/>
  <c r="G11" i="230"/>
  <c r="G10" i="230"/>
  <c r="G9" i="230"/>
  <c r="G8" i="230"/>
  <c r="G7" i="230"/>
  <c r="F18" i="228"/>
  <c r="E18" i="228"/>
  <c r="D18" i="228"/>
  <c r="C18" i="228"/>
  <c r="B18" i="228"/>
  <c r="G17" i="228"/>
  <c r="G16" i="228"/>
  <c r="G15" i="228"/>
  <c r="G14" i="228"/>
  <c r="G13" i="228"/>
  <c r="G12" i="228"/>
  <c r="G11" i="228"/>
  <c r="G10" i="228"/>
  <c r="G9" i="228"/>
  <c r="G8" i="228"/>
  <c r="G7" i="228"/>
  <c r="F18" i="227"/>
  <c r="E18" i="227"/>
  <c r="D18" i="227"/>
  <c r="C18" i="227"/>
  <c r="B18" i="227"/>
  <c r="G17" i="227"/>
  <c r="G16" i="227"/>
  <c r="G15" i="227"/>
  <c r="G14" i="227"/>
  <c r="G13" i="227"/>
  <c r="G12" i="227"/>
  <c r="G11" i="227"/>
  <c r="G10" i="227"/>
  <c r="G9" i="227"/>
  <c r="G8" i="227"/>
  <c r="G7" i="227"/>
  <c r="I19" i="226"/>
  <c r="H19" i="226"/>
  <c r="G19" i="226"/>
  <c r="F19" i="226"/>
  <c r="E19" i="226"/>
  <c r="D19" i="226"/>
  <c r="C19" i="226"/>
  <c r="B19" i="226"/>
  <c r="J18" i="226"/>
  <c r="J17" i="226"/>
  <c r="J16" i="226"/>
  <c r="J15" i="226"/>
  <c r="J14" i="226"/>
  <c r="J13" i="226"/>
  <c r="J12" i="226"/>
  <c r="J11" i="226"/>
  <c r="J10" i="226"/>
  <c r="J9" i="226"/>
  <c r="J8" i="226"/>
  <c r="D84" i="224"/>
  <c r="D83" i="224"/>
  <c r="D82" i="224"/>
  <c r="D81" i="224"/>
  <c r="D80" i="224"/>
  <c r="D79" i="224"/>
  <c r="D78" i="224"/>
  <c r="D77" i="224"/>
  <c r="D76" i="224"/>
  <c r="D75" i="224"/>
  <c r="E74" i="224"/>
  <c r="C74" i="224"/>
  <c r="B74" i="224"/>
  <c r="D73" i="224"/>
  <c r="D72" i="224"/>
  <c r="D71" i="224"/>
  <c r="D70" i="224"/>
  <c r="D69" i="224"/>
  <c r="D68" i="224"/>
  <c r="D67" i="224"/>
  <c r="D66" i="224"/>
  <c r="E65" i="224"/>
  <c r="C65" i="224"/>
  <c r="B65" i="224"/>
  <c r="D64" i="224"/>
  <c r="D63" i="224"/>
  <c r="D62" i="224"/>
  <c r="D61" i="224"/>
  <c r="D60" i="224"/>
  <c r="D59" i="224"/>
  <c r="D58" i="224"/>
  <c r="D57" i="224"/>
  <c r="D56" i="224"/>
  <c r="E55" i="224"/>
  <c r="C55" i="224"/>
  <c r="B55" i="224"/>
  <c r="D54" i="224"/>
  <c r="D53" i="224"/>
  <c r="D52" i="224"/>
  <c r="D51" i="224"/>
  <c r="D50" i="224"/>
  <c r="D49" i="224"/>
  <c r="D48" i="224"/>
  <c r="D47" i="224"/>
  <c r="E46" i="224"/>
  <c r="C46" i="224"/>
  <c r="B46" i="224"/>
  <c r="D45" i="224"/>
  <c r="D44" i="224"/>
  <c r="D43" i="224"/>
  <c r="D42" i="224"/>
  <c r="D41" i="224"/>
  <c r="D40" i="224"/>
  <c r="E39" i="224"/>
  <c r="C39" i="224"/>
  <c r="B39" i="224"/>
  <c r="D38" i="224"/>
  <c r="D37" i="224"/>
  <c r="D36" i="224"/>
  <c r="D35" i="224"/>
  <c r="D34" i="224"/>
  <c r="E33" i="224"/>
  <c r="C33" i="224"/>
  <c r="B33" i="224"/>
  <c r="D32" i="224"/>
  <c r="D31" i="224"/>
  <c r="D30" i="224"/>
  <c r="D29" i="224"/>
  <c r="D28" i="224"/>
  <c r="E27" i="224"/>
  <c r="C27" i="224"/>
  <c r="B27" i="224"/>
  <c r="D26" i="224"/>
  <c r="D25" i="224"/>
  <c r="D24" i="224"/>
  <c r="D23" i="224"/>
  <c r="D22" i="224"/>
  <c r="D21" i="224"/>
  <c r="E20" i="224"/>
  <c r="E19" i="224" s="1"/>
  <c r="C20" i="224"/>
  <c r="B20" i="224"/>
  <c r="D18" i="224"/>
  <c r="D17" i="224"/>
  <c r="D16" i="224"/>
  <c r="D15" i="224"/>
  <c r="D14" i="224"/>
  <c r="D13" i="224"/>
  <c r="D12" i="224"/>
  <c r="D11" i="224"/>
  <c r="D10" i="224"/>
  <c r="D9" i="224"/>
  <c r="D8" i="224"/>
  <c r="E7" i="224"/>
  <c r="C7" i="224"/>
  <c r="B7" i="224"/>
  <c r="G18" i="231" l="1"/>
  <c r="C19" i="231" s="1"/>
  <c r="G18" i="227"/>
  <c r="J19" i="226"/>
  <c r="H20" i="226" s="1"/>
  <c r="D7" i="224"/>
  <c r="D39" i="224"/>
  <c r="D27" i="224"/>
  <c r="D65" i="224"/>
  <c r="D20" i="224"/>
  <c r="D46" i="224"/>
  <c r="C19" i="224"/>
  <c r="C85" i="224" s="1"/>
  <c r="E85" i="224"/>
  <c r="D74" i="224"/>
  <c r="B19" i="224"/>
  <c r="B85" i="224" s="1"/>
  <c r="D55" i="224"/>
  <c r="G18" i="230"/>
  <c r="C19" i="230" s="1"/>
  <c r="G18" i="228"/>
  <c r="D19" i="228"/>
  <c r="E19" i="228"/>
  <c r="B19" i="228"/>
  <c r="C19" i="228"/>
  <c r="F19" i="231"/>
  <c r="F19" i="228"/>
  <c r="B19" i="231"/>
  <c r="E19" i="231"/>
  <c r="D19" i="231"/>
  <c r="D33" i="224"/>
  <c r="F19" i="230" l="1"/>
  <c r="D20" i="226"/>
  <c r="F20" i="226"/>
  <c r="C20" i="226"/>
  <c r="E20" i="226"/>
  <c r="G20" i="226"/>
  <c r="J20" i="226"/>
  <c r="B20" i="226"/>
  <c r="I20" i="226"/>
  <c r="D19" i="224"/>
  <c r="D85" i="224" s="1"/>
  <c r="B19" i="230"/>
  <c r="D19" i="230"/>
  <c r="E19" i="230"/>
  <c r="G19" i="228"/>
  <c r="G19" i="231"/>
  <c r="G19" i="230" l="1"/>
  <c r="B6" i="223" l="1"/>
  <c r="C9" i="223"/>
  <c r="B9" i="223"/>
  <c r="C6" i="223"/>
  <c r="B12" i="223" l="1"/>
  <c r="C12" i="223"/>
  <c r="M9" i="222" l="1"/>
  <c r="M8" i="222" s="1"/>
  <c r="M10" i="222" s="1"/>
  <c r="M11" i="222" s="1"/>
  <c r="L8" i="222"/>
  <c r="L10" i="222" s="1"/>
  <c r="K8" i="222"/>
  <c r="K10" i="222" s="1"/>
  <c r="K11" i="222" s="1"/>
  <c r="J8" i="222"/>
  <c r="J10" i="222" s="1"/>
  <c r="J11" i="222" s="1"/>
  <c r="I8" i="222"/>
  <c r="I10" i="222" s="1"/>
  <c r="I11" i="222" s="1"/>
  <c r="H8" i="222"/>
  <c r="H10" i="222" s="1"/>
  <c r="H11" i="222" s="1"/>
  <c r="G8" i="222"/>
  <c r="G10" i="222" s="1"/>
  <c r="G11" i="222" s="1"/>
  <c r="F8" i="222"/>
  <c r="F10" i="222" s="1"/>
  <c r="F11" i="222" s="1"/>
  <c r="E8" i="222"/>
  <c r="E10" i="222" s="1"/>
  <c r="E11" i="222" s="1"/>
  <c r="D8" i="222"/>
  <c r="D10" i="222" s="1"/>
  <c r="D11" i="222" s="1"/>
  <c r="C8" i="222"/>
  <c r="C10" i="222" s="1"/>
  <c r="C11" i="222" s="1"/>
  <c r="B8" i="222"/>
  <c r="B10" i="222" s="1"/>
  <c r="B11" i="222" s="1"/>
  <c r="M9" i="221"/>
  <c r="M8" i="221" s="1"/>
  <c r="M10" i="221" s="1"/>
  <c r="M11" i="221" s="1"/>
  <c r="L8" i="221"/>
  <c r="L10" i="221" s="1"/>
  <c r="K8" i="221"/>
  <c r="K10" i="221" s="1"/>
  <c r="J8" i="221"/>
  <c r="J10" i="221" s="1"/>
  <c r="I8" i="221"/>
  <c r="I10" i="221" s="1"/>
  <c r="H8" i="221"/>
  <c r="H10" i="221" s="1"/>
  <c r="G8" i="221"/>
  <c r="G10" i="221" s="1"/>
  <c r="F8" i="221"/>
  <c r="F10" i="221" s="1"/>
  <c r="E8" i="221"/>
  <c r="E10" i="221" s="1"/>
  <c r="D8" i="221"/>
  <c r="D10" i="221" s="1"/>
  <c r="C8" i="221"/>
  <c r="C10" i="221" s="1"/>
  <c r="B8" i="221"/>
  <c r="B10" i="221" s="1"/>
  <c r="D10" i="220"/>
  <c r="D9" i="220" s="1"/>
  <c r="D8" i="220" s="1"/>
  <c r="D11" i="220" s="1"/>
  <c r="E9" i="220"/>
  <c r="E8" i="220" s="1"/>
  <c r="E11" i="220" s="1"/>
  <c r="C9" i="220"/>
  <c r="C8" i="220" s="1"/>
  <c r="C11" i="220" s="1"/>
  <c r="B9" i="220"/>
  <c r="B8" i="220" s="1"/>
  <c r="B11" i="220" s="1"/>
  <c r="L11" i="222" l="1"/>
  <c r="E11" i="221"/>
  <c r="F11" i="221"/>
  <c r="B11" i="221"/>
  <c r="D11" i="221"/>
  <c r="L11" i="221"/>
  <c r="G11" i="221"/>
  <c r="J11" i="221"/>
  <c r="C11" i="221"/>
  <c r="H11" i="221"/>
  <c r="I11" i="221"/>
  <c r="K11" i="221"/>
  <c r="J13" i="219" l="1"/>
  <c r="J12" i="219"/>
  <c r="J11" i="219"/>
  <c r="I10" i="219"/>
  <c r="H10" i="219"/>
  <c r="G10" i="219"/>
  <c r="F10" i="219"/>
  <c r="E10" i="219"/>
  <c r="D10" i="219"/>
  <c r="C10" i="219"/>
  <c r="B10" i="219"/>
  <c r="J9" i="219"/>
  <c r="J8" i="219"/>
  <c r="J7" i="219"/>
  <c r="J6" i="219"/>
  <c r="B14" i="219" l="1"/>
  <c r="C14" i="219"/>
  <c r="D14" i="219"/>
  <c r="E14" i="219"/>
  <c r="F14" i="219"/>
  <c r="G14" i="219"/>
  <c r="H14" i="219"/>
  <c r="I14" i="219"/>
  <c r="J10" i="219"/>
  <c r="J14" i="219" s="1"/>
  <c r="D30" i="218" l="1"/>
  <c r="D29" i="218"/>
  <c r="D28" i="218" s="1"/>
  <c r="E28" i="218"/>
  <c r="C28" i="218"/>
  <c r="B28" i="218"/>
  <c r="D27" i="218"/>
  <c r="D26" i="218"/>
  <c r="D25" i="218"/>
  <c r="D24" i="218"/>
  <c r="D23" i="218"/>
  <c r="D22" i="218"/>
  <c r="D21" i="218"/>
  <c r="D20" i="218"/>
  <c r="E19" i="218"/>
  <c r="C19" i="218"/>
  <c r="B19" i="218"/>
  <c r="D18" i="218"/>
  <c r="D17" i="218"/>
  <c r="D16" i="218"/>
  <c r="D15" i="218"/>
  <c r="D14" i="218"/>
  <c r="D13" i="218"/>
  <c r="D12" i="218"/>
  <c r="D11" i="218"/>
  <c r="E10" i="218"/>
  <c r="E9" i="218" s="1"/>
  <c r="E31" i="218" s="1"/>
  <c r="C10" i="218"/>
  <c r="B10" i="218"/>
  <c r="B9" i="218" s="1"/>
  <c r="B31" i="218" s="1"/>
  <c r="D8" i="218"/>
  <c r="D7" i="218"/>
  <c r="E6" i="218"/>
  <c r="C6" i="218"/>
  <c r="B6" i="218"/>
  <c r="D6" i="218" l="1"/>
  <c r="D19" i="218"/>
  <c r="C9" i="218"/>
  <c r="C31" i="218" s="1"/>
  <c r="D10" i="218"/>
  <c r="D9" i="218" s="1"/>
  <c r="D31" i="218" s="1"/>
  <c r="C7" i="217"/>
  <c r="B7" i="217"/>
  <c r="C5" i="217"/>
  <c r="B5" i="217"/>
  <c r="B11" i="217" l="1"/>
  <c r="C11" i="217"/>
  <c r="D14" i="216" l="1"/>
  <c r="D13" i="216"/>
  <c r="D12" i="216"/>
  <c r="D11" i="216"/>
  <c r="E10" i="216"/>
  <c r="C10" i="216"/>
  <c r="B10" i="216"/>
  <c r="D10" i="216" s="1"/>
  <c r="D9" i="216"/>
  <c r="D8" i="216"/>
  <c r="B7" i="216"/>
  <c r="D7" i="216" s="1"/>
  <c r="E6" i="216"/>
  <c r="C6" i="216"/>
  <c r="B6" i="216" l="1"/>
  <c r="B15" i="216" s="1"/>
  <c r="C15" i="216"/>
  <c r="E15" i="216"/>
  <c r="D15" i="216" l="1"/>
  <c r="D6" i="216"/>
  <c r="B6" i="205" l="1"/>
  <c r="C14" i="215"/>
  <c r="C19" i="215" s="1"/>
  <c r="B14" i="215"/>
  <c r="B19" i="215" s="1"/>
  <c r="C5" i="215"/>
  <c r="B5" i="215"/>
  <c r="C7" i="214"/>
  <c r="B7" i="214"/>
  <c r="C7" i="213" l="1"/>
  <c r="B7" i="213"/>
  <c r="C8" i="212" l="1"/>
  <c r="B8" i="212"/>
  <c r="C7" i="211" l="1"/>
  <c r="B7" i="211"/>
  <c r="E12" i="210" l="1"/>
  <c r="C12" i="210"/>
  <c r="B12" i="210"/>
  <c r="D11" i="210"/>
  <c r="D10" i="210"/>
  <c r="D9" i="210"/>
  <c r="D8" i="210"/>
  <c r="D12" i="210" s="1"/>
  <c r="D7" i="210"/>
  <c r="B6" i="209" l="1"/>
  <c r="B10" i="209" s="1"/>
  <c r="C6" i="209"/>
  <c r="C10" i="209" s="1"/>
  <c r="B12" i="207"/>
  <c r="C12" i="207"/>
  <c r="D12" i="207"/>
  <c r="E12" i="207"/>
  <c r="F12" i="207"/>
  <c r="F18" i="207" s="1"/>
  <c r="G12" i="207"/>
  <c r="G18" i="207" s="1"/>
  <c r="H12" i="207"/>
  <c r="H18" i="207" s="1"/>
  <c r="I12" i="207"/>
  <c r="J12" i="207"/>
  <c r="J13" i="207"/>
  <c r="J14" i="207"/>
  <c r="J15" i="207"/>
  <c r="J16" i="207"/>
  <c r="J17" i="207"/>
  <c r="B18" i="207"/>
  <c r="C18" i="207"/>
  <c r="D18" i="207"/>
  <c r="E18" i="207"/>
  <c r="I18" i="207"/>
  <c r="B5" i="206"/>
  <c r="B19" i="206" s="1"/>
  <c r="C5" i="206"/>
  <c r="B13" i="206"/>
  <c r="C13" i="206"/>
  <c r="C19" i="206"/>
  <c r="J18" i="207" l="1"/>
  <c r="C8" i="205" l="1"/>
  <c r="B8" i="205"/>
  <c r="D16" i="203" l="1"/>
  <c r="D15" i="203"/>
  <c r="D14" i="203"/>
  <c r="D13" i="203"/>
  <c r="D12" i="203"/>
  <c r="C12" i="203"/>
  <c r="C17" i="203" s="1"/>
  <c r="B12" i="203"/>
  <c r="B17" i="203" s="1"/>
  <c r="C8" i="202"/>
  <c r="B8" i="202"/>
  <c r="D17" i="203" l="1"/>
  <c r="C12" i="199" l="1"/>
  <c r="B6" i="199"/>
  <c r="B12" i="199" l="1"/>
  <c r="G15" i="197"/>
  <c r="G14" i="197"/>
  <c r="G13" i="197"/>
  <c r="G12" i="197"/>
  <c r="G11" i="197"/>
  <c r="F11" i="197"/>
  <c r="F16" i="197" s="1"/>
  <c r="E11" i="197"/>
  <c r="E16" i="197" s="1"/>
  <c r="D11" i="197"/>
  <c r="D16" i="197" s="1"/>
  <c r="C11" i="197"/>
  <c r="C16" i="197" s="1"/>
  <c r="B11" i="197"/>
  <c r="B16" i="197" s="1"/>
  <c r="C11" i="196"/>
  <c r="B11" i="196"/>
  <c r="C5" i="196"/>
  <c r="C16" i="196" s="1"/>
  <c r="B5" i="196"/>
  <c r="B16" i="196" l="1"/>
  <c r="G16" i="197"/>
  <c r="D11" i="195" l="1"/>
  <c r="C11" i="195"/>
  <c r="D20" i="194" l="1"/>
  <c r="D19" i="194"/>
  <c r="D18" i="194"/>
  <c r="D17" i="194"/>
  <c r="D16" i="194"/>
  <c r="D15" i="194"/>
  <c r="D14" i="194"/>
  <c r="D13" i="194"/>
  <c r="D12" i="194"/>
  <c r="E11" i="194"/>
  <c r="C11" i="194"/>
  <c r="B11" i="194"/>
  <c r="D10" i="194"/>
  <c r="D9" i="194"/>
  <c r="D8" i="194" s="1"/>
  <c r="E8" i="194"/>
  <c r="E21" i="194" s="1"/>
  <c r="C8" i="194"/>
  <c r="B8" i="194"/>
  <c r="D7" i="194"/>
  <c r="D6" i="194"/>
  <c r="B21" i="194" l="1"/>
  <c r="C21" i="194"/>
  <c r="D11" i="194"/>
  <c r="D21" i="194" s="1"/>
  <c r="C10" i="193" l="1"/>
  <c r="B10" i="193"/>
  <c r="C9" i="192" l="1"/>
  <c r="B9" i="192"/>
  <c r="D16" i="191" l="1"/>
  <c r="D15" i="191"/>
  <c r="D14" i="191"/>
  <c r="D13" i="191"/>
  <c r="D12" i="191"/>
  <c r="D11" i="191"/>
  <c r="C11" i="191"/>
  <c r="C17" i="191" s="1"/>
  <c r="B11" i="191"/>
  <c r="B17" i="191" s="1"/>
  <c r="C20" i="190"/>
  <c r="B20" i="190"/>
  <c r="D17" i="191" l="1"/>
  <c r="C7" i="188"/>
  <c r="B7" i="188"/>
  <c r="C5" i="188"/>
  <c r="C12" i="188" s="1"/>
  <c r="B5" i="188"/>
  <c r="B12" i="188" l="1"/>
  <c r="H14" i="186"/>
  <c r="D14" i="186"/>
  <c r="C9" i="183" l="1"/>
  <c r="B9" i="183"/>
  <c r="C7" i="182"/>
  <c r="B7" i="182"/>
  <c r="C7" i="181" l="1"/>
  <c r="B7" i="181"/>
  <c r="C11" i="178" l="1"/>
  <c r="B11" i="178"/>
  <c r="C9" i="178"/>
  <c r="B9" i="178"/>
  <c r="C5" i="178"/>
  <c r="C13" i="178" s="1"/>
  <c r="B5" i="178"/>
  <c r="B13" i="178" s="1"/>
  <c r="F13" i="177" l="1"/>
  <c r="E12" i="177"/>
  <c r="E14" i="177" s="1"/>
  <c r="D12" i="177"/>
  <c r="D14" i="177" s="1"/>
  <c r="C12" i="177"/>
  <c r="C14" i="177" s="1"/>
  <c r="B12" i="177"/>
  <c r="B14" i="177" s="1"/>
  <c r="F11" i="177"/>
  <c r="F10" i="177"/>
  <c r="F9" i="177"/>
  <c r="F8" i="177"/>
  <c r="F7" i="177"/>
  <c r="F12" i="176"/>
  <c r="E11" i="176"/>
  <c r="E13" i="176" s="1"/>
  <c r="D11" i="176"/>
  <c r="D13" i="176" s="1"/>
  <c r="C11" i="176"/>
  <c r="C13" i="176" s="1"/>
  <c r="B11" i="176"/>
  <c r="B13" i="176" s="1"/>
  <c r="F10" i="176"/>
  <c r="F9" i="176"/>
  <c r="F8" i="176"/>
  <c r="F7" i="176"/>
  <c r="I13" i="175"/>
  <c r="H12" i="175"/>
  <c r="H14" i="175" s="1"/>
  <c r="G12" i="175"/>
  <c r="G14" i="175" s="1"/>
  <c r="F12" i="175"/>
  <c r="F14" i="175" s="1"/>
  <c r="E12" i="175"/>
  <c r="E14" i="175" s="1"/>
  <c r="D12" i="175"/>
  <c r="D14" i="175" s="1"/>
  <c r="C12" i="175"/>
  <c r="C14" i="175" s="1"/>
  <c r="B12" i="175"/>
  <c r="B14" i="175" s="1"/>
  <c r="I11" i="175"/>
  <c r="I10" i="175"/>
  <c r="I9" i="175"/>
  <c r="I8" i="175"/>
  <c r="I7" i="175"/>
  <c r="F12" i="174"/>
  <c r="E11" i="174"/>
  <c r="E13" i="174" s="1"/>
  <c r="D11" i="174"/>
  <c r="D13" i="174" s="1"/>
  <c r="C11" i="174"/>
  <c r="C13" i="174" s="1"/>
  <c r="B11" i="174"/>
  <c r="B13" i="174" s="1"/>
  <c r="F10" i="174"/>
  <c r="F9" i="174"/>
  <c r="F7" i="174"/>
  <c r="E13" i="173"/>
  <c r="D13" i="173"/>
  <c r="B13" i="173"/>
  <c r="C12" i="173" s="1"/>
  <c r="B7" i="172"/>
  <c r="B11" i="172" s="1"/>
  <c r="F12" i="177" l="1"/>
  <c r="F14" i="177" s="1"/>
  <c r="D15" i="177" s="1"/>
  <c r="I12" i="175"/>
  <c r="C9" i="173"/>
  <c r="C10" i="173"/>
  <c r="C8" i="173"/>
  <c r="C11" i="173"/>
  <c r="F11" i="176"/>
  <c r="F13" i="176" s="1"/>
  <c r="F11" i="174"/>
  <c r="F13" i="174"/>
  <c r="B14" i="174" s="1"/>
  <c r="I14" i="175"/>
  <c r="C7" i="173"/>
  <c r="E15" i="177" l="1"/>
  <c r="F15" i="177" s="1"/>
  <c r="B15" i="177"/>
  <c r="C15" i="177"/>
  <c r="E14" i="174"/>
  <c r="D14" i="174"/>
  <c r="C14" i="174"/>
  <c r="F14" i="174" s="1"/>
  <c r="F15" i="175"/>
  <c r="E15" i="175"/>
  <c r="D15" i="175"/>
  <c r="C15" i="175"/>
  <c r="G15" i="175"/>
  <c r="B15" i="175"/>
  <c r="H15" i="175"/>
  <c r="C14" i="176"/>
  <c r="E14" i="176"/>
  <c r="D14" i="176"/>
  <c r="B14" i="176"/>
  <c r="C13" i="173"/>
  <c r="I15" i="175" l="1"/>
  <c r="F14" i="176"/>
  <c r="C11" i="170"/>
  <c r="B6" i="170" s="1"/>
  <c r="B11" i="170" s="1"/>
  <c r="D10" i="167"/>
  <c r="C10" i="167"/>
  <c r="D6" i="167"/>
  <c r="C6" i="167"/>
  <c r="C12" i="167" l="1"/>
  <c r="C14" i="167" s="1"/>
  <c r="D12" i="167"/>
  <c r="D14" i="167" s="1"/>
  <c r="E11" i="166"/>
  <c r="C11" i="166"/>
  <c r="B11" i="166"/>
  <c r="D10" i="166"/>
  <c r="D9" i="166"/>
  <c r="D8" i="166"/>
  <c r="D7" i="166"/>
  <c r="E7" i="165"/>
  <c r="C7" i="165"/>
  <c r="B7" i="165"/>
  <c r="D6" i="165"/>
  <c r="D7" i="165" s="1"/>
  <c r="D11" i="166" l="1"/>
  <c r="B14" i="160"/>
  <c r="B16" i="160" s="1"/>
  <c r="C8" i="164"/>
  <c r="B8" i="164"/>
  <c r="B9" i="163"/>
  <c r="E11" i="161"/>
  <c r="C11" i="161"/>
  <c r="B11" i="161"/>
  <c r="D10" i="161"/>
  <c r="D9" i="161"/>
  <c r="D8" i="161"/>
  <c r="C16" i="160"/>
  <c r="B9" i="159"/>
  <c r="G15" i="158"/>
  <c r="D15" i="158"/>
  <c r="F14" i="158"/>
  <c r="E14" i="158"/>
  <c r="G14" i="158" s="1"/>
  <c r="C14" i="158"/>
  <c r="D14" i="158" s="1"/>
  <c r="G13" i="158"/>
  <c r="D13" i="158"/>
  <c r="G12" i="158"/>
  <c r="D12" i="158"/>
  <c r="F11" i="158"/>
  <c r="F10" i="158" s="1"/>
  <c r="E11" i="158"/>
  <c r="E10" i="158" s="1"/>
  <c r="C11" i="158"/>
  <c r="D11" i="158" s="1"/>
  <c r="B10" i="158"/>
  <c r="D9" i="158"/>
  <c r="D8" i="158" s="1"/>
  <c r="F7" i="158"/>
  <c r="E7" i="158"/>
  <c r="C7" i="158"/>
  <c r="B7" i="158"/>
  <c r="E11" i="157"/>
  <c r="C11" i="157"/>
  <c r="B11" i="157"/>
  <c r="D10" i="157"/>
  <c r="D9" i="157"/>
  <c r="D8" i="157"/>
  <c r="B9" i="156"/>
  <c r="B13" i="156" s="1"/>
  <c r="F9" i="155"/>
  <c r="E9" i="155"/>
  <c r="D9" i="155"/>
  <c r="C9" i="155"/>
  <c r="B9" i="155"/>
  <c r="G8" i="155"/>
  <c r="G7" i="155"/>
  <c r="G6" i="155"/>
  <c r="G9" i="155" s="1"/>
  <c r="F9" i="154"/>
  <c r="E9" i="154"/>
  <c r="D9" i="154"/>
  <c r="C9" i="154"/>
  <c r="B9" i="154"/>
  <c r="G8" i="154"/>
  <c r="G7" i="154"/>
  <c r="G6" i="154"/>
  <c r="E10" i="153"/>
  <c r="C10" i="153"/>
  <c r="B10" i="153"/>
  <c r="D8" i="153"/>
  <c r="B9" i="152"/>
  <c r="B13" i="152" s="1"/>
  <c r="F10" i="151"/>
  <c r="E10" i="151"/>
  <c r="D10" i="151"/>
  <c r="C10" i="151"/>
  <c r="B10" i="151"/>
  <c r="G9" i="151"/>
  <c r="G8" i="151"/>
  <c r="G7" i="151"/>
  <c r="G6" i="151"/>
  <c r="G11" i="150"/>
  <c r="F10" i="150"/>
  <c r="E10" i="150"/>
  <c r="D10" i="150"/>
  <c r="C10" i="150"/>
  <c r="B10" i="150"/>
  <c r="G9" i="150"/>
  <c r="G8" i="150"/>
  <c r="G7" i="150"/>
  <c r="G6" i="150"/>
  <c r="E11" i="149"/>
  <c r="C11" i="149"/>
  <c r="B11" i="149"/>
  <c r="D11" i="149" s="1"/>
  <c r="D10" i="149"/>
  <c r="D9" i="149"/>
  <c r="D8" i="149"/>
  <c r="C10" i="148"/>
  <c r="B10" i="148"/>
  <c r="D11" i="161" l="1"/>
  <c r="F16" i="158"/>
  <c r="B16" i="158"/>
  <c r="E16" i="158"/>
  <c r="G16" i="158" s="1"/>
  <c r="G11" i="158"/>
  <c r="G10" i="158" s="1"/>
  <c r="D11" i="157"/>
  <c r="G9" i="154"/>
  <c r="D10" i="153"/>
  <c r="G10" i="150"/>
  <c r="D10" i="158"/>
  <c r="D7" i="158"/>
  <c r="G7" i="158"/>
  <c r="G10" i="151"/>
  <c r="B13" i="163"/>
  <c r="B13" i="159"/>
  <c r="C10" i="158"/>
  <c r="C16" i="158" s="1"/>
  <c r="D16" i="158" s="1"/>
  <c r="C12" i="147" l="1"/>
  <c r="B12" i="147"/>
  <c r="G17" i="146" l="1"/>
  <c r="G16" i="146"/>
  <c r="G15" i="146"/>
  <c r="G14" i="146"/>
  <c r="G13" i="146"/>
  <c r="G12" i="146"/>
  <c r="F11" i="146"/>
  <c r="E11" i="146"/>
  <c r="D11" i="146"/>
  <c r="C11" i="146"/>
  <c r="B11" i="146"/>
  <c r="G10" i="146"/>
  <c r="G9" i="146"/>
  <c r="G8" i="146"/>
  <c r="G7" i="146"/>
  <c r="F7" i="146"/>
  <c r="E7" i="146"/>
  <c r="D7" i="146"/>
  <c r="C7" i="146"/>
  <c r="B7" i="146"/>
  <c r="G17" i="145"/>
  <c r="G16" i="145"/>
  <c r="G15" i="145"/>
  <c r="G14" i="145"/>
  <c r="G13" i="145"/>
  <c r="G12" i="145"/>
  <c r="F11" i="145"/>
  <c r="E11" i="145"/>
  <c r="D11" i="145"/>
  <c r="C11" i="145"/>
  <c r="B11" i="145"/>
  <c r="G10" i="145"/>
  <c r="G9" i="145"/>
  <c r="G8" i="145"/>
  <c r="G7" i="145" s="1"/>
  <c r="F7" i="145"/>
  <c r="E7" i="145"/>
  <c r="D7" i="145"/>
  <c r="C7" i="145"/>
  <c r="B7" i="145"/>
  <c r="G11" i="146" l="1"/>
  <c r="G11" i="145"/>
  <c r="E11" i="144"/>
  <c r="D11" i="144"/>
  <c r="C11" i="144"/>
  <c r="B11" i="144"/>
  <c r="F10" i="144"/>
  <c r="F9" i="144"/>
  <c r="F11" i="144" l="1"/>
  <c r="C8" i="143" l="1"/>
  <c r="B8" i="143"/>
  <c r="C8" i="142" l="1"/>
  <c r="B8" i="142"/>
  <c r="B13" i="141"/>
  <c r="C14" i="140"/>
  <c r="B14" i="140"/>
  <c r="D17" i="139"/>
  <c r="D16" i="139"/>
  <c r="D15" i="139"/>
  <c r="D14" i="139"/>
  <c r="D13" i="139"/>
  <c r="D12" i="139"/>
  <c r="C12" i="139"/>
  <c r="C18" i="139" s="1"/>
  <c r="B12" i="139"/>
  <c r="B18" i="139" s="1"/>
  <c r="C12" i="138"/>
  <c r="B9" i="138"/>
  <c r="B5" i="138"/>
  <c r="B12" i="138" s="1"/>
  <c r="J18" i="137"/>
  <c r="D18" i="139" l="1"/>
  <c r="C15" i="137"/>
  <c r="C23" i="137" s="1"/>
  <c r="D15" i="137"/>
  <c r="D23" i="137" s="1"/>
  <c r="E15" i="137"/>
  <c r="F15" i="137"/>
  <c r="F23" i="137" s="1"/>
  <c r="G15" i="137"/>
  <c r="G23" i="137" s="1"/>
  <c r="H15" i="137"/>
  <c r="H23" i="137" s="1"/>
  <c r="I15" i="137"/>
  <c r="I23" i="137" s="1"/>
  <c r="K15" i="137"/>
  <c r="K23" i="137" s="1"/>
  <c r="L15" i="137"/>
  <c r="L23" i="137" s="1"/>
  <c r="E23" i="137" l="1"/>
  <c r="M22" i="137"/>
  <c r="M21" i="137"/>
  <c r="M20" i="137"/>
  <c r="M19" i="137"/>
  <c r="M17" i="137"/>
  <c r="M16" i="137"/>
  <c r="M14" i="137"/>
  <c r="M13" i="137"/>
  <c r="M12" i="137"/>
  <c r="M11" i="137"/>
  <c r="M10" i="137"/>
  <c r="J9" i="137"/>
  <c r="J15" i="137" s="1"/>
  <c r="M8" i="137"/>
  <c r="M7" i="137"/>
  <c r="M9" i="137" l="1"/>
  <c r="M15" i="137" s="1"/>
  <c r="J23" i="137"/>
  <c r="M18" i="137"/>
  <c r="M23" i="137" l="1"/>
  <c r="C30" i="121" l="1"/>
  <c r="C20" i="120" l="1"/>
  <c r="C17" i="120"/>
  <c r="C24" i="121"/>
  <c r="C22" i="121" s="1"/>
  <c r="C42" i="121" s="1"/>
  <c r="C9" i="120"/>
  <c r="C35" i="120"/>
  <c r="D35" i="120"/>
  <c r="D22" i="121"/>
  <c r="C20" i="119"/>
  <c r="D20" i="119"/>
  <c r="D9" i="120" l="1"/>
  <c r="D15" i="119"/>
  <c r="D44" i="121"/>
  <c r="C44" i="121"/>
  <c r="B32" i="121"/>
  <c r="B31" i="121"/>
  <c r="B29" i="121"/>
  <c r="C10" i="121"/>
  <c r="C8" i="121" s="1"/>
  <c r="C20" i="121" s="1"/>
  <c r="D8" i="121"/>
  <c r="C15" i="120"/>
  <c r="D15" i="120"/>
  <c r="D13" i="120"/>
  <c r="C13" i="120"/>
  <c r="C8" i="120"/>
  <c r="A3" i="120"/>
  <c r="C18" i="119"/>
  <c r="C15" i="119"/>
  <c r="C8" i="119"/>
  <c r="D8" i="120" l="1"/>
  <c r="D42" i="121"/>
  <c r="D20" i="121"/>
  <c r="C43" i="121"/>
  <c r="C7" i="120"/>
  <c r="C28" i="120" s="1"/>
  <c r="C36" i="120" s="1"/>
  <c r="C7" i="119"/>
  <c r="C35" i="119" s="1"/>
  <c r="C49" i="119" s="1"/>
  <c r="D18" i="119"/>
  <c r="D8" i="119"/>
  <c r="C49" i="121" l="1"/>
  <c r="D7" i="120"/>
  <c r="D43" i="121"/>
  <c r="D7" i="119"/>
  <c r="D35" i="119"/>
  <c r="D28" i="120" l="1"/>
  <c r="D49" i="121"/>
  <c r="D49" i="119"/>
  <c r="D36" i="120" l="1"/>
</calcChain>
</file>

<file path=xl/sharedStrings.xml><?xml version="1.0" encoding="utf-8"?>
<sst xmlns="http://schemas.openxmlformats.org/spreadsheetml/2006/main" count="2293" uniqueCount="980">
  <si>
    <t>Total activo</t>
  </si>
  <si>
    <t>Otros activos  internos</t>
  </si>
  <si>
    <t>Propiedades de Inversión</t>
  </si>
  <si>
    <t>Activos no corrientes mantenidos para la venta</t>
  </si>
  <si>
    <t>Propiedad, planta y equipo</t>
  </si>
  <si>
    <t>Activos intangibles</t>
  </si>
  <si>
    <t>Anticipos de contratos</t>
  </si>
  <si>
    <t>Activos prepagados</t>
  </si>
  <si>
    <t>Inventarios</t>
  </si>
  <si>
    <t>Cartera de créditos</t>
  </si>
  <si>
    <t>Plan de beneficios definidos neto</t>
  </si>
  <si>
    <t>Inversiones TES</t>
  </si>
  <si>
    <t>Operaciones Repo</t>
  </si>
  <si>
    <t>Operaciones activas de regulación monetaria</t>
  </si>
  <si>
    <t xml:space="preserve">Efectivo </t>
  </si>
  <si>
    <t>Activos internos</t>
  </si>
  <si>
    <t>Otros</t>
  </si>
  <si>
    <t>Participaciones en organismos y entidades internacionales</t>
  </si>
  <si>
    <t>Otros activos en el exterior</t>
  </si>
  <si>
    <t>Fondo Latinoamericano de Reservas</t>
  </si>
  <si>
    <t>Fondo Monetario Internacional</t>
  </si>
  <si>
    <t>6B</t>
  </si>
  <si>
    <t>Portafolio de inversiones en administración externa</t>
  </si>
  <si>
    <t xml:space="preserve">Portafolio de inversiones en administración directa  </t>
  </si>
  <si>
    <t>6A</t>
  </si>
  <si>
    <t>Efectivo</t>
  </si>
  <si>
    <t>Activos de reservas internacionales</t>
  </si>
  <si>
    <t>Activos en el exterior</t>
  </si>
  <si>
    <t>Nota</t>
  </si>
  <si>
    <t>Activos</t>
  </si>
  <si>
    <t>(Cifras expresadas en miles de pesos colombianos)</t>
  </si>
  <si>
    <t>ESTADO DE SITUACIÓN FINANCIERA</t>
  </si>
  <si>
    <t>BANCO DE LA REPÚBLICA</t>
  </si>
  <si>
    <t>Total Pasivos y patrimonio</t>
  </si>
  <si>
    <t>Total patrimonio</t>
  </si>
  <si>
    <t>Resultado del ejercicio</t>
  </si>
  <si>
    <t>Superávit</t>
  </si>
  <si>
    <t>31A</t>
  </si>
  <si>
    <t>Otros resultados integrales</t>
  </si>
  <si>
    <t>Reservas</t>
  </si>
  <si>
    <t>Capital</t>
  </si>
  <si>
    <t>Patrimonio</t>
  </si>
  <si>
    <t>Total pasivos</t>
  </si>
  <si>
    <t xml:space="preserve">Otros pasivos </t>
  </si>
  <si>
    <t xml:space="preserve">Provisiones </t>
  </si>
  <si>
    <t>Cuentas por pagar</t>
  </si>
  <si>
    <t>Otros depósitos</t>
  </si>
  <si>
    <t>Depósitos de contracción monetaria</t>
  </si>
  <si>
    <t>Operaciones pasivas de regulación monetaria</t>
  </si>
  <si>
    <t>No remunerados</t>
  </si>
  <si>
    <t>Remunerados</t>
  </si>
  <si>
    <t xml:space="preserve">Depósitos en cuenta </t>
  </si>
  <si>
    <t>Billetes en circulación</t>
  </si>
  <si>
    <t>Pasivos internos</t>
  </si>
  <si>
    <t>Obligaciones con organismos internacionales</t>
  </si>
  <si>
    <t>Otras cuentas por pagar</t>
  </si>
  <si>
    <t>Cuentas por pagar en operaciones de reservas</t>
  </si>
  <si>
    <t>Pasivos de reservas internacionales</t>
  </si>
  <si>
    <t>Pasivos con el exterior</t>
  </si>
  <si>
    <t>Pasivos y Patrimonio</t>
  </si>
  <si>
    <t>Resultado integral total</t>
  </si>
  <si>
    <t xml:space="preserve">Cambios en el valor razonable  </t>
  </si>
  <si>
    <t>Instrumentos financieros al valor razonable - ORI</t>
  </si>
  <si>
    <t>Nuevas mediciones plan de beneficios definidos</t>
  </si>
  <si>
    <t>Otro resultado integral del período</t>
  </si>
  <si>
    <t>Total egresos</t>
  </si>
  <si>
    <t>Otros gastos</t>
  </si>
  <si>
    <t>Deterioro, depreciaciones y amortizaciones</t>
  </si>
  <si>
    <t>Gastos culturales</t>
  </si>
  <si>
    <t>Contribuciones y afiliaciones</t>
  </si>
  <si>
    <t>Seguros</t>
  </si>
  <si>
    <t>Impuestos</t>
  </si>
  <si>
    <t>Gastos  generales</t>
  </si>
  <si>
    <t>Beneficios y gastos  de  empleados</t>
  </si>
  <si>
    <t>Costos de emisión moneda metálica</t>
  </si>
  <si>
    <t>Costos de emisión de billetes</t>
  </si>
  <si>
    <t>Diferencias en cambio</t>
  </si>
  <si>
    <t>Gastos en administración de reservas internacionales</t>
  </si>
  <si>
    <t>Otras Operaciones</t>
  </si>
  <si>
    <t xml:space="preserve">Operaciones pasivas de regulación monetaria </t>
  </si>
  <si>
    <t>Reservas internacionales, neto</t>
  </si>
  <si>
    <t>Intereses y rendimientos</t>
  </si>
  <si>
    <t>Egresos</t>
  </si>
  <si>
    <t>Total ingresos</t>
  </si>
  <si>
    <t>Otros  ingresos</t>
  </si>
  <si>
    <t xml:space="preserve">Comisiones </t>
  </si>
  <si>
    <t>Otras operaciones</t>
  </si>
  <si>
    <t>Inversiones en otros títulos de deuda privada</t>
  </si>
  <si>
    <t>32A</t>
  </si>
  <si>
    <t>Ingresos</t>
  </si>
  <si>
    <t>Ingresos y egresos</t>
  </si>
  <si>
    <t>ESTADO DE RESULTADO INTEGRAL</t>
  </si>
  <si>
    <t>Concepto</t>
  </si>
  <si>
    <t>Diciembre
2023</t>
  </si>
  <si>
    <t>Apoyos transitorios de liquidez</t>
  </si>
  <si>
    <t>(miles de pesos)</t>
  </si>
  <si>
    <t>Total</t>
  </si>
  <si>
    <t>Otros pasivos con el exterior</t>
  </si>
  <si>
    <t>Obligaciones laborales y beneficios a empleados</t>
  </si>
  <si>
    <t>31 de diciembre de 2023</t>
  </si>
  <si>
    <t xml:space="preserve">Nota </t>
  </si>
  <si>
    <t>Reservas Internacionales portafolio administración pasiva</t>
  </si>
  <si>
    <t>Títulos de deuda pública TES</t>
  </si>
  <si>
    <t>Títulos de deuda privada</t>
  </si>
  <si>
    <t>Saldo a 31 de diciembre de 2023</t>
  </si>
  <si>
    <t>Saldo neto</t>
  </si>
  <si>
    <t>Recuperación</t>
  </si>
  <si>
    <t>Saldo final al 31 de diciembre de 2023</t>
  </si>
  <si>
    <t>TOTAL</t>
  </si>
  <si>
    <t>Saldo final 2023</t>
  </si>
  <si>
    <t>Traslados</t>
  </si>
  <si>
    <t>Adiciones</t>
  </si>
  <si>
    <t>Saldo final 2022</t>
  </si>
  <si>
    <t>Otras Colecciones</t>
  </si>
  <si>
    <t>Colección Bibliográfica</t>
  </si>
  <si>
    <t>Colecciones del Museo de Oro</t>
  </si>
  <si>
    <t>Colecciones de Obras de Arte</t>
  </si>
  <si>
    <t xml:space="preserve">Bienes patrimonio histórico, artístico y cultural </t>
  </si>
  <si>
    <t>Obligaciones laborales consolidadas</t>
  </si>
  <si>
    <t>Cesantías</t>
  </si>
  <si>
    <t>Vacaciones</t>
  </si>
  <si>
    <t>Intereses sobre cesantías</t>
  </si>
  <si>
    <t>Beneficios a empleados a largo plazo</t>
  </si>
  <si>
    <t>Quinquenio</t>
  </si>
  <si>
    <t>Bonificación 20 años</t>
  </si>
  <si>
    <t xml:space="preserve">Movimiento beneficios largo plazo </t>
  </si>
  <si>
    <t>Movimiento beneficios largo plazo</t>
  </si>
  <si>
    <t>Bonificación 
20 años</t>
  </si>
  <si>
    <t>Costo del servicio presente</t>
  </si>
  <si>
    <t>Costo financiero de la obligación</t>
  </si>
  <si>
    <t>Costo del servicio pasado</t>
  </si>
  <si>
    <t>Ganancias o pérdidas actuariales</t>
  </si>
  <si>
    <t>Beneficios pagados  en el período</t>
  </si>
  <si>
    <t xml:space="preserve">Concepto </t>
  </si>
  <si>
    <t>Caja menor</t>
  </si>
  <si>
    <t>Bancos del pais</t>
  </si>
  <si>
    <t>Diferencias en cambio - Ingresos</t>
  </si>
  <si>
    <t>Aportes en organismos y entidades internacionales</t>
  </si>
  <si>
    <t>Otros activos</t>
  </si>
  <si>
    <t>Otros pasivos</t>
  </si>
  <si>
    <t>Elementos para producción de billetes</t>
  </si>
  <si>
    <t>Elementos para producción de moneda metálica</t>
  </si>
  <si>
    <t>Bienes realizables</t>
  </si>
  <si>
    <t>Deterioro de Inventarios</t>
  </si>
  <si>
    <t xml:space="preserve">Deterioro de inventarios </t>
  </si>
  <si>
    <t>Deterioro inventarios</t>
  </si>
  <si>
    <t xml:space="preserve">Cargo </t>
  </si>
  <si>
    <t>Deterioro aplicado</t>
  </si>
  <si>
    <t xml:space="preserve">Costos emision especies monetarias </t>
  </si>
  <si>
    <t>Billetes</t>
  </si>
  <si>
    <t>Monedas</t>
  </si>
  <si>
    <t>Depósitos remunerados del Gobierno Nacional</t>
  </si>
  <si>
    <t>Depósitos Gobierno Nacional</t>
  </si>
  <si>
    <t>Bienes de patrimonio histórico, artístico y cultural</t>
  </si>
  <si>
    <t>Al 31 de diciembre de 2024 y 2023</t>
  </si>
  <si>
    <t>Diciembre
2024</t>
  </si>
  <si>
    <t>Por el período comprendido entre el 1 de enero y el 31 de diciembre de los años 2024 y 2023</t>
  </si>
  <si>
    <t>31 de diciembre de 2024</t>
  </si>
  <si>
    <t>Saldo a 31 de diciembre de 2024</t>
  </si>
  <si>
    <t>Saldo final al 31 de diciembre de 2024</t>
  </si>
  <si>
    <t>Saldo final  al 31 de diciembre de 2022</t>
  </si>
  <si>
    <t>Saldo final 2024</t>
  </si>
  <si>
    <t>Productos terminados billetes</t>
  </si>
  <si>
    <t>Productos terminados moneda metálica</t>
  </si>
  <si>
    <t>Valor facial de moneda metálica puesta en circulación - neto</t>
  </si>
  <si>
    <t>Costos de emisión de billetes y monedas puestos en circulación y gastos de distribución y divulgación</t>
  </si>
  <si>
    <t>Gastos de distribución y divulgación de especies monetarias</t>
  </si>
  <si>
    <t>5A</t>
  </si>
  <si>
    <t>5B</t>
  </si>
  <si>
    <t>5C</t>
  </si>
  <si>
    <t>5D</t>
  </si>
  <si>
    <t>5E</t>
  </si>
  <si>
    <t>20A</t>
  </si>
  <si>
    <t>20B</t>
  </si>
  <si>
    <t>30A</t>
  </si>
  <si>
    <t>32B</t>
  </si>
  <si>
    <t>32C</t>
  </si>
  <si>
    <t>32D</t>
  </si>
  <si>
    <t>Intereses, rendimientos y otros</t>
  </si>
  <si>
    <t>37A</t>
  </si>
  <si>
    <t>37B</t>
  </si>
  <si>
    <t xml:space="preserve">Nota 7 Efectivo </t>
  </si>
  <si>
    <t>Productos en proceso billetes</t>
  </si>
  <si>
    <t>Productos en proceso moneda metálica</t>
  </si>
  <si>
    <t xml:space="preserve">Nota 11 Inventarios </t>
  </si>
  <si>
    <t>Nota 29 Obligaciones laborales y beneficios a empleados</t>
  </si>
  <si>
    <t xml:space="preserve">Oro monetario </t>
  </si>
  <si>
    <t>Comisión de compromiso línea de crédito flexible FMI</t>
  </si>
  <si>
    <t>8A</t>
  </si>
  <si>
    <t>8B</t>
  </si>
  <si>
    <t>Valor presente de la obligación a diciembre de 2022</t>
  </si>
  <si>
    <t>Valor presente de la obligación a diciembre de 2023</t>
  </si>
  <si>
    <t>Valor presente de la obligación a diciembre de 2024</t>
  </si>
  <si>
    <t>ESTADO DE CAMBIOS EN EL PATRIMONIO</t>
  </si>
  <si>
    <t>Otros Resultados Integrales</t>
  </si>
  <si>
    <t>Cambio en política contable - Adopción nuevas NIIF</t>
  </si>
  <si>
    <t>Total 
Patrimonio</t>
  </si>
  <si>
    <t>Saldo a 31 de diciembre de 2022</t>
  </si>
  <si>
    <t xml:space="preserve">Superávit </t>
  </si>
  <si>
    <t>Distribución de utilidades</t>
  </si>
  <si>
    <t>Utilidad  neta del período</t>
  </si>
  <si>
    <t>31 y 31A</t>
  </si>
  <si>
    <t>Nota 2.21 Recursos recibidos en administración de fondos soberanos, encargos fiduciarios y mandatos</t>
  </si>
  <si>
    <t>Recursos recibidos en administración 2024</t>
  </si>
  <si>
    <t>Recursos recibidos en administración</t>
  </si>
  <si>
    <t>TES</t>
  </si>
  <si>
    <t>Finagro</t>
  </si>
  <si>
    <r>
      <t>Otros títulos en DCV</t>
    </r>
    <r>
      <rPr>
        <b/>
        <vertAlign val="superscript"/>
        <sz val="12"/>
        <color rgb="FF003366"/>
        <rFont val="Calibri"/>
        <family val="2"/>
        <scheme val="minor"/>
      </rPr>
      <t>*</t>
    </r>
  </si>
  <si>
    <t>FAE</t>
  </si>
  <si>
    <t>MHCP</t>
  </si>
  <si>
    <t>ACTIVO FIDUCIARIO</t>
  </si>
  <si>
    <t>Disponible</t>
  </si>
  <si>
    <t>Inversiones</t>
  </si>
  <si>
    <t>Cuentas por cobrar</t>
  </si>
  <si>
    <t>PASIVO Y PATRIMONIO FIDUCIARIO</t>
  </si>
  <si>
    <t>Depósitos</t>
  </si>
  <si>
    <t>Títulos de inversión en circulación</t>
  </si>
  <si>
    <t>Bienes fideicomitidos</t>
  </si>
  <si>
    <t>Rendimientos abonados</t>
  </si>
  <si>
    <t>* Corresponde a títulos de solidaridad, bonos de valor constante y bonos de solidaridad para la paz.</t>
  </si>
  <si>
    <t>Recursos recibidos en administración 2023</t>
  </si>
  <si>
    <t xml:space="preserve">Nota 12 Activos prepagados </t>
  </si>
  <si>
    <t>Comisión compromiso crédito flexible con el FMI</t>
  </si>
  <si>
    <t xml:space="preserve">Software </t>
  </si>
  <si>
    <t>Arrendamientos</t>
  </si>
  <si>
    <t>Auxilio educacional</t>
  </si>
  <si>
    <t>Mantenimiento equipos</t>
  </si>
  <si>
    <t xml:space="preserve">Otros menores </t>
  </si>
  <si>
    <t>Saldos netos</t>
  </si>
  <si>
    <t xml:space="preserve">Nota 10 Cartera de créditos </t>
  </si>
  <si>
    <t xml:space="preserve">Cartera de créditos </t>
  </si>
  <si>
    <t>1. Cartera hipotecaria para vivienda</t>
  </si>
  <si>
    <t>2. Créditos a empleados y pensionados</t>
  </si>
  <si>
    <t>3. Intereses y comisiones</t>
  </si>
  <si>
    <t>4. Otras cuentas por cobrar</t>
  </si>
  <si>
    <t xml:space="preserve">1. Cartera hipotecaria para vivienda </t>
  </si>
  <si>
    <t xml:space="preserve">Cartera hipotecaria para vivienda </t>
  </si>
  <si>
    <t>Hasta
12 meses</t>
  </si>
  <si>
    <t>Más de 12 meses</t>
  </si>
  <si>
    <t>(a)</t>
  </si>
  <si>
    <t>(b)</t>
  </si>
  <si>
    <t>(a)  +  (b)</t>
  </si>
  <si>
    <t>Intereses</t>
  </si>
  <si>
    <t>Provisiones general e individual</t>
  </si>
  <si>
    <t>Nota 10 Cartera de creditos</t>
  </si>
  <si>
    <t>Calificacion crediticia y provisión de cartera hipotecaria para vivienda 2024</t>
  </si>
  <si>
    <t>Cartera hipotecaria para vivienda</t>
  </si>
  <si>
    <t>Categoría 
"A"</t>
  </si>
  <si>
    <t>Categoría 
"B"</t>
  </si>
  <si>
    <t>Categoría 
"C"</t>
  </si>
  <si>
    <t>Categoría 
"D"</t>
  </si>
  <si>
    <t>Categoría 
"E"</t>
  </si>
  <si>
    <t>Provisión individual</t>
  </si>
  <si>
    <t>Provisión general</t>
  </si>
  <si>
    <t>Garantías</t>
  </si>
  <si>
    <t>Calificacion crediticia y provisión de cartera hipotecaria para vivienda 2023</t>
  </si>
  <si>
    <t xml:space="preserve">Nota 10 Cartera de creditos </t>
  </si>
  <si>
    <t xml:space="preserve">Provisión de cartera hipotecaria para vivienda </t>
  </si>
  <si>
    <t>Deterioro (provisión) cartera hipotecaria para vivienda</t>
  </si>
  <si>
    <t>Saldo final a diciembre de 2022</t>
  </si>
  <si>
    <t>Constitución</t>
  </si>
  <si>
    <t>Castigos</t>
  </si>
  <si>
    <t>Saldo final a diciembre de 2023</t>
  </si>
  <si>
    <t>Saldo final a diciembre de 2024</t>
  </si>
  <si>
    <t xml:space="preserve">Creditos a empleados y pensionados </t>
  </si>
  <si>
    <t>Calificacion crediticia créditos a empleados y pensionados 2024</t>
  </si>
  <si>
    <t>Créditos a empleados y pensionados</t>
  </si>
  <si>
    <t>Categoría
 "A"</t>
  </si>
  <si>
    <t>Calificacion crediticia créditos a empleados y pensionados 2023</t>
  </si>
  <si>
    <t xml:space="preserve">Nota 10 Cartera de creditos  </t>
  </si>
  <si>
    <t>Provisión créditos a empleados y pensionados</t>
  </si>
  <si>
    <t xml:space="preserve">3. Intereses y comisiones </t>
  </si>
  <si>
    <t xml:space="preserve">Intereses y comisiones </t>
  </si>
  <si>
    <t>Moneda extranjera</t>
  </si>
  <si>
    <t>Moneda nacional</t>
  </si>
  <si>
    <t>Provisión</t>
  </si>
  <si>
    <t xml:space="preserve">Calificacion crediticia intereses y comisiones </t>
  </si>
  <si>
    <t>Intereses y comisiones</t>
  </si>
  <si>
    <t>Administración fideicomisos</t>
  </si>
  <si>
    <t>Categoría A</t>
  </si>
  <si>
    <t>Servicios bancarios</t>
  </si>
  <si>
    <t>Categoría E</t>
  </si>
  <si>
    <t>Negocios fiduciarios</t>
  </si>
  <si>
    <t>Provisión intereses y comisiones</t>
  </si>
  <si>
    <t>Deterioro (provisión)  intereses y comisiones</t>
  </si>
  <si>
    <t>Otras cuentas por cobrar</t>
  </si>
  <si>
    <t>Venta de bienes y servicios</t>
  </si>
  <si>
    <t>Cuotas partes pensionales</t>
  </si>
  <si>
    <t>A exempleados</t>
  </si>
  <si>
    <t>Por estudios en el exterior</t>
  </si>
  <si>
    <t>Administradora régimen de prima media ARP</t>
  </si>
  <si>
    <t xml:space="preserve">Procesos judiciales </t>
  </si>
  <si>
    <t>Otras menores</t>
  </si>
  <si>
    <t>Saldo clasificado de acuerdo con su recuperación de otras cuentas por cobrar</t>
  </si>
  <si>
    <t xml:space="preserve">Otras cuentas por cobrar </t>
  </si>
  <si>
    <t>Categoría B</t>
  </si>
  <si>
    <t>Categoría C</t>
  </si>
  <si>
    <t>Categoría D</t>
  </si>
  <si>
    <t>Provisión por pérdidas crediticias de otras cuentas por cobrar</t>
  </si>
  <si>
    <t>Deterioro (provisión)  otras cuentas por cobrar</t>
  </si>
  <si>
    <t xml:space="preserve">Castigo de cartera y cuentas por cobrar </t>
  </si>
  <si>
    <t>Castigo de cartera de créditos y de cuentas por cobrar</t>
  </si>
  <si>
    <t>31 de diembre de 2023</t>
  </si>
  <si>
    <t>Entidades intervenidas y otras</t>
  </si>
  <si>
    <t>Reclamaciones</t>
  </si>
  <si>
    <t xml:space="preserve">Nota 24 Operaciones pasivas de regulación monetaria </t>
  </si>
  <si>
    <t>Recuperación hasta 
12 meses</t>
  </si>
  <si>
    <t>Recuperación más de 
12 meses</t>
  </si>
  <si>
    <t>(a) + (b)</t>
  </si>
  <si>
    <t xml:space="preserve">Nota 26 Otros depositos </t>
  </si>
  <si>
    <t xml:space="preserve">Recuperación </t>
  </si>
  <si>
    <t>Hasta 12 meses</t>
  </si>
  <si>
    <t>Fondos en fideicomiso</t>
  </si>
  <si>
    <t>Depósitos especiales</t>
  </si>
  <si>
    <t>Exigibilidades por servicios bancarios</t>
  </si>
  <si>
    <t>Servicios bancarios de recaudo</t>
  </si>
  <si>
    <t xml:space="preserve">Nota 28 Plan de beneficios definidos neto </t>
  </si>
  <si>
    <t xml:space="preserve">Plan de beneficios definidos neto </t>
  </si>
  <si>
    <t xml:space="preserve">1. </t>
  </si>
  <si>
    <t>Valor presente de la obligación</t>
  </si>
  <si>
    <t>1.1</t>
  </si>
  <si>
    <t>Plan de pensiones *</t>
  </si>
  <si>
    <t>1.2</t>
  </si>
  <si>
    <t>Plan de salud</t>
  </si>
  <si>
    <t>1.3</t>
  </si>
  <si>
    <t>Plan de auxilio educativo</t>
  </si>
  <si>
    <t>2.</t>
  </si>
  <si>
    <t xml:space="preserve">Valor razonable de los activos del plan </t>
  </si>
  <si>
    <t>2.1</t>
  </si>
  <si>
    <t>3.</t>
  </si>
  <si>
    <t>Plan de beneficios definidos neto (superávit o déficit) (2-1)</t>
  </si>
  <si>
    <t>4.</t>
  </si>
  <si>
    <t>Efecto techo del activo</t>
  </si>
  <si>
    <t>5.</t>
  </si>
  <si>
    <t>Plan de beneficios definidos neto (techo)  (3-4)</t>
  </si>
  <si>
    <t>Supuestos económicos y demográficos</t>
  </si>
  <si>
    <t>Bonos</t>
  </si>
  <si>
    <t>Pensión</t>
  </si>
  <si>
    <t>Servicio 
médico</t>
  </si>
  <si>
    <t>Auxilio 
educacional</t>
  </si>
  <si>
    <t>Supuestos económicos</t>
  </si>
  <si>
    <t xml:space="preserve">Tasa de descuento </t>
  </si>
  <si>
    <t>Incremento salarial</t>
  </si>
  <si>
    <t>N/A</t>
  </si>
  <si>
    <t>Incremento a las pensiones</t>
  </si>
  <si>
    <t>Tasa de inflación</t>
  </si>
  <si>
    <t>Tasa tendencia incremento gastos médicos</t>
  </si>
  <si>
    <t>Supuestos demográficos</t>
  </si>
  <si>
    <t>Mortalidad *</t>
  </si>
  <si>
    <t>Tabla Banco</t>
  </si>
  <si>
    <t>Analisis de sensibilidad de los valores actuariales del plan de beneficios definidos</t>
  </si>
  <si>
    <t>Análisis de sensibilidad</t>
  </si>
  <si>
    <t>Plan de pensiones</t>
  </si>
  <si>
    <t xml:space="preserve">Sevicio Médico </t>
  </si>
  <si>
    <t>Tasa de descuento</t>
  </si>
  <si>
    <t>a. Tasa de descuento -50 pb</t>
  </si>
  <si>
    <t>b. Tasa de descuento +50 pb</t>
  </si>
  <si>
    <t>Incremento pensional</t>
  </si>
  <si>
    <t>a. Tasa de incremento pensional -50 pb</t>
  </si>
  <si>
    <t>-</t>
  </si>
  <si>
    <t>b. Tasa de incremento pensional +50 pb</t>
  </si>
  <si>
    <t>Incremento en tendencia de costos médicos</t>
  </si>
  <si>
    <t>a. Tasa de incremento gastos médicos -50 pb</t>
  </si>
  <si>
    <t>b. Tasa de incremento gastos médicos +50 pb</t>
  </si>
  <si>
    <t>Movimiento pasivo por beneficios definidos</t>
  </si>
  <si>
    <t>Valor presente de la obligación inicial</t>
  </si>
  <si>
    <t>Valor presente de la obligación final</t>
  </si>
  <si>
    <t>Proyección de pagos de futuros beneficios por pensión, servicio médico y auxilio educacional</t>
  </si>
  <si>
    <t>Período</t>
  </si>
  <si>
    <t>Servicio
médico</t>
  </si>
  <si>
    <t>Auxilio
educacional</t>
  </si>
  <si>
    <t>2030-2034</t>
  </si>
  <si>
    <t>c. Duración modificada del plan en años</t>
  </si>
  <si>
    <t>Movimiento activos del plan</t>
  </si>
  <si>
    <t>Valor razonable de los activos del plan (inicio del periodo)</t>
  </si>
  <si>
    <t>Rendimientos a precios de mercado</t>
  </si>
  <si>
    <t>Aportaciones del período</t>
  </si>
  <si>
    <r>
      <t>Reembolsos</t>
    </r>
    <r>
      <rPr>
        <vertAlign val="superscript"/>
        <sz val="12"/>
        <rFont val="Calibri"/>
        <family val="2"/>
        <scheme val="minor"/>
      </rPr>
      <t>1</t>
    </r>
  </si>
  <si>
    <t>Valor razonable de los activos del plan  (final del periodo)</t>
  </si>
  <si>
    <t>(1)  El Banco paga directamente a sus pensionados y posteriormente gestiona, con las fiduciarias, el reembolso correspondiente (retiro de los recursos del portafolio).</t>
  </si>
  <si>
    <t xml:space="preserve">Composición del portafolio </t>
  </si>
  <si>
    <t>Composición del portafolio</t>
  </si>
  <si>
    <t>Porcentaje</t>
  </si>
  <si>
    <t>Títulos de deuda pública interna</t>
  </si>
  <si>
    <t>Certificados de depósito a término</t>
  </si>
  <si>
    <t>Depósitos a la vista</t>
  </si>
  <si>
    <t>Acciones no vigiladas por la SFC</t>
  </si>
  <si>
    <t>*Otros</t>
  </si>
  <si>
    <t>Totales</t>
  </si>
  <si>
    <t>Exposición crediticia del portafolio por calificación 2024</t>
  </si>
  <si>
    <t>Exposición crediticia del portafolio por calificación</t>
  </si>
  <si>
    <t>Instrumento</t>
  </si>
  <si>
    <t>Riesgo país</t>
  </si>
  <si>
    <t>AAA</t>
  </si>
  <si>
    <t>AA+  / AA</t>
  </si>
  <si>
    <t>A-</t>
  </si>
  <si>
    <t>Total portafolio según riesgo</t>
  </si>
  <si>
    <t>Total portafolio</t>
  </si>
  <si>
    <t>Distribución del riesgo</t>
  </si>
  <si>
    <t>* Cuentas por cobrar, títulos hipotecarios - TIPS</t>
  </si>
  <si>
    <t>Exposición crediticia del portafolio por calificación 2023</t>
  </si>
  <si>
    <t>F1+</t>
  </si>
  <si>
    <t>BRC4</t>
  </si>
  <si>
    <t>Acciones</t>
  </si>
  <si>
    <t>* Cuentas por cobrar, títulos hipotecarios - TIPS  y provisión por deterioro de inversiones bonos</t>
  </si>
  <si>
    <t>Exposición crediticia del portafolio por sectores 2024</t>
  </si>
  <si>
    <t>Exposición crediticia del portafolio por sectores</t>
  </si>
  <si>
    <t>Soberano</t>
  </si>
  <si>
    <t>Cuasi-Soberano</t>
  </si>
  <si>
    <t>Financiero</t>
  </si>
  <si>
    <t>Corporativo</t>
  </si>
  <si>
    <t>Porcentaje de concentración</t>
  </si>
  <si>
    <t>Exposición crediticia del portafolio por sectores 2023</t>
  </si>
  <si>
    <t>* Cuentas por cobrar, títulos hipotecarios - TIPS  y provisión por deterioro de inversiones</t>
  </si>
  <si>
    <t xml:space="preserve">Nota 40 Beneficios y gastos a empleados </t>
  </si>
  <si>
    <t>Beneficios y gastos a empleados</t>
  </si>
  <si>
    <t>Beneficios a empleados</t>
  </si>
  <si>
    <t xml:space="preserve">Beneficios  a corto plazo </t>
  </si>
  <si>
    <t xml:space="preserve">Beneficios a largo plazo </t>
  </si>
  <si>
    <t>Beneficios por terminación</t>
  </si>
  <si>
    <t>Beneficios a pensionados</t>
  </si>
  <si>
    <t>Beneficios post empleo</t>
  </si>
  <si>
    <t>Gastos de personal</t>
  </si>
  <si>
    <t xml:space="preserve">Nota 22 Billetes en circulacion </t>
  </si>
  <si>
    <t>Billetes emitidos</t>
  </si>
  <si>
    <t>Billetes en caja</t>
  </si>
  <si>
    <t xml:space="preserve">Nota 33 Comisiones </t>
  </si>
  <si>
    <t>Comisiones</t>
  </si>
  <si>
    <t xml:space="preserve">Nota 13 Anticipos de contratos </t>
  </si>
  <si>
    <t>Anticipos de obras</t>
  </si>
  <si>
    <t>Adquisición de activos</t>
  </si>
  <si>
    <t>Otros menores</t>
  </si>
  <si>
    <t>Deterioro</t>
  </si>
  <si>
    <t>Nota 2.5 Moneda funcional y transacciones en moneda extranjera</t>
  </si>
  <si>
    <t>Moneda</t>
  </si>
  <si>
    <t>(unidad de moneda por dólar)</t>
  </si>
  <si>
    <t>Dólar canadiense</t>
  </si>
  <si>
    <t>Dólar australiano</t>
  </si>
  <si>
    <t>Libra esterlina</t>
  </si>
  <si>
    <t>Corona noruega</t>
  </si>
  <si>
    <t>Corona sueca</t>
  </si>
  <si>
    <t>Dólar de Nueva Zelanda</t>
  </si>
  <si>
    <t>Yuan</t>
  </si>
  <si>
    <t>Euro</t>
  </si>
  <si>
    <t>Won surcoreano</t>
  </si>
  <si>
    <t>Yen japonés</t>
  </si>
  <si>
    <t>Nota 8A Operaciones activas de regulación monetaria</t>
  </si>
  <si>
    <t>Operaciones de liquidez - Repo</t>
  </si>
  <si>
    <t>Bancos</t>
  </si>
  <si>
    <t>Corporaciones financieras</t>
  </si>
  <si>
    <t>Compañías de financiamiento comercial</t>
  </si>
  <si>
    <t>Sociedades Fiduciarias</t>
  </si>
  <si>
    <t>Otras entidades financieras</t>
  </si>
  <si>
    <t>Plazos y tasas del saldo de operaciones Repo</t>
  </si>
  <si>
    <t>Plazo Original            
31 diciembre 2024</t>
  </si>
  <si>
    <t>Dias Remanentes      
31 diciembre 2024</t>
  </si>
  <si>
    <t>Tasa
31 diciembre 2024</t>
  </si>
  <si>
    <t>Repos 
31 diciembre 2024</t>
  </si>
  <si>
    <t>Plazo Original 
31 diciembre 2023</t>
  </si>
  <si>
    <t>Dias Remanentes 
31 diciembre 2023</t>
  </si>
  <si>
    <t>Tasa 
31 diciembre 2023</t>
  </si>
  <si>
    <t>Repos 
31 diciembre 2023</t>
  </si>
  <si>
    <t xml:space="preserve">Nota 8A Operaciones activas de regulacion monetaria </t>
  </si>
  <si>
    <t>Garantías de las operaciones Repo</t>
  </si>
  <si>
    <t>Títulos en UVR</t>
  </si>
  <si>
    <t>Títulos en Dólares</t>
  </si>
  <si>
    <t>Nota 19 Otro activos internos</t>
  </si>
  <si>
    <t>Otros Activos Internos</t>
  </si>
  <si>
    <t>Oro no monetario</t>
  </si>
  <si>
    <t>Retenciones y descuentos de nómina</t>
  </si>
  <si>
    <t>Activo por derechos de uso por arrendamientos (saldo neto)</t>
  </si>
  <si>
    <t>Aportes permanentes en clubes sociales</t>
  </si>
  <si>
    <t>Otros (saldo neto)</t>
  </si>
  <si>
    <t>Activo por derechos de uso - arrendamientos</t>
  </si>
  <si>
    <t>Activo por derechos de uso por arrendamientos</t>
  </si>
  <si>
    <t>Contrato</t>
  </si>
  <si>
    <t>Riohacha</t>
  </si>
  <si>
    <t>Tunja</t>
  </si>
  <si>
    <t>Enel
(antes Codensa)</t>
  </si>
  <si>
    <t>Internexa</t>
  </si>
  <si>
    <t>Saldo neto al 2022</t>
  </si>
  <si>
    <t>Depreciación del periodo</t>
  </si>
  <si>
    <t>Saldo neto al 2023</t>
  </si>
  <si>
    <t>Saldo neto al 2024</t>
  </si>
  <si>
    <t xml:space="preserve">Nota 36 Otros ingresos </t>
  </si>
  <si>
    <t>Otros ingresos</t>
  </si>
  <si>
    <t>Interés neto del plan de beneficios definidos</t>
  </si>
  <si>
    <t>Préstamos para vivienda empleados</t>
  </si>
  <si>
    <t>Reversión de la perdida por deterioro -PP&amp;E</t>
  </si>
  <si>
    <t xml:space="preserve">Actividad cultural </t>
  </si>
  <si>
    <t xml:space="preserve">Compensaciones, contribuciones y afiliaciones  </t>
  </si>
  <si>
    <t>Dividendos organismos y entidades internacionales</t>
  </si>
  <si>
    <t>Sanciones</t>
  </si>
  <si>
    <t>Donaciones</t>
  </si>
  <si>
    <t>Actividades bienestar social</t>
  </si>
  <si>
    <t>Reembolso pensiones a cargo de Colpensiones</t>
  </si>
  <si>
    <t>Recuperaciones</t>
  </si>
  <si>
    <t>Indemnizaciones</t>
  </si>
  <si>
    <t>Utilidad en venta de propiedades y equipo</t>
  </si>
  <si>
    <t xml:space="preserve">Otros ingresos </t>
  </si>
  <si>
    <t xml:space="preserve">Nota 17 Propiedades de inversión </t>
  </si>
  <si>
    <t>Propiedades de inversión</t>
  </si>
  <si>
    <t>Terrenos</t>
  </si>
  <si>
    <t>Edificios</t>
  </si>
  <si>
    <t>Saldo neto final 2022</t>
  </si>
  <si>
    <t>Retiros</t>
  </si>
  <si>
    <t>Depreciación</t>
  </si>
  <si>
    <t>Saldo neto final 2023</t>
  </si>
  <si>
    <t>Saldo neto final 2024</t>
  </si>
  <si>
    <t xml:space="preserve">Nota 41 Gastos generales </t>
  </si>
  <si>
    <t>Gastos generales</t>
  </si>
  <si>
    <t xml:space="preserve">Servicio de aseo y vigilancia </t>
  </si>
  <si>
    <t>Servicios públicos</t>
  </si>
  <si>
    <t>Mantenimiento y soporte de sistemas de información</t>
  </si>
  <si>
    <t>Otros gastos generales</t>
  </si>
  <si>
    <t>Total gastos generales</t>
  </si>
  <si>
    <t xml:space="preserve">Nota 43 Otros gastos </t>
  </si>
  <si>
    <t>Comisiones y honorarios</t>
  </si>
  <si>
    <t>Provisiones procesos judiciales</t>
  </si>
  <si>
    <t>Gastos Costos de producción no aplicados</t>
  </si>
  <si>
    <r>
      <t xml:space="preserve">Otros gastos </t>
    </r>
    <r>
      <rPr>
        <vertAlign val="superscript"/>
        <sz val="12"/>
        <rFont val="Calibri"/>
        <family val="2"/>
        <scheme val="minor"/>
      </rPr>
      <t>(1)</t>
    </r>
  </si>
  <si>
    <t>Total Otros gastos</t>
  </si>
  <si>
    <t xml:space="preserve">Nota 27 Cuentas por pagar </t>
  </si>
  <si>
    <t>Recuperacion Hasta 12 meses</t>
  </si>
  <si>
    <t>Recuperacion Más de 12 meses</t>
  </si>
  <si>
    <t>Intereses y comisiones moneda extranjera</t>
  </si>
  <si>
    <t>Intereses y comisiones moneda nacional</t>
  </si>
  <si>
    <t>Otras cuentas por pagar moneda extranjera</t>
  </si>
  <si>
    <t>Cuentas por pagar - Operaciones pendientes de giro</t>
  </si>
  <si>
    <t>Otras cuentas por pagar moneda nacional</t>
  </si>
  <si>
    <t>Proveedores</t>
  </si>
  <si>
    <t>Descuentos a empleados y pensionados y aportes por pagos laborales</t>
  </si>
  <si>
    <t>Billetes y monedas recibidas para cambio</t>
  </si>
  <si>
    <t>Retenciones en la fuente renta, ventas, industria y comercio, timbre y estampillas</t>
  </si>
  <si>
    <t>Abonos para aplicar obligaciones al cobro</t>
  </si>
  <si>
    <t>Caja Compensación Familiar, ICBF y SENA</t>
  </si>
  <si>
    <t>Impuesto a las ventas</t>
  </si>
  <si>
    <t>Gravamen a los movimientos financieros</t>
  </si>
  <si>
    <t xml:space="preserve">Nota 16 Activos no corrientes mantenidos para la venta </t>
  </si>
  <si>
    <t>Ref.</t>
  </si>
  <si>
    <t>Lote CDCH</t>
  </si>
  <si>
    <t>Casa de la Jurisprudencia</t>
  </si>
  <si>
    <t>Medellín</t>
  </si>
  <si>
    <t>Vehículos</t>
  </si>
  <si>
    <t xml:space="preserve">Nota 14 Activos intangibles </t>
  </si>
  <si>
    <t>Costo</t>
  </si>
  <si>
    <t>Fase de desarrollo</t>
  </si>
  <si>
    <t>Licencias</t>
  </si>
  <si>
    <t>Software adquirido</t>
  </si>
  <si>
    <t>Software desarrollado</t>
  </si>
  <si>
    <t>Diseños y prototipos</t>
  </si>
  <si>
    <t>Amortización y Deterioro acumulado</t>
  </si>
  <si>
    <t xml:space="preserve">Comportamiento de los activos intangibles </t>
  </si>
  <si>
    <t>Fase de 
desarrollo</t>
  </si>
  <si>
    <t>Software 
adquirido</t>
  </si>
  <si>
    <r>
      <rPr>
        <b/>
        <i/>
        <sz val="12"/>
        <color rgb="FF003366"/>
        <rFont val="Calibri"/>
        <family val="2"/>
      </rPr>
      <t>Software</t>
    </r>
    <r>
      <rPr>
        <b/>
        <sz val="12"/>
        <color rgb="FF003366"/>
        <rFont val="Calibri"/>
        <family val="2"/>
      </rPr>
      <t xml:space="preserve"> desarrollado</t>
    </r>
  </si>
  <si>
    <t>Diseños y 
Prototipos</t>
  </si>
  <si>
    <t>Traslado</t>
  </si>
  <si>
    <t>Amortización</t>
  </si>
  <si>
    <t xml:space="preserve">Deterioro </t>
  </si>
  <si>
    <t>Compromisos  adquisición</t>
  </si>
  <si>
    <t>Valor  
contrato</t>
  </si>
  <si>
    <t>Valor 
anticipos y pagos
parciales</t>
  </si>
  <si>
    <t>Valor 
compromisos 
de adquisición</t>
  </si>
  <si>
    <t>Nota 42A Activos no financieros</t>
  </si>
  <si>
    <t>Depreciación, amortización y deterioro</t>
  </si>
  <si>
    <t>Depreciación PPYE, Propiedades de Inversión, y Derecho de uso por arrendamiento</t>
  </si>
  <si>
    <t xml:space="preserve">Depreciación PPYE </t>
  </si>
  <si>
    <t>Depreciación Propiedades de Inversión</t>
  </si>
  <si>
    <t>Depreciación activos por dereco de uso por arrendamiento</t>
  </si>
  <si>
    <t xml:space="preserve">Amortización </t>
  </si>
  <si>
    <t>Deterioro activos no financieros</t>
  </si>
  <si>
    <t>Total Depreciación, amortización y deterioro</t>
  </si>
  <si>
    <t>Adiciones y remediciones</t>
  </si>
  <si>
    <r>
      <t xml:space="preserve">Adiciones y remediciones </t>
    </r>
    <r>
      <rPr>
        <vertAlign val="superscript"/>
        <sz val="12"/>
        <rFont val="Calibri"/>
        <family val="2"/>
      </rPr>
      <t>1</t>
    </r>
  </si>
  <si>
    <t xml:space="preserve">Nota 34 Diferencias en cambio </t>
  </si>
  <si>
    <t>Obligaciones en organismos y entidades internacionales</t>
  </si>
  <si>
    <t xml:space="preserve">Nota 30A Provisiones </t>
  </si>
  <si>
    <t>Procesos judiciales</t>
  </si>
  <si>
    <t>Cantidad</t>
  </si>
  <si>
    <t>Procesos contencioso administrativo</t>
  </si>
  <si>
    <t>Procesos laborales</t>
  </si>
  <si>
    <t xml:space="preserve">Provision procesos judiciales </t>
  </si>
  <si>
    <t>Provisión procesos judiciales</t>
  </si>
  <si>
    <t>Procesos
Contencioso
Administrativo</t>
  </si>
  <si>
    <t>Procesos 
laborales</t>
  </si>
  <si>
    <t>Otros movimientos</t>
  </si>
  <si>
    <t>Saldo neto a diciembre de 2022</t>
  </si>
  <si>
    <t xml:space="preserve">Provisiones constituidas </t>
  </si>
  <si>
    <t>Liberación de provisiones</t>
  </si>
  <si>
    <t>Costo financiero</t>
  </si>
  <si>
    <t>Saldo neto a diciembre de 2023</t>
  </si>
  <si>
    <t>Saldo neto a diciembre de 2024</t>
  </si>
  <si>
    <t>Procesos judiciales  casos</t>
  </si>
  <si>
    <t>Clase de Proceso</t>
  </si>
  <si>
    <t>Síntesis objeto del proceso</t>
  </si>
  <si>
    <t>Fecha estimada de finalización</t>
  </si>
  <si>
    <t xml:space="preserve">
Contencioso
Administrativo</t>
  </si>
  <si>
    <t>Los demandantes pretenden el reconocimiento de pensiones de jubilación de carácter extralegal.</t>
  </si>
  <si>
    <t>La demandante solicita ser reconocida como beneficiaria de la sustitución pensional.</t>
  </si>
  <si>
    <t>La demandante pretende el reconocimiento y pago de la sustitución pensional en calidad de cónyuge y/ o compañera permanente y el pago del correspondiente retroactivo.</t>
  </si>
  <si>
    <t>El demandante solicita reconocimiento de pensiones extralegales con base en el acto legislativo 1 de 2005.</t>
  </si>
  <si>
    <t>El demandante pretende el reconocimiento de la pensión de jubilación legal contenida en la ley 33 de 1985, la cual fue negada inicialmente por el banco por considerar que debe reconocerla Colpensiones</t>
  </si>
  <si>
    <t>El demandante solicita desconocimiento del fuero sindical.</t>
  </si>
  <si>
    <t>Otros procesos laborales</t>
  </si>
  <si>
    <t xml:space="preserve">Nota 42B Deterioro instrumentos financieros </t>
  </si>
  <si>
    <t>Deterioro de instrumentos financieros al costo amortizado</t>
  </si>
  <si>
    <t>31 de diciembre  de 2023</t>
  </si>
  <si>
    <t>Total deterioro</t>
  </si>
  <si>
    <t>Equipo de sistemas</t>
  </si>
  <si>
    <t>Muebles y enseres y equipo de oficina</t>
  </si>
  <si>
    <t>Maquinaria y equipo</t>
  </si>
  <si>
    <t>Depreciación y deterioro acumulado</t>
  </si>
  <si>
    <t>Construcciones en curso</t>
  </si>
  <si>
    <t>Nota 15 Propiedad planta y equipo</t>
  </si>
  <si>
    <t>Activos fijos en almacén</t>
  </si>
  <si>
    <t>Muebles y enseres y 
equipo de oficina</t>
  </si>
  <si>
    <t>Movimiento del costo y de la depreciación de las propiedades, planta y equipo durante los años 2024 y 2023.</t>
  </si>
  <si>
    <t xml:space="preserve">Nota 15 Propiedad planta y equipo </t>
  </si>
  <si>
    <t>Construcciones nuevos proyectos</t>
  </si>
  <si>
    <t>Valor 
anticipos y
pagos parciales</t>
  </si>
  <si>
    <t>Compromisos  adquisición propiedad planta y equipo</t>
  </si>
  <si>
    <t xml:space="preserve">Total </t>
  </si>
  <si>
    <t>Activos en proceso de baja de cuentas</t>
  </si>
  <si>
    <t>Activos usados temporalmente fuera de uso</t>
  </si>
  <si>
    <t>Activos nuevos que están en proceso de ubicación</t>
  </si>
  <si>
    <t>Activos temporalmente fuera de uso</t>
  </si>
  <si>
    <t>Activos en bodega</t>
  </si>
  <si>
    <t>Nota 6B Otros</t>
  </si>
  <si>
    <t>Recuperación hasta 12 meses</t>
  </si>
  <si>
    <t>Recuperación más de 12 meses</t>
  </si>
  <si>
    <t>Compensaciones pendientes de pago - cuotas vencidas</t>
  </si>
  <si>
    <t>Compensaciones pendientes de pago - intereses</t>
  </si>
  <si>
    <t>Nota 5A Efectivo</t>
  </si>
  <si>
    <t>Especies extranjeras en caja</t>
  </si>
  <si>
    <t>Bancos del exterior</t>
  </si>
  <si>
    <t xml:space="preserve">Nota 20 B Otras cuentas por pagar </t>
  </si>
  <si>
    <t xml:space="preserve">Otras cuentas por pagar </t>
  </si>
  <si>
    <t>Comisión pendiente de pago por la administración y custodia de fondos en el exterior</t>
  </si>
  <si>
    <t>Intereses causados por las asignaciones del FMI.</t>
  </si>
  <si>
    <t>Intereses sobre convenio ALADI</t>
  </si>
  <si>
    <t>Total otras cuentas por pagar</t>
  </si>
  <si>
    <t>Nota 5D Fondo Monetario Internacional (FMI)</t>
  </si>
  <si>
    <t>Fondo Monetario Internacional (FMI)</t>
  </si>
  <si>
    <t>31 de diciembre 
de 2024</t>
  </si>
  <si>
    <t>31 de diciembre 
de 2023</t>
  </si>
  <si>
    <t>Derechos especiales de giro (DEG)</t>
  </si>
  <si>
    <t>Posición de reserva</t>
  </si>
  <si>
    <t>Nota 5E Fondo Latinoamericano de Reservas (FLAR)</t>
  </si>
  <si>
    <t>Fondo Latinoamericano de Reservas (FLAR)</t>
  </si>
  <si>
    <t>Aportes - FLAR</t>
  </si>
  <si>
    <t>Pesos andinos</t>
  </si>
  <si>
    <t xml:space="preserve">Nota 6A Participaciones en organismos y entidades internacionales </t>
  </si>
  <si>
    <t>Corporación Andina de Fomento</t>
  </si>
  <si>
    <t>Banco Interamericano de Desarrollo</t>
  </si>
  <si>
    <t>Banco de Desarrollo del Caribe</t>
  </si>
  <si>
    <t>Banco Internacional de Reconstrucción y Fomento</t>
  </si>
  <si>
    <t>Asociación Internacional de Fomento</t>
  </si>
  <si>
    <t>Corporación Interamericana de Inversiones</t>
  </si>
  <si>
    <t>Corporación Financiera Internacional</t>
  </si>
  <si>
    <t>Banco de Pagos Internacionales</t>
  </si>
  <si>
    <t xml:space="preserve">Nota 21 Obligaciones con organismos internacionales </t>
  </si>
  <si>
    <t>Obligaciones con organismos internacionales por aportes y por depósitos en el Banco República</t>
  </si>
  <si>
    <t>Proyección de pagos hasta 12 meses</t>
  </si>
  <si>
    <t>Proyección de pagos a más de 12 meses</t>
  </si>
  <si>
    <t>DEG y pesos andinos</t>
  </si>
  <si>
    <t>DEG asignados - FMI</t>
  </si>
  <si>
    <t>Pesos andinos asignados - FLAR</t>
  </si>
  <si>
    <t>Fondo Monetario Internacional - FMI</t>
  </si>
  <si>
    <t>Banco Interamericano de Desarrollo - BID</t>
  </si>
  <si>
    <t>Banco Internacional de Reconstrucción y Fomento - BIRF</t>
  </si>
  <si>
    <t>Asociación Internacional de Fomento - AIF</t>
  </si>
  <si>
    <t xml:space="preserve">Nota 23 Depositos en cuenta </t>
  </si>
  <si>
    <t>Depósitos en cuenta</t>
  </si>
  <si>
    <t>Sector público (cuenta cajero remunerados)</t>
  </si>
  <si>
    <t>Sector público</t>
  </si>
  <si>
    <t>Sistema financiero</t>
  </si>
  <si>
    <t>Sector privado</t>
  </si>
  <si>
    <t xml:space="preserve">Nota 20A Cuentas por pagar en operaciones de reservas </t>
  </si>
  <si>
    <t>Cuentas por pagar en operaciones de reservas internacionales</t>
  </si>
  <si>
    <t>Vencimientos hasta 12 meses</t>
  </si>
  <si>
    <t>Vencimientos mas de 12 meses</t>
  </si>
  <si>
    <t>Portafolio en administración directa</t>
  </si>
  <si>
    <t>Cuentas por pagar en compra de inversiones</t>
  </si>
  <si>
    <r>
      <t xml:space="preserve">Contratos </t>
    </r>
    <r>
      <rPr>
        <i/>
        <sz val="12"/>
        <color indexed="8"/>
        <rFont val="Calibri"/>
        <family val="2"/>
        <scheme val="minor"/>
      </rPr>
      <t>forward</t>
    </r>
    <r>
      <rPr>
        <sz val="12"/>
        <color indexed="8"/>
        <rFont val="Calibri"/>
        <family val="2"/>
        <scheme val="minor"/>
      </rPr>
      <t xml:space="preserve"> desfavorables</t>
    </r>
  </si>
  <si>
    <t>Portafolio en administración externa</t>
  </si>
  <si>
    <t>UBS Global Asset Management (Americas) INC</t>
  </si>
  <si>
    <t>Jp Morgan Asset Management (UK) Limited</t>
  </si>
  <si>
    <t>Pacific Investment Management Co. LLC</t>
  </si>
  <si>
    <t>DWS International GmbH</t>
  </si>
  <si>
    <t>Goldman Sachs Asset Management</t>
  </si>
  <si>
    <t>State Street Global Advisor Trust Company</t>
  </si>
  <si>
    <t>Wellington Management Company Llp</t>
  </si>
  <si>
    <t>Contratos forward desfavorables</t>
  </si>
  <si>
    <t>JP Morgan Asset Management</t>
  </si>
  <si>
    <t>Amundi Asset Manegement</t>
  </si>
  <si>
    <t>Colaterales recibidos como garantía</t>
  </si>
  <si>
    <t>Total cuentas por pagar</t>
  </si>
  <si>
    <t xml:space="preserve">Nota 31A Otros Resultados Integrales - ORI </t>
  </si>
  <si>
    <t>Otros resultados integrales (ORI)</t>
  </si>
  <si>
    <t>Plan de beneficios definidos</t>
  </si>
  <si>
    <t>Instrumentos financieros a valor razonable con cambios al ORI</t>
  </si>
  <si>
    <t>Pensión de 
jubilación</t>
  </si>
  <si>
    <t>Servicio médico</t>
  </si>
  <si>
    <t>Activos 
del plan</t>
  </si>
  <si>
    <t>Efecto Techo 
del Activo</t>
  </si>
  <si>
    <t>Títulos de 
deuda privada</t>
  </si>
  <si>
    <t>Reservas internacionales</t>
  </si>
  <si>
    <t xml:space="preserve">Nuevas mediciones actuariales </t>
  </si>
  <si>
    <t>Cambios en el valor razonable</t>
  </si>
  <si>
    <t>Traslados  a resultados</t>
  </si>
  <si>
    <t xml:space="preserve">Nota 8B Operaciones activas de regulacion monetaria </t>
  </si>
  <si>
    <t>Portafolio de inversiones de regulacion monetaria</t>
  </si>
  <si>
    <t>Proyección de pagos hasta 12 
meses</t>
  </si>
  <si>
    <t>Proyección de pagos más de 12 
meses</t>
  </si>
  <si>
    <t>31 de dieciembre de 2023</t>
  </si>
  <si>
    <r>
      <t xml:space="preserve">Títulos de deuda pública </t>
    </r>
    <r>
      <rPr>
        <vertAlign val="superscript"/>
        <sz val="12"/>
        <color rgb="FF000000"/>
        <rFont val="Calibri"/>
        <family val="2"/>
        <scheme val="minor"/>
      </rPr>
      <t>1</t>
    </r>
  </si>
  <si>
    <t>TES clase B - operaciones de regulación monetaria</t>
  </si>
  <si>
    <t xml:space="preserve">Objetivo y politicas de gestión de riesgo </t>
  </si>
  <si>
    <t>Exposición crediticia del portafolio de Inversión por calificación a 31 de diciembre de 2024</t>
  </si>
  <si>
    <t>Exposición crediticia del portafolio de Inversión por calificación</t>
  </si>
  <si>
    <t xml:space="preserve">AAA       </t>
  </si>
  <si>
    <t xml:space="preserve">AA+       </t>
  </si>
  <si>
    <t xml:space="preserve">AA        </t>
  </si>
  <si>
    <t xml:space="preserve">AA-       </t>
  </si>
  <si>
    <t xml:space="preserve">A+        </t>
  </si>
  <si>
    <t xml:space="preserve">BRC1+     </t>
  </si>
  <si>
    <t xml:space="preserve">BRC1      </t>
  </si>
  <si>
    <t xml:space="preserve">F1+       </t>
  </si>
  <si>
    <t xml:space="preserve">F1        </t>
  </si>
  <si>
    <t xml:space="preserve">VrR1      </t>
  </si>
  <si>
    <t>Nación</t>
  </si>
  <si>
    <t>Saldo a diciembre 31 de 2024</t>
  </si>
  <si>
    <t>Moneda Nacional</t>
  </si>
  <si>
    <t>Titulos de deuda pública</t>
  </si>
  <si>
    <t xml:space="preserve">Títulos de Tesorería- TES Clase B  </t>
  </si>
  <si>
    <t>Exposición crediticia del portafolio de Inversión por calificación a 31 de diciembre de 2023</t>
  </si>
  <si>
    <t>Saldo a diciembre 31 de 2023</t>
  </si>
  <si>
    <t xml:space="preserve">Nota 32A Reservas internacionales, neto </t>
  </si>
  <si>
    <t>Intereses y rendimientos de las reservas internacionales</t>
  </si>
  <si>
    <t>Intereses y rendimientos de las reservas internacionales reconocidos en el Estado de Resultados</t>
  </si>
  <si>
    <t xml:space="preserve"> 1. Rendimientos portafolio de inversión</t>
  </si>
  <si>
    <t>Intereses Causados</t>
  </si>
  <si>
    <t>Valoración precios de mercado</t>
  </si>
  <si>
    <t>2. Oro monetario</t>
  </si>
  <si>
    <t>Valoración del oro</t>
  </si>
  <si>
    <t>3. Otros conceptos</t>
  </si>
  <si>
    <t>Total Intereses y rendimientos</t>
  </si>
  <si>
    <t>Nota 5B Portafolio de inversiones en administración directa y externa</t>
  </si>
  <si>
    <t>Portafolio de las reservas internacionales</t>
  </si>
  <si>
    <t>Vencimientos más de 12 meses</t>
  </si>
  <si>
    <t>Acuerdos de recompra</t>
  </si>
  <si>
    <t>Fondo de Mercado Monetario y STIF</t>
  </si>
  <si>
    <t>Inversiones fondos del BIS</t>
  </si>
  <si>
    <t>Inversiones overnight</t>
  </si>
  <si>
    <t>Papeles a descuento</t>
  </si>
  <si>
    <t>Certificados de Depósito</t>
  </si>
  <si>
    <t>Renta variable ETF</t>
  </si>
  <si>
    <t>Efectivo - contratos a futuro</t>
  </si>
  <si>
    <t>Cuentas por cobrar en venta de inversiones, intereses y dividendos</t>
  </si>
  <si>
    <t>Contratos forward favorables</t>
  </si>
  <si>
    <t>Golman Sachs Asset Management</t>
  </si>
  <si>
    <t>DWS International GmbH (Deutsche)</t>
  </si>
  <si>
    <t xml:space="preserve">UBS  Asset Management </t>
  </si>
  <si>
    <t>Jp Morgan Asset Management (Uk) Limited</t>
  </si>
  <si>
    <t>Pacific Investment Manangent Co. LLC</t>
  </si>
  <si>
    <t>Colaterales entregados como garantía</t>
  </si>
  <si>
    <t>Amundi Asset Management</t>
  </si>
  <si>
    <t>Nota 5B-1 Políticas de gestión de riesgos</t>
  </si>
  <si>
    <t>Exposición crediticia del portafolio por calificación a 31 de diciembre de 2024</t>
  </si>
  <si>
    <t>AA+</t>
  </si>
  <si>
    <t>AA</t>
  </si>
  <si>
    <t>AA-</t>
  </si>
  <si>
    <t>A+</t>
  </si>
  <si>
    <t>A</t>
  </si>
  <si>
    <t>NR *</t>
  </si>
  <si>
    <t>Activos de reserva</t>
  </si>
  <si>
    <t>Renta Variable ETF</t>
  </si>
  <si>
    <t>Fondo de Mercado Monetario BIS</t>
  </si>
  <si>
    <t>Fondo de Mercado Monetario y Stif</t>
  </si>
  <si>
    <t>* NR: no registra</t>
  </si>
  <si>
    <t>Exposición crediticia del portafolio por calificación a 31 de diciembre de 2023</t>
  </si>
  <si>
    <t>Exposición crediticia del portafolio por sectores a 31 de diciembre de 2024</t>
  </si>
  <si>
    <t>Gobierno</t>
  </si>
  <si>
    <t>Cuasi-Gobierno</t>
  </si>
  <si>
    <t>Hipotecas</t>
  </si>
  <si>
    <t>Forex</t>
  </si>
  <si>
    <t>Exposición crediticia del portafolio por sectores a 31 de diciembre de 2023</t>
  </si>
  <si>
    <t>Duración del portafolio</t>
  </si>
  <si>
    <t>Para efectos del cálculo de la duración del portafolio de inversión se excluye el oro, el nivel de capital de trabajo y las inversiones en el fondo del BIS.</t>
  </si>
  <si>
    <t>Indicador de riesgo del mercado</t>
  </si>
  <si>
    <t>Porcentaje de cambio</t>
  </si>
  <si>
    <t xml:space="preserve">Cambio en las tasas de interés  </t>
  </si>
  <si>
    <t xml:space="preserve"> +1 </t>
  </si>
  <si>
    <t xml:space="preserve"> -1 </t>
  </si>
  <si>
    <t xml:space="preserve">Cambio porcentual en el valor de mercado </t>
  </si>
  <si>
    <t>-3,06</t>
  </si>
  <si>
    <t>+3,06</t>
  </si>
  <si>
    <t xml:space="preserve"> -2.46 </t>
  </si>
  <si>
    <t xml:space="preserve"> +2.46 </t>
  </si>
  <si>
    <t>Equivalente en USD</t>
  </si>
  <si>
    <t>Composición cambiaria del portafolio por moneda a 31 de diciembre de 2024</t>
  </si>
  <si>
    <t>Exposición cambiaria del portafolio por moneda</t>
  </si>
  <si>
    <t>Dólar 
estadounidense</t>
  </si>
  <si>
    <t>Dólar 
canadiense</t>
  </si>
  <si>
    <t>Dólar 
australiano</t>
  </si>
  <si>
    <t>Otras</t>
  </si>
  <si>
    <t>Dólares estadounidenses</t>
  </si>
  <si>
    <t>Yenes japoneses</t>
  </si>
  <si>
    <t>Euros</t>
  </si>
  <si>
    <t>Libras esterlinas</t>
  </si>
  <si>
    <t>Dólares australianos</t>
  </si>
  <si>
    <t>Dólares canadienses</t>
  </si>
  <si>
    <t>Franco suizo</t>
  </si>
  <si>
    <t>Composición cambiaria del portafolio por moneda a 31 de diciembre de 2023</t>
  </si>
  <si>
    <t>Nota 5B-1 Valor en riesgo</t>
  </si>
  <si>
    <t>Valor en riesgo del portafolio</t>
  </si>
  <si>
    <t>Fecha</t>
  </si>
  <si>
    <t>VaR 1 día, 95% de confianza</t>
  </si>
  <si>
    <t>VaR 1 mes, 95% de confianza</t>
  </si>
  <si>
    <t>VaR 1 año, 95% de confianza</t>
  </si>
  <si>
    <t>Nota 5B-2 Operaciones de derivados</t>
  </si>
  <si>
    <t>Portafolio en administración directa - Forward favorables</t>
  </si>
  <si>
    <r>
      <t xml:space="preserve">Contratos </t>
    </r>
    <r>
      <rPr>
        <b/>
        <i/>
        <sz val="12"/>
        <color indexed="9"/>
        <rFont val="Calibri"/>
        <family val="2"/>
        <scheme val="minor"/>
      </rPr>
      <t>forward favorables</t>
    </r>
  </si>
  <si>
    <t>Won coreano</t>
  </si>
  <si>
    <t>Neto portafolio</t>
  </si>
  <si>
    <t>Portafolio en administración directa - Forward desfavorables</t>
  </si>
  <si>
    <r>
      <t xml:space="preserve">Contratos </t>
    </r>
    <r>
      <rPr>
        <b/>
        <i/>
        <sz val="12"/>
        <color indexed="9"/>
        <rFont val="Calibri"/>
        <family val="2"/>
        <scheme val="minor"/>
      </rPr>
      <t>forward desfavorables</t>
    </r>
  </si>
  <si>
    <t>Portafolio en administración externa - Forward favorables</t>
  </si>
  <si>
    <r>
      <t xml:space="preserve">Contratos </t>
    </r>
    <r>
      <rPr>
        <b/>
        <i/>
        <sz val="12"/>
        <color indexed="9"/>
        <rFont val="Calibri"/>
        <family val="2"/>
        <scheme val="minor"/>
      </rPr>
      <t>forward</t>
    </r>
    <r>
      <rPr>
        <b/>
        <sz val="12"/>
        <color indexed="9"/>
        <rFont val="Calibri"/>
        <family val="2"/>
        <scheme val="minor"/>
      </rPr>
      <t xml:space="preserve"> favorables</t>
    </r>
  </si>
  <si>
    <t>2015</t>
  </si>
  <si>
    <t>2014</t>
  </si>
  <si>
    <t>31 de diciembre de  2024</t>
  </si>
  <si>
    <t>31 de diciembre de  2023</t>
  </si>
  <si>
    <t>Portafolio en administración externa - forward desfavorables</t>
  </si>
  <si>
    <t>Clasificación instrumentos financieros por jerarquía de  valor razonable a 31 de diciembre de 2024</t>
  </si>
  <si>
    <t>Clasificación instrumentos financieros por jerarquía de  valor razonable</t>
  </si>
  <si>
    <t>Jerarquia valor razonable</t>
  </si>
  <si>
    <t>Importe en libros</t>
  </si>
  <si>
    <t>Valor razonable</t>
  </si>
  <si>
    <t>Nivel 1</t>
  </si>
  <si>
    <t>Nivel 2</t>
  </si>
  <si>
    <t>Nivel 3</t>
  </si>
  <si>
    <t>Sobre bases recurrentes</t>
  </si>
  <si>
    <t>Portafolio de inversiones de las reservas internacionales</t>
  </si>
  <si>
    <t>Renta variable - ETF</t>
  </si>
  <si>
    <t>Cuentas por cobrar en venta de inversiones</t>
  </si>
  <si>
    <t>Pasivos</t>
  </si>
  <si>
    <t>Sobre bases no recurrentes</t>
  </si>
  <si>
    <t xml:space="preserve">Fondo Latinoamericano de Reservas </t>
  </si>
  <si>
    <t xml:space="preserve">Participaciones en organismos y entidades internacionales </t>
  </si>
  <si>
    <t>Clasificación instrumentos financieros por jerarquía de  valor razonable a 31 de diciembre de 2023</t>
  </si>
  <si>
    <t>Oro monetario</t>
  </si>
  <si>
    <t>Costos emisión especies monetarias puesta en circulación</t>
  </si>
  <si>
    <t>Leticia</t>
  </si>
  <si>
    <t>Bogotá - edificio Anexo A</t>
  </si>
  <si>
    <t>* Incluye bonos pensionales</t>
  </si>
  <si>
    <t>Otros*</t>
  </si>
  <si>
    <t>Utilización de provisiones</t>
  </si>
  <si>
    <t>Expansión</t>
  </si>
  <si>
    <t>Contracción</t>
  </si>
  <si>
    <t>Reporto (repo)</t>
  </si>
  <si>
    <t>Establecimientos Bancarios</t>
  </si>
  <si>
    <t>X</t>
  </si>
  <si>
    <t>Corporaciones Financieras</t>
  </si>
  <si>
    <t>Compañías de Financiamiento</t>
  </si>
  <si>
    <t>Cooperativas Financieras</t>
  </si>
  <si>
    <t>Sociedades Comisionistas de Bolsa</t>
  </si>
  <si>
    <t>Sociedades Administradoras de Inversión (SAI)</t>
  </si>
  <si>
    <t>Sociedades Administradoras de Fondos de Pensiones y Cesantías</t>
  </si>
  <si>
    <t>Entidades Aseguradoras</t>
  </si>
  <si>
    <t>Sociedades Titularizadoras</t>
  </si>
  <si>
    <t>Sociedades de Capitalización</t>
  </si>
  <si>
    <t>Financiera de Desarrollo Nacional S.A. (FDN)</t>
  </si>
  <si>
    <t>Fondo para el Financiamiento del Sector Agropecuario (FINAGRO)</t>
  </si>
  <si>
    <t>Banco de Comercio Exterior de Colombia S.A. (BANCOLDEX)</t>
  </si>
  <si>
    <t>Financiera de Desarrollo Territorial S.A. (FINDETER)</t>
  </si>
  <si>
    <t>Fondo Nacional del Ahorro (FNA)</t>
  </si>
  <si>
    <t>Fondo de Garantías de Instituciones Financieras (FOGAFIN)</t>
  </si>
  <si>
    <t>Fondo de Garantías de Entidades Cooperativas (FOGACOOP)</t>
  </si>
  <si>
    <t>Sociedades de Intermediación Cambiaria y Servicios Financieros Especiales (SICFES)</t>
  </si>
  <si>
    <t>Instituto Colombiano de Crédito Educativo y Estudios Técnicos en el Exterior (ICETEX)</t>
  </si>
  <si>
    <t>Cámaras de Riesgo Central de Contraparte</t>
  </si>
  <si>
    <t>Sociedades Especializadas en Depósitos y Pagos Electrónicos (SEDPES)</t>
  </si>
  <si>
    <t>Ver nota anterior. Adicionalmente, todas las entidades, con excepción del ICETEX podrán realizar operaciones definitivas mediante contratos a futuro con cumplimiento financiero en los términos establecidos por el Banco mediante reglamentación de carácter general.</t>
  </si>
  <si>
    <t xml:space="preserve">Operación de: </t>
  </si>
  <si>
    <r>
      <t xml:space="preserve">Transitoria </t>
    </r>
    <r>
      <rPr>
        <b/>
        <vertAlign val="superscript"/>
        <sz val="12"/>
        <color theme="0"/>
        <rFont val="Calibri"/>
        <family val="2"/>
        <scheme val="minor"/>
      </rPr>
      <t>1</t>
    </r>
  </si>
  <si>
    <r>
      <t xml:space="preserve">Transitoria mediante depósitos de dinero a plazo remunerados </t>
    </r>
    <r>
      <rPr>
        <b/>
        <vertAlign val="superscript"/>
        <sz val="12"/>
        <color theme="0"/>
        <rFont val="Calibri"/>
        <family val="2"/>
        <scheme val="minor"/>
      </rPr>
      <t>3</t>
    </r>
  </si>
  <si>
    <r>
      <t xml:space="preserve">Definitiva </t>
    </r>
    <r>
      <rPr>
        <b/>
        <vertAlign val="superscript"/>
        <sz val="12"/>
        <color theme="0"/>
        <rFont val="Calibri"/>
        <family val="2"/>
        <scheme val="minor"/>
      </rPr>
      <t>2</t>
    </r>
  </si>
  <si>
    <r>
      <t xml:space="preserve">Definitiva </t>
    </r>
    <r>
      <rPr>
        <b/>
        <vertAlign val="superscript"/>
        <sz val="12"/>
        <color theme="0"/>
        <rFont val="Calibri"/>
        <family val="2"/>
        <scheme val="minor"/>
      </rPr>
      <t>4</t>
    </r>
  </si>
  <si>
    <r>
      <t xml:space="preserve">Intradía </t>
    </r>
    <r>
      <rPr>
        <b/>
        <vertAlign val="superscript"/>
        <sz val="12"/>
        <color theme="0"/>
        <rFont val="Calibri"/>
        <family val="2"/>
        <scheme val="minor"/>
      </rPr>
      <t>5</t>
    </r>
  </si>
  <si>
    <r>
      <t xml:space="preserve">Overnight por Compensación </t>
    </r>
    <r>
      <rPr>
        <b/>
        <vertAlign val="superscript"/>
        <sz val="12"/>
        <color theme="0"/>
        <rFont val="Calibri"/>
        <family val="2"/>
        <scheme val="minor"/>
      </rPr>
      <t>6</t>
    </r>
  </si>
  <si>
    <t>[2] Ver nota anterior.</t>
  </si>
  <si>
    <t>[3] Ver nota anterior.</t>
  </si>
  <si>
    <t>[6] Que participen en el servicio de compensación interbancaria de cheques y otros instrumentos de pago del Banco.</t>
  </si>
  <si>
    <t>[5] Ver nota para operaciones de expansión transitoria.</t>
  </si>
  <si>
    <t xml:space="preserve">Entidad financiera pretende que se le devuelva la suma que fue debitada de su cuenta de deposito como sanción por el incumplimiento de unas operaciones de intervención cambiaria directa con el Banco de la República. </t>
  </si>
  <si>
    <t>El demandante pretende el reconocimiento de la sustitución pensional.</t>
  </si>
  <si>
    <t>Demanda de contrato realidad depersonas vinculadas a un contratista de servicios bibliotecarios.</t>
  </si>
  <si>
    <t>El demandante solicita reintegro de trabajador alegando contrato de trabajo realidad y fuero circunstancial.</t>
  </si>
  <si>
    <t>Política de control de riesgos</t>
  </si>
  <si>
    <t>ESTADO DE FLUJOS DE EFECTIVO</t>
  </si>
  <si>
    <t>Notas</t>
  </si>
  <si>
    <t>Flujos de efectivo generado por actividades de operación</t>
  </si>
  <si>
    <t xml:space="preserve">Intereses y rendimientos recibidos </t>
  </si>
  <si>
    <t>Reservas Internacionales</t>
  </si>
  <si>
    <t>Inversiones títulos de deuda privada</t>
  </si>
  <si>
    <t>Operaciones REPO</t>
  </si>
  <si>
    <t>Comisiones recibidas netas</t>
  </si>
  <si>
    <t>Intereses y rendimientos pagados</t>
  </si>
  <si>
    <t xml:space="preserve">Beneficios y gastos de empleados </t>
  </si>
  <si>
    <t>Diferencial cambiario Reservas Internacionales</t>
  </si>
  <si>
    <t xml:space="preserve">Reservas internacionales </t>
  </si>
  <si>
    <t>Metales preciosos</t>
  </si>
  <si>
    <t xml:space="preserve">Operaciones activas de regulación monetaria </t>
  </si>
  <si>
    <t xml:space="preserve">Inventarios </t>
  </si>
  <si>
    <t>Aumento neto en los pasivos de operación</t>
  </si>
  <si>
    <t xml:space="preserve">Billetes en circulación </t>
  </si>
  <si>
    <t>Beneficios post empleo y largo plazo</t>
  </si>
  <si>
    <t>Reembolso del plan de beneficios post empleo</t>
  </si>
  <si>
    <t>Pagos realizados al plan de beneficios post empleo y largo plazo</t>
  </si>
  <si>
    <t>Flujos de efectivo utilizados en actividades de inversión</t>
  </si>
  <si>
    <t>Compra de propiedad, planta y equipo</t>
  </si>
  <si>
    <t xml:space="preserve">Venta de propiedad, planta y equipo </t>
  </si>
  <si>
    <t>Adquisición de activos intangibles</t>
  </si>
  <si>
    <t>Adquisición de bienes de patrimonio histórico, artístico y cultural</t>
  </si>
  <si>
    <t>Préstamos de vivienda otorgados a empleados</t>
  </si>
  <si>
    <t>Amortización préstamos de vivienda empleados</t>
  </si>
  <si>
    <t>Rendimientos préstamos de vivienda empleados</t>
  </si>
  <si>
    <t>Flujos de efectivo utilizados en actividades de financiación</t>
  </si>
  <si>
    <t>Transferencias Gobierno Nacional</t>
  </si>
  <si>
    <t>Efectivo al inicio del periodo</t>
  </si>
  <si>
    <t>5A y 7</t>
  </si>
  <si>
    <t>Efectivo al final del periodo</t>
  </si>
  <si>
    <t xml:space="preserve">Aumento (Disminución) neto de efectivo </t>
  </si>
  <si>
    <t>Anticipos</t>
  </si>
  <si>
    <t>Efecto de las pérdidas o ganancias de tipo de cambio en el efectivo</t>
  </si>
  <si>
    <t>Nota 31 Patrimonio</t>
  </si>
  <si>
    <t>Títulos en moneda nacional *</t>
  </si>
  <si>
    <t>(*) $20.498.792.990 miles corresponden a garantías recibidas operaciones Repo y $186.041.443 miles a llamado al margen por riesgo de mercado.</t>
  </si>
  <si>
    <t>Disminución neta en los activos de operación</t>
  </si>
  <si>
    <t>Resultado del periodo</t>
  </si>
  <si>
    <t>Resultado 
del periodo</t>
  </si>
  <si>
    <t>Traslados a resultados del periodo</t>
  </si>
  <si>
    <t>Configurar texto en Calibri a 12pt</t>
  </si>
  <si>
    <t>Adicionar título del cuadro (Calibri, 14pt, negrita)</t>
  </si>
  <si>
    <t>Eliminar columnas y filas vacías</t>
  </si>
  <si>
    <t>Evitar celdas combinadas (especialmente en sentido vertical)</t>
  </si>
  <si>
    <t>Ubicar notas al inicio de la tabla, antes del encabezado</t>
  </si>
  <si>
    <t>Ocultar columnas (Ctrl + Shift + →) y filas (Ctrl + Shift + ↓) que no contengan información que no se mostrará en el cuadro final</t>
  </si>
  <si>
    <t>El foco debe quedar siempre en la celda A1, y al guardar el documento, este debe estar en la primera hoja de cálculo</t>
  </si>
  <si>
    <t>LEONARDO VILLAR GÓMEZ</t>
  </si>
  <si>
    <t>GERENTE GENERAL</t>
  </si>
  <si>
    <t>AUDITOR GENERAL</t>
  </si>
  <si>
    <t>(Ver informe)</t>
  </si>
  <si>
    <t>ANA MARIA ZAMBRANO CASTAÑEDA</t>
  </si>
  <si>
    <t>CONTADOR GENERAL</t>
  </si>
  <si>
    <t>T.P. 42327 T</t>
  </si>
  <si>
    <t>NORELA E. JIMÉNEZ M</t>
  </si>
  <si>
    <t>T.P. 47157-T</t>
  </si>
  <si>
    <t xml:space="preserve">Superávit liquidación 
CEC </t>
  </si>
  <si>
    <t>Superávit efecto acumulado cambio contable</t>
  </si>
  <si>
    <t xml:space="preserve">Superávit ajuste de cambio </t>
  </si>
  <si>
    <t>Superávit inversión Actividad Cultural</t>
  </si>
  <si>
    <t>Superávit transferencia aportes en organismos internacionales</t>
  </si>
  <si>
    <t>[1] Las Sociedades Comisionistas de Bolsa, las Sociedades Fiduciarias, las SAI y las Sociedades Administradoras de Fondos de Pensiones y Cesantías podrán realizar estas operaciones por cuenta propia, por cuenta de terceros o de los fondos que administran, en los términos establecidos por el Banco mediante reglamentación de carácter general.</t>
  </si>
  <si>
    <t>[4] Ver nota anterior. Adicionalmente, todas las entidades, con excepción del ICETEX podrán realizar operaciones definitivas mediante contratos a futuro con cumplimiento financiero en los términos establecidos por el Banco mediante reglamentación de carácter general.</t>
  </si>
  <si>
    <t>1/ Las disminuciones  en el cálculo de los pagos por arrendamiento futuros obedecen  al efecto de  la remedición de la tasa de descuento, generada por la aplicación de tasas variables.</t>
  </si>
  <si>
    <t>*   Tabla Banco: tabla con información propia del Banco, cuya aplicación fue autorizada por el Consejo de Administración el 28 de mayo de 2019; y por la
     Superintendencia Financiera de Colombia mediante comunicación de octubre 28 de 2019, número 2019091450-002-000.
     N/A: no aplica</t>
  </si>
  <si>
    <t>(1)  Incluye principalmente conceptos relacionados con gastos en fases de investigación de proyectos, faltantes y ajustes de inventarios, gestión ambiental, gestion procesos jurídicos y red de bibliotecas, entre otros.</t>
  </si>
  <si>
    <t xml:space="preserve">Calificación crediticia de otras cuentas por cobrar </t>
  </si>
  <si>
    <t xml:space="preserve">Véanse las notas que acompañan los estados financieros. </t>
  </si>
  <si>
    <t>Nota 2.7 Valor razonable</t>
  </si>
  <si>
    <r>
      <rPr>
        <sz val="9"/>
        <rFont val="Calibri"/>
        <family val="2"/>
        <scheme val="minor"/>
      </rPr>
      <t xml:space="preserve"> 1</t>
    </r>
    <r>
      <rPr>
        <sz val="12"/>
        <rFont val="Calibri"/>
        <family val="2"/>
        <scheme val="minor"/>
      </rPr>
      <t xml:space="preserve"> Títulos de deuda pública interna emitidos  o garantizados por la Nación.</t>
    </r>
  </si>
  <si>
    <t xml:space="preserve">2. Créditos a empleados y pensionados </t>
  </si>
  <si>
    <t xml:space="preserve">Nota 18 Bienes patrimonio histórico, artistico y cultural </t>
  </si>
  <si>
    <t>* Para el 2024 corresponde a cuentas por cobrar y títulos hipotecarios - TIPS
   Para el 2023 corresponde a cuentas por cobrar, títulos hipotecarios - TIPS  y provisión por deterioro de inversiones</t>
  </si>
  <si>
    <t xml:space="preserve">Pasivo por arrendamiento financiero </t>
  </si>
  <si>
    <t>Diferencias en cambio - Egresos</t>
  </si>
  <si>
    <t>Publicación autorizada por la Superintendencia Financiera de Colombia mediante comunicación N° 2025011930-006-000 del 14 de febrero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</si>
</sst>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1" formatCode="_-* #,##0_-;\-* #,##0_-;_-* &quot;-&quot;_-;_-@_-"/>
    <numFmt numFmtId="44" formatCode="_-&quot;$&quot;\ * #,##0.00_-;\-&quot;$&quot;\ * #,##0.00_-;_-&quot;$&quot;\ * &quot;-&quot;??_-;_-@_-"/>
    <numFmt numFmtId="43" formatCode="_-* #,##0.00_-;\-* #,##0.00_-;_-* &quot;-&quot;??_-;_-@_-"/>
    <numFmt numFmtId="164" formatCode="_ * #,##0.00_ ;_ * \-#,##0.00_ ;_ * &quot;-&quot;??_ ;_ @_ "/>
    <numFmt numFmtId="165" formatCode="_ * #,##0_ ;_ * \-#,##0_ ;_ * &quot;-&quot;??_ ;_ @_ "/>
    <numFmt numFmtId="166" formatCode="_-* #,##0_-;\-* #,##0_-;_-* &quot;-&quot;??_-;_-@_-"/>
    <numFmt numFmtId="167" formatCode="_(* #,##0_);_(* \(#,##0\);_(* &quot;-&quot;??_);_(@_)"/>
    <numFmt numFmtId="168" formatCode="_(* #,##0_);_(* \(#,##0\);_(* &quot;-&quot;_);_(@_)"/>
    <numFmt numFmtId="169" formatCode="#,##0.0"/>
    <numFmt numFmtId="170" formatCode="#,##0;\(#,##0\)"/>
    <numFmt numFmtId="171" formatCode="_(* #,##0.00_);_(* \(#,##0.00\);_(* &quot;-&quot;??_);_(@_)"/>
    <numFmt numFmtId="172" formatCode="0.0%"/>
    <numFmt numFmtId="173" formatCode="_-* #,##0\ _p_t_a_-;\-* #,##0\ _p_t_a_-;_-* &quot;-&quot;\ _p_t_a_-;_-@_-"/>
    <numFmt numFmtId="174" formatCode="_-* #,##0.00\ _P_t_s_-;\-* #,##0.00\ _P_t_s_-;_-* &quot;-&quot;??\ _P_t_s_-;_-@_-"/>
    <numFmt numFmtId="175" formatCode="#,##0.00_ ;[Red]\-#,##0.00\ "/>
    <numFmt numFmtId="176" formatCode="_-* #,##0\ _P_t_s_-;\-* #,##0\ _P_t_s_-;_-* &quot;-&quot;\ _P_t_s_-;_-@_-"/>
    <numFmt numFmtId="177" formatCode="_-* #,##0\ _P_t_s_-;\-* #,##0\ _P_t_s_-;_-* &quot;-&quot;??\ _P_t_s_-;_-@_-"/>
    <numFmt numFmtId="178" formatCode="0_);\(0\)"/>
    <numFmt numFmtId="179" formatCode="_(* #,##0.00_);_(* \(#,##0.00\);_(* &quot;-&quot;_);_(@_)"/>
    <numFmt numFmtId="180" formatCode="#,##0.0;\(#,##0.0\)"/>
    <numFmt numFmtId="181" formatCode="_(* #,##0.0_);_(* \(#,##0.0\);_(* &quot;-&quot;??_);_(@_)"/>
    <numFmt numFmtId="182" formatCode="_(* #,##0.0000_);_(* \(#,##0.0000\);_(* &quot;-&quot;??_);_(@_)"/>
    <numFmt numFmtId="183" formatCode="#,##0.0000_);\(#,##0.0000\)"/>
    <numFmt numFmtId="184" formatCode="#,##0.000000"/>
    <numFmt numFmtId="185" formatCode="#,##0.00000"/>
    <numFmt numFmtId="186" formatCode="#,##0.0000"/>
    <numFmt numFmtId="187" formatCode="#,##0.00_);\(#,##0.00\)"/>
    <numFmt numFmtId="188" formatCode="_(* #,##0.000_);_(* \(#,##0.000\);_(* &quot;-&quot;??_);_(@_)"/>
    <numFmt numFmtId="189" formatCode="#,##0.000_);\(#,##0.000\)"/>
    <numFmt numFmtId="190" formatCode="#,##0.000"/>
  </numFmts>
  <fonts count="90" x14ac:knownFonts="1">
    <font>
      <sz val="11"/>
      <color theme="1"/>
      <name val="Calibri"/>
      <family val="2"/>
      <scheme val="minor"/>
    </font>
    <font>
      <sz val="11"/>
      <color theme="1"/>
      <name val="Calibri"/>
      <family val="2"/>
      <scheme val="minor"/>
    </font>
    <font>
      <sz val="12"/>
      <name val="Helv"/>
    </font>
    <font>
      <sz val="10"/>
      <name val="Calibri"/>
      <family val="2"/>
      <scheme val="minor"/>
    </font>
    <font>
      <sz val="10"/>
      <name val="Arial"/>
      <family val="2"/>
    </font>
    <font>
      <sz val="13"/>
      <name val="Calibri"/>
      <family val="2"/>
      <scheme val="minor"/>
    </font>
    <font>
      <sz val="12"/>
      <name val="Calibri"/>
      <family val="2"/>
      <scheme val="minor"/>
    </font>
    <font>
      <sz val="14"/>
      <name val="Calibri"/>
      <family val="2"/>
      <scheme val="minor"/>
    </font>
    <font>
      <b/>
      <sz val="14"/>
      <name val="Calibri"/>
      <family val="2"/>
      <scheme val="minor"/>
    </font>
    <font>
      <sz val="12"/>
      <color theme="1"/>
      <name val="Calibri"/>
      <family val="2"/>
      <scheme val="minor"/>
    </font>
    <font>
      <sz val="14"/>
      <color rgb="FF022A82"/>
      <name val="Calibri"/>
      <family val="2"/>
      <scheme val="minor"/>
    </font>
    <font>
      <b/>
      <sz val="16"/>
      <color rgb="FF022A82"/>
      <name val="Calibri"/>
      <family val="2"/>
      <scheme val="minor"/>
    </font>
    <font>
      <sz val="11"/>
      <name val="Calibri"/>
      <family val="2"/>
      <scheme val="minor"/>
    </font>
    <font>
      <b/>
      <sz val="10"/>
      <name val="Calibri"/>
      <family val="2"/>
      <scheme val="minor"/>
    </font>
    <font>
      <sz val="10"/>
      <color rgb="FF000000"/>
      <name val="Arial"/>
      <family val="2"/>
    </font>
    <font>
      <sz val="14"/>
      <color rgb="FF002060"/>
      <name val="Calibri"/>
      <family val="2"/>
      <scheme val="minor"/>
    </font>
    <font>
      <sz val="16"/>
      <name val="Calibri"/>
      <family val="2"/>
      <scheme val="minor"/>
    </font>
    <font>
      <sz val="10"/>
      <name val="Arial"/>
      <family val="2"/>
    </font>
    <font>
      <b/>
      <sz val="9"/>
      <name val="Calibri"/>
      <family val="2"/>
      <scheme val="minor"/>
    </font>
    <font>
      <b/>
      <sz val="12"/>
      <color indexed="9"/>
      <name val="Calibri"/>
      <family val="2"/>
      <scheme val="minor"/>
    </font>
    <font>
      <sz val="12"/>
      <color indexed="9"/>
      <name val="Calibri"/>
      <family val="2"/>
      <scheme val="minor"/>
    </font>
    <font>
      <b/>
      <sz val="12"/>
      <color rgb="FF003366"/>
      <name val="Calibri"/>
      <family val="2"/>
      <scheme val="minor"/>
    </font>
    <font>
      <sz val="10"/>
      <color rgb="FF003366"/>
      <name val="Calibri"/>
      <family val="2"/>
      <scheme val="minor"/>
    </font>
    <font>
      <b/>
      <sz val="12"/>
      <name val="Calibri"/>
      <family val="2"/>
      <scheme val="minor"/>
    </font>
    <font>
      <sz val="12"/>
      <color indexed="8"/>
      <name val="Calibri"/>
      <family val="2"/>
      <scheme val="minor"/>
    </font>
    <font>
      <b/>
      <sz val="14"/>
      <color theme="1"/>
      <name val="Calibri"/>
      <family val="2"/>
      <scheme val="minor"/>
    </font>
    <font>
      <sz val="10"/>
      <color indexed="8"/>
      <name val="Calibri"/>
      <family val="2"/>
      <scheme val="minor"/>
    </font>
    <font>
      <b/>
      <sz val="12"/>
      <color indexed="8"/>
      <name val="Calibri"/>
      <family val="2"/>
      <scheme val="minor"/>
    </font>
    <font>
      <b/>
      <sz val="12"/>
      <color theme="0"/>
      <name val="Calibri"/>
      <family val="2"/>
      <scheme val="minor"/>
    </font>
    <font>
      <sz val="12"/>
      <color theme="0"/>
      <name val="Calibri"/>
      <family val="2"/>
      <scheme val="minor"/>
    </font>
    <font>
      <sz val="10"/>
      <name val="Arial"/>
      <family val="2"/>
    </font>
    <font>
      <sz val="16"/>
      <color theme="1"/>
      <name val="Calibri"/>
      <family val="2"/>
      <scheme val="minor"/>
    </font>
    <font>
      <b/>
      <sz val="14"/>
      <name val="Calibri"/>
      <family val="2"/>
    </font>
    <font>
      <sz val="10"/>
      <name val="Calibri"/>
      <family val="2"/>
    </font>
    <font>
      <b/>
      <sz val="12"/>
      <color indexed="9"/>
      <name val="Calibri"/>
      <family val="2"/>
    </font>
    <font>
      <sz val="12"/>
      <color indexed="9"/>
      <name val="Calibri"/>
      <family val="2"/>
    </font>
    <font>
      <b/>
      <sz val="12"/>
      <color rgb="FF003366"/>
      <name val="Calibri"/>
      <family val="2"/>
    </font>
    <font>
      <sz val="10"/>
      <color rgb="FF003366"/>
      <name val="Calibri"/>
      <family val="2"/>
    </font>
    <font>
      <b/>
      <sz val="12"/>
      <name val="Calibri"/>
      <family val="2"/>
    </font>
    <font>
      <sz val="12"/>
      <name val="Calibri"/>
      <family val="2"/>
    </font>
    <font>
      <b/>
      <sz val="10"/>
      <name val="Calibri"/>
      <family val="2"/>
    </font>
    <font>
      <b/>
      <sz val="10"/>
      <color indexed="8"/>
      <name val="Calibri"/>
      <family val="2"/>
    </font>
    <font>
      <b/>
      <sz val="11"/>
      <color theme="1"/>
      <name val="Calibri"/>
      <family val="2"/>
      <scheme val="minor"/>
    </font>
    <font>
      <sz val="11"/>
      <color theme="1"/>
      <name val="Calibri"/>
      <family val="2"/>
    </font>
    <font>
      <b/>
      <vertAlign val="superscript"/>
      <sz val="12"/>
      <color rgb="FF003366"/>
      <name val="Calibri"/>
      <family val="2"/>
      <scheme val="minor"/>
    </font>
    <font>
      <b/>
      <sz val="12"/>
      <color rgb="FFFFFFFF"/>
      <name val="Calibri"/>
      <family val="2"/>
    </font>
    <font>
      <sz val="12"/>
      <color rgb="FFFFFFFF"/>
      <name val="Calibri"/>
      <family val="2"/>
    </font>
    <font>
      <sz val="12"/>
      <color rgb="FF000000"/>
      <name val="Calibri"/>
      <family val="2"/>
    </font>
    <font>
      <b/>
      <sz val="12"/>
      <color rgb="FF000000"/>
      <name val="Calibri"/>
      <family val="2"/>
    </font>
    <font>
      <b/>
      <sz val="10"/>
      <color indexed="8"/>
      <name val="Calibri"/>
      <family val="2"/>
      <scheme val="minor"/>
    </font>
    <font>
      <sz val="12"/>
      <color rgb="FF003366"/>
      <name val="Calibri"/>
      <family val="2"/>
      <scheme val="minor"/>
    </font>
    <font>
      <sz val="12"/>
      <color rgb="FF003366"/>
      <name val="Calibri"/>
      <family val="2"/>
    </font>
    <font>
      <sz val="12"/>
      <color indexed="8"/>
      <name val="Calibri"/>
      <family val="2"/>
    </font>
    <font>
      <sz val="10.5"/>
      <name val="Calibri"/>
      <family val="2"/>
      <scheme val="minor"/>
    </font>
    <font>
      <b/>
      <sz val="12"/>
      <color rgb="FF002060"/>
      <name val="Calibri"/>
      <family val="2"/>
      <scheme val="minor"/>
    </font>
    <font>
      <vertAlign val="superscript"/>
      <sz val="12"/>
      <name val="Calibri"/>
      <family val="2"/>
      <scheme val="minor"/>
    </font>
    <font>
      <b/>
      <sz val="10"/>
      <color rgb="FF003366"/>
      <name val="Calibri"/>
      <family val="2"/>
      <scheme val="minor"/>
    </font>
    <font>
      <b/>
      <sz val="16"/>
      <color rgb="FF003366"/>
      <name val="Calibri"/>
      <family val="2"/>
      <scheme val="minor"/>
    </font>
    <font>
      <sz val="9"/>
      <name val="Arial"/>
      <family val="2"/>
    </font>
    <font>
      <sz val="9"/>
      <color theme="1"/>
      <name val="Arial"/>
      <family val="2"/>
    </font>
    <font>
      <b/>
      <sz val="14"/>
      <color theme="1"/>
      <name val="Calibri"/>
      <family val="2"/>
    </font>
    <font>
      <b/>
      <sz val="12"/>
      <color theme="8" tint="-0.499984740745262"/>
      <name val="Calibri"/>
      <family val="2"/>
    </font>
    <font>
      <sz val="12"/>
      <color theme="8" tint="-0.499984740745262"/>
      <name val="Calibri"/>
      <family val="2"/>
    </font>
    <font>
      <b/>
      <sz val="12"/>
      <color indexed="8"/>
      <name val="Calibri"/>
      <family val="2"/>
    </font>
    <font>
      <b/>
      <i/>
      <sz val="12"/>
      <color rgb="FF003366"/>
      <name val="Calibri"/>
      <family val="2"/>
    </font>
    <font>
      <vertAlign val="superscript"/>
      <sz val="12"/>
      <name val="Calibri"/>
      <family val="2"/>
    </font>
    <font>
      <b/>
      <sz val="13"/>
      <color rgb="FF003366"/>
      <name val="Calibri"/>
      <family val="2"/>
      <scheme val="minor"/>
    </font>
    <font>
      <sz val="13"/>
      <color theme="1"/>
      <name val="Calibri"/>
      <family val="2"/>
      <scheme val="minor"/>
    </font>
    <font>
      <b/>
      <sz val="10.5"/>
      <name val="Calibri"/>
      <family val="2"/>
      <scheme val="minor"/>
    </font>
    <font>
      <i/>
      <sz val="12"/>
      <color indexed="8"/>
      <name val="Calibri"/>
      <family val="2"/>
      <scheme val="minor"/>
    </font>
    <font>
      <sz val="10"/>
      <color theme="1"/>
      <name val="Calibri"/>
      <family val="2"/>
      <scheme val="minor"/>
    </font>
    <font>
      <sz val="10"/>
      <color theme="8" tint="-0.249977111117893"/>
      <name val="Calibri"/>
      <family val="2"/>
      <scheme val="minor"/>
    </font>
    <font>
      <b/>
      <sz val="12"/>
      <color theme="1"/>
      <name val="Calibri"/>
      <family val="2"/>
      <scheme val="minor"/>
    </font>
    <font>
      <vertAlign val="superscript"/>
      <sz val="12"/>
      <color rgb="FF000000"/>
      <name val="Calibri"/>
      <family val="2"/>
      <scheme val="minor"/>
    </font>
    <font>
      <sz val="10"/>
      <color rgb="FF0070C0"/>
      <name val="Calibri"/>
      <family val="2"/>
      <scheme val="minor"/>
    </font>
    <font>
      <sz val="12"/>
      <color rgb="FFFFFFFF"/>
      <name val="Calibri"/>
      <family val="2"/>
      <scheme val="minor"/>
    </font>
    <font>
      <sz val="10"/>
      <color theme="1" tint="0.34998626667073579"/>
      <name val="Calibri"/>
      <family val="2"/>
      <scheme val="minor"/>
    </font>
    <font>
      <b/>
      <sz val="12"/>
      <color rgb="FFFFFFFF"/>
      <name val="Calibri"/>
      <family val="2"/>
      <scheme val="minor"/>
    </font>
    <font>
      <sz val="12"/>
      <color rgb="FF000000"/>
      <name val="Calibri"/>
      <family val="2"/>
      <scheme val="minor"/>
    </font>
    <font>
      <b/>
      <i/>
      <sz val="12"/>
      <color indexed="9"/>
      <name val="Calibri"/>
      <family val="2"/>
      <scheme val="minor"/>
    </font>
    <font>
      <b/>
      <sz val="10"/>
      <color rgb="FFC00000"/>
      <name val="Calibri"/>
      <family val="2"/>
      <scheme val="minor"/>
    </font>
    <font>
      <sz val="10"/>
      <color rgb="FFC00000"/>
      <name val="Calibri"/>
      <family val="2"/>
      <scheme val="minor"/>
    </font>
    <font>
      <b/>
      <vertAlign val="superscript"/>
      <sz val="12"/>
      <color theme="0"/>
      <name val="Calibri"/>
      <family val="2"/>
      <scheme val="minor"/>
    </font>
    <font>
      <b/>
      <sz val="14"/>
      <color rgb="FF022A82"/>
      <name val="Calibri"/>
      <family val="2"/>
      <scheme val="minor"/>
    </font>
    <font>
      <sz val="12"/>
      <color rgb="FF022A82"/>
      <name val="Calibri"/>
      <family val="2"/>
      <scheme val="minor"/>
    </font>
    <font>
      <b/>
      <sz val="12"/>
      <color rgb="FF000000"/>
      <name val="Calibri"/>
      <family val="2"/>
      <scheme val="minor"/>
    </font>
    <font>
      <sz val="12"/>
      <color rgb="FF002060"/>
      <name val="Calibri"/>
      <family val="2"/>
      <scheme val="minor"/>
    </font>
    <font>
      <sz val="9"/>
      <name val="Calibri"/>
      <family val="2"/>
      <scheme val="minor"/>
    </font>
    <font>
      <b/>
      <sz val="14"/>
      <color rgb="FF000000"/>
      <name val="Calibri"/>
      <family val="2"/>
    </font>
    <font>
      <sz val="11"/>
      <color rgb="FF000000"/>
      <name val="Calibri"/>
      <family val="2"/>
    </font>
  </fonts>
  <fills count="12">
    <fill>
      <patternFill patternType="none"/>
    </fill>
    <fill>
      <patternFill patternType="gray125"/>
    </fill>
    <fill>
      <patternFill patternType="solid">
        <fgColor theme="0"/>
        <bgColor indexed="64"/>
      </patternFill>
    </fill>
    <fill>
      <patternFill patternType="solid">
        <fgColor rgb="FF264178"/>
        <bgColor indexed="64"/>
      </patternFill>
    </fill>
    <fill>
      <patternFill patternType="solid">
        <fgColor indexed="9"/>
        <bgColor indexed="64"/>
      </patternFill>
    </fill>
    <fill>
      <patternFill patternType="solid">
        <fgColor theme="0" tint="-4.9989318521683403E-2"/>
        <bgColor indexed="64"/>
      </patternFill>
    </fill>
    <fill>
      <patternFill patternType="solid">
        <fgColor theme="4" tint="-0.499984740745262"/>
        <bgColor indexed="64"/>
      </patternFill>
    </fill>
    <fill>
      <patternFill patternType="solid">
        <fgColor rgb="FF27437B"/>
        <bgColor indexed="64"/>
      </patternFill>
    </fill>
    <fill>
      <patternFill patternType="solid">
        <fgColor rgb="FF203764"/>
        <bgColor indexed="64"/>
      </patternFill>
    </fill>
    <fill>
      <patternFill patternType="solid">
        <fgColor rgb="FF203764"/>
        <bgColor rgb="FF000000"/>
      </patternFill>
    </fill>
    <fill>
      <patternFill patternType="solid">
        <fgColor rgb="FFFFFFFF"/>
        <bgColor rgb="FF000000"/>
      </patternFill>
    </fill>
    <fill>
      <patternFill patternType="solid">
        <fgColor theme="4" tint="0.59999389629810485"/>
        <bgColor indexed="64"/>
      </patternFill>
    </fill>
  </fills>
  <borders count="36">
    <border>
      <left/>
      <right/>
      <top/>
      <bottom/>
      <diagonal/>
    </border>
    <border>
      <left/>
      <right/>
      <top style="thin">
        <color indexed="64"/>
      </top>
      <bottom style="thin">
        <color indexed="64"/>
      </bottom>
      <diagonal/>
    </border>
    <border>
      <left/>
      <right/>
      <top/>
      <bottom style="thin">
        <color indexed="64"/>
      </bottom>
      <diagonal/>
    </border>
    <border>
      <left style="thin">
        <color theme="0"/>
      </left>
      <right style="thin">
        <color theme="0"/>
      </right>
      <top/>
      <bottom/>
      <diagonal/>
    </border>
    <border>
      <left/>
      <right style="thin">
        <color theme="0"/>
      </right>
      <top/>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style="thin">
        <color theme="0"/>
      </right>
      <top style="thin">
        <color theme="0"/>
      </top>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right/>
      <top style="thin">
        <color theme="0"/>
      </top>
      <bottom style="thin">
        <color indexed="64"/>
      </bottom>
      <diagonal/>
    </border>
    <border>
      <left/>
      <right/>
      <top/>
      <bottom style="thin">
        <color theme="0" tint="-0.14996795556505021"/>
      </bottom>
      <diagonal/>
    </border>
    <border>
      <left/>
      <right/>
      <top/>
      <bottom style="thin">
        <color rgb="FFBFBFBF"/>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thin">
        <color theme="0"/>
      </left>
      <right/>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indexed="64"/>
      </right>
      <top/>
      <bottom style="thin">
        <color theme="0" tint="-0.24994659260841701"/>
      </bottom>
      <diagonal/>
    </border>
    <border>
      <left style="thin">
        <color auto="1"/>
      </left>
      <right style="thin">
        <color auto="1"/>
      </right>
      <top/>
      <bottom style="thin">
        <color theme="0" tint="-0.24994659260841701"/>
      </bottom>
      <diagonal/>
    </border>
    <border>
      <left style="thin">
        <color indexed="64"/>
      </left>
      <right/>
      <top/>
      <bottom style="thin">
        <color theme="0" tint="-0.24994659260841701"/>
      </bottom>
      <diagonal/>
    </border>
    <border>
      <left/>
      <right style="thin">
        <color theme="0" tint="-0.14996795556505021"/>
      </right>
      <top style="thin">
        <color theme="0"/>
      </top>
      <bottom style="thin">
        <color theme="0" tint="-0.14996795556505021"/>
      </bottom>
      <diagonal/>
    </border>
    <border>
      <left style="thin">
        <color theme="0" tint="-0.14996795556505021"/>
      </left>
      <right style="thin">
        <color theme="0" tint="-0.14996795556505021"/>
      </right>
      <top style="thin">
        <color theme="0"/>
      </top>
      <bottom style="thin">
        <color theme="0" tint="-0.14996795556505021"/>
      </bottom>
      <diagonal/>
    </border>
    <border>
      <left style="thin">
        <color theme="0" tint="-0.14996795556505021"/>
      </left>
      <right/>
      <top style="thin">
        <color theme="0"/>
      </top>
      <bottom style="thin">
        <color theme="0" tint="-0.14996795556505021"/>
      </bottom>
      <diagonal/>
    </border>
    <border>
      <left/>
      <right style="thin">
        <color theme="0" tint="-0.14996795556505021"/>
      </right>
      <top style="thin">
        <color theme="0" tint="-0.14996795556505021"/>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24994659260841701"/>
      </bottom>
      <diagonal/>
    </border>
    <border>
      <left style="thin">
        <color theme="0" tint="-0.14996795556505021"/>
      </left>
      <right/>
      <top style="thin">
        <color theme="0" tint="-0.14996795556505021"/>
      </top>
      <bottom style="thin">
        <color theme="0" tint="-0.24994659260841701"/>
      </bottom>
      <diagonal/>
    </border>
    <border>
      <left/>
      <right/>
      <top style="thin">
        <color indexed="64"/>
      </top>
      <bottom style="thin">
        <color theme="0" tint="-0.24994659260841701"/>
      </bottom>
      <diagonal/>
    </border>
    <border>
      <left/>
      <right/>
      <top style="thin">
        <color indexed="64"/>
      </top>
      <bottom/>
      <diagonal/>
    </border>
    <border>
      <left/>
      <right/>
      <top/>
      <bottom style="thin">
        <color theme="0" tint="-0.34998626667073579"/>
      </bottom>
      <diagonal/>
    </border>
  </borders>
  <cellStyleXfs count="67">
    <xf numFmtId="0" fontId="0" fillId="0" borderId="0"/>
    <xf numFmtId="43" fontId="1" fillId="0" borderId="0" applyFont="0" applyFill="0" applyBorder="0" applyAlignment="0" applyProtection="0"/>
    <xf numFmtId="0" fontId="2" fillId="0" borderId="0"/>
    <xf numFmtId="164" fontId="4" fillId="0" borderId="0" applyFont="0" applyFill="0" applyBorder="0" applyAlignment="0" applyProtection="0"/>
    <xf numFmtId="0" fontId="4" fillId="0" borderId="0"/>
    <xf numFmtId="43" fontId="1" fillId="0" borderId="0" applyFont="0" applyFill="0" applyBorder="0" applyAlignment="0" applyProtection="0"/>
    <xf numFmtId="43" fontId="1" fillId="0" borderId="0" applyFont="0" applyFill="0" applyBorder="0" applyAlignment="0" applyProtection="0"/>
    <xf numFmtId="168" fontId="4" fillId="0" borderId="0" applyFont="0" applyFill="0" applyBorder="0" applyAlignment="0" applyProtection="0"/>
    <xf numFmtId="171" fontId="4" fillId="0" borderId="0" applyFont="0" applyFill="0" applyBorder="0" applyAlignment="0" applyProtection="0"/>
    <xf numFmtId="173" fontId="4" fillId="0" borderId="0" applyFont="0" applyFill="0" applyBorder="0" applyAlignment="0" applyProtection="0"/>
    <xf numFmtId="41" fontId="1" fillId="0" borderId="0" applyFont="0" applyFill="0" applyBorder="0" applyAlignment="0" applyProtection="0"/>
    <xf numFmtId="0" fontId="1" fillId="0" borderId="0"/>
    <xf numFmtId="171" fontId="1"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174" fontId="4" fillId="0" borderId="0" applyFont="0" applyFill="0" applyBorder="0" applyAlignment="0" applyProtection="0"/>
    <xf numFmtId="0" fontId="17" fillId="0" borderId="0"/>
    <xf numFmtId="0" fontId="4" fillId="0" borderId="0"/>
    <xf numFmtId="174" fontId="4" fillId="0" borderId="0" applyFont="0" applyFill="0" applyBorder="0" applyAlignment="0" applyProtection="0"/>
    <xf numFmtId="174" fontId="17" fillId="0" borderId="0" applyFont="0" applyFill="0" applyBorder="0" applyAlignment="0" applyProtection="0"/>
    <xf numFmtId="176" fontId="17" fillId="0" borderId="0" applyFont="0" applyFill="0" applyBorder="0" applyAlignment="0" applyProtection="0"/>
    <xf numFmtId="0" fontId="14"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9" fontId="4" fillId="0" borderId="0" applyFont="0" applyFill="0" applyBorder="0" applyAlignment="0" applyProtection="0"/>
    <xf numFmtId="174" fontId="4" fillId="0" borderId="0" applyFont="0" applyFill="0" applyBorder="0" applyAlignment="0" applyProtection="0"/>
    <xf numFmtId="0" fontId="1" fillId="0" borderId="0"/>
    <xf numFmtId="171" fontId="1" fillId="0" borderId="0" applyFont="0" applyFill="0" applyBorder="0" applyAlignment="0" applyProtection="0"/>
    <xf numFmtId="174" fontId="4"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4" fontId="4" fillId="0" borderId="0" applyFont="0" applyFill="0" applyBorder="0" applyAlignment="0" applyProtection="0"/>
    <xf numFmtId="168" fontId="4"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4"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8"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168" fontId="4" fillId="0" borderId="0" applyFont="0" applyFill="0" applyBorder="0" applyAlignment="0" applyProtection="0"/>
    <xf numFmtId="171" fontId="1" fillId="0" borderId="0" applyFont="0" applyFill="0" applyBorder="0" applyAlignment="0" applyProtection="0"/>
    <xf numFmtId="9" fontId="4"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0" fontId="1"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 fillId="0" borderId="0" applyFont="0" applyFill="0" applyBorder="0" applyAlignment="0" applyProtection="0"/>
    <xf numFmtId="171" fontId="1" fillId="0" borderId="0" applyFont="0" applyFill="0" applyBorder="0" applyAlignment="0" applyProtection="0"/>
    <xf numFmtId="0" fontId="1" fillId="0" borderId="0"/>
    <xf numFmtId="0" fontId="30" fillId="0" borderId="0"/>
    <xf numFmtId="176" fontId="4" fillId="0" borderId="0" applyFont="0" applyFill="0" applyBorder="0" applyAlignment="0" applyProtection="0"/>
    <xf numFmtId="43" fontId="14" fillId="0" borderId="0" applyFont="0" applyFill="0" applyBorder="0" applyAlignment="0" applyProtection="0"/>
    <xf numFmtId="168" fontId="4" fillId="0" borderId="0" applyFont="0" applyFill="0" applyBorder="0" applyAlignment="0" applyProtection="0"/>
    <xf numFmtId="43" fontId="1" fillId="0" borderId="0" applyFont="0" applyFill="0" applyBorder="0" applyAlignment="0" applyProtection="0"/>
    <xf numFmtId="171" fontId="4" fillId="0" borderId="0" applyFont="0" applyFill="0" applyBorder="0" applyAlignment="0" applyProtection="0"/>
  </cellStyleXfs>
  <cellXfs count="1164">
    <xf numFmtId="0" fontId="0" fillId="0" borderId="0" xfId="0"/>
    <xf numFmtId="0" fontId="3" fillId="0" borderId="0" xfId="2" applyFont="1"/>
    <xf numFmtId="165" fontId="3" fillId="0" borderId="0" xfId="3" applyNumberFormat="1" applyFont="1" applyFill="1"/>
    <xf numFmtId="3" fontId="3" fillId="0" borderId="0" xfId="2" applyNumberFormat="1" applyFont="1"/>
    <xf numFmtId="0" fontId="3" fillId="0" borderId="0" xfId="2" applyFont="1" applyAlignment="1">
      <alignment horizontal="center"/>
    </xf>
    <xf numFmtId="37" fontId="5" fillId="2" borderId="0" xfId="3" applyNumberFormat="1" applyFont="1" applyFill="1" applyBorder="1" applyAlignment="1" applyProtection="1">
      <alignment vertical="center"/>
    </xf>
    <xf numFmtId="4" fontId="3" fillId="0" borderId="0" xfId="2" applyNumberFormat="1" applyFont="1"/>
    <xf numFmtId="0" fontId="6" fillId="0" borderId="0" xfId="2" applyFont="1" applyAlignment="1">
      <alignment horizontal="left" vertical="center"/>
    </xf>
    <xf numFmtId="165" fontId="3" fillId="0" borderId="0" xfId="3" applyNumberFormat="1" applyFont="1" applyFill="1" applyBorder="1"/>
    <xf numFmtId="0" fontId="7" fillId="0" borderId="0" xfId="2" applyFont="1"/>
    <xf numFmtId="167" fontId="3" fillId="2" borderId="0" xfId="2" applyNumberFormat="1" applyFont="1" applyFill="1" applyAlignment="1">
      <alignment horizontal="center"/>
    </xf>
    <xf numFmtId="0" fontId="3" fillId="0" borderId="0" xfId="4" applyFont="1"/>
    <xf numFmtId="169" fontId="3" fillId="0" borderId="0" xfId="7" applyNumberFormat="1" applyFont="1" applyFill="1"/>
    <xf numFmtId="166" fontId="13" fillId="0" borderId="0" xfId="4" applyNumberFormat="1" applyFont="1" applyAlignment="1">
      <alignment horizontal="center"/>
    </xf>
    <xf numFmtId="0" fontId="3" fillId="0" borderId="0" xfId="4" applyFont="1" applyAlignment="1">
      <alignment horizontal="center" vertical="center"/>
    </xf>
    <xf numFmtId="0" fontId="6" fillId="0" borderId="0" xfId="2" applyFont="1"/>
    <xf numFmtId="0" fontId="16" fillId="0" borderId="0" xfId="2" applyFont="1"/>
    <xf numFmtId="43" fontId="3" fillId="0" borderId="0" xfId="1" applyFont="1"/>
    <xf numFmtId="0" fontId="18" fillId="0" borderId="0" xfId="4" applyFont="1" applyAlignment="1">
      <alignment horizontal="center" vertical="center"/>
    </xf>
    <xf numFmtId="0" fontId="8" fillId="0" borderId="0" xfId="15" applyFont="1" applyProtection="1">
      <protection locked="0"/>
    </xf>
    <xf numFmtId="0" fontId="3" fillId="0" borderId="0" xfId="15" applyFont="1" applyProtection="1">
      <protection locked="0"/>
    </xf>
    <xf numFmtId="0" fontId="3" fillId="0" borderId="0" xfId="4" applyFont="1" applyProtection="1">
      <protection locked="0"/>
    </xf>
    <xf numFmtId="0" fontId="22" fillId="0" borderId="0" xfId="4" applyFont="1" applyProtection="1">
      <protection locked="0"/>
    </xf>
    <xf numFmtId="0" fontId="9" fillId="0" borderId="0" xfId="0" applyFont="1"/>
    <xf numFmtId="0" fontId="1" fillId="0" borderId="0" xfId="0" applyFont="1"/>
    <xf numFmtId="17" fontId="21" fillId="0" borderId="5" xfId="15" applyNumberFormat="1" applyFont="1" applyBorder="1" applyAlignment="1">
      <alignment horizontal="center" vertical="center" wrapText="1"/>
    </xf>
    <xf numFmtId="0" fontId="22" fillId="0" borderId="0" xfId="15" applyFont="1" applyProtection="1">
      <protection locked="0"/>
    </xf>
    <xf numFmtId="0" fontId="24" fillId="0" borderId="0" xfId="15" applyFont="1" applyAlignment="1">
      <alignment horizontal="left" vertical="center" wrapText="1"/>
    </xf>
    <xf numFmtId="167" fontId="24" fillId="0" borderId="0" xfId="29" applyNumberFormat="1" applyFont="1" applyAlignment="1" applyProtection="1">
      <alignment horizontal="right" vertical="center" wrapText="1"/>
      <protection locked="0"/>
    </xf>
    <xf numFmtId="167" fontId="24" fillId="0" borderId="0" xfId="29" applyNumberFormat="1" applyFont="1" applyFill="1" applyBorder="1" applyAlignment="1" applyProtection="1">
      <alignment horizontal="right" vertical="center" wrapText="1"/>
      <protection locked="0"/>
    </xf>
    <xf numFmtId="0" fontId="24" fillId="4" borderId="0" xfId="15" applyFont="1" applyFill="1" applyAlignment="1">
      <alignment horizontal="left" vertical="center" wrapText="1"/>
    </xf>
    <xf numFmtId="4" fontId="3" fillId="0" borderId="0" xfId="15" applyNumberFormat="1" applyFont="1" applyProtection="1">
      <protection locked="0"/>
    </xf>
    <xf numFmtId="0" fontId="24" fillId="0" borderId="0" xfId="15" applyFont="1" applyAlignment="1">
      <alignment horizontal="justify" vertical="center" wrapText="1"/>
    </xf>
    <xf numFmtId="0" fontId="27" fillId="4" borderId="5" xfId="15" applyFont="1" applyFill="1" applyBorder="1" applyAlignment="1">
      <alignment horizontal="justify" vertical="center" wrapText="1"/>
    </xf>
    <xf numFmtId="168" fontId="23" fillId="4" borderId="5" xfId="30" applyNumberFormat="1" applyFont="1" applyFill="1" applyBorder="1" applyAlignment="1">
      <alignment horizontal="right" vertical="center"/>
    </xf>
    <xf numFmtId="168" fontId="6" fillId="0" borderId="0" xfId="19" applyNumberFormat="1" applyFont="1" applyAlignment="1" applyProtection="1">
      <alignment horizontal="right" vertical="center"/>
      <protection locked="0"/>
    </xf>
    <xf numFmtId="168" fontId="6" fillId="4" borderId="0" xfId="19" applyNumberFormat="1" applyFont="1" applyFill="1" applyAlignment="1" applyProtection="1">
      <alignment horizontal="right" vertical="center"/>
      <protection locked="0"/>
    </xf>
    <xf numFmtId="167" fontId="3" fillId="0" borderId="0" xfId="15" applyNumberFormat="1" applyFont="1" applyProtection="1">
      <protection locked="0"/>
    </xf>
    <xf numFmtId="0" fontId="27" fillId="4" borderId="0" xfId="4" applyFont="1" applyFill="1" applyAlignment="1" applyProtection="1">
      <alignment horizontal="justify" vertical="center" wrapText="1"/>
      <protection locked="0"/>
    </xf>
    <xf numFmtId="167" fontId="27" fillId="4" borderId="5" xfId="29" applyNumberFormat="1" applyFont="1" applyFill="1" applyBorder="1" applyAlignment="1" applyProtection="1">
      <alignment horizontal="right" vertical="center" wrapText="1"/>
      <protection locked="0"/>
    </xf>
    <xf numFmtId="0" fontId="27" fillId="4" borderId="5" xfId="4" applyFont="1" applyFill="1" applyBorder="1" applyAlignment="1" applyProtection="1">
      <alignment horizontal="justify" vertical="center" wrapText="1"/>
      <protection locked="0"/>
    </xf>
    <xf numFmtId="167" fontId="24" fillId="0" borderId="0" xfId="32" applyNumberFormat="1" applyFont="1" applyAlignment="1" applyProtection="1">
      <alignment horizontal="right" vertical="center" wrapText="1"/>
      <protection locked="0"/>
    </xf>
    <xf numFmtId="167" fontId="24" fillId="4" borderId="0" xfId="32" applyNumberFormat="1" applyFont="1" applyFill="1" applyAlignment="1" applyProtection="1">
      <alignment horizontal="right" vertical="center" wrapText="1"/>
      <protection locked="0"/>
    </xf>
    <xf numFmtId="0" fontId="24" fillId="0" borderId="0" xfId="4" applyFont="1" applyAlignment="1" applyProtection="1">
      <alignment horizontal="justify" vertical="center" wrapText="1"/>
      <protection locked="0"/>
    </xf>
    <xf numFmtId="167" fontId="27" fillId="4" borderId="5" xfId="31" applyNumberFormat="1" applyFont="1" applyFill="1" applyBorder="1" applyAlignment="1" applyProtection="1">
      <alignment horizontal="right" vertical="center" wrapText="1"/>
      <protection locked="0"/>
    </xf>
    <xf numFmtId="177" fontId="21" fillId="0" borderId="5" xfId="33" applyNumberFormat="1" applyFont="1" applyFill="1" applyBorder="1" applyAlignment="1" applyProtection="1">
      <alignment horizontal="center" vertical="center" wrapText="1"/>
      <protection locked="0"/>
    </xf>
    <xf numFmtId="0" fontId="3" fillId="4" borderId="0" xfId="4" applyFont="1" applyFill="1" applyProtection="1">
      <protection locked="0"/>
    </xf>
    <xf numFmtId="0" fontId="8" fillId="0" borderId="0" xfId="4" applyFont="1" applyProtection="1">
      <protection locked="0"/>
    </xf>
    <xf numFmtId="0" fontId="21" fillId="4" borderId="5" xfId="15" applyFont="1" applyFill="1" applyBorder="1" applyAlignment="1">
      <alignment horizontal="center" vertical="center" wrapText="1"/>
    </xf>
    <xf numFmtId="167" fontId="24" fillId="4" borderId="0" xfId="40" applyNumberFormat="1" applyFont="1" applyFill="1" applyBorder="1" applyAlignment="1" applyProtection="1">
      <alignment horizontal="right" vertical="center" wrapText="1"/>
    </xf>
    <xf numFmtId="167" fontId="24" fillId="0" borderId="0" xfId="40" applyNumberFormat="1" applyFont="1" applyFill="1" applyBorder="1" applyAlignment="1" applyProtection="1">
      <alignment horizontal="right" vertical="center" wrapText="1"/>
    </xf>
    <xf numFmtId="0" fontId="27" fillId="4" borderId="5" xfId="15" applyFont="1" applyFill="1" applyBorder="1" applyAlignment="1">
      <alignment horizontal="left" vertical="center" wrapText="1"/>
    </xf>
    <xf numFmtId="167" fontId="27" fillId="4" borderId="5" xfId="40" applyNumberFormat="1" applyFont="1" applyFill="1" applyBorder="1" applyAlignment="1" applyProtection="1">
      <alignment horizontal="right" vertical="center" wrapText="1"/>
    </xf>
    <xf numFmtId="0" fontId="3" fillId="0" borderId="0" xfId="15" applyFont="1" applyAlignment="1" applyProtection="1">
      <alignment horizontal="left"/>
      <protection locked="0"/>
    </xf>
    <xf numFmtId="175" fontId="8" fillId="0" borderId="0" xfId="15" applyNumberFormat="1" applyFont="1" applyProtection="1">
      <protection locked="0"/>
    </xf>
    <xf numFmtId="175" fontId="7" fillId="0" borderId="0" xfId="15" applyNumberFormat="1" applyFont="1" applyProtection="1">
      <protection locked="0"/>
    </xf>
    <xf numFmtId="175" fontId="3" fillId="0" borderId="0" xfId="15" applyNumberFormat="1" applyFont="1" applyProtection="1">
      <protection locked="0"/>
    </xf>
    <xf numFmtId="175" fontId="22" fillId="0" borderId="0" xfId="15" applyNumberFormat="1" applyFont="1" applyProtection="1">
      <protection locked="0"/>
    </xf>
    <xf numFmtId="0" fontId="24" fillId="4" borderId="0" xfId="15" applyFont="1" applyFill="1" applyAlignment="1">
      <alignment vertical="top" wrapText="1" readingOrder="1"/>
    </xf>
    <xf numFmtId="167" fontId="24" fillId="4" borderId="0" xfId="29" applyNumberFormat="1" applyFont="1" applyFill="1" applyBorder="1" applyAlignment="1" applyProtection="1">
      <alignment horizontal="right" vertical="top" wrapText="1" readingOrder="1"/>
      <protection locked="0"/>
    </xf>
    <xf numFmtId="167" fontId="24" fillId="4" borderId="0" xfId="29" applyNumberFormat="1" applyFont="1" applyFill="1" applyBorder="1" applyAlignment="1" applyProtection="1">
      <alignment horizontal="right" vertical="top" wrapText="1" readingOrder="1"/>
    </xf>
    <xf numFmtId="175" fontId="3" fillId="0" borderId="0" xfId="15" applyNumberFormat="1" applyFont="1" applyAlignment="1" applyProtection="1">
      <alignment vertical="top" wrapText="1"/>
      <protection locked="0"/>
    </xf>
    <xf numFmtId="0" fontId="24" fillId="0" borderId="0" xfId="15" applyFont="1" applyAlignment="1">
      <alignment vertical="top" wrapText="1" readingOrder="1"/>
    </xf>
    <xf numFmtId="167" fontId="24" fillId="0" borderId="0" xfId="29" applyNumberFormat="1" applyFont="1" applyAlignment="1" applyProtection="1">
      <alignment horizontal="right" vertical="top" wrapText="1" readingOrder="1"/>
      <protection locked="0"/>
    </xf>
    <xf numFmtId="167" fontId="24" fillId="0" borderId="0" xfId="29" applyNumberFormat="1" applyFont="1" applyFill="1" applyBorder="1" applyAlignment="1" applyProtection="1">
      <alignment horizontal="right" vertical="top" wrapText="1" readingOrder="1"/>
    </xf>
    <xf numFmtId="167" fontId="24" fillId="4" borderId="0" xfId="29" applyNumberFormat="1" applyFont="1" applyFill="1" applyAlignment="1" applyProtection="1">
      <alignment horizontal="right" vertical="top" wrapText="1"/>
      <protection locked="0"/>
    </xf>
    <xf numFmtId="167" fontId="24" fillId="4" borderId="0" xfId="29" applyNumberFormat="1" applyFont="1" applyFill="1" applyBorder="1" applyAlignment="1" applyProtection="1">
      <alignment horizontal="right" vertical="top" wrapText="1"/>
    </xf>
    <xf numFmtId="49" fontId="23" fillId="0" borderId="5" xfId="15" applyNumberFormat="1" applyFont="1" applyBorder="1" applyAlignment="1">
      <alignment horizontal="left" vertical="top" wrapText="1"/>
    </xf>
    <xf numFmtId="167" fontId="23" fillId="0" borderId="5" xfId="29" applyNumberFormat="1" applyFont="1" applyBorder="1" applyAlignment="1" applyProtection="1">
      <alignment horizontal="right" vertical="top" wrapText="1"/>
      <protection locked="0"/>
    </xf>
    <xf numFmtId="167" fontId="23" fillId="0" borderId="5" xfId="29" applyNumberFormat="1" applyFont="1" applyFill="1" applyBorder="1" applyAlignment="1" applyProtection="1">
      <alignment horizontal="right" vertical="top" wrapText="1"/>
    </xf>
    <xf numFmtId="0" fontId="24" fillId="4" borderId="0" xfId="15" applyFont="1" applyFill="1" applyAlignment="1">
      <alignment horizontal="justify" vertical="center" wrapText="1"/>
    </xf>
    <xf numFmtId="0" fontId="24" fillId="4" borderId="0" xfId="15" applyFont="1" applyFill="1" applyAlignment="1">
      <alignment vertical="center" wrapText="1" readingOrder="1"/>
    </xf>
    <xf numFmtId="167" fontId="24" fillId="4" borderId="0" xfId="29" applyNumberFormat="1" applyFont="1" applyFill="1" applyBorder="1" applyAlignment="1" applyProtection="1">
      <alignment horizontal="right" vertical="center" wrapText="1" readingOrder="1"/>
      <protection locked="0"/>
    </xf>
    <xf numFmtId="167" fontId="24" fillId="4" borderId="0" xfId="29" applyNumberFormat="1" applyFont="1" applyFill="1" applyBorder="1" applyAlignment="1">
      <alignment horizontal="right" vertical="center" wrapText="1" readingOrder="1"/>
    </xf>
    <xf numFmtId="0" fontId="24" fillId="0" borderId="0" xfId="15" applyFont="1" applyAlignment="1">
      <alignment vertical="center" wrapText="1" readingOrder="1"/>
    </xf>
    <xf numFmtId="167" fontId="24" fillId="0" borderId="0" xfId="29" applyNumberFormat="1" applyFont="1" applyAlignment="1">
      <alignment horizontal="right" vertical="center" wrapText="1"/>
    </xf>
    <xf numFmtId="49" fontId="23" fillId="0" borderId="5" xfId="15" applyNumberFormat="1" applyFont="1" applyBorder="1" applyAlignment="1">
      <alignment horizontal="left" vertical="center" wrapText="1"/>
    </xf>
    <xf numFmtId="167" fontId="23" fillId="0" borderId="5" xfId="29" applyNumberFormat="1" applyFont="1" applyBorder="1" applyAlignment="1" applyProtection="1">
      <alignment horizontal="right" vertical="center" wrapText="1"/>
      <protection locked="0"/>
    </xf>
    <xf numFmtId="175" fontId="3" fillId="4" borderId="0" xfId="15" applyNumberFormat="1" applyFont="1" applyFill="1" applyAlignment="1" applyProtection="1">
      <alignment vertical="top" wrapText="1"/>
      <protection locked="0"/>
    </xf>
    <xf numFmtId="0" fontId="6" fillId="4" borderId="0" xfId="15" applyFont="1" applyFill="1" applyAlignment="1">
      <alignment vertical="top" wrapText="1" readingOrder="1"/>
    </xf>
    <xf numFmtId="167" fontId="6" fillId="4" borderId="0" xfId="29" applyNumberFormat="1" applyFont="1" applyFill="1" applyAlignment="1" applyProtection="1">
      <alignment horizontal="right" vertical="top" wrapText="1"/>
      <protection locked="0"/>
    </xf>
    <xf numFmtId="167" fontId="6" fillId="4" borderId="0" xfId="29" applyNumberFormat="1" applyFont="1" applyFill="1" applyBorder="1" applyAlignment="1" applyProtection="1">
      <alignment horizontal="right" vertical="top" wrapText="1"/>
    </xf>
    <xf numFmtId="0" fontId="31" fillId="0" borderId="0" xfId="0" applyFont="1"/>
    <xf numFmtId="0" fontId="21" fillId="0" borderId="5" xfId="15" applyFont="1" applyBorder="1" applyAlignment="1">
      <alignment horizontal="center" vertical="center" wrapText="1"/>
    </xf>
    <xf numFmtId="175" fontId="21" fillId="0" borderId="5" xfId="15" applyNumberFormat="1" applyFont="1" applyBorder="1" applyAlignment="1">
      <alignment horizontal="center" vertical="center"/>
    </xf>
    <xf numFmtId="0" fontId="21" fillId="0" borderId="5" xfId="15" applyFont="1" applyBorder="1" applyAlignment="1" applyProtection="1">
      <alignment horizontal="center" vertical="center" wrapText="1"/>
      <protection locked="0"/>
    </xf>
    <xf numFmtId="0" fontId="32" fillId="0" borderId="0" xfId="15" applyFont="1" applyProtection="1">
      <protection locked="0"/>
    </xf>
    <xf numFmtId="0" fontId="33" fillId="0" borderId="0" xfId="15" applyFont="1" applyProtection="1">
      <protection locked="0"/>
    </xf>
    <xf numFmtId="0" fontId="36" fillId="0" borderId="5" xfId="15" applyFont="1" applyBorder="1" applyAlignment="1">
      <alignment horizontal="center" vertical="center"/>
    </xf>
    <xf numFmtId="178" fontId="36" fillId="0" borderId="5" xfId="19" applyNumberFormat="1" applyFont="1" applyBorder="1" applyAlignment="1" applyProtection="1">
      <alignment horizontal="center" vertical="center" wrapText="1"/>
    </xf>
    <xf numFmtId="0" fontId="37" fillId="0" borderId="0" xfId="15" applyFont="1" applyProtection="1">
      <protection locked="0"/>
    </xf>
    <xf numFmtId="0" fontId="38" fillId="4" borderId="0" xfId="15" applyFont="1" applyFill="1"/>
    <xf numFmtId="168" fontId="38" fillId="4" borderId="0" xfId="15" applyNumberFormat="1" applyFont="1" applyFill="1" applyProtection="1">
      <protection locked="0"/>
    </xf>
    <xf numFmtId="0" fontId="39" fillId="0" borderId="0" xfId="15" applyFont="1" applyAlignment="1">
      <alignment horizontal="left"/>
    </xf>
    <xf numFmtId="168" fontId="39" fillId="0" borderId="0" xfId="15" applyNumberFormat="1" applyFont="1"/>
    <xf numFmtId="0" fontId="39" fillId="4" borderId="0" xfId="15" applyFont="1" applyFill="1" applyAlignment="1">
      <alignment horizontal="left"/>
    </xf>
    <xf numFmtId="168" fontId="39" fillId="4" borderId="0" xfId="15" applyNumberFormat="1" applyFont="1" applyFill="1"/>
    <xf numFmtId="168" fontId="39" fillId="4" borderId="0" xfId="15" applyNumberFormat="1" applyFont="1" applyFill="1" applyProtection="1">
      <protection locked="0"/>
    </xf>
    <xf numFmtId="0" fontId="38" fillId="0" borderId="0" xfId="15" applyFont="1" applyAlignment="1">
      <alignment horizontal="left"/>
    </xf>
    <xf numFmtId="168" fontId="38" fillId="0" borderId="0" xfId="15" applyNumberFormat="1" applyFont="1"/>
    <xf numFmtId="0" fontId="40" fillId="0" borderId="0" xfId="15" applyFont="1" applyProtection="1">
      <protection locked="0"/>
    </xf>
    <xf numFmtId="0" fontId="38" fillId="0" borderId="5" xfId="15" applyFont="1" applyBorder="1"/>
    <xf numFmtId="168" fontId="38" fillId="0" borderId="5" xfId="15" applyNumberFormat="1" applyFont="1" applyBorder="1" applyProtection="1">
      <protection locked="0"/>
    </xf>
    <xf numFmtId="167" fontId="41" fillId="0" borderId="0" xfId="16" applyNumberFormat="1" applyFont="1" applyProtection="1">
      <protection locked="0"/>
    </xf>
    <xf numFmtId="175" fontId="36" fillId="0" borderId="5" xfId="15" applyNumberFormat="1" applyFont="1" applyBorder="1" applyAlignment="1">
      <alignment horizontal="center" vertical="center"/>
    </xf>
    <xf numFmtId="178" fontId="36" fillId="4" borderId="5" xfId="19" applyNumberFormat="1" applyFont="1" applyFill="1" applyBorder="1" applyAlignment="1" applyProtection="1">
      <alignment horizontal="center" vertical="center" wrapText="1"/>
    </xf>
    <xf numFmtId="178" fontId="36" fillId="4" borderId="5" xfId="19" applyNumberFormat="1" applyFont="1" applyFill="1" applyBorder="1" applyAlignment="1" applyProtection="1">
      <alignment horizontal="center" vertical="center"/>
    </xf>
    <xf numFmtId="0" fontId="38" fillId="0" borderId="5" xfId="15" applyFont="1" applyBorder="1" applyAlignment="1">
      <alignment vertical="center"/>
    </xf>
    <xf numFmtId="168" fontId="38" fillId="0" borderId="5" xfId="34" applyFont="1" applyFill="1" applyBorder="1" applyAlignment="1" applyProtection="1">
      <alignment horizontal="right"/>
    </xf>
    <xf numFmtId="0" fontId="39" fillId="0" borderId="0" xfId="15" applyFont="1" applyAlignment="1">
      <alignment vertical="center"/>
    </xf>
    <xf numFmtId="168" fontId="39" fillId="0" borderId="0" xfId="34" applyFont="1" applyFill="1" applyBorder="1" applyAlignment="1" applyProtection="1">
      <alignment horizontal="right"/>
    </xf>
    <xf numFmtId="0" fontId="39" fillId="4" borderId="0" xfId="15" applyFont="1" applyFill="1" applyAlignment="1">
      <alignment vertical="center"/>
    </xf>
    <xf numFmtId="0" fontId="8" fillId="0" borderId="0" xfId="15" applyFont="1" applyAlignment="1">
      <alignment vertical="center"/>
    </xf>
    <xf numFmtId="3" fontId="7" fillId="0" borderId="0" xfId="15" applyNumberFormat="1" applyFont="1" applyAlignment="1">
      <alignment vertical="center"/>
    </xf>
    <xf numFmtId="3" fontId="3" fillId="0" borderId="0" xfId="15" applyNumberFormat="1" applyFont="1" applyAlignment="1">
      <alignment vertical="center"/>
    </xf>
    <xf numFmtId="0" fontId="21" fillId="0" borderId="13" xfId="15" applyFont="1" applyBorder="1" applyAlignment="1">
      <alignment horizontal="center" vertical="center" wrapText="1"/>
    </xf>
    <xf numFmtId="3" fontId="21" fillId="0" borderId="13" xfId="15" applyNumberFormat="1" applyFont="1" applyBorder="1" applyAlignment="1">
      <alignment horizontal="center" vertical="center" wrapText="1"/>
    </xf>
    <xf numFmtId="0" fontId="23" fillId="0" borderId="0" xfId="15" applyFont="1" applyAlignment="1">
      <alignment vertical="center"/>
    </xf>
    <xf numFmtId="166" fontId="23" fillId="0" borderId="0" xfId="1" applyNumberFormat="1" applyFont="1" applyBorder="1" applyAlignment="1">
      <alignment horizontal="right" vertical="justify"/>
    </xf>
    <xf numFmtId="0" fontId="6" fillId="0" borderId="0" xfId="15" applyFont="1" applyAlignment="1">
      <alignment horizontal="left" vertical="center"/>
    </xf>
    <xf numFmtId="166" fontId="6" fillId="0" borderId="0" xfId="1" applyNumberFormat="1" applyFont="1" applyBorder="1" applyAlignment="1" applyProtection="1">
      <alignment horizontal="right" vertical="justify"/>
      <protection locked="0"/>
    </xf>
    <xf numFmtId="166" fontId="23" fillId="0" borderId="0" xfId="1" applyNumberFormat="1" applyFont="1" applyBorder="1" applyAlignment="1" applyProtection="1">
      <alignment horizontal="right" vertical="justify"/>
      <protection locked="0"/>
    </xf>
    <xf numFmtId="0" fontId="6" fillId="0" borderId="5" xfId="15" applyFont="1" applyBorder="1" applyAlignment="1">
      <alignment horizontal="left" vertical="center"/>
    </xf>
    <xf numFmtId="43" fontId="6" fillId="0" borderId="5" xfId="1" applyFont="1" applyBorder="1" applyAlignment="1" applyProtection="1">
      <alignment horizontal="right" vertical="justify"/>
      <protection locked="0"/>
    </xf>
    <xf numFmtId="170" fontId="6" fillId="0" borderId="5" xfId="1" applyNumberFormat="1" applyFont="1" applyBorder="1" applyAlignment="1" applyProtection="1">
      <alignment horizontal="right" vertical="justify"/>
      <protection locked="0"/>
    </xf>
    <xf numFmtId="166" fontId="6" fillId="0" borderId="0" xfId="1" applyNumberFormat="1" applyFont="1" applyAlignment="1" applyProtection="1">
      <alignment horizontal="right" vertical="justify"/>
      <protection locked="0"/>
    </xf>
    <xf numFmtId="166" fontId="23" fillId="0" borderId="0" xfId="1" applyNumberFormat="1" applyFont="1" applyAlignment="1" applyProtection="1">
      <alignment horizontal="right" vertical="justify"/>
      <protection locked="0"/>
    </xf>
    <xf numFmtId="0" fontId="32" fillId="0" borderId="0" xfId="15" applyFont="1" applyAlignment="1" applyProtection="1">
      <alignment vertical="center"/>
      <protection locked="0"/>
    </xf>
    <xf numFmtId="0" fontId="33" fillId="0" borderId="0" xfId="15" applyFont="1" applyAlignment="1" applyProtection="1">
      <alignment vertical="center"/>
      <protection locked="0"/>
    </xf>
    <xf numFmtId="0" fontId="3" fillId="0" borderId="0" xfId="15" applyFont="1" applyAlignment="1" applyProtection="1">
      <alignment vertical="center"/>
      <protection locked="0"/>
    </xf>
    <xf numFmtId="175" fontId="36" fillId="0" borderId="14" xfId="15" applyNumberFormat="1" applyFont="1" applyBorder="1" applyAlignment="1">
      <alignment horizontal="center" vertical="center"/>
    </xf>
    <xf numFmtId="17" fontId="36" fillId="0" borderId="14" xfId="15" applyNumberFormat="1" applyFont="1" applyBorder="1" applyAlignment="1">
      <alignment horizontal="center" vertical="center" wrapText="1"/>
    </xf>
    <xf numFmtId="0" fontId="36" fillId="0" borderId="14" xfId="15" applyFont="1" applyBorder="1" applyAlignment="1">
      <alignment horizontal="center" vertical="center" wrapText="1"/>
    </xf>
    <xf numFmtId="0" fontId="22" fillId="0" borderId="0" xfId="15" applyFont="1" applyAlignment="1" applyProtection="1">
      <alignment vertical="center"/>
      <protection locked="0"/>
    </xf>
    <xf numFmtId="0" fontId="47" fillId="10" borderId="0" xfId="15" applyFont="1" applyFill="1" applyAlignment="1">
      <alignment vertical="center" wrapText="1"/>
    </xf>
    <xf numFmtId="167" fontId="47" fillId="10" borderId="0" xfId="37" applyNumberFormat="1" applyFont="1" applyFill="1" applyBorder="1" applyAlignment="1" applyProtection="1">
      <alignment horizontal="right" vertical="center" wrapText="1"/>
    </xf>
    <xf numFmtId="0" fontId="47" fillId="0" borderId="0" xfId="15" applyFont="1" applyAlignment="1">
      <alignment vertical="center" wrapText="1"/>
    </xf>
    <xf numFmtId="167" fontId="47" fillId="0" borderId="0" xfId="37" applyNumberFormat="1" applyFont="1" applyFill="1" applyBorder="1" applyAlignment="1" applyProtection="1">
      <alignment horizontal="right" vertical="center" wrapText="1"/>
    </xf>
    <xf numFmtId="0" fontId="48" fillId="10" borderId="14" xfId="15" applyFont="1" applyFill="1" applyBorder="1" applyAlignment="1">
      <alignment vertical="center" wrapText="1"/>
    </xf>
    <xf numFmtId="167" fontId="48" fillId="10" borderId="14" xfId="37" applyNumberFormat="1" applyFont="1" applyFill="1" applyBorder="1" applyAlignment="1" applyProtection="1">
      <alignment horizontal="right" vertical="center" wrapText="1"/>
      <protection locked="0"/>
    </xf>
    <xf numFmtId="0" fontId="24" fillId="4" borderId="0" xfId="15" applyFont="1" applyFill="1" applyAlignment="1">
      <alignment horizontal="left" vertical="center" wrapText="1" readingOrder="1"/>
    </xf>
    <xf numFmtId="168" fontId="24" fillId="4" borderId="0" xfId="19" applyNumberFormat="1" applyFont="1" applyFill="1" applyBorder="1" applyAlignment="1" applyProtection="1">
      <alignment vertical="top" wrapText="1" readingOrder="1"/>
    </xf>
    <xf numFmtId="168" fontId="3" fillId="0" borderId="0" xfId="15" applyNumberFormat="1" applyFont="1" applyProtection="1">
      <protection locked="0"/>
    </xf>
    <xf numFmtId="49" fontId="23" fillId="4" borderId="5" xfId="15" applyNumberFormat="1" applyFont="1" applyFill="1" applyBorder="1" applyAlignment="1">
      <alignment vertical="center" wrapText="1"/>
    </xf>
    <xf numFmtId="168" fontId="23" fillId="4" borderId="5" xfId="27" applyNumberFormat="1" applyFont="1" applyFill="1" applyBorder="1" applyAlignment="1" applyProtection="1">
      <alignment vertical="top" wrapText="1" readingOrder="1"/>
    </xf>
    <xf numFmtId="0" fontId="25" fillId="0" borderId="0" xfId="0" applyFont="1"/>
    <xf numFmtId="0" fontId="21" fillId="0" borderId="5" xfId="15" applyFont="1" applyBorder="1" applyAlignment="1">
      <alignment horizontal="center"/>
    </xf>
    <xf numFmtId="169" fontId="21" fillId="0" borderId="5" xfId="15" applyNumberFormat="1" applyFont="1" applyBorder="1" applyAlignment="1">
      <alignment horizontal="center" vertical="center" wrapText="1"/>
    </xf>
    <xf numFmtId="49" fontId="21" fillId="0" borderId="5" xfId="4" applyNumberFormat="1" applyFont="1" applyBorder="1" applyAlignment="1">
      <alignment horizontal="center" vertical="center" wrapText="1"/>
    </xf>
    <xf numFmtId="0" fontId="21" fillId="0" borderId="5" xfId="15" applyFont="1" applyBorder="1" applyAlignment="1">
      <alignment horizontal="center" vertical="center" wrapText="1"/>
    </xf>
    <xf numFmtId="169" fontId="21" fillId="0" borderId="5" xfId="15" applyNumberFormat="1" applyFont="1" applyBorder="1" applyAlignment="1">
      <alignment horizontal="center" vertical="center"/>
    </xf>
    <xf numFmtId="0" fontId="23" fillId="0" borderId="5" xfId="15" applyFont="1" applyBorder="1" applyAlignment="1">
      <alignment horizontal="justify" vertical="center" wrapText="1"/>
    </xf>
    <xf numFmtId="168" fontId="23" fillId="0" borderId="5" xfId="19" applyNumberFormat="1" applyFont="1" applyBorder="1" applyAlignment="1" applyProtection="1">
      <alignment horizontal="right" vertical="center" wrapText="1"/>
      <protection locked="0"/>
    </xf>
    <xf numFmtId="168" fontId="23" fillId="0" borderId="5" xfId="29" applyNumberFormat="1" applyFont="1" applyFill="1" applyBorder="1" applyAlignment="1" applyProtection="1">
      <alignment horizontal="right" vertical="center" wrapText="1"/>
      <protection locked="0"/>
    </xf>
    <xf numFmtId="0" fontId="26" fillId="0" borderId="0" xfId="15" applyFont="1" applyProtection="1">
      <protection locked="0"/>
    </xf>
    <xf numFmtId="0" fontId="6" fillId="4" borderId="0" xfId="15" applyFont="1" applyFill="1" applyAlignment="1">
      <alignment horizontal="left" vertical="center"/>
    </xf>
    <xf numFmtId="167" fontId="24" fillId="4" borderId="0" xfId="29" applyNumberFormat="1" applyFont="1" applyFill="1" applyBorder="1" applyAlignment="1" applyProtection="1">
      <alignment horizontal="right" vertical="top"/>
      <protection locked="0"/>
    </xf>
    <xf numFmtId="167" fontId="6" fillId="4" borderId="0" xfId="29" applyNumberFormat="1" applyFont="1" applyFill="1" applyBorder="1" applyAlignment="1">
      <alignment horizontal="right" vertical="top"/>
    </xf>
    <xf numFmtId="167" fontId="24" fillId="0" borderId="0" xfId="29" applyNumberFormat="1" applyFont="1" applyAlignment="1" applyProtection="1">
      <alignment horizontal="right" vertical="top"/>
      <protection locked="0"/>
    </xf>
    <xf numFmtId="167" fontId="24" fillId="4" borderId="0" xfId="29" applyNumberFormat="1" applyFont="1" applyFill="1" applyAlignment="1" applyProtection="1">
      <alignment horizontal="right" vertical="top"/>
      <protection locked="0"/>
    </xf>
    <xf numFmtId="0" fontId="23" fillId="4" borderId="0" xfId="15" applyFont="1" applyFill="1" applyAlignment="1">
      <alignment horizontal="left" vertical="center"/>
    </xf>
    <xf numFmtId="167" fontId="27" fillId="4" borderId="0" xfId="29" applyNumberFormat="1" applyFont="1" applyFill="1" applyBorder="1" applyAlignment="1" applyProtection="1">
      <alignment horizontal="left" vertical="top" wrapText="1"/>
    </xf>
    <xf numFmtId="167" fontId="23" fillId="0" borderId="0" xfId="29" applyNumberFormat="1" applyFont="1" applyAlignment="1">
      <alignment horizontal="right" vertical="top"/>
    </xf>
    <xf numFmtId="0" fontId="49" fillId="0" borderId="0" xfId="15" applyFont="1" applyProtection="1">
      <protection locked="0"/>
    </xf>
    <xf numFmtId="0" fontId="23" fillId="0" borderId="15" xfId="15" applyFont="1" applyBorder="1" applyAlignment="1">
      <alignment horizontal="left" vertical="center"/>
    </xf>
    <xf numFmtId="167" fontId="27" fillId="0" borderId="15" xfId="29" applyNumberFormat="1" applyFont="1" applyBorder="1" applyAlignment="1">
      <alignment horizontal="right" vertical="top"/>
    </xf>
    <xf numFmtId="0" fontId="3" fillId="0" borderId="0" xfId="15" applyFont="1"/>
    <xf numFmtId="0" fontId="27" fillId="0" borderId="5" xfId="15" applyFont="1" applyBorder="1" applyAlignment="1">
      <alignment horizontal="justify" vertical="center" wrapText="1"/>
    </xf>
    <xf numFmtId="168" fontId="23" fillId="0" borderId="5" xfId="30" applyNumberFormat="1" applyFont="1" applyFill="1" applyBorder="1" applyAlignment="1">
      <alignment horizontal="right" vertical="center"/>
    </xf>
    <xf numFmtId="168" fontId="6" fillId="0" borderId="0" xfId="19" applyNumberFormat="1" applyFont="1" applyFill="1" applyProtection="1">
      <protection locked="0"/>
    </xf>
    <xf numFmtId="168" fontId="6" fillId="0" borderId="0" xfId="19" applyNumberFormat="1" applyFont="1" applyFill="1" applyAlignment="1" applyProtection="1">
      <alignment horizontal="right" vertical="center"/>
      <protection locked="0"/>
    </xf>
    <xf numFmtId="0" fontId="21" fillId="0" borderId="0" xfId="15" applyFont="1" applyAlignment="1">
      <alignment horizontal="center" vertical="center" wrapText="1"/>
    </xf>
    <xf numFmtId="0" fontId="1" fillId="0" borderId="5" xfId="0" applyFont="1" applyBorder="1" applyAlignment="1">
      <alignment vertical="center" wrapText="1"/>
    </xf>
    <xf numFmtId="167" fontId="24" fillId="4" borderId="0" xfId="29" applyNumberFormat="1" applyFont="1" applyFill="1" applyBorder="1" applyAlignment="1" applyProtection="1">
      <alignment horizontal="right" vertical="center" wrapText="1"/>
      <protection locked="0"/>
    </xf>
    <xf numFmtId="167" fontId="23" fillId="0" borderId="5" xfId="19" applyNumberFormat="1" applyFont="1" applyBorder="1" applyAlignment="1" applyProtection="1">
      <alignment horizontal="right" vertical="center" wrapText="1"/>
      <protection locked="0"/>
    </xf>
    <xf numFmtId="167" fontId="23" fillId="0" borderId="5" xfId="29" applyNumberFormat="1" applyFont="1" applyFill="1" applyBorder="1" applyAlignment="1" applyProtection="1">
      <alignment horizontal="right" vertical="center" wrapText="1"/>
      <protection locked="0"/>
    </xf>
    <xf numFmtId="0" fontId="13" fillId="0" borderId="0" xfId="15" applyFont="1" applyProtection="1">
      <protection locked="0"/>
    </xf>
    <xf numFmtId="0" fontId="6" fillId="0" borderId="0" xfId="15" applyFont="1" applyAlignment="1">
      <alignment vertical="center"/>
    </xf>
    <xf numFmtId="167" fontId="6" fillId="0" borderId="0" xfId="29" applyNumberFormat="1" applyFont="1" applyAlignment="1">
      <alignment horizontal="right" vertical="top"/>
    </xf>
    <xf numFmtId="0" fontId="6" fillId="4" borderId="0" xfId="15" applyFont="1" applyFill="1" applyAlignment="1">
      <alignment vertical="center"/>
    </xf>
    <xf numFmtId="167" fontId="6" fillId="4" borderId="0" xfId="29" applyNumberFormat="1" applyFont="1" applyFill="1" applyAlignment="1">
      <alignment horizontal="right" vertical="top"/>
    </xf>
    <xf numFmtId="0" fontId="23" fillId="0" borderId="5" xfId="15" applyFont="1" applyBorder="1" applyAlignment="1">
      <alignment vertical="center"/>
    </xf>
    <xf numFmtId="167" fontId="27" fillId="0" borderId="5" xfId="29" applyNumberFormat="1" applyFont="1" applyBorder="1" applyAlignment="1">
      <alignment horizontal="right" vertical="top"/>
    </xf>
    <xf numFmtId="3" fontId="3" fillId="0" borderId="0" xfId="15" applyNumberFormat="1" applyFont="1" applyProtection="1">
      <protection locked="0"/>
    </xf>
    <xf numFmtId="0" fontId="7" fillId="0" borderId="0" xfId="15" applyFont="1" applyProtection="1">
      <protection locked="0"/>
    </xf>
    <xf numFmtId="0" fontId="21" fillId="0" borderId="5" xfId="15" applyFont="1" applyBorder="1" applyAlignment="1">
      <alignment horizontal="center" vertical="center"/>
    </xf>
    <xf numFmtId="3" fontId="21" fillId="0" borderId="5" xfId="15" applyNumberFormat="1" applyFont="1" applyBorder="1" applyAlignment="1">
      <alignment horizontal="center" vertical="center"/>
    </xf>
    <xf numFmtId="168" fontId="23" fillId="0" borderId="0" xfId="7" applyFont="1" applyBorder="1" applyAlignment="1" applyProtection="1">
      <alignment horizontal="right" vertical="center"/>
      <protection locked="0"/>
    </xf>
    <xf numFmtId="168" fontId="23" fillId="0" borderId="0" xfId="7" applyFont="1" applyFill="1" applyBorder="1" applyAlignment="1" applyProtection="1">
      <alignment horizontal="right" vertical="center"/>
      <protection locked="0"/>
    </xf>
    <xf numFmtId="168" fontId="23" fillId="0" borderId="0" xfId="7" applyFont="1" applyFill="1" applyBorder="1" applyAlignment="1" applyProtection="1">
      <alignment horizontal="right" vertical="center"/>
    </xf>
    <xf numFmtId="168" fontId="6" fillId="0" borderId="0" xfId="7" applyFont="1" applyAlignment="1" applyProtection="1">
      <alignment horizontal="right" vertical="center"/>
      <protection locked="0"/>
    </xf>
    <xf numFmtId="168" fontId="6" fillId="0" borderId="0" xfId="7" applyFont="1" applyFill="1" applyBorder="1" applyAlignment="1" applyProtection="1">
      <alignment horizontal="right" vertical="center"/>
      <protection locked="0"/>
    </xf>
    <xf numFmtId="168" fontId="6" fillId="0" borderId="0" xfId="7" applyFont="1" applyFill="1" applyBorder="1" applyAlignment="1" applyProtection="1">
      <alignment horizontal="right" vertical="center"/>
    </xf>
    <xf numFmtId="0" fontId="6" fillId="0" borderId="0" xfId="15" applyFont="1" applyAlignment="1">
      <alignment horizontal="left" vertical="center" indent="1"/>
    </xf>
    <xf numFmtId="168" fontId="23" fillId="0" borderId="0" xfId="7" applyFont="1" applyAlignment="1" applyProtection="1">
      <alignment horizontal="right" vertical="center"/>
      <protection locked="0"/>
    </xf>
    <xf numFmtId="0" fontId="23" fillId="0" borderId="5" xfId="15" applyFont="1" applyBorder="1"/>
    <xf numFmtId="168" fontId="23" fillId="0" borderId="5" xfId="7" applyFont="1" applyBorder="1" applyAlignment="1" applyProtection="1">
      <alignment horizontal="right" vertical="center"/>
      <protection locked="0"/>
    </xf>
    <xf numFmtId="168" fontId="23" fillId="0" borderId="5" xfId="7" applyFont="1" applyFill="1" applyBorder="1" applyAlignment="1" applyProtection="1">
      <alignment horizontal="right" vertical="center"/>
      <protection locked="0"/>
    </xf>
    <xf numFmtId="168" fontId="23" fillId="0" borderId="5" xfId="7" applyFont="1" applyFill="1" applyBorder="1" applyAlignment="1" applyProtection="1">
      <alignment horizontal="right" vertical="center"/>
    </xf>
    <xf numFmtId="49" fontId="21" fillId="0" borderId="5" xfId="15" applyNumberFormat="1" applyFont="1" applyBorder="1" applyAlignment="1">
      <alignment horizontal="center" vertical="center" wrapText="1"/>
    </xf>
    <xf numFmtId="0" fontId="23" fillId="4" borderId="5" xfId="15" applyFont="1" applyFill="1" applyBorder="1" applyAlignment="1">
      <alignment horizontal="left" vertical="center"/>
    </xf>
    <xf numFmtId="168" fontId="23" fillId="0" borderId="5" xfId="19" applyNumberFormat="1" applyFont="1" applyFill="1" applyBorder="1" applyAlignment="1" applyProtection="1">
      <alignment horizontal="right" vertical="center" wrapText="1"/>
      <protection locked="0"/>
    </xf>
    <xf numFmtId="0" fontId="23" fillId="4" borderId="0" xfId="15" applyFont="1" applyFill="1" applyAlignment="1">
      <alignment vertical="center"/>
    </xf>
    <xf numFmtId="168" fontId="23" fillId="4" borderId="0" xfId="7" applyFont="1" applyFill="1" applyBorder="1" applyAlignment="1" applyProtection="1">
      <alignment horizontal="right" vertical="center"/>
      <protection locked="0"/>
    </xf>
    <xf numFmtId="168" fontId="23" fillId="4" borderId="0" xfId="7" applyFont="1" applyFill="1" applyBorder="1" applyAlignment="1">
      <alignment horizontal="right" vertical="center"/>
    </xf>
    <xf numFmtId="168" fontId="6" fillId="0" borderId="0" xfId="7" applyFont="1" applyAlignment="1">
      <alignment horizontal="right" vertical="center"/>
    </xf>
    <xf numFmtId="168" fontId="6" fillId="4" borderId="0" xfId="7" applyFont="1" applyFill="1" applyAlignment="1">
      <alignment horizontal="right" vertical="center"/>
    </xf>
    <xf numFmtId="168" fontId="23" fillId="0" borderId="0" xfId="7" applyFont="1" applyAlignment="1">
      <alignment horizontal="right" vertical="center"/>
    </xf>
    <xf numFmtId="168" fontId="6" fillId="0" borderId="0" xfId="7" applyFont="1" applyFill="1" applyAlignment="1" applyProtection="1">
      <alignment horizontal="right" vertical="center"/>
      <protection locked="0"/>
    </xf>
    <xf numFmtId="168" fontId="23" fillId="0" borderId="5" xfId="7" applyFont="1" applyBorder="1" applyAlignment="1">
      <alignment horizontal="right" vertical="center"/>
    </xf>
    <xf numFmtId="0" fontId="6" fillId="0" borderId="0" xfId="15" applyFont="1" applyProtection="1">
      <protection locked="0"/>
    </xf>
    <xf numFmtId="49" fontId="21" fillId="0" borderId="5" xfId="15" applyNumberFormat="1" applyFont="1" applyBorder="1" applyAlignment="1">
      <alignment horizontal="center" wrapText="1"/>
    </xf>
    <xf numFmtId="0" fontId="50" fillId="0" borderId="0" xfId="15" applyFont="1" applyProtection="1">
      <protection locked="0"/>
    </xf>
    <xf numFmtId="168" fontId="6" fillId="0" borderId="0" xfId="19" applyNumberFormat="1" applyFont="1"/>
    <xf numFmtId="168" fontId="6" fillId="0" borderId="0" xfId="19" applyNumberFormat="1" applyFont="1" applyProtection="1">
      <protection locked="0"/>
    </xf>
    <xf numFmtId="168" fontId="23" fillId="4" borderId="5" xfId="19" applyNumberFormat="1" applyFont="1" applyFill="1" applyBorder="1" applyProtection="1">
      <protection locked="0"/>
    </xf>
    <xf numFmtId="168" fontId="23" fillId="4" borderId="5" xfId="19" applyNumberFormat="1" applyFont="1" applyFill="1" applyBorder="1"/>
    <xf numFmtId="0" fontId="51" fillId="0" borderId="0" xfId="15" applyFont="1" applyAlignment="1">
      <alignment horizontal="center" vertical="center" wrapText="1"/>
    </xf>
    <xf numFmtId="169" fontId="36" fillId="0" borderId="5" xfId="15" applyNumberFormat="1" applyFont="1" applyBorder="1" applyAlignment="1">
      <alignment horizontal="center" vertical="center" wrapText="1"/>
    </xf>
    <xf numFmtId="0" fontId="36" fillId="0" borderId="5" xfId="15" applyFont="1" applyBorder="1" applyAlignment="1">
      <alignment horizontal="center" vertical="center" wrapText="1"/>
    </xf>
    <xf numFmtId="0" fontId="51" fillId="0" borderId="5" xfId="15" applyFont="1" applyBorder="1" applyAlignment="1">
      <alignment horizontal="center" vertical="center" wrapText="1"/>
    </xf>
    <xf numFmtId="169" fontId="36" fillId="0" borderId="5" xfId="15" applyNumberFormat="1" applyFont="1" applyBorder="1" applyAlignment="1">
      <alignment horizontal="center"/>
    </xf>
    <xf numFmtId="0" fontId="36" fillId="0" borderId="5" xfId="15" applyFont="1" applyBorder="1" applyAlignment="1">
      <alignment horizontal="center"/>
    </xf>
    <xf numFmtId="167" fontId="52" fillId="0" borderId="0" xfId="52" applyNumberFormat="1" applyFont="1" applyFill="1" applyBorder="1" applyAlignment="1" applyProtection="1">
      <alignment horizontal="right" vertical="center" wrapText="1"/>
      <protection locked="0"/>
    </xf>
    <xf numFmtId="167" fontId="52" fillId="4" borderId="0" xfId="52" applyNumberFormat="1" applyFont="1" applyFill="1" applyBorder="1" applyAlignment="1" applyProtection="1">
      <alignment horizontal="right" vertical="center" wrapText="1"/>
    </xf>
    <xf numFmtId="0" fontId="38" fillId="4" borderId="5" xfId="15" applyFont="1" applyFill="1" applyBorder="1" applyAlignment="1">
      <alignment horizontal="justify" vertical="center" wrapText="1"/>
    </xf>
    <xf numFmtId="167" fontId="38" fillId="4" borderId="5" xfId="52" applyNumberFormat="1" applyFont="1" applyFill="1" applyBorder="1" applyAlignment="1" applyProtection="1">
      <alignment horizontal="right" vertical="center" wrapText="1"/>
      <protection locked="0"/>
    </xf>
    <xf numFmtId="0" fontId="36" fillId="0" borderId="5" xfId="15" applyFont="1" applyBorder="1" applyAlignment="1">
      <alignment horizontal="center" vertical="center"/>
    </xf>
    <xf numFmtId="0" fontId="37" fillId="0" borderId="0" xfId="15" applyFont="1" applyAlignment="1" applyProtection="1">
      <alignment vertical="center"/>
      <protection locked="0"/>
    </xf>
    <xf numFmtId="0" fontId="39" fillId="4" borderId="0" xfId="15" applyFont="1" applyFill="1" applyAlignment="1">
      <alignment horizontal="left" vertical="center"/>
    </xf>
    <xf numFmtId="168" fontId="39" fillId="0" borderId="0" xfId="7" applyFont="1" applyFill="1" applyBorder="1" applyAlignment="1" applyProtection="1">
      <alignment horizontal="right" vertical="center" wrapText="1"/>
      <protection locked="0"/>
    </xf>
    <xf numFmtId="168" fontId="39" fillId="0" borderId="0" xfId="7" applyFont="1" applyFill="1" applyBorder="1" applyAlignment="1" applyProtection="1">
      <alignment horizontal="right" vertical="center" wrapText="1"/>
    </xf>
    <xf numFmtId="0" fontId="40" fillId="0" borderId="0" xfId="15" applyFont="1" applyAlignment="1" applyProtection="1">
      <alignment vertical="center"/>
      <protection locked="0"/>
    </xf>
    <xf numFmtId="168" fontId="39" fillId="4" borderId="0" xfId="7" applyFont="1" applyFill="1" applyBorder="1" applyAlignment="1" applyProtection="1">
      <alignment horizontal="right" vertical="center" wrapText="1"/>
      <protection locked="0"/>
    </xf>
    <xf numFmtId="168" fontId="39" fillId="4" borderId="0" xfId="7" applyFont="1" applyFill="1" applyBorder="1" applyAlignment="1" applyProtection="1">
      <alignment horizontal="right" vertical="center" wrapText="1"/>
    </xf>
    <xf numFmtId="0" fontId="39" fillId="0" borderId="0" xfId="15" applyFont="1" applyAlignment="1">
      <alignment horizontal="left" vertical="center"/>
    </xf>
    <xf numFmtId="0" fontId="38" fillId="4" borderId="5" xfId="15" applyFont="1" applyFill="1" applyBorder="1" applyAlignment="1">
      <alignment vertical="center"/>
    </xf>
    <xf numFmtId="168" fontId="38" fillId="4" borderId="5" xfId="7" applyFont="1" applyFill="1" applyBorder="1" applyAlignment="1" applyProtection="1">
      <alignment horizontal="right" vertical="center" wrapText="1"/>
      <protection locked="0"/>
    </xf>
    <xf numFmtId="0" fontId="33" fillId="0" borderId="0" xfId="15" applyFont="1" applyAlignment="1" applyProtection="1">
      <alignment horizontal="center"/>
      <protection locked="0"/>
    </xf>
    <xf numFmtId="0" fontId="6" fillId="0" borderId="0" xfId="15" applyFont="1" applyFill="1" applyAlignment="1">
      <alignment horizontal="left" vertical="center"/>
    </xf>
    <xf numFmtId="168" fontId="6" fillId="0" borderId="0" xfId="19" applyNumberFormat="1" applyFont="1" applyFill="1" applyBorder="1" applyAlignment="1" applyProtection="1">
      <alignment horizontal="right" vertical="center"/>
      <protection locked="0"/>
    </xf>
    <xf numFmtId="168" fontId="6" fillId="0" borderId="0" xfId="19" applyNumberFormat="1" applyFont="1" applyFill="1" applyBorder="1" applyAlignment="1">
      <alignment horizontal="right" vertical="center"/>
    </xf>
    <xf numFmtId="0" fontId="3" fillId="0" borderId="0" xfId="15" applyFont="1" applyFill="1" applyProtection="1">
      <protection locked="0"/>
    </xf>
    <xf numFmtId="168" fontId="6" fillId="0" borderId="0" xfId="15" applyNumberFormat="1" applyFont="1" applyFill="1" applyAlignment="1" applyProtection="1">
      <alignment vertical="center"/>
      <protection locked="0"/>
    </xf>
    <xf numFmtId="168" fontId="6" fillId="0" borderId="0" xfId="15" applyNumberFormat="1" applyFont="1" applyFill="1" applyAlignment="1">
      <alignment vertical="center"/>
    </xf>
    <xf numFmtId="168" fontId="6" fillId="0" borderId="0" xfId="15" applyNumberFormat="1" applyFont="1" applyFill="1" applyAlignment="1">
      <alignment horizontal="right" vertical="center"/>
    </xf>
    <xf numFmtId="168" fontId="6" fillId="0" borderId="0" xfId="15" applyNumberFormat="1" applyFont="1" applyFill="1" applyAlignment="1" applyProtection="1">
      <alignment horizontal="right" vertical="center"/>
      <protection locked="0"/>
    </xf>
    <xf numFmtId="0" fontId="23" fillId="0" borderId="5" xfId="15" applyFont="1" applyFill="1" applyBorder="1" applyAlignment="1">
      <alignment horizontal="left" vertical="center"/>
    </xf>
    <xf numFmtId="168" fontId="23" fillId="0" borderId="5" xfId="15" applyNumberFormat="1" applyFont="1" applyFill="1" applyBorder="1" applyAlignment="1" applyProtection="1">
      <alignment horizontal="right" vertical="center"/>
      <protection locked="0"/>
    </xf>
    <xf numFmtId="0" fontId="3" fillId="0" borderId="0" xfId="15" applyFont="1" applyAlignment="1" applyProtection="1">
      <alignment horizontal="center"/>
      <protection locked="0"/>
    </xf>
    <xf numFmtId="178" fontId="3" fillId="0" borderId="0" xfId="19" applyNumberFormat="1" applyFont="1" applyProtection="1">
      <protection locked="0"/>
    </xf>
    <xf numFmtId="175" fontId="21" fillId="0" borderId="5" xfId="15" applyNumberFormat="1" applyFont="1" applyBorder="1" applyAlignment="1">
      <alignment horizontal="center" vertical="center"/>
    </xf>
    <xf numFmtId="178" fontId="21" fillId="0" borderId="5" xfId="19" applyNumberFormat="1" applyFont="1" applyBorder="1" applyAlignment="1" applyProtection="1">
      <alignment horizontal="center" vertical="center" wrapText="1"/>
    </xf>
    <xf numFmtId="168" fontId="23" fillId="0" borderId="0" xfId="19" applyNumberFormat="1" applyFont="1" applyFill="1" applyBorder="1" applyAlignment="1" applyProtection="1">
      <alignment horizontal="left"/>
    </xf>
    <xf numFmtId="167" fontId="23" fillId="0" borderId="0" xfId="29" applyNumberFormat="1" applyFont="1" applyFill="1" applyBorder="1" applyAlignment="1" applyProtection="1">
      <alignment horizontal="right" vertical="center" wrapText="1"/>
    </xf>
    <xf numFmtId="168" fontId="6" fillId="0" borderId="0" xfId="19" applyNumberFormat="1" applyFont="1" applyFill="1" applyBorder="1" applyAlignment="1" applyProtection="1">
      <alignment horizontal="left"/>
    </xf>
    <xf numFmtId="168" fontId="6" fillId="0" borderId="0" xfId="19" applyNumberFormat="1" applyFont="1" applyFill="1" applyBorder="1" applyAlignment="1" applyProtection="1">
      <alignment horizontal="left" vertical="center"/>
    </xf>
    <xf numFmtId="167" fontId="6" fillId="0" borderId="0" xfId="29" applyNumberFormat="1" applyFont="1" applyFill="1" applyBorder="1" applyAlignment="1" applyProtection="1">
      <alignment horizontal="right" vertical="center" wrapText="1"/>
    </xf>
    <xf numFmtId="168" fontId="23" fillId="0" borderId="0" xfId="19" applyNumberFormat="1" applyFont="1" applyFill="1" applyBorder="1" applyAlignment="1" applyProtection="1">
      <alignment horizontal="left" vertical="center"/>
    </xf>
    <xf numFmtId="168" fontId="23" fillId="0" borderId="5" xfId="19" applyNumberFormat="1" applyFont="1" applyFill="1" applyBorder="1" applyAlignment="1" applyProtection="1">
      <alignment horizontal="left"/>
    </xf>
    <xf numFmtId="179" fontId="23" fillId="0" borderId="5" xfId="64" quotePrefix="1" applyNumberFormat="1" applyFont="1" applyFill="1" applyBorder="1" applyAlignment="1">
      <alignment horizontal="left" vertical="center"/>
    </xf>
    <xf numFmtId="167" fontId="23" fillId="0" borderId="5" xfId="29" quotePrefix="1" applyNumberFormat="1" applyFont="1" applyFill="1" applyBorder="1" applyAlignment="1">
      <alignment horizontal="right" vertical="center" wrapText="1"/>
    </xf>
    <xf numFmtId="0" fontId="53" fillId="0" borderId="0" xfId="15" applyFont="1" applyProtection="1">
      <protection locked="0"/>
    </xf>
    <xf numFmtId="0" fontId="6" fillId="0" borderId="0" xfId="15" applyFont="1" applyAlignment="1" applyProtection="1">
      <alignment horizontal="left"/>
      <protection locked="0"/>
    </xf>
    <xf numFmtId="167" fontId="49" fillId="0" borderId="0" xfId="16" applyNumberFormat="1" applyFont="1" applyProtection="1">
      <protection locked="0"/>
    </xf>
    <xf numFmtId="181" fontId="49" fillId="0" borderId="0" xfId="16" applyNumberFormat="1" applyFont="1" applyProtection="1">
      <protection locked="0"/>
    </xf>
    <xf numFmtId="181" fontId="3" fillId="0" borderId="0" xfId="15" applyNumberFormat="1" applyFont="1" applyProtection="1">
      <protection locked="0"/>
    </xf>
    <xf numFmtId="175" fontId="23" fillId="0" borderId="0" xfId="15" applyNumberFormat="1" applyFont="1" applyAlignment="1">
      <alignment horizontal="left" vertical="center"/>
    </xf>
    <xf numFmtId="10" fontId="6" fillId="0" borderId="0" xfId="50" applyNumberFormat="1" applyFont="1" applyFill="1" applyBorder="1" applyAlignment="1" applyProtection="1">
      <alignment vertical="center" wrapText="1"/>
      <protection locked="0"/>
    </xf>
    <xf numFmtId="10" fontId="6" fillId="0" borderId="0" xfId="50" applyNumberFormat="1" applyFont="1" applyFill="1" applyBorder="1" applyAlignment="1" applyProtection="1">
      <alignment horizontal="right" vertical="center" wrapText="1"/>
      <protection locked="0"/>
    </xf>
    <xf numFmtId="10" fontId="6" fillId="0" borderId="0" xfId="50" applyNumberFormat="1" applyFont="1" applyFill="1" applyBorder="1" applyAlignment="1">
      <alignment horizontal="right" vertical="center" wrapText="1"/>
    </xf>
    <xf numFmtId="10" fontId="6" fillId="0" borderId="0" xfId="50" applyNumberFormat="1" applyFont="1" applyFill="1" applyAlignment="1">
      <alignment horizontal="center" vertical="center" wrapText="1"/>
    </xf>
    <xf numFmtId="10" fontId="6" fillId="0" borderId="0" xfId="50" applyNumberFormat="1" applyFont="1" applyFill="1" applyAlignment="1" applyProtection="1">
      <alignment vertical="center" wrapText="1"/>
      <protection locked="0"/>
    </xf>
    <xf numFmtId="10" fontId="6" fillId="0" borderId="0" xfId="50" applyNumberFormat="1" applyFont="1" applyFill="1" applyAlignment="1" applyProtection="1">
      <alignment horizontal="right" vertical="center" wrapText="1"/>
      <protection locked="0"/>
    </xf>
    <xf numFmtId="10" fontId="6" fillId="0" borderId="0" xfId="50" applyNumberFormat="1" applyFont="1" applyFill="1" applyAlignment="1">
      <alignment horizontal="right" vertical="center" wrapText="1"/>
    </xf>
    <xf numFmtId="0" fontId="6" fillId="0" borderId="5" xfId="15" applyFont="1" applyBorder="1" applyAlignment="1">
      <alignment vertical="center"/>
    </xf>
    <xf numFmtId="10" fontId="6" fillId="0" borderId="5" xfId="50" applyNumberFormat="1" applyFont="1" applyFill="1" applyBorder="1" applyAlignment="1">
      <alignment horizontal="center" vertical="center" wrapText="1"/>
    </xf>
    <xf numFmtId="0" fontId="21" fillId="4" borderId="5" xfId="15" applyFont="1" applyFill="1" applyBorder="1" applyAlignment="1">
      <alignment horizontal="center" vertical="center"/>
    </xf>
    <xf numFmtId="177" fontId="23" fillId="4" borderId="0" xfId="19" applyNumberFormat="1" applyFont="1" applyFill="1" applyBorder="1" applyAlignment="1">
      <alignment vertical="center"/>
    </xf>
    <xf numFmtId="177" fontId="23" fillId="4" borderId="0" xfId="19" applyNumberFormat="1" applyFont="1" applyFill="1" applyBorder="1" applyAlignment="1" applyProtection="1">
      <alignment vertical="center"/>
    </xf>
    <xf numFmtId="177" fontId="23" fillId="4" borderId="0" xfId="19" applyNumberFormat="1" applyFont="1" applyFill="1" applyBorder="1" applyAlignment="1">
      <alignment horizontal="center" vertical="center"/>
    </xf>
    <xf numFmtId="167" fontId="6" fillId="0" borderId="0" xfId="29" applyNumberFormat="1" applyFont="1" applyFill="1" applyBorder="1" applyAlignment="1" applyProtection="1">
      <alignment horizontal="right" vertical="justify" wrapText="1"/>
    </xf>
    <xf numFmtId="167" fontId="6" fillId="0" borderId="0" xfId="29" applyNumberFormat="1" applyFont="1" applyFill="1" applyAlignment="1" applyProtection="1">
      <alignment horizontal="right" vertical="justify" wrapText="1"/>
      <protection locked="0"/>
    </xf>
    <xf numFmtId="167" fontId="6" fillId="0" borderId="0" xfId="29" applyNumberFormat="1" applyFont="1" applyFill="1" applyBorder="1" applyAlignment="1" applyProtection="1">
      <alignment horizontal="right" vertical="justify" wrapText="1"/>
      <protection locked="0"/>
    </xf>
    <xf numFmtId="171" fontId="6" fillId="0" borderId="0" xfId="19" applyNumberFormat="1" applyFont="1" applyFill="1" applyAlignment="1" applyProtection="1">
      <alignment horizontal="right" vertical="justify" wrapText="1"/>
      <protection locked="0"/>
    </xf>
    <xf numFmtId="171" fontId="6" fillId="0" borderId="0" xfId="19" applyNumberFormat="1" applyFont="1" applyFill="1" applyBorder="1" applyAlignment="1" applyProtection="1">
      <alignment horizontal="right" vertical="justify" wrapText="1"/>
      <protection locked="0"/>
    </xf>
    <xf numFmtId="10" fontId="6" fillId="0" borderId="0" xfId="50" applyNumberFormat="1" applyFont="1" applyFill="1" applyBorder="1" applyAlignment="1" applyProtection="1">
      <alignment horizontal="right" vertical="justify" wrapText="1"/>
    </xf>
    <xf numFmtId="177" fontId="23" fillId="0" borderId="0" xfId="19" applyNumberFormat="1" applyFont="1" applyFill="1" applyAlignment="1">
      <alignment horizontal="right" vertical="justify" wrapText="1"/>
    </xf>
    <xf numFmtId="177" fontId="23" fillId="0" borderId="0" xfId="19" applyNumberFormat="1" applyFont="1" applyFill="1" applyBorder="1" applyAlignment="1" applyProtection="1">
      <alignment horizontal="right" vertical="justify" wrapText="1"/>
    </xf>
    <xf numFmtId="177" fontId="23" fillId="0" borderId="0" xfId="19" applyNumberFormat="1" applyFont="1" applyFill="1" applyAlignment="1" applyProtection="1">
      <alignment horizontal="right" vertical="justify" wrapText="1"/>
      <protection locked="0"/>
    </xf>
    <xf numFmtId="177" fontId="23" fillId="0" borderId="0" xfId="19" applyNumberFormat="1" applyFont="1" applyFill="1" applyBorder="1" applyAlignment="1" applyProtection="1">
      <alignment horizontal="right" vertical="justify" wrapText="1"/>
      <protection locked="0"/>
    </xf>
    <xf numFmtId="167" fontId="6" fillId="0" borderId="5" xfId="29" applyNumberFormat="1" applyFont="1" applyFill="1" applyBorder="1" applyAlignment="1" applyProtection="1">
      <alignment horizontal="right" vertical="justify" wrapText="1"/>
      <protection locked="0"/>
    </xf>
    <xf numFmtId="167" fontId="6" fillId="0" borderId="5" xfId="29" applyNumberFormat="1" applyFont="1" applyFill="1" applyBorder="1" applyAlignment="1" applyProtection="1">
      <alignment horizontal="right" vertical="justify" wrapText="1"/>
    </xf>
    <xf numFmtId="4" fontId="26" fillId="0" borderId="0" xfId="16" applyNumberFormat="1" applyFont="1" applyProtection="1">
      <protection locked="0"/>
    </xf>
    <xf numFmtId="0" fontId="23" fillId="0" borderId="0" xfId="15" applyFont="1" applyAlignment="1">
      <alignment horizontal="left" vertical="center"/>
    </xf>
    <xf numFmtId="167" fontId="23" fillId="0" borderId="0" xfId="29" applyNumberFormat="1" applyFont="1" applyFill="1" applyBorder="1" applyAlignment="1" applyProtection="1">
      <alignment horizontal="right" vertical="justify" wrapText="1"/>
    </xf>
    <xf numFmtId="0" fontId="6" fillId="0" borderId="0" xfId="15" applyFont="1" applyAlignment="1" applyProtection="1">
      <alignment horizontal="left" vertical="center"/>
      <protection locked="0"/>
    </xf>
    <xf numFmtId="0" fontId="23" fillId="0" borderId="5" xfId="15" applyFont="1" applyBorder="1" applyAlignment="1">
      <alignment horizontal="left" vertical="center"/>
    </xf>
    <xf numFmtId="167" fontId="23" fillId="0" borderId="5" xfId="29" applyNumberFormat="1" applyFont="1" applyFill="1" applyBorder="1" applyAlignment="1" applyProtection="1">
      <alignment horizontal="right" vertical="justify" wrapText="1"/>
    </xf>
    <xf numFmtId="0" fontId="8" fillId="0" borderId="0" xfId="15" applyFont="1"/>
    <xf numFmtId="0" fontId="3" fillId="0" borderId="0" xfId="15" applyFont="1" applyAlignment="1">
      <alignment vertical="center"/>
    </xf>
    <xf numFmtId="0" fontId="6" fillId="2" borderId="0" xfId="15" applyFont="1" applyFill="1" applyAlignment="1">
      <alignment horizontal="center" vertical="center"/>
    </xf>
    <xf numFmtId="167" fontId="6" fillId="0" borderId="0" xfId="29" applyNumberFormat="1" applyFont="1" applyAlignment="1">
      <alignment horizontal="right" vertical="center"/>
    </xf>
    <xf numFmtId="167" fontId="6" fillId="0" borderId="0" xfId="29" applyNumberFormat="1" applyFont="1" applyAlignment="1">
      <alignment vertical="center"/>
    </xf>
    <xf numFmtId="167" fontId="6" fillId="0" borderId="0" xfId="29" applyNumberFormat="1" applyFont="1" applyBorder="1" applyAlignment="1">
      <alignment vertical="center"/>
    </xf>
    <xf numFmtId="0" fontId="6" fillId="2" borderId="5" xfId="15" applyFont="1" applyFill="1" applyBorder="1" applyAlignment="1">
      <alignment horizontal="center" vertical="center"/>
    </xf>
    <xf numFmtId="167" fontId="6" fillId="0" borderId="5" xfId="29" applyNumberFormat="1" applyFont="1" applyBorder="1" applyAlignment="1">
      <alignment vertical="center"/>
    </xf>
    <xf numFmtId="171" fontId="6" fillId="0" borderId="0" xfId="29" applyNumberFormat="1" applyFont="1" applyFill="1" applyAlignment="1" applyProtection="1">
      <alignment horizontal="right" vertical="justify" wrapText="1"/>
      <protection locked="0"/>
    </xf>
    <xf numFmtId="171" fontId="6" fillId="0" borderId="5" xfId="29" applyNumberFormat="1" applyFont="1" applyFill="1" applyBorder="1" applyAlignment="1" applyProtection="1">
      <alignment horizontal="right" vertical="justify" wrapText="1"/>
      <protection locked="0"/>
    </xf>
    <xf numFmtId="0" fontId="23" fillId="0" borderId="0" xfId="15" applyFont="1" applyFill="1" applyAlignment="1">
      <alignment vertical="center"/>
    </xf>
    <xf numFmtId="0" fontId="6" fillId="0" borderId="5" xfId="15" applyFont="1" applyFill="1" applyBorder="1" applyAlignment="1">
      <alignment horizontal="left" vertical="center"/>
    </xf>
    <xf numFmtId="167" fontId="49" fillId="0" borderId="0" xfId="16" applyNumberFormat="1" applyFont="1"/>
    <xf numFmtId="178" fontId="21" fillId="0" borderId="5" xfId="19" applyNumberFormat="1" applyFont="1" applyBorder="1" applyAlignment="1">
      <alignment horizontal="center" vertical="center" wrapText="1"/>
    </xf>
    <xf numFmtId="0" fontId="22" fillId="0" borderId="0" xfId="15" applyFont="1"/>
    <xf numFmtId="167" fontId="23" fillId="0" borderId="0" xfId="29" applyNumberFormat="1" applyFont="1" applyAlignment="1">
      <alignment horizontal="right" vertical="center" wrapText="1"/>
    </xf>
    <xf numFmtId="167" fontId="6" fillId="0" borderId="0" xfId="29" applyNumberFormat="1" applyFont="1" applyAlignment="1">
      <alignment horizontal="right" vertical="center" wrapText="1"/>
    </xf>
    <xf numFmtId="167" fontId="6" fillId="0" borderId="0" xfId="29" applyNumberFormat="1" applyFont="1" applyAlignment="1">
      <alignment horizontal="center" vertical="center" wrapText="1"/>
    </xf>
    <xf numFmtId="167" fontId="23" fillId="0" borderId="5" xfId="29" applyNumberFormat="1" applyFont="1" applyBorder="1" applyAlignment="1">
      <alignment horizontal="right" vertical="center" wrapText="1"/>
    </xf>
    <xf numFmtId="0" fontId="8" fillId="0" borderId="0" xfId="15" applyFont="1" applyAlignment="1" applyProtection="1">
      <alignment vertical="center"/>
      <protection locked="0"/>
    </xf>
    <xf numFmtId="169" fontId="3" fillId="0" borderId="0" xfId="15" applyNumberFormat="1" applyFont="1" applyAlignment="1" applyProtection="1">
      <alignment vertical="center"/>
      <protection locked="0"/>
    </xf>
    <xf numFmtId="167" fontId="6" fillId="0" borderId="0" xfId="29" applyNumberFormat="1" applyFont="1" applyAlignment="1">
      <alignment horizontal="right" vertical="justify" wrapText="1"/>
    </xf>
    <xf numFmtId="172" fontId="6" fillId="0" borderId="0" xfId="26" applyNumberFormat="1" applyFont="1" applyAlignment="1" applyProtection="1">
      <alignment horizontal="right" vertical="justify"/>
      <protection locked="0"/>
    </xf>
    <xf numFmtId="167" fontId="6" fillId="0" borderId="0" xfId="29" applyNumberFormat="1" applyFont="1" applyBorder="1" applyAlignment="1">
      <alignment horizontal="right" vertical="justify"/>
    </xf>
    <xf numFmtId="167" fontId="6" fillId="0" borderId="0" xfId="29" applyNumberFormat="1" applyFont="1" applyAlignment="1">
      <alignment horizontal="right" vertical="justify"/>
    </xf>
    <xf numFmtId="167" fontId="6" fillId="0" borderId="0" xfId="29" applyNumberFormat="1" applyFont="1" applyAlignment="1" applyProtection="1">
      <alignment horizontal="right" vertical="justify"/>
      <protection locked="0"/>
    </xf>
    <xf numFmtId="167" fontId="23" fillId="0" borderId="5" xfId="29" quotePrefix="1" applyNumberFormat="1" applyFont="1" applyBorder="1" applyAlignment="1" applyProtection="1">
      <alignment horizontal="right" vertical="justify"/>
      <protection locked="0"/>
    </xf>
    <xf numFmtId="172" fontId="23" fillId="0" borderId="5" xfId="26" applyNumberFormat="1" applyFont="1" applyBorder="1" applyAlignment="1" applyProtection="1">
      <alignment horizontal="right" vertical="justify"/>
      <protection locked="0"/>
    </xf>
    <xf numFmtId="169" fontId="3" fillId="0" borderId="0" xfId="15" applyNumberFormat="1" applyFont="1"/>
    <xf numFmtId="167" fontId="23" fillId="0" borderId="0" xfId="29" applyNumberFormat="1" applyFont="1" applyBorder="1" applyAlignment="1">
      <alignment horizontal="right" vertical="justify" wrapText="1"/>
    </xf>
    <xf numFmtId="167" fontId="23" fillId="0" borderId="0" xfId="29" applyNumberFormat="1" applyFont="1" applyAlignment="1">
      <alignment horizontal="right" vertical="justify" wrapText="1"/>
    </xf>
    <xf numFmtId="0" fontId="3" fillId="4" borderId="0" xfId="15" applyFont="1" applyFill="1"/>
    <xf numFmtId="167" fontId="23" fillId="0" borderId="5" xfId="29" applyNumberFormat="1" applyFont="1" applyBorder="1" applyAlignment="1">
      <alignment horizontal="right" vertical="justify" wrapText="1"/>
    </xf>
    <xf numFmtId="0" fontId="13" fillId="4" borderId="0" xfId="15" applyFont="1" applyFill="1"/>
    <xf numFmtId="179" fontId="6" fillId="0" borderId="0" xfId="64" applyNumberFormat="1" applyFont="1" applyAlignment="1">
      <alignment vertical="center"/>
    </xf>
    <xf numFmtId="167" fontId="23" fillId="0" borderId="0" xfId="29" applyNumberFormat="1" applyFont="1" applyAlignment="1">
      <alignment horizontal="right" vertical="justify"/>
    </xf>
    <xf numFmtId="172" fontId="23" fillId="0" borderId="5" xfId="50" quotePrefix="1" applyNumberFormat="1" applyFont="1" applyBorder="1" applyAlignment="1">
      <alignment horizontal="right" vertical="justify"/>
    </xf>
    <xf numFmtId="0" fontId="13" fillId="0" borderId="0" xfId="15" applyFont="1"/>
    <xf numFmtId="0" fontId="56" fillId="0" borderId="0" xfId="15" applyFont="1" applyAlignment="1">
      <alignment horizontal="center" wrapText="1"/>
    </xf>
    <xf numFmtId="0" fontId="6" fillId="4" borderId="0" xfId="15" applyFont="1" applyFill="1" applyAlignment="1" applyProtection="1">
      <alignment vertical="center" wrapText="1"/>
      <protection locked="0"/>
    </xf>
    <xf numFmtId="168" fontId="6" fillId="0" borderId="0" xfId="64" applyFont="1" applyBorder="1" applyAlignment="1">
      <alignment horizontal="right" vertical="center" wrapText="1"/>
    </xf>
    <xf numFmtId="168" fontId="23" fillId="0" borderId="0" xfId="64" applyFont="1" applyBorder="1" applyAlignment="1">
      <alignment horizontal="right" vertical="center" wrapText="1"/>
    </xf>
    <xf numFmtId="168" fontId="23" fillId="0" borderId="0" xfId="64" applyFont="1" applyAlignment="1">
      <alignment horizontal="right" vertical="center" wrapText="1"/>
    </xf>
    <xf numFmtId="0" fontId="23" fillId="4" borderId="5" xfId="15" applyFont="1" applyFill="1" applyBorder="1" applyAlignment="1" applyProtection="1">
      <alignment vertical="center" wrapText="1"/>
      <protection locked="0"/>
    </xf>
    <xf numFmtId="168" fontId="23" fillId="0" borderId="5" xfId="64" applyFont="1" applyBorder="1" applyAlignment="1">
      <alignment horizontal="right" vertical="center" wrapText="1"/>
    </xf>
    <xf numFmtId="0" fontId="6" fillId="0" borderId="0" xfId="15" applyFont="1" applyAlignment="1">
      <alignment vertical="center" wrapText="1"/>
    </xf>
    <xf numFmtId="168" fontId="6" fillId="0" borderId="0" xfId="64" applyFont="1" applyAlignment="1">
      <alignment horizontal="center" vertical="center" wrapText="1"/>
    </xf>
    <xf numFmtId="168" fontId="6" fillId="0" borderId="0" xfId="64" applyFont="1" applyAlignment="1">
      <alignment horizontal="right" vertical="center" wrapText="1"/>
    </xf>
    <xf numFmtId="0" fontId="23" fillId="4" borderId="0" xfId="15" applyFont="1" applyFill="1" applyAlignment="1" applyProtection="1">
      <alignment vertical="center" wrapText="1"/>
      <protection locked="0"/>
    </xf>
    <xf numFmtId="172" fontId="23" fillId="0" borderId="5" xfId="50" quotePrefix="1" applyNumberFormat="1" applyFont="1" applyBorder="1" applyAlignment="1">
      <alignment vertical="center"/>
    </xf>
    <xf numFmtId="172" fontId="23" fillId="0" borderId="5" xfId="50" quotePrefix="1" applyNumberFormat="1" applyFont="1" applyBorder="1" applyAlignment="1">
      <alignment horizontal="right" vertical="center"/>
    </xf>
    <xf numFmtId="0" fontId="8" fillId="0" borderId="0" xfId="13" applyFont="1" applyProtection="1">
      <protection locked="0"/>
    </xf>
    <xf numFmtId="0" fontId="3" fillId="0" borderId="0" xfId="13" applyFont="1" applyProtection="1">
      <protection locked="0"/>
    </xf>
    <xf numFmtId="0" fontId="23" fillId="4" borderId="0" xfId="13" applyFont="1" applyFill="1" applyAlignment="1">
      <alignment horizontal="left" vertical="center"/>
    </xf>
    <xf numFmtId="168" fontId="23" fillId="0" borderId="0" xfId="27" applyNumberFormat="1" applyFont="1" applyFill="1" applyBorder="1" applyAlignment="1" applyProtection="1">
      <alignment horizontal="right" vertical="justify"/>
      <protection locked="0"/>
    </xf>
    <xf numFmtId="0" fontId="6" fillId="4" borderId="0" xfId="13" applyFont="1" applyFill="1" applyAlignment="1">
      <alignment horizontal="left" vertical="center"/>
    </xf>
    <xf numFmtId="168" fontId="6" fillId="4" borderId="0" xfId="27" applyNumberFormat="1" applyFont="1" applyFill="1" applyBorder="1" applyAlignment="1" applyProtection="1">
      <alignment horizontal="right" vertical="justify"/>
    </xf>
    <xf numFmtId="0" fontId="6" fillId="0" borderId="0" xfId="13" applyFont="1" applyAlignment="1">
      <alignment horizontal="left" vertical="center"/>
    </xf>
    <xf numFmtId="168" fontId="6" fillId="0" borderId="0" xfId="27" applyNumberFormat="1" applyFont="1" applyFill="1" applyBorder="1" applyAlignment="1" applyProtection="1">
      <alignment horizontal="right" vertical="justify"/>
    </xf>
    <xf numFmtId="0" fontId="23" fillId="4" borderId="0" xfId="13" applyFont="1" applyFill="1" applyAlignment="1">
      <alignment vertical="center"/>
    </xf>
    <xf numFmtId="168" fontId="23" fillId="0" borderId="0" xfId="27" applyNumberFormat="1" applyFont="1" applyFill="1" applyBorder="1" applyAlignment="1" applyProtection="1">
      <alignment horizontal="right" vertical="justify"/>
    </xf>
    <xf numFmtId="0" fontId="23" fillId="0" borderId="0" xfId="13" applyFont="1" applyAlignment="1">
      <alignment horizontal="left" vertical="center"/>
    </xf>
    <xf numFmtId="0" fontId="23" fillId="0" borderId="5" xfId="13" applyFont="1" applyBorder="1" applyAlignment="1">
      <alignment horizontal="left" vertical="center"/>
    </xf>
    <xf numFmtId="168" fontId="23" fillId="0" borderId="5" xfId="27" applyNumberFormat="1" applyFont="1" applyFill="1" applyBorder="1" applyAlignment="1" applyProtection="1">
      <alignment horizontal="right" vertical="justify"/>
    </xf>
    <xf numFmtId="167" fontId="39" fillId="0" borderId="0" xfId="29" applyNumberFormat="1" applyFont="1" applyFill="1" applyBorder="1" applyAlignment="1">
      <alignment horizontal="right" vertical="center" wrapText="1"/>
    </xf>
    <xf numFmtId="0" fontId="38" fillId="0" borderId="14" xfId="15" applyFont="1" applyBorder="1" applyAlignment="1">
      <alignment horizontal="left" vertical="center"/>
    </xf>
    <xf numFmtId="167" fontId="38" fillId="0" borderId="14" xfId="29" applyNumberFormat="1" applyFont="1" applyFill="1" applyBorder="1" applyAlignment="1">
      <alignment horizontal="right" vertical="center" wrapText="1"/>
    </xf>
    <xf numFmtId="167" fontId="38" fillId="0" borderId="14" xfId="29" applyNumberFormat="1" applyFont="1" applyFill="1" applyBorder="1" applyAlignment="1" applyProtection="1">
      <alignment horizontal="right" vertical="center" wrapText="1"/>
    </xf>
    <xf numFmtId="0" fontId="32" fillId="0" borderId="0" xfId="13" applyFont="1" applyAlignment="1">
      <alignment vertical="center"/>
    </xf>
    <xf numFmtId="0" fontId="33" fillId="0" borderId="0" xfId="13" applyFont="1" applyAlignment="1">
      <alignment vertical="center"/>
    </xf>
    <xf numFmtId="49" fontId="36" fillId="0" borderId="14" xfId="15" applyNumberFormat="1" applyFont="1" applyBorder="1" applyAlignment="1">
      <alignment horizontal="center" vertical="center" wrapText="1"/>
    </xf>
    <xf numFmtId="168" fontId="39" fillId="0" borderId="0" xfId="16" applyNumberFormat="1" applyFont="1" applyFill="1" applyBorder="1" applyAlignment="1" applyProtection="1">
      <alignment vertical="center"/>
      <protection locked="0"/>
    </xf>
    <xf numFmtId="0" fontId="39" fillId="10" borderId="0" xfId="15" applyFont="1" applyFill="1" applyAlignment="1">
      <alignment vertical="center"/>
    </xf>
    <xf numFmtId="168" fontId="39" fillId="10" borderId="0" xfId="16" applyNumberFormat="1" applyFont="1" applyFill="1" applyBorder="1" applyAlignment="1" applyProtection="1">
      <alignment vertical="center"/>
      <protection locked="0"/>
    </xf>
    <xf numFmtId="0" fontId="38" fillId="0" borderId="14" xfId="13" applyFont="1" applyBorder="1" applyAlignment="1">
      <alignment horizontal="left" vertical="center"/>
    </xf>
    <xf numFmtId="168" fontId="38" fillId="0" borderId="14" xfId="19" applyNumberFormat="1" applyFont="1" applyFill="1" applyBorder="1" applyAlignment="1" applyProtection="1">
      <alignment vertical="center"/>
      <protection locked="0"/>
    </xf>
    <xf numFmtId="168" fontId="38" fillId="0" borderId="14" xfId="19" applyNumberFormat="1" applyFont="1" applyFill="1" applyBorder="1" applyAlignment="1">
      <alignment vertical="center"/>
    </xf>
    <xf numFmtId="41" fontId="24" fillId="4" borderId="0" xfId="10" applyFont="1" applyFill="1" applyBorder="1" applyAlignment="1" applyProtection="1">
      <alignment vertical="center" wrapText="1"/>
    </xf>
    <xf numFmtId="0" fontId="24" fillId="0" borderId="0" xfId="15" applyFont="1" applyAlignment="1">
      <alignment vertical="center" wrapText="1"/>
    </xf>
    <xf numFmtId="41" fontId="24" fillId="0" borderId="0" xfId="10" applyFont="1" applyFill="1" applyBorder="1" applyAlignment="1" applyProtection="1">
      <alignment vertical="center" wrapText="1"/>
    </xf>
    <xf numFmtId="0" fontId="27" fillId="4" borderId="5" xfId="15" applyFont="1" applyFill="1" applyBorder="1" applyAlignment="1">
      <alignment vertical="center" wrapText="1"/>
    </xf>
    <xf numFmtId="41" fontId="27" fillId="4" borderId="5" xfId="10" applyFont="1" applyFill="1" applyBorder="1" applyAlignment="1" applyProtection="1">
      <alignment vertical="center" wrapText="1"/>
      <protection locked="0"/>
    </xf>
    <xf numFmtId="0" fontId="7" fillId="0" borderId="0" xfId="15" applyFont="1" applyAlignment="1">
      <alignment vertical="center"/>
    </xf>
    <xf numFmtId="175" fontId="36" fillId="0" borderId="5" xfId="15" applyNumberFormat="1" applyFont="1" applyBorder="1" applyAlignment="1" applyProtection="1">
      <alignment horizontal="center" vertical="center"/>
      <protection locked="0"/>
    </xf>
    <xf numFmtId="0" fontId="36" fillId="0" borderId="5" xfId="15" applyFont="1" applyBorder="1" applyAlignment="1" applyProtection="1">
      <alignment horizontal="center" vertical="center" wrapText="1"/>
      <protection locked="0"/>
    </xf>
    <xf numFmtId="0" fontId="22" fillId="0" borderId="0" xfId="15" applyFont="1" applyAlignment="1">
      <alignment vertical="center"/>
    </xf>
    <xf numFmtId="0" fontId="56" fillId="0" borderId="0" xfId="15" applyFont="1" applyAlignment="1">
      <alignment horizontal="center" vertical="center"/>
    </xf>
    <xf numFmtId="0" fontId="57" fillId="0" borderId="0" xfId="15" applyFont="1" applyAlignment="1">
      <alignment horizontal="center" vertical="center"/>
    </xf>
    <xf numFmtId="0" fontId="39" fillId="4" borderId="0" xfId="15" applyFont="1" applyFill="1" applyAlignment="1">
      <alignment vertical="center" wrapText="1"/>
    </xf>
    <xf numFmtId="182" fontId="39" fillId="0" borderId="0" xfId="24" applyNumberFormat="1" applyFont="1" applyFill="1" applyAlignment="1" applyProtection="1">
      <alignment horizontal="right" vertical="center"/>
      <protection locked="0"/>
    </xf>
    <xf numFmtId="183" fontId="39" fillId="0" borderId="0" xfId="25" applyNumberFormat="1" applyFont="1" applyFill="1" applyAlignment="1">
      <alignment horizontal="right" vertical="center"/>
    </xf>
    <xf numFmtId="184" fontId="58" fillId="0" borderId="0" xfId="0" applyNumberFormat="1" applyFont="1" applyAlignment="1">
      <alignment horizontal="right" vertical="center" wrapText="1"/>
    </xf>
    <xf numFmtId="0" fontId="39" fillId="0" borderId="0" xfId="15" applyFont="1" applyAlignment="1">
      <alignment vertical="center" wrapText="1"/>
    </xf>
    <xf numFmtId="185" fontId="58" fillId="0" borderId="0" xfId="0" applyNumberFormat="1" applyFont="1" applyAlignment="1">
      <alignment horizontal="right" vertical="center" wrapText="1"/>
    </xf>
    <xf numFmtId="186" fontId="0" fillId="0" borderId="0" xfId="0" applyNumberFormat="1"/>
    <xf numFmtId="184" fontId="59" fillId="0" borderId="0" xfId="65" applyNumberFormat="1" applyFont="1" applyFill="1" applyBorder="1" applyAlignment="1">
      <alignment horizontal="right" vertical="center"/>
    </xf>
    <xf numFmtId="182" fontId="39" fillId="0" borderId="0" xfId="24" applyNumberFormat="1" applyFont="1" applyFill="1" applyBorder="1" applyAlignment="1" applyProtection="1">
      <alignment horizontal="right" vertical="center"/>
      <protection locked="0"/>
    </xf>
    <xf numFmtId="183" fontId="39" fillId="0" borderId="0" xfId="25" applyNumberFormat="1" applyFont="1" applyFill="1" applyBorder="1" applyAlignment="1">
      <alignment horizontal="right" vertical="center"/>
    </xf>
    <xf numFmtId="185" fontId="0" fillId="0" borderId="0" xfId="0" applyNumberFormat="1"/>
    <xf numFmtId="171" fontId="39" fillId="0" borderId="0" xfId="24" applyFont="1" applyFill="1" applyBorder="1" applyAlignment="1" applyProtection="1">
      <alignment horizontal="right" vertical="center"/>
      <protection locked="0"/>
    </xf>
    <xf numFmtId="187" fontId="39" fillId="0" borderId="0" xfId="25" applyNumberFormat="1" applyFont="1" applyFill="1" applyBorder="1" applyAlignment="1">
      <alignment horizontal="right" vertical="center"/>
    </xf>
    <xf numFmtId="0" fontId="39" fillId="0" borderId="5" xfId="15" applyFont="1" applyBorder="1" applyAlignment="1">
      <alignment vertical="center" wrapText="1"/>
    </xf>
    <xf numFmtId="188" fontId="39" fillId="0" borderId="5" xfId="25" applyNumberFormat="1" applyFont="1" applyFill="1" applyBorder="1" applyAlignment="1">
      <alignment horizontal="right"/>
    </xf>
    <xf numFmtId="189" fontId="39" fillId="0" borderId="5" xfId="25" applyNumberFormat="1" applyFont="1" applyFill="1" applyBorder="1" applyAlignment="1">
      <alignment horizontal="right" vertical="center"/>
    </xf>
    <xf numFmtId="190" fontId="0" fillId="0" borderId="0" xfId="0" applyNumberFormat="1"/>
    <xf numFmtId="0" fontId="3" fillId="0" borderId="0" xfId="15" applyFont="1" applyAlignment="1">
      <alignment horizontal="right" vertical="center"/>
    </xf>
    <xf numFmtId="10" fontId="3" fillId="0" borderId="0" xfId="26" applyNumberFormat="1" applyFont="1" applyAlignment="1">
      <alignment vertical="center"/>
    </xf>
    <xf numFmtId="0" fontId="25" fillId="0" borderId="0" xfId="0" applyFont="1" applyAlignment="1">
      <alignment horizontal="justify" vertical="center"/>
    </xf>
    <xf numFmtId="168" fontId="6" fillId="4" borderId="0" xfId="27" applyNumberFormat="1" applyFont="1" applyFill="1" applyBorder="1" applyAlignment="1" applyProtection="1">
      <alignment vertical="center"/>
    </xf>
    <xf numFmtId="0" fontId="3" fillId="0" borderId="0" xfId="13" applyFont="1"/>
    <xf numFmtId="0" fontId="24" fillId="0" borderId="0" xfId="15" applyFont="1" applyAlignment="1">
      <alignment horizontal="left" vertical="center" wrapText="1" readingOrder="1"/>
    </xf>
    <xf numFmtId="168" fontId="6" fillId="0" borderId="0" xfId="27" applyNumberFormat="1" applyFont="1" applyFill="1" applyBorder="1" applyAlignment="1" applyProtection="1">
      <alignment vertical="center"/>
    </xf>
    <xf numFmtId="168" fontId="23" fillId="0" borderId="5" xfId="27" applyNumberFormat="1" applyFont="1" applyFill="1" applyBorder="1" applyAlignment="1" applyProtection="1">
      <alignment vertical="center"/>
      <protection locked="0"/>
    </xf>
    <xf numFmtId="0" fontId="3" fillId="0" borderId="0" xfId="15" applyFont="1" applyAlignment="1">
      <alignment horizontal="center"/>
    </xf>
    <xf numFmtId="0" fontId="23" fillId="0" borderId="0" xfId="15" applyFont="1"/>
    <xf numFmtId="168" fontId="6" fillId="2" borderId="0" xfId="15" applyNumberFormat="1" applyFont="1" applyFill="1" applyAlignment="1">
      <alignment horizontal="center"/>
    </xf>
    <xf numFmtId="168" fontId="6" fillId="2" borderId="0" xfId="27" applyNumberFormat="1" applyFont="1" applyFill="1" applyBorder="1" applyAlignment="1" applyProtection="1">
      <alignment horizontal="center" vertical="center"/>
    </xf>
    <xf numFmtId="10" fontId="6" fillId="2" borderId="0" xfId="26" applyNumberFormat="1" applyFont="1" applyFill="1" applyAlignment="1">
      <alignment horizontal="center"/>
    </xf>
    <xf numFmtId="168" fontId="6" fillId="0" borderId="0" xfId="15" applyNumberFormat="1" applyFont="1" applyAlignment="1">
      <alignment horizontal="center"/>
    </xf>
    <xf numFmtId="10" fontId="6" fillId="0" borderId="0" xfId="26" applyNumberFormat="1" applyFont="1" applyAlignment="1">
      <alignment horizontal="center"/>
    </xf>
    <xf numFmtId="168" fontId="6" fillId="4" borderId="0" xfId="27" applyNumberFormat="1" applyFont="1" applyFill="1" applyBorder="1" applyAlignment="1" applyProtection="1">
      <alignment horizontal="center" vertical="center"/>
    </xf>
    <xf numFmtId="168" fontId="6" fillId="2" borderId="0" xfId="15" applyNumberFormat="1" applyFont="1" applyFill="1" applyAlignment="1" applyProtection="1">
      <alignment horizontal="center"/>
      <protection locked="0"/>
    </xf>
    <xf numFmtId="168" fontId="6" fillId="0" borderId="0" xfId="15" applyNumberFormat="1" applyFont="1" applyAlignment="1" applyProtection="1">
      <alignment horizontal="center"/>
      <protection locked="0"/>
    </xf>
    <xf numFmtId="168" fontId="6" fillId="0" borderId="0" xfId="27" applyNumberFormat="1" applyFont="1" applyFill="1" applyBorder="1" applyAlignment="1" applyProtection="1">
      <alignment horizontal="center" vertical="center"/>
    </xf>
    <xf numFmtId="10" fontId="3" fillId="0" borderId="0" xfId="26" applyNumberFormat="1" applyFont="1" applyAlignment="1">
      <alignment horizontal="center"/>
    </xf>
    <xf numFmtId="10" fontId="3" fillId="0" borderId="0" xfId="26" applyNumberFormat="1" applyFont="1" applyFill="1" applyBorder="1" applyAlignment="1" applyProtection="1">
      <alignment horizontal="center"/>
      <protection locked="0"/>
    </xf>
    <xf numFmtId="10" fontId="3" fillId="0" borderId="0" xfId="26" applyNumberFormat="1" applyFont="1" applyAlignment="1" applyProtection="1">
      <alignment horizontal="center"/>
      <protection locked="0"/>
    </xf>
    <xf numFmtId="168" fontId="23" fillId="0" borderId="5" xfId="15" applyNumberFormat="1" applyFont="1" applyBorder="1" applyAlignment="1">
      <alignment horizontal="center" vertical="center" wrapText="1"/>
    </xf>
    <xf numFmtId="168" fontId="23" fillId="0" borderId="5" xfId="27" applyNumberFormat="1" applyFont="1" applyFill="1" applyBorder="1" applyAlignment="1" applyProtection="1">
      <alignment horizontal="center" vertical="center"/>
      <protection locked="0"/>
    </xf>
    <xf numFmtId="175" fontId="13" fillId="0" borderId="5" xfId="15" applyNumberFormat="1" applyFont="1" applyBorder="1" applyAlignment="1">
      <alignment horizontal="center" vertical="center"/>
    </xf>
    <xf numFmtId="49" fontId="23" fillId="4" borderId="5" xfId="15" applyNumberFormat="1" applyFont="1" applyFill="1" applyBorder="1" applyAlignment="1">
      <alignment horizontal="center" vertical="center" wrapText="1"/>
    </xf>
    <xf numFmtId="168" fontId="24" fillId="4" borderId="0" xfId="27" applyNumberFormat="1" applyFont="1" applyFill="1" applyBorder="1" applyAlignment="1" applyProtection="1">
      <alignment horizontal="right" vertical="center" wrapText="1"/>
    </xf>
    <xf numFmtId="49" fontId="23" fillId="4" borderId="5" xfId="15" applyNumberFormat="1" applyFont="1" applyFill="1" applyBorder="1" applyAlignment="1">
      <alignment horizontal="left" vertical="center" wrapText="1"/>
    </xf>
    <xf numFmtId="168" fontId="23" fillId="4" borderId="5" xfId="27" applyNumberFormat="1" applyFont="1" applyFill="1" applyBorder="1" applyAlignment="1" applyProtection="1">
      <alignment horizontal="right" vertical="center" wrapText="1"/>
    </xf>
    <xf numFmtId="0" fontId="32" fillId="0" borderId="0" xfId="15" applyFont="1"/>
    <xf numFmtId="0" fontId="33" fillId="0" borderId="0" xfId="15" applyFont="1"/>
    <xf numFmtId="17" fontId="36" fillId="0" borderId="5" xfId="15" applyNumberFormat="1" applyFont="1" applyBorder="1" applyAlignment="1">
      <alignment horizontal="center" vertical="center" wrapText="1"/>
    </xf>
    <xf numFmtId="0" fontId="38" fillId="0" borderId="0" xfId="15" applyFont="1"/>
    <xf numFmtId="168" fontId="38" fillId="0" borderId="0" xfId="43" applyFont="1" applyBorder="1" applyAlignment="1">
      <alignment horizontal="right" vertical="center" wrapText="1"/>
    </xf>
    <xf numFmtId="168" fontId="39" fillId="0" borderId="0" xfId="43" applyFont="1" applyFill="1" applyAlignment="1">
      <alignment horizontal="right" vertical="center" wrapText="1"/>
    </xf>
    <xf numFmtId="168" fontId="39" fillId="0" borderId="0" xfId="43" applyFont="1" applyAlignment="1">
      <alignment horizontal="right" vertical="center" wrapText="1"/>
    </xf>
    <xf numFmtId="168" fontId="38" fillId="0" borderId="0" xfId="43" applyFont="1" applyFill="1" applyAlignment="1">
      <alignment horizontal="right" vertical="center" wrapText="1"/>
    </xf>
    <xf numFmtId="168" fontId="38" fillId="0" borderId="0" xfId="43" applyFont="1" applyAlignment="1">
      <alignment horizontal="right" vertical="center" wrapText="1"/>
    </xf>
    <xf numFmtId="168" fontId="38" fillId="0" borderId="5" xfId="43" applyFont="1" applyBorder="1" applyAlignment="1">
      <alignment horizontal="right" vertical="center" wrapText="1"/>
    </xf>
    <xf numFmtId="0" fontId="60" fillId="0" borderId="0" xfId="0" applyFont="1"/>
    <xf numFmtId="0" fontId="43" fillId="0" borderId="0" xfId="0" applyFont="1"/>
    <xf numFmtId="0" fontId="38" fillId="0" borderId="16" xfId="15" applyFont="1" applyBorder="1"/>
    <xf numFmtId="168" fontId="38" fillId="0" borderId="16" xfId="43" applyFont="1" applyBorder="1" applyAlignment="1">
      <alignment horizontal="right"/>
    </xf>
    <xf numFmtId="0" fontId="39" fillId="0" borderId="0" xfId="15" applyFont="1"/>
    <xf numFmtId="168" fontId="39" fillId="0" borderId="0" xfId="43" applyFont="1" applyAlignment="1">
      <alignment horizontal="right"/>
    </xf>
    <xf numFmtId="168" fontId="38" fillId="0" borderId="5" xfId="43" applyFont="1" applyBorder="1" applyAlignment="1">
      <alignment horizontal="right"/>
    </xf>
    <xf numFmtId="0" fontId="36" fillId="0" borderId="5" xfId="15" applyFont="1" applyBorder="1" applyAlignment="1">
      <alignment horizontal="center" vertical="center" wrapText="1"/>
    </xf>
    <xf numFmtId="3" fontId="33" fillId="0" borderId="0" xfId="15" applyNumberFormat="1" applyFont="1" applyProtection="1">
      <protection locked="0"/>
    </xf>
    <xf numFmtId="3" fontId="36" fillId="0" borderId="14" xfId="15" applyNumberFormat="1" applyFont="1" applyBorder="1" applyAlignment="1">
      <alignment horizontal="center" vertical="center" wrapText="1"/>
    </xf>
    <xf numFmtId="0" fontId="39" fillId="0" borderId="0" xfId="15" applyFont="1" applyProtection="1">
      <protection locked="0"/>
    </xf>
    <xf numFmtId="166" fontId="39" fillId="0" borderId="0" xfId="1" applyNumberFormat="1" applyFont="1" applyFill="1" applyBorder="1" applyAlignment="1" applyProtection="1">
      <alignment vertical="center"/>
      <protection locked="0"/>
    </xf>
    <xf numFmtId="166" fontId="39" fillId="0" borderId="0" xfId="1" applyNumberFormat="1" applyFont="1" applyFill="1" applyBorder="1" applyAlignment="1">
      <alignment vertical="center"/>
    </xf>
    <xf numFmtId="166" fontId="38" fillId="0" borderId="14" xfId="1" applyNumberFormat="1" applyFont="1" applyFill="1" applyBorder="1" applyAlignment="1">
      <alignment vertical="center"/>
    </xf>
    <xf numFmtId="3" fontId="38" fillId="0" borderId="14" xfId="10" applyNumberFormat="1" applyFont="1" applyFill="1" applyBorder="1" applyAlignment="1">
      <alignment vertical="center"/>
    </xf>
    <xf numFmtId="0" fontId="32" fillId="0" borderId="0" xfId="4" applyFont="1" applyProtection="1">
      <protection locked="0"/>
    </xf>
    <xf numFmtId="0" fontId="33" fillId="0" borderId="0" xfId="4" applyFont="1" applyProtection="1">
      <protection locked="0"/>
    </xf>
    <xf numFmtId="177" fontId="36" fillId="0" borderId="5" xfId="33" applyNumberFormat="1" applyFont="1" applyBorder="1" applyAlignment="1" applyProtection="1">
      <alignment horizontal="center" vertical="center" wrapText="1"/>
    </xf>
    <xf numFmtId="0" fontId="63" fillId="0" borderId="5" xfId="4" applyFont="1" applyBorder="1" applyAlignment="1">
      <alignment horizontal="justify" vertical="center" wrapText="1"/>
    </xf>
    <xf numFmtId="168" fontId="63" fillId="0" borderId="5" xfId="34" applyFont="1" applyFill="1" applyBorder="1" applyAlignment="1" applyProtection="1">
      <alignment vertical="center" wrapText="1"/>
    </xf>
    <xf numFmtId="0" fontId="52" fillId="0" borderId="0" xfId="4" applyFont="1" applyAlignment="1">
      <alignment horizontal="justify" vertical="center" wrapText="1"/>
    </xf>
    <xf numFmtId="168" fontId="52" fillId="0" borderId="0" xfId="34" applyFont="1" applyFill="1" applyBorder="1" applyAlignment="1" applyProtection="1">
      <alignment vertical="center" wrapText="1"/>
      <protection locked="0"/>
    </xf>
    <xf numFmtId="168" fontId="24" fillId="4" borderId="0" xfId="16" applyNumberFormat="1" applyFont="1" applyFill="1" applyAlignment="1">
      <alignment horizontal="right" vertical="center" wrapText="1"/>
    </xf>
    <xf numFmtId="168" fontId="24" fillId="0" borderId="0" xfId="16" applyNumberFormat="1" applyFont="1" applyFill="1" applyBorder="1" applyAlignment="1">
      <alignment horizontal="right" vertical="center" wrapText="1"/>
    </xf>
    <xf numFmtId="168" fontId="24" fillId="0" borderId="0" xfId="16" applyNumberFormat="1" applyFont="1" applyFill="1" applyAlignment="1">
      <alignment horizontal="right" vertical="center" wrapText="1"/>
    </xf>
    <xf numFmtId="0" fontId="23" fillId="4" borderId="5" xfId="15" applyFont="1" applyFill="1" applyBorder="1" applyAlignment="1">
      <alignment vertical="center" wrapText="1"/>
    </xf>
    <xf numFmtId="168" fontId="23" fillId="4" borderId="5" xfId="15" applyNumberFormat="1" applyFont="1" applyFill="1" applyBorder="1" applyAlignment="1">
      <alignment horizontal="right" vertical="center" wrapText="1"/>
    </xf>
    <xf numFmtId="175" fontId="21" fillId="0" borderId="5" xfId="15" applyNumberFormat="1" applyFont="1" applyBorder="1" applyAlignment="1" applyProtection="1">
      <alignment horizontal="center" vertical="center"/>
      <protection locked="0"/>
    </xf>
    <xf numFmtId="49" fontId="21" fillId="0" borderId="5" xfId="15" applyNumberFormat="1" applyFont="1" applyBorder="1" applyAlignment="1" applyProtection="1">
      <alignment horizontal="center" vertical="center" wrapText="1"/>
      <protection locked="0"/>
    </xf>
    <xf numFmtId="177" fontId="24" fillId="0" borderId="0" xfId="16" applyNumberFormat="1" applyFont="1" applyBorder="1" applyAlignment="1">
      <alignment horizontal="right" vertical="top" wrapText="1" readingOrder="1"/>
    </xf>
    <xf numFmtId="177" fontId="24" fillId="0" borderId="0" xfId="16" applyNumberFormat="1" applyFont="1" applyAlignment="1">
      <alignment horizontal="right" vertical="top" wrapText="1" readingOrder="1"/>
    </xf>
    <xf numFmtId="0" fontId="23" fillId="0" borderId="5" xfId="15" applyFont="1" applyBorder="1" applyAlignment="1">
      <alignment vertical="center" wrapText="1"/>
    </xf>
    <xf numFmtId="167" fontId="23" fillId="0" borderId="5" xfId="15" applyNumberFormat="1" applyFont="1" applyBorder="1" applyAlignment="1">
      <alignment horizontal="right" vertical="center" wrapText="1" readingOrder="1"/>
    </xf>
    <xf numFmtId="167" fontId="6" fillId="0" borderId="0" xfId="15" applyNumberFormat="1" applyFont="1" applyProtection="1">
      <protection locked="0"/>
    </xf>
    <xf numFmtId="0" fontId="50" fillId="0" borderId="0" xfId="15" applyFont="1" applyAlignment="1">
      <alignment horizontal="center" vertical="center" wrapText="1"/>
    </xf>
    <xf numFmtId="167" fontId="21" fillId="0" borderId="5" xfId="15" applyNumberFormat="1" applyFont="1" applyBorder="1" applyAlignment="1">
      <alignment horizontal="center" wrapText="1"/>
    </xf>
    <xf numFmtId="167" fontId="21" fillId="0" borderId="5" xfId="15" applyNumberFormat="1" applyFont="1" applyBorder="1" applyAlignment="1">
      <alignment horizontal="center" vertical="center" wrapText="1"/>
    </xf>
    <xf numFmtId="0" fontId="50" fillId="0" borderId="5" xfId="15" applyFont="1" applyBorder="1" applyAlignment="1">
      <alignment horizontal="center" vertical="center" wrapText="1"/>
    </xf>
    <xf numFmtId="167" fontId="21" fillId="0" borderId="5" xfId="15" applyNumberFormat="1" applyFont="1" applyBorder="1" applyAlignment="1">
      <alignment horizontal="center"/>
    </xf>
    <xf numFmtId="3" fontId="6" fillId="0" borderId="0" xfId="15" applyNumberFormat="1" applyFont="1" applyProtection="1">
      <protection locked="0"/>
    </xf>
    <xf numFmtId="167" fontId="23" fillId="4" borderId="0" xfId="29" applyNumberFormat="1" applyFont="1" applyFill="1" applyBorder="1" applyAlignment="1" applyProtection="1">
      <alignment horizontal="right" wrapText="1"/>
      <protection locked="0"/>
    </xf>
    <xf numFmtId="167" fontId="23" fillId="0" borderId="0" xfId="29" applyNumberFormat="1" applyFont="1" applyAlignment="1" applyProtection="1">
      <alignment horizontal="right" wrapText="1"/>
      <protection locked="0"/>
    </xf>
    <xf numFmtId="167" fontId="23" fillId="4" borderId="0" xfId="29" applyNumberFormat="1" applyFont="1" applyFill="1" applyAlignment="1">
      <alignment horizontal="right" wrapText="1"/>
    </xf>
    <xf numFmtId="167" fontId="6" fillId="4" borderId="0" xfId="29" applyNumberFormat="1" applyFont="1" applyFill="1" applyAlignment="1" applyProtection="1">
      <alignment horizontal="right" wrapText="1"/>
      <protection locked="0"/>
    </xf>
    <xf numFmtId="167" fontId="6" fillId="0" borderId="0" xfId="29" applyNumberFormat="1" applyFont="1" applyAlignment="1" applyProtection="1">
      <alignment horizontal="right" wrapText="1"/>
      <protection locked="0"/>
    </xf>
    <xf numFmtId="167" fontId="6" fillId="4" borderId="0" xfId="29" applyNumberFormat="1" applyFont="1" applyFill="1" applyAlignment="1">
      <alignment horizontal="right" wrapText="1"/>
    </xf>
    <xf numFmtId="167" fontId="23" fillId="0" borderId="0" xfId="29" applyNumberFormat="1" applyFont="1" applyAlignment="1">
      <alignment horizontal="right" wrapText="1"/>
    </xf>
    <xf numFmtId="0" fontId="23" fillId="4" borderId="5" xfId="15" applyFont="1" applyFill="1" applyBorder="1" applyAlignment="1">
      <alignment vertical="center"/>
    </xf>
    <xf numFmtId="167" fontId="23" fillId="4" borderId="5" xfId="29" applyNumberFormat="1" applyFont="1" applyFill="1" applyBorder="1" applyAlignment="1">
      <alignment horizontal="right" wrapText="1"/>
    </xf>
    <xf numFmtId="3" fontId="23" fillId="0" borderId="0" xfId="15" applyNumberFormat="1" applyFont="1" applyProtection="1">
      <protection locked="0"/>
    </xf>
    <xf numFmtId="0" fontId="32" fillId="0" borderId="0" xfId="13" applyFont="1" applyProtection="1">
      <protection locked="0"/>
    </xf>
    <xf numFmtId="0" fontId="33" fillId="0" borderId="0" xfId="13" applyFont="1" applyProtection="1">
      <protection locked="0"/>
    </xf>
    <xf numFmtId="0" fontId="22" fillId="0" borderId="0" xfId="13" applyFont="1" applyProtection="1">
      <protection locked="0"/>
    </xf>
    <xf numFmtId="0" fontId="52" fillId="4" borderId="0" xfId="15" applyFont="1" applyFill="1" applyAlignment="1">
      <alignment vertical="center" wrapText="1"/>
    </xf>
    <xf numFmtId="0" fontId="52" fillId="4" borderId="0" xfId="42" applyNumberFormat="1" applyFont="1" applyFill="1" applyBorder="1" applyAlignment="1" applyProtection="1">
      <alignment horizontal="center" vertical="center" wrapText="1"/>
    </xf>
    <xf numFmtId="168" fontId="52" fillId="4" borderId="0" xfId="34" applyFont="1" applyFill="1" applyBorder="1" applyAlignment="1" applyProtection="1">
      <alignment horizontal="right" vertical="justify" wrapText="1"/>
    </xf>
    <xf numFmtId="0" fontId="52" fillId="4" borderId="0" xfId="15" applyFont="1" applyFill="1" applyAlignment="1">
      <alignment horizontal="center" vertical="center" wrapText="1"/>
    </xf>
    <xf numFmtId="168" fontId="52" fillId="0" borderId="0" xfId="34" applyFont="1" applyFill="1" applyBorder="1" applyAlignment="1" applyProtection="1">
      <alignment horizontal="right" vertical="justify" wrapText="1"/>
    </xf>
    <xf numFmtId="0" fontId="52" fillId="4" borderId="0" xfId="15" applyFont="1" applyFill="1" applyAlignment="1" applyProtection="1">
      <alignment horizontal="center" vertical="center" wrapText="1"/>
      <protection locked="0"/>
    </xf>
    <xf numFmtId="0" fontId="63" fillId="0" borderId="5" xfId="15" applyFont="1" applyBorder="1" applyAlignment="1" applyProtection="1">
      <alignment vertical="center" wrapText="1"/>
      <protection locked="0"/>
    </xf>
    <xf numFmtId="0" fontId="63" fillId="0" borderId="5" xfId="15" applyFont="1" applyBorder="1" applyAlignment="1" applyProtection="1">
      <alignment horizontal="center" vertical="center" wrapText="1"/>
      <protection locked="0"/>
    </xf>
    <xf numFmtId="168" fontId="63" fillId="0" borderId="5" xfId="34" applyFont="1" applyFill="1" applyBorder="1" applyAlignment="1" applyProtection="1">
      <alignment horizontal="right" vertical="justify" wrapText="1"/>
      <protection locked="0"/>
    </xf>
    <xf numFmtId="17" fontId="36" fillId="0" borderId="5" xfId="15" applyNumberFormat="1" applyFont="1" applyBorder="1" applyAlignment="1" applyProtection="1">
      <alignment horizontal="center" vertical="center" wrapText="1"/>
      <protection locked="0"/>
    </xf>
    <xf numFmtId="0" fontId="37" fillId="0" borderId="0" xfId="4" applyFont="1" applyProtection="1">
      <protection locked="0"/>
    </xf>
    <xf numFmtId="0" fontId="63" fillId="0" borderId="0" xfId="15" applyFont="1" applyAlignment="1" applyProtection="1">
      <alignment vertical="center" wrapText="1"/>
      <protection locked="0"/>
    </xf>
    <xf numFmtId="167" fontId="63" fillId="0" borderId="0" xfId="29" applyNumberFormat="1" applyFont="1" applyFill="1" applyBorder="1" applyAlignment="1" applyProtection="1">
      <alignment horizontal="right" vertical="center" wrapText="1" readingOrder="1"/>
    </xf>
    <xf numFmtId="0" fontId="40" fillId="0" borderId="0" xfId="4" applyFont="1" applyProtection="1">
      <protection locked="0"/>
    </xf>
    <xf numFmtId="0" fontId="52" fillId="0" borderId="0" xfId="15" applyFont="1" applyAlignment="1" applyProtection="1">
      <alignment horizontal="left" vertical="center" wrapText="1"/>
      <protection locked="0"/>
    </xf>
    <xf numFmtId="167" fontId="52" fillId="0" borderId="0" xfId="29" applyNumberFormat="1" applyFont="1" applyFill="1" applyBorder="1" applyAlignment="1" applyProtection="1">
      <alignment horizontal="right" vertical="center" wrapText="1" readingOrder="1"/>
    </xf>
    <xf numFmtId="0" fontId="52" fillId="0" borderId="0" xfId="15" applyFont="1" applyAlignment="1" applyProtection="1">
      <alignment horizontal="left" vertical="center" wrapText="1" readingOrder="1"/>
      <protection locked="0"/>
    </xf>
    <xf numFmtId="0" fontId="63" fillId="0" borderId="0" xfId="15" applyFont="1" applyAlignment="1" applyProtection="1">
      <alignment vertical="top" wrapText="1" readingOrder="1"/>
      <protection locked="0"/>
    </xf>
    <xf numFmtId="0" fontId="63" fillId="0" borderId="5" xfId="15" applyFont="1" applyBorder="1" applyAlignment="1" applyProtection="1">
      <alignment horizontal="justify" vertical="center" wrapText="1"/>
      <protection locked="0"/>
    </xf>
    <xf numFmtId="167" fontId="63" fillId="0" borderId="5" xfId="29" applyNumberFormat="1" applyFont="1" applyFill="1" applyBorder="1" applyAlignment="1" applyProtection="1">
      <alignment horizontal="right" vertical="center" wrapText="1"/>
    </xf>
    <xf numFmtId="0" fontId="32" fillId="0" borderId="0" xfId="4" applyFont="1" applyAlignment="1" applyProtection="1">
      <alignment vertical="center"/>
      <protection locked="0"/>
    </xf>
    <xf numFmtId="0" fontId="33" fillId="0" borderId="0" xfId="4" applyFont="1" applyAlignment="1" applyProtection="1">
      <alignment vertical="center"/>
      <protection locked="0"/>
    </xf>
    <xf numFmtId="0" fontId="41" fillId="0" borderId="0" xfId="4" applyFont="1" applyAlignment="1" applyProtection="1">
      <alignment horizontal="left" vertical="center"/>
      <protection locked="0"/>
    </xf>
    <xf numFmtId="177" fontId="36" fillId="0" borderId="5" xfId="33" applyNumberFormat="1" applyFont="1" applyFill="1" applyBorder="1" applyAlignment="1" applyProtection="1">
      <alignment horizontal="center" vertical="center" wrapText="1"/>
    </xf>
    <xf numFmtId="0" fontId="37" fillId="0" borderId="0" xfId="4" applyFont="1" applyAlignment="1" applyProtection="1">
      <alignment vertical="center" wrapText="1"/>
      <protection locked="0"/>
    </xf>
    <xf numFmtId="167" fontId="63" fillId="0" borderId="5" xfId="31" applyNumberFormat="1" applyFont="1" applyFill="1" applyBorder="1" applyAlignment="1" applyProtection="1">
      <alignment horizontal="left" vertical="center" wrapText="1"/>
    </xf>
    <xf numFmtId="167" fontId="63" fillId="0" borderId="5" xfId="31" applyNumberFormat="1" applyFont="1" applyFill="1" applyBorder="1" applyAlignment="1" applyProtection="1">
      <alignment horizontal="right" vertical="center" wrapText="1"/>
      <protection locked="0"/>
    </xf>
    <xf numFmtId="167" fontId="52" fillId="0" borderId="0" xfId="31" applyNumberFormat="1" applyFont="1" applyFill="1" applyBorder="1" applyAlignment="1" applyProtection="1">
      <alignment horizontal="left" vertical="center" wrapText="1"/>
    </xf>
    <xf numFmtId="167" fontId="52" fillId="0" borderId="0" xfId="31" applyNumberFormat="1" applyFont="1" applyFill="1" applyBorder="1" applyAlignment="1" applyProtection="1">
      <alignment horizontal="right" vertical="center" wrapText="1"/>
      <protection locked="0"/>
    </xf>
    <xf numFmtId="167" fontId="63" fillId="0" borderId="0" xfId="31" applyNumberFormat="1" applyFont="1" applyFill="1" applyBorder="1" applyAlignment="1" applyProtection="1">
      <alignment horizontal="right" vertical="center" wrapText="1"/>
      <protection locked="0"/>
    </xf>
    <xf numFmtId="0" fontId="36" fillId="0" borderId="5" xfId="4" applyFont="1" applyBorder="1" applyAlignment="1">
      <alignment horizontal="center" vertical="center" wrapText="1"/>
    </xf>
    <xf numFmtId="0" fontId="52" fillId="4" borderId="0" xfId="4" applyFont="1" applyFill="1" applyAlignment="1">
      <alignment horizontal="justify" vertical="center" wrapText="1"/>
    </xf>
    <xf numFmtId="0" fontId="52" fillId="0" borderId="0" xfId="15" applyFont="1" applyAlignment="1">
      <alignment horizontal="justify" vertical="center" wrapText="1"/>
    </xf>
    <xf numFmtId="0" fontId="63" fillId="0" borderId="5" xfId="15" applyFont="1" applyBorder="1" applyAlignment="1">
      <alignment horizontal="justify" vertical="center" wrapText="1"/>
    </xf>
    <xf numFmtId="167" fontId="63" fillId="0" borderId="5" xfId="29" applyNumberFormat="1" applyFont="1" applyFill="1" applyBorder="1" applyAlignment="1" applyProtection="1">
      <alignment horizontal="right" wrapText="1"/>
    </xf>
    <xf numFmtId="175" fontId="36" fillId="2" borderId="5" xfId="15" applyNumberFormat="1" applyFont="1" applyFill="1" applyBorder="1" applyAlignment="1">
      <alignment horizontal="center" vertical="center"/>
    </xf>
    <xf numFmtId="49" fontId="36" fillId="2" borderId="5" xfId="15" applyNumberFormat="1" applyFont="1" applyFill="1" applyBorder="1" applyAlignment="1">
      <alignment horizontal="center" vertical="center" wrapText="1"/>
    </xf>
    <xf numFmtId="0" fontId="37" fillId="0" borderId="0" xfId="13" applyFont="1" applyProtection="1">
      <protection locked="0"/>
    </xf>
    <xf numFmtId="0" fontId="39" fillId="2" borderId="0" xfId="13" applyFont="1" applyFill="1" applyAlignment="1">
      <alignment vertical="top" wrapText="1"/>
    </xf>
    <xf numFmtId="168" fontId="52" fillId="2" borderId="0" xfId="16" applyNumberFormat="1" applyFont="1" applyFill="1" applyBorder="1" applyAlignment="1">
      <alignment vertical="top" wrapText="1"/>
    </xf>
    <xf numFmtId="0" fontId="39" fillId="2" borderId="0" xfId="15" applyFont="1" applyFill="1" applyAlignment="1">
      <alignment horizontal="left" vertical="center" indent="1"/>
    </xf>
    <xf numFmtId="168" fontId="39" fillId="2" borderId="0" xfId="16" applyNumberFormat="1" applyFont="1" applyFill="1" applyBorder="1" applyAlignment="1">
      <alignment vertical="top" wrapText="1"/>
    </xf>
    <xf numFmtId="168" fontId="39" fillId="0" borderId="0" xfId="16" applyNumberFormat="1" applyFont="1" applyFill="1" applyBorder="1" applyAlignment="1">
      <alignment vertical="top" wrapText="1"/>
    </xf>
    <xf numFmtId="0" fontId="39" fillId="2" borderId="0" xfId="13" applyFont="1" applyFill="1" applyAlignment="1">
      <alignment horizontal="left" vertical="center"/>
    </xf>
    <xf numFmtId="168" fontId="52" fillId="2" borderId="0" xfId="16" applyNumberFormat="1" applyFont="1" applyFill="1" applyAlignment="1">
      <alignment vertical="top" wrapText="1"/>
    </xf>
    <xf numFmtId="168" fontId="39" fillId="2" borderId="0" xfId="19" applyNumberFormat="1" applyFont="1" applyFill="1" applyProtection="1">
      <protection locked="0"/>
    </xf>
    <xf numFmtId="0" fontId="38" fillId="2" borderId="5" xfId="13" applyFont="1" applyFill="1" applyBorder="1" applyAlignment="1">
      <alignment horizontal="left" vertical="center"/>
    </xf>
    <xf numFmtId="168" fontId="38" fillId="2" borderId="5" xfId="30" applyNumberFormat="1" applyFont="1" applyFill="1" applyBorder="1"/>
    <xf numFmtId="168" fontId="39" fillId="0" borderId="0" xfId="43" applyFont="1" applyFill="1" applyAlignment="1">
      <alignment horizontal="right"/>
    </xf>
    <xf numFmtId="168" fontId="39" fillId="0" borderId="0" xfId="7" applyFont="1" applyFill="1" applyBorder="1" applyAlignment="1" applyProtection="1">
      <alignment horizontal="right" vertical="center"/>
      <protection locked="0"/>
    </xf>
    <xf numFmtId="168" fontId="39" fillId="0" borderId="0" xfId="7" applyFont="1" applyFill="1" applyBorder="1" applyAlignment="1">
      <alignment horizontal="right" vertical="center"/>
    </xf>
    <xf numFmtId="0" fontId="38" fillId="10" borderId="14" xfId="15" applyFont="1" applyFill="1" applyBorder="1" applyAlignment="1">
      <alignment horizontal="left" vertical="center"/>
    </xf>
    <xf numFmtId="168" fontId="38" fillId="10" borderId="14" xfId="7" applyFont="1" applyFill="1" applyBorder="1" applyAlignment="1" applyProtection="1">
      <alignment horizontal="right" vertical="center"/>
      <protection locked="0"/>
    </xf>
    <xf numFmtId="0" fontId="6" fillId="0" borderId="0" xfId="15" applyFont="1" applyAlignment="1" applyProtection="1">
      <alignment vertical="center"/>
      <protection locked="0"/>
    </xf>
    <xf numFmtId="168" fontId="6" fillId="0" borderId="0" xfId="19" applyNumberFormat="1" applyFont="1" applyBorder="1" applyAlignment="1" applyProtection="1">
      <alignment vertical="center"/>
      <protection locked="0"/>
    </xf>
    <xf numFmtId="168" fontId="6" fillId="0" borderId="0" xfId="19" applyNumberFormat="1" applyFont="1" applyFill="1" applyBorder="1" applyAlignment="1" applyProtection="1">
      <alignment vertical="center"/>
      <protection locked="0"/>
    </xf>
    <xf numFmtId="0" fontId="6" fillId="4" borderId="0" xfId="15" applyFont="1" applyFill="1" applyAlignment="1" applyProtection="1">
      <alignment vertical="center"/>
      <protection locked="0"/>
    </xf>
    <xf numFmtId="168" fontId="6" fillId="4" borderId="0" xfId="19" applyNumberFormat="1" applyFont="1" applyFill="1" applyBorder="1" applyAlignment="1" applyProtection="1">
      <alignment vertical="center"/>
      <protection locked="0"/>
    </xf>
    <xf numFmtId="0" fontId="23" fillId="0" borderId="5" xfId="15" applyFont="1" applyBorder="1" applyAlignment="1" applyProtection="1">
      <alignment vertical="center"/>
      <protection locked="0"/>
    </xf>
    <xf numFmtId="168" fontId="23" fillId="0" borderId="5" xfId="15" applyNumberFormat="1" applyFont="1" applyBorder="1" applyAlignment="1" applyProtection="1">
      <alignment vertical="center"/>
      <protection locked="0"/>
    </xf>
    <xf numFmtId="168" fontId="6" fillId="0" borderId="0" xfId="19" applyNumberFormat="1" applyFont="1" applyAlignment="1" applyProtection="1">
      <alignment vertical="center"/>
      <protection locked="0"/>
    </xf>
    <xf numFmtId="0" fontId="23" fillId="4" borderId="5" xfId="15" applyFont="1" applyFill="1" applyBorder="1" applyAlignment="1" applyProtection="1">
      <alignment horizontal="left" vertical="center"/>
      <protection locked="0"/>
    </xf>
    <xf numFmtId="168" fontId="23" fillId="0" borderId="5" xfId="19" applyNumberFormat="1" applyFont="1" applyBorder="1" applyAlignment="1" applyProtection="1">
      <alignment vertical="center"/>
      <protection locked="0"/>
    </xf>
    <xf numFmtId="168" fontId="6" fillId="0" borderId="0" xfId="19" applyNumberFormat="1" applyFont="1" applyFill="1" applyAlignment="1" applyProtection="1">
      <alignment vertical="center"/>
      <protection locked="0"/>
    </xf>
    <xf numFmtId="0" fontId="21" fillId="0" borderId="18" xfId="15" applyFont="1" applyBorder="1" applyAlignment="1">
      <alignment horizontal="center" vertical="center" wrapText="1"/>
    </xf>
    <xf numFmtId="0" fontId="21" fillId="0" borderId="19" xfId="15" applyFont="1" applyBorder="1" applyAlignment="1">
      <alignment horizontal="center" vertical="center" wrapText="1"/>
    </xf>
    <xf numFmtId="0" fontId="21" fillId="0" borderId="20" xfId="15" applyFont="1" applyBorder="1" applyAlignment="1">
      <alignment horizontal="center" vertical="center" wrapText="1"/>
    </xf>
    <xf numFmtId="0" fontId="6" fillId="0" borderId="22" xfId="15" applyFont="1" applyBorder="1" applyAlignment="1">
      <alignment horizontal="justify" vertical="top" wrapText="1"/>
    </xf>
    <xf numFmtId="15" fontId="6" fillId="0" borderId="22" xfId="15" applyNumberFormat="1" applyFont="1" applyBorder="1" applyAlignment="1">
      <alignment horizontal="center" vertical="center" wrapText="1"/>
    </xf>
    <xf numFmtId="168" fontId="6" fillId="0" borderId="23" xfId="19" applyNumberFormat="1" applyFont="1" applyBorder="1" applyAlignment="1" applyProtection="1">
      <alignment vertical="center"/>
      <protection locked="0"/>
    </xf>
    <xf numFmtId="0" fontId="12" fillId="0" borderId="0" xfId="0" applyFont="1"/>
    <xf numFmtId="15" fontId="6" fillId="0" borderId="22" xfId="19" applyNumberFormat="1" applyFont="1" applyBorder="1" applyAlignment="1" applyProtection="1">
      <alignment horizontal="center" vertical="center"/>
      <protection locked="0"/>
    </xf>
    <xf numFmtId="168" fontId="66" fillId="0" borderId="23" xfId="19" applyNumberFormat="1" applyFont="1" applyFill="1" applyBorder="1" applyAlignment="1" applyProtection="1">
      <alignment vertical="center"/>
      <protection locked="0"/>
    </xf>
    <xf numFmtId="0" fontId="67" fillId="0" borderId="0" xfId="0" applyFont="1"/>
    <xf numFmtId="175" fontId="21" fillId="0" borderId="13" xfId="15" applyNumberFormat="1" applyFont="1" applyBorder="1" applyAlignment="1" applyProtection="1">
      <alignment horizontal="center" vertical="center"/>
      <protection locked="0"/>
    </xf>
    <xf numFmtId="49" fontId="21" fillId="0" borderId="13" xfId="15" applyNumberFormat="1" applyFont="1" applyBorder="1" applyAlignment="1" applyProtection="1">
      <alignment horizontal="center" vertical="center" wrapText="1"/>
      <protection locked="0"/>
    </xf>
    <xf numFmtId="0" fontId="21" fillId="0" borderId="13" xfId="15" applyFont="1" applyBorder="1" applyAlignment="1" applyProtection="1">
      <alignment horizontal="center" vertical="center" wrapText="1"/>
      <protection locked="0"/>
    </xf>
    <xf numFmtId="168" fontId="24" fillId="0" borderId="0" xfId="16" applyNumberFormat="1" applyFont="1" applyBorder="1" applyAlignment="1" applyProtection="1">
      <alignment vertical="top" wrapText="1"/>
      <protection locked="0"/>
    </xf>
    <xf numFmtId="168" fontId="24" fillId="0" borderId="0" xfId="16" applyNumberFormat="1" applyFont="1" applyAlignment="1" applyProtection="1">
      <alignment vertical="top" wrapText="1"/>
      <protection locked="0"/>
    </xf>
    <xf numFmtId="0" fontId="23" fillId="0" borderId="5" xfId="15" applyFont="1" applyBorder="1" applyAlignment="1" applyProtection="1">
      <alignment horizontal="left" vertical="center"/>
      <protection locked="0"/>
    </xf>
    <xf numFmtId="168" fontId="27" fillId="0" borderId="5" xfId="15" applyNumberFormat="1" applyFont="1" applyBorder="1" applyAlignment="1" applyProtection="1">
      <alignment vertical="center" wrapText="1"/>
      <protection locked="0"/>
    </xf>
    <xf numFmtId="0" fontId="3" fillId="0" borderId="0" xfId="15" applyFont="1" applyAlignment="1" applyProtection="1">
      <alignment vertical="top" wrapText="1"/>
      <protection locked="0"/>
    </xf>
    <xf numFmtId="168" fontId="38" fillId="4" borderId="5" xfId="16" applyNumberFormat="1" applyFont="1" applyFill="1" applyBorder="1" applyAlignment="1">
      <alignment horizontal="right" vertical="top" wrapText="1"/>
    </xf>
    <xf numFmtId="49" fontId="38" fillId="4" borderId="5" xfId="15" applyNumberFormat="1" applyFont="1" applyFill="1" applyBorder="1" applyAlignment="1">
      <alignment vertical="top" wrapText="1"/>
    </xf>
    <xf numFmtId="168" fontId="39" fillId="4" borderId="0" xfId="16" applyNumberFormat="1" applyFont="1" applyFill="1" applyAlignment="1">
      <alignment horizontal="right" vertical="top" wrapText="1" readingOrder="1"/>
    </xf>
    <xf numFmtId="168" fontId="39" fillId="0" borderId="0" xfId="16" applyNumberFormat="1" applyFont="1" applyFill="1" applyAlignment="1">
      <alignment horizontal="right" vertical="top" wrapText="1" readingOrder="1"/>
    </xf>
    <xf numFmtId="0" fontId="52" fillId="0" borderId="0" xfId="15" applyFont="1" applyAlignment="1">
      <alignment vertical="top" wrapText="1"/>
    </xf>
    <xf numFmtId="0" fontId="52" fillId="4" borderId="0" xfId="15" applyFont="1" applyFill="1" applyAlignment="1">
      <alignment vertical="top" wrapText="1"/>
    </xf>
    <xf numFmtId="168" fontId="38" fillId="4" borderId="0" xfId="16" applyNumberFormat="1" applyFont="1" applyFill="1" applyAlignment="1">
      <alignment horizontal="right" vertical="top" wrapText="1" readingOrder="1"/>
    </xf>
    <xf numFmtId="0" fontId="63" fillId="4" borderId="0" xfId="15" applyFont="1" applyFill="1" applyAlignment="1">
      <alignment vertical="top" wrapText="1"/>
    </xf>
    <xf numFmtId="0" fontId="52" fillId="0" borderId="0" xfId="15" applyFont="1" applyAlignment="1">
      <alignment vertical="top" wrapText="1" readingOrder="1"/>
    </xf>
    <xf numFmtId="168" fontId="38" fillId="4" borderId="0" xfId="16" applyNumberFormat="1" applyFont="1" applyFill="1" applyBorder="1" applyAlignment="1">
      <alignment horizontal="right" vertical="top" wrapText="1" readingOrder="1"/>
    </xf>
    <xf numFmtId="0" fontId="63" fillId="4" borderId="0" xfId="15" applyFont="1" applyFill="1" applyAlignment="1">
      <alignment vertical="top" wrapText="1" readingOrder="1"/>
    </xf>
    <xf numFmtId="0" fontId="33" fillId="4" borderId="0" xfId="4" applyFont="1" applyFill="1" applyProtection="1">
      <protection locked="0"/>
    </xf>
    <xf numFmtId="167" fontId="38" fillId="2" borderId="5" xfId="4" applyNumberFormat="1" applyFont="1" applyFill="1" applyBorder="1" applyAlignment="1">
      <alignment horizontal="right" vertical="justify" wrapText="1"/>
    </xf>
    <xf numFmtId="167" fontId="38" fillId="0" borderId="5" xfId="4" applyNumberFormat="1" applyFont="1" applyBorder="1" applyAlignment="1">
      <alignment horizontal="right" vertical="justify" wrapText="1"/>
    </xf>
    <xf numFmtId="167" fontId="38" fillId="2" borderId="0" xfId="33" applyNumberFormat="1" applyFont="1" applyFill="1" applyBorder="1" applyAlignment="1">
      <alignment horizontal="right" vertical="justify" wrapText="1"/>
    </xf>
    <xf numFmtId="167" fontId="39" fillId="2" borderId="0" xfId="7" applyNumberFormat="1" applyFont="1" applyFill="1" applyBorder="1" applyAlignment="1">
      <alignment horizontal="right" vertical="justify" wrapText="1"/>
    </xf>
    <xf numFmtId="0" fontId="39" fillId="2" borderId="0" xfId="4" applyFont="1" applyFill="1" applyAlignment="1">
      <alignment horizontal="left" vertical="center" wrapText="1" indent="1"/>
    </xf>
    <xf numFmtId="167" fontId="39" fillId="0" borderId="0" xfId="7" applyNumberFormat="1" applyFont="1" applyFill="1" applyBorder="1" applyAlignment="1">
      <alignment horizontal="right" vertical="justify" wrapText="1"/>
    </xf>
    <xf numFmtId="167" fontId="38" fillId="0" borderId="5" xfId="54" applyNumberFormat="1" applyFont="1" applyFill="1" applyBorder="1" applyAlignment="1" applyProtection="1">
      <alignment horizontal="left" vertical="center" wrapText="1"/>
    </xf>
    <xf numFmtId="0" fontId="36" fillId="2" borderId="5" xfId="15" applyFont="1" applyFill="1" applyBorder="1" applyAlignment="1">
      <alignment horizontal="center" vertical="center" wrapText="1"/>
    </xf>
    <xf numFmtId="0" fontId="36" fillId="2" borderId="5" xfId="15" applyFont="1" applyFill="1" applyBorder="1" applyAlignment="1">
      <alignment vertical="center" wrapText="1"/>
    </xf>
    <xf numFmtId="0" fontId="39" fillId="0" borderId="0" xfId="4" applyFont="1" applyProtection="1">
      <protection locked="0"/>
    </xf>
    <xf numFmtId="0" fontId="39" fillId="0" borderId="0" xfId="4" applyFont="1" applyAlignment="1" applyProtection="1">
      <alignment horizontal="center"/>
      <protection locked="0"/>
    </xf>
    <xf numFmtId="167" fontId="38" fillId="2" borderId="5" xfId="49" applyNumberFormat="1" applyFont="1" applyFill="1" applyBorder="1" applyAlignment="1">
      <alignment horizontal="right" vertical="center" wrapText="1"/>
    </xf>
    <xf numFmtId="0" fontId="63" fillId="4" borderId="5" xfId="4" applyFont="1" applyFill="1" applyBorder="1" applyAlignment="1">
      <alignment horizontal="justify" vertical="center" wrapText="1"/>
    </xf>
    <xf numFmtId="167" fontId="52" fillId="0" borderId="0" xfId="49" applyNumberFormat="1" applyFont="1" applyAlignment="1">
      <alignment horizontal="right" vertical="center" wrapText="1"/>
    </xf>
    <xf numFmtId="167" fontId="52" fillId="4" borderId="0" xfId="49" applyNumberFormat="1" applyFont="1" applyFill="1" applyBorder="1" applyAlignment="1">
      <alignment horizontal="right" vertical="center" wrapText="1"/>
    </xf>
    <xf numFmtId="167" fontId="63" fillId="0" borderId="5" xfId="55" applyNumberFormat="1" applyFont="1" applyBorder="1" applyAlignment="1">
      <alignment horizontal="right" vertical="center" wrapText="1"/>
    </xf>
    <xf numFmtId="167" fontId="63" fillId="0" borderId="5" xfId="55" applyNumberFormat="1" applyFont="1" applyBorder="1" applyAlignment="1" applyProtection="1">
      <alignment horizontal="right" vertical="center" wrapText="1"/>
      <protection locked="0"/>
    </xf>
    <xf numFmtId="167" fontId="63" fillId="0" borderId="0" xfId="55" applyNumberFormat="1" applyFont="1" applyAlignment="1">
      <alignment horizontal="right" vertical="center" wrapText="1"/>
    </xf>
    <xf numFmtId="0" fontId="63" fillId="0" borderId="0" xfId="4" applyFont="1" applyAlignment="1">
      <alignment horizontal="justify" vertical="center" wrapText="1"/>
    </xf>
    <xf numFmtId="167" fontId="52" fillId="0" borderId="0" xfId="55" applyNumberFormat="1" applyFont="1" applyAlignment="1">
      <alignment horizontal="right" vertical="center" wrapText="1"/>
    </xf>
    <xf numFmtId="0" fontId="52" fillId="0" borderId="0" xfId="4" applyFont="1" applyAlignment="1">
      <alignment horizontal="left" vertical="center" wrapText="1"/>
    </xf>
    <xf numFmtId="0" fontId="37" fillId="0" borderId="0" xfId="4" applyFont="1" applyAlignment="1">
      <alignment vertical="center"/>
    </xf>
    <xf numFmtId="0" fontId="33" fillId="0" borderId="0" xfId="4" applyFont="1" applyAlignment="1">
      <alignment vertical="center"/>
    </xf>
    <xf numFmtId="0" fontId="21" fillId="0" borderId="0" xfId="15" applyFont="1" applyAlignment="1">
      <alignment horizontal="center" wrapText="1"/>
    </xf>
    <xf numFmtId="0" fontId="21" fillId="0" borderId="5" xfId="4" applyFont="1" applyBorder="1" applyAlignment="1">
      <alignment horizontal="center" vertical="center" wrapText="1"/>
    </xf>
    <xf numFmtId="167" fontId="6" fillId="0" borderId="0" xfId="29" applyNumberFormat="1" applyFont="1" applyFill="1" applyAlignment="1" applyProtection="1">
      <alignment horizontal="right" vertical="distributed"/>
      <protection locked="0"/>
    </xf>
    <xf numFmtId="167" fontId="23" fillId="0" borderId="0" xfId="29" applyNumberFormat="1" applyFont="1" applyFill="1" applyAlignment="1" applyProtection="1">
      <alignment horizontal="right" vertical="distributed"/>
      <protection locked="0"/>
    </xf>
    <xf numFmtId="167" fontId="23" fillId="0" borderId="0" xfId="29" applyNumberFormat="1" applyFont="1" applyFill="1" applyAlignment="1">
      <alignment horizontal="right" vertical="distributed"/>
    </xf>
    <xf numFmtId="167" fontId="23" fillId="0" borderId="5" xfId="29" applyNumberFormat="1" applyFont="1" applyFill="1" applyBorder="1" applyAlignment="1" applyProtection="1">
      <alignment horizontal="right" vertical="distributed"/>
      <protection locked="0"/>
    </xf>
    <xf numFmtId="0" fontId="6" fillId="0" borderId="0" xfId="4" applyFont="1" applyProtection="1">
      <protection locked="0"/>
    </xf>
    <xf numFmtId="167" fontId="24" fillId="4" borderId="0" xfId="46" applyNumberFormat="1" applyFont="1" applyFill="1" applyBorder="1" applyAlignment="1" applyProtection="1">
      <alignment horizontal="right" vertical="center" wrapText="1"/>
    </xf>
    <xf numFmtId="167" fontId="24" fillId="0" borderId="0" xfId="46" applyNumberFormat="1" applyFont="1" applyFill="1" applyBorder="1" applyAlignment="1" applyProtection="1">
      <alignment horizontal="right" vertical="center" wrapText="1"/>
    </xf>
    <xf numFmtId="167" fontId="27" fillId="4" borderId="5" xfId="46" applyNumberFormat="1" applyFont="1" applyFill="1" applyBorder="1" applyAlignment="1" applyProtection="1">
      <alignment horizontal="right" vertical="center" wrapText="1"/>
    </xf>
    <xf numFmtId="0" fontId="24" fillId="0" borderId="0" xfId="15" applyFont="1" applyAlignment="1">
      <alignment horizontal="left" vertical="top" wrapText="1"/>
    </xf>
    <xf numFmtId="167" fontId="24" fillId="2" borderId="0" xfId="47" applyNumberFormat="1" applyFont="1" applyFill="1" applyAlignment="1">
      <alignment horizontal="right" vertical="center" wrapText="1"/>
    </xf>
    <xf numFmtId="167" fontId="24" fillId="4" borderId="0" xfId="47" applyNumberFormat="1" applyFont="1" applyFill="1" applyAlignment="1">
      <alignment horizontal="right" vertical="center" wrapText="1"/>
    </xf>
    <xf numFmtId="0" fontId="23" fillId="4" borderId="5" xfId="15" applyFont="1" applyFill="1" applyBorder="1" applyAlignment="1">
      <alignment horizontal="left" vertical="center" wrapText="1"/>
    </xf>
    <xf numFmtId="167" fontId="27" fillId="2" borderId="5" xfId="47" applyNumberFormat="1" applyFont="1" applyFill="1" applyBorder="1" applyAlignment="1">
      <alignment horizontal="right" vertical="center" wrapText="1"/>
    </xf>
    <xf numFmtId="0" fontId="8" fillId="0" borderId="0" xfId="13" applyFont="1" applyAlignment="1" applyProtection="1">
      <alignment vertical="center"/>
      <protection locked="0"/>
    </xf>
    <xf numFmtId="0" fontId="7" fillId="0" borderId="0" xfId="13" applyFont="1" applyAlignment="1" applyProtection="1">
      <alignment vertical="center"/>
      <protection locked="0"/>
    </xf>
    <xf numFmtId="0" fontId="3" fillId="0" borderId="0" xfId="13" applyFont="1" applyAlignment="1" applyProtection="1">
      <alignment vertical="center"/>
      <protection locked="0"/>
    </xf>
    <xf numFmtId="175" fontId="3" fillId="0" borderId="0" xfId="13" applyNumberFormat="1" applyFont="1" applyAlignment="1" applyProtection="1">
      <alignment vertical="center"/>
      <protection locked="0"/>
    </xf>
    <xf numFmtId="175" fontId="21" fillId="0" borderId="5" xfId="13" applyNumberFormat="1" applyFont="1" applyBorder="1" applyAlignment="1">
      <alignment horizontal="center" vertical="center"/>
    </xf>
    <xf numFmtId="175" fontId="21" fillId="0" borderId="5" xfId="13" applyNumberFormat="1" applyFont="1" applyBorder="1" applyAlignment="1">
      <alignment horizontal="center" vertical="center" wrapText="1"/>
    </xf>
    <xf numFmtId="0" fontId="24" fillId="0" borderId="0" xfId="13" applyFont="1" applyAlignment="1">
      <alignment horizontal="left" vertical="center" wrapText="1"/>
    </xf>
    <xf numFmtId="168" fontId="24" fillId="0" borderId="0" xfId="19" applyNumberFormat="1" applyFont="1" applyFill="1" applyBorder="1" applyAlignment="1" applyProtection="1">
      <alignment horizontal="right" vertical="center" wrapText="1"/>
    </xf>
    <xf numFmtId="175" fontId="3" fillId="0" borderId="0" xfId="13" applyNumberFormat="1" applyFont="1" applyAlignment="1" applyProtection="1">
      <alignment vertical="center" wrapText="1"/>
      <protection locked="0"/>
    </xf>
    <xf numFmtId="49" fontId="23" fillId="0" borderId="5" xfId="13" applyNumberFormat="1" applyFont="1" applyBorder="1" applyAlignment="1">
      <alignment horizontal="left" vertical="center" wrapText="1"/>
    </xf>
    <xf numFmtId="168" fontId="23" fillId="0" borderId="5" xfId="19" applyNumberFormat="1" applyFont="1" applyFill="1" applyBorder="1" applyAlignment="1" applyProtection="1">
      <alignment horizontal="right" vertical="center" wrapText="1"/>
    </xf>
    <xf numFmtId="0" fontId="7" fillId="0" borderId="0" xfId="13" applyFont="1" applyProtection="1">
      <protection locked="0"/>
    </xf>
    <xf numFmtId="175" fontId="3" fillId="0" borderId="0" xfId="13" applyNumberFormat="1" applyFont="1" applyAlignment="1" applyProtection="1">
      <alignment vertical="top" wrapText="1"/>
      <protection locked="0"/>
    </xf>
    <xf numFmtId="175" fontId="3" fillId="0" borderId="0" xfId="13" applyNumberFormat="1" applyFont="1" applyProtection="1">
      <protection locked="0"/>
    </xf>
    <xf numFmtId="0" fontId="24" fillId="4" borderId="0" xfId="13" applyFont="1" applyFill="1" applyAlignment="1">
      <alignment vertical="center" wrapText="1"/>
    </xf>
    <xf numFmtId="168" fontId="24" fillId="4" borderId="0" xfId="19" applyNumberFormat="1" applyFont="1" applyFill="1" applyBorder="1" applyAlignment="1" applyProtection="1">
      <alignment horizontal="right" vertical="center" wrapText="1"/>
      <protection locked="0"/>
    </xf>
    <xf numFmtId="49" fontId="23" fillId="4" borderId="5" xfId="13" applyNumberFormat="1" applyFont="1" applyFill="1" applyBorder="1" applyAlignment="1">
      <alignment horizontal="left" vertical="center" wrapText="1"/>
    </xf>
    <xf numFmtId="168" fontId="23" fillId="4" borderId="5" xfId="19" applyNumberFormat="1" applyFont="1" applyFill="1" applyBorder="1" applyAlignment="1" applyProtection="1">
      <alignment horizontal="right" vertical="center" wrapText="1"/>
    </xf>
    <xf numFmtId="175" fontId="21" fillId="0" borderId="5" xfId="15" applyNumberFormat="1" applyFont="1" applyBorder="1" applyAlignment="1">
      <alignment horizontal="center" vertical="center" wrapText="1"/>
    </xf>
    <xf numFmtId="0" fontId="23" fillId="4" borderId="0" xfId="13" applyFont="1" applyFill="1"/>
    <xf numFmtId="168" fontId="23" fillId="0" borderId="0" xfId="7" applyFont="1" applyAlignment="1">
      <alignment vertical="top"/>
    </xf>
    <xf numFmtId="168" fontId="24" fillId="0" borderId="0" xfId="7" applyFont="1" applyAlignment="1">
      <alignment vertical="top" wrapText="1"/>
    </xf>
    <xf numFmtId="0" fontId="23" fillId="0" borderId="0" xfId="13" applyFont="1" applyAlignment="1">
      <alignment vertical="center"/>
    </xf>
    <xf numFmtId="168" fontId="24" fillId="4" borderId="0" xfId="7" applyFont="1" applyFill="1" applyAlignment="1">
      <alignment vertical="top" wrapText="1"/>
    </xf>
    <xf numFmtId="168" fontId="23" fillId="4" borderId="5" xfId="7" applyFont="1" applyFill="1" applyBorder="1" applyAlignment="1">
      <alignment vertical="top" wrapText="1"/>
    </xf>
    <xf numFmtId="167" fontId="3" fillId="0" borderId="0" xfId="29" applyNumberFormat="1" applyFont="1" applyAlignment="1" applyProtection="1">
      <alignment horizontal="right"/>
      <protection locked="0"/>
    </xf>
    <xf numFmtId="167" fontId="21" fillId="0" borderId="5" xfId="49" applyNumberFormat="1" applyFont="1" applyBorder="1" applyAlignment="1">
      <alignment horizontal="center" vertical="center" wrapText="1"/>
    </xf>
    <xf numFmtId="167" fontId="21" fillId="0" borderId="5" xfId="49" applyNumberFormat="1" applyFont="1" applyBorder="1" applyAlignment="1">
      <alignment horizontal="center" vertical="center"/>
    </xf>
    <xf numFmtId="167" fontId="21" fillId="0" borderId="5" xfId="49" applyNumberFormat="1" applyFont="1" applyBorder="1" applyAlignment="1">
      <alignment horizontal="center"/>
    </xf>
    <xf numFmtId="0" fontId="27" fillId="4" borderId="0" xfId="15" applyFont="1" applyFill="1" applyAlignment="1">
      <alignment horizontal="left" vertical="center" wrapText="1"/>
    </xf>
    <xf numFmtId="168" fontId="27" fillId="4" borderId="0" xfId="7" applyFont="1" applyFill="1" applyBorder="1" applyAlignment="1">
      <alignment vertical="center" wrapText="1"/>
    </xf>
    <xf numFmtId="0" fontId="24" fillId="0" borderId="0" xfId="15" applyFont="1" applyAlignment="1">
      <alignment horizontal="left" vertical="center" wrapText="1" indent="1"/>
    </xf>
    <xf numFmtId="168" fontId="24" fillId="0" borderId="0" xfId="7" applyFont="1" applyAlignment="1">
      <alignment vertical="center" wrapText="1"/>
    </xf>
    <xf numFmtId="0" fontId="24" fillId="4" borderId="0" xfId="15" applyFont="1" applyFill="1" applyAlignment="1">
      <alignment horizontal="left" vertical="center" wrapText="1" indent="2"/>
    </xf>
    <xf numFmtId="168" fontId="24" fillId="4" borderId="0" xfId="7" applyFont="1" applyFill="1" applyAlignment="1">
      <alignment vertical="center" wrapText="1"/>
    </xf>
    <xf numFmtId="0" fontId="24" fillId="0" borderId="0" xfId="15" applyFont="1" applyAlignment="1">
      <alignment horizontal="left" vertical="center" wrapText="1" indent="2"/>
    </xf>
    <xf numFmtId="168" fontId="27" fillId="4" borderId="0" xfId="7" applyFont="1" applyFill="1" applyAlignment="1">
      <alignment vertical="center" wrapText="1"/>
    </xf>
    <xf numFmtId="0" fontId="24" fillId="4" borderId="0" xfId="15" applyFont="1" applyFill="1" applyAlignment="1">
      <alignment horizontal="left" vertical="center" wrapText="1" indent="1"/>
    </xf>
    <xf numFmtId="0" fontId="23" fillId="4" borderId="5" xfId="15" applyFont="1" applyFill="1" applyBorder="1" applyAlignment="1">
      <alignment horizontal="justify" vertical="center" wrapText="1"/>
    </xf>
    <xf numFmtId="168" fontId="23" fillId="4" borderId="5" xfId="7" applyFont="1" applyFill="1" applyBorder="1" applyAlignment="1">
      <alignment vertical="center" wrapText="1"/>
    </xf>
    <xf numFmtId="174" fontId="6" fillId="0" borderId="0" xfId="19" applyFont="1" applyProtection="1">
      <protection locked="0"/>
    </xf>
    <xf numFmtId="174" fontId="6" fillId="0" borderId="0" xfId="19" applyFont="1" applyAlignment="1" applyProtection="1">
      <alignment horizontal="right"/>
      <protection locked="0"/>
    </xf>
    <xf numFmtId="0" fontId="21" fillId="4" borderId="5" xfId="19" applyNumberFormat="1" applyFont="1" applyFill="1" applyBorder="1" applyAlignment="1" applyProtection="1">
      <alignment horizontal="center" vertical="center" wrapText="1"/>
    </xf>
    <xf numFmtId="167" fontId="23" fillId="0" borderId="0" xfId="23" applyNumberFormat="1" applyFont="1" applyAlignment="1" applyProtection="1">
      <alignment vertical="center" wrapText="1"/>
      <protection locked="0"/>
    </xf>
    <xf numFmtId="0" fontId="6" fillId="0" borderId="0" xfId="15" applyFont="1" applyAlignment="1">
      <alignment vertical="top"/>
    </xf>
    <xf numFmtId="167" fontId="6" fillId="0" borderId="0" xfId="23" applyNumberFormat="1" applyFont="1" applyAlignment="1">
      <alignment vertical="center" wrapText="1"/>
    </xf>
    <xf numFmtId="167" fontId="23" fillId="0" borderId="0" xfId="23" applyNumberFormat="1" applyFont="1" applyAlignment="1">
      <alignment vertical="center" wrapText="1"/>
    </xf>
    <xf numFmtId="167" fontId="23" fillId="0" borderId="5" xfId="23" applyNumberFormat="1" applyFont="1" applyFill="1" applyBorder="1" applyAlignment="1" applyProtection="1">
      <alignment vertical="center" wrapText="1"/>
      <protection locked="0"/>
    </xf>
    <xf numFmtId="174" fontId="3" fillId="0" borderId="0" xfId="19" applyFont="1" applyProtection="1">
      <protection locked="0"/>
    </xf>
    <xf numFmtId="174" fontId="3" fillId="0" borderId="0" xfId="19" applyFont="1" applyAlignment="1" applyProtection="1">
      <alignment horizontal="right"/>
      <protection locked="0"/>
    </xf>
    <xf numFmtId="167" fontId="27" fillId="0" borderId="0" xfId="47" applyNumberFormat="1" applyFont="1" applyFill="1" applyBorder="1" applyAlignment="1">
      <alignment horizontal="right" vertical="justify" wrapText="1"/>
    </xf>
    <xf numFmtId="167" fontId="27" fillId="0" borderId="0" xfId="47" applyNumberFormat="1" applyFont="1" applyBorder="1" applyAlignment="1">
      <alignment horizontal="right" vertical="justify" wrapText="1"/>
    </xf>
    <xf numFmtId="167" fontId="24" fillId="0" borderId="0" xfId="47" applyNumberFormat="1" applyFont="1" applyFill="1" applyAlignment="1">
      <alignment horizontal="right" vertical="justify" wrapText="1"/>
    </xf>
    <xf numFmtId="167" fontId="24" fillId="4" borderId="0" xfId="47" applyNumberFormat="1" applyFont="1" applyFill="1" applyAlignment="1">
      <alignment horizontal="right" vertical="justify" wrapText="1"/>
    </xf>
    <xf numFmtId="167" fontId="24" fillId="0" borderId="0" xfId="47" applyNumberFormat="1" applyFont="1" applyAlignment="1">
      <alignment horizontal="right" vertical="justify" wrapText="1"/>
    </xf>
    <xf numFmtId="167" fontId="27" fillId="0" borderId="0" xfId="47" applyNumberFormat="1" applyFont="1" applyFill="1" applyAlignment="1">
      <alignment horizontal="right" vertical="justify" wrapText="1"/>
    </xf>
    <xf numFmtId="167" fontId="27" fillId="0" borderId="0" xfId="47" applyNumberFormat="1" applyFont="1" applyAlignment="1">
      <alignment horizontal="right" vertical="justify" wrapText="1"/>
    </xf>
    <xf numFmtId="0" fontId="68" fillId="0" borderId="0" xfId="15" applyFont="1" applyProtection="1">
      <protection locked="0"/>
    </xf>
    <xf numFmtId="0" fontId="27" fillId="4" borderId="0" xfId="15" applyFont="1" applyFill="1" applyAlignment="1">
      <alignment horizontal="left" vertical="center" wrapText="1" indent="1"/>
    </xf>
    <xf numFmtId="167" fontId="27" fillId="2" borderId="0" xfId="47" applyNumberFormat="1" applyFont="1" applyFill="1" applyAlignment="1">
      <alignment horizontal="right" vertical="justify" wrapText="1"/>
    </xf>
    <xf numFmtId="167" fontId="27" fillId="2" borderId="5" xfId="47" applyNumberFormat="1" applyFont="1" applyFill="1" applyBorder="1" applyAlignment="1">
      <alignment horizontal="right" vertical="justify" wrapText="1"/>
    </xf>
    <xf numFmtId="167" fontId="27" fillId="0" borderId="5" xfId="47" applyNumberFormat="1" applyFont="1" applyBorder="1" applyAlignment="1">
      <alignment horizontal="right" vertical="justify" wrapText="1"/>
    </xf>
    <xf numFmtId="0" fontId="25" fillId="0" borderId="0" xfId="60" applyFont="1"/>
    <xf numFmtId="0" fontId="70" fillId="0" borderId="0" xfId="60" applyFont="1"/>
    <xf numFmtId="0" fontId="21" fillId="0" borderId="0" xfId="60" applyFont="1" applyAlignment="1">
      <alignment horizontal="center" vertical="center"/>
    </xf>
    <xf numFmtId="177" fontId="21" fillId="0" borderId="0" xfId="33" applyNumberFormat="1" applyFont="1" applyFill="1" applyBorder="1" applyAlignment="1" applyProtection="1">
      <alignment horizontal="center" vertical="center" wrapText="1"/>
      <protection locked="0"/>
    </xf>
    <xf numFmtId="0" fontId="71" fillId="0" borderId="0" xfId="60" applyFont="1"/>
    <xf numFmtId="0" fontId="21" fillId="0" borderId="5" xfId="60" applyFont="1" applyBorder="1" applyAlignment="1">
      <alignment horizontal="center" vertical="center"/>
    </xf>
    <xf numFmtId="0" fontId="21" fillId="2" borderId="5" xfId="60" applyFont="1" applyFill="1" applyBorder="1" applyAlignment="1">
      <alignment horizontal="center" vertical="center" wrapText="1"/>
    </xf>
    <xf numFmtId="167" fontId="72" fillId="0" borderId="0" xfId="29" applyNumberFormat="1" applyFont="1" applyAlignment="1"/>
    <xf numFmtId="167" fontId="23" fillId="4" borderId="0" xfId="29" applyNumberFormat="1" applyFont="1" applyFill="1" applyAlignment="1" applyProtection="1">
      <alignment vertical="center"/>
      <protection locked="0"/>
    </xf>
    <xf numFmtId="0" fontId="9" fillId="0" borderId="0" xfId="60" applyFont="1" applyAlignment="1">
      <alignment horizontal="left" indent="1"/>
    </xf>
    <xf numFmtId="167" fontId="9" fillId="0" borderId="0" xfId="29" applyNumberFormat="1" applyFont="1" applyAlignment="1"/>
    <xf numFmtId="167" fontId="6" fillId="4" borderId="0" xfId="29" applyNumberFormat="1" applyFont="1" applyFill="1" applyAlignment="1" applyProtection="1">
      <alignment vertical="center"/>
      <protection locked="0"/>
    </xf>
    <xf numFmtId="167" fontId="9" fillId="0" borderId="0" xfId="29" applyNumberFormat="1" applyFont="1" applyBorder="1" applyAlignment="1"/>
    <xf numFmtId="167" fontId="72" fillId="0" borderId="5" xfId="29" applyNumberFormat="1" applyFont="1" applyBorder="1" applyAlignment="1"/>
    <xf numFmtId="167" fontId="72" fillId="0" borderId="5" xfId="29" applyNumberFormat="1" applyFont="1" applyFill="1" applyBorder="1" applyAlignment="1"/>
    <xf numFmtId="167" fontId="6" fillId="0" borderId="0" xfId="29" applyNumberFormat="1" applyFont="1" applyFill="1" applyBorder="1" applyAlignment="1"/>
    <xf numFmtId="167" fontId="6" fillId="0" borderId="0" xfId="29" applyNumberFormat="1" applyFont="1" applyFill="1" applyAlignment="1"/>
    <xf numFmtId="167" fontId="6" fillId="0" borderId="0" xfId="29" applyNumberFormat="1" applyFont="1" applyFill="1" applyAlignment="1" applyProtection="1">
      <alignment vertical="center"/>
      <protection locked="0"/>
    </xf>
    <xf numFmtId="167" fontId="23" fillId="0" borderId="5" xfId="29" applyNumberFormat="1" applyFont="1" applyFill="1" applyBorder="1" applyAlignment="1"/>
    <xf numFmtId="0" fontId="13" fillId="0" borderId="0" xfId="13" applyFont="1" applyProtection="1">
      <protection locked="0"/>
    </xf>
    <xf numFmtId="0" fontId="6" fillId="0" borderId="0" xfId="13" applyFont="1" applyProtection="1">
      <protection locked="0"/>
    </xf>
    <xf numFmtId="0" fontId="6" fillId="0" borderId="0" xfId="0" applyFont="1" applyProtection="1">
      <protection locked="0"/>
    </xf>
    <xf numFmtId="0" fontId="22" fillId="0" borderId="0" xfId="15" applyFont="1" applyAlignment="1">
      <alignment horizontal="center" vertical="center" wrapText="1"/>
    </xf>
    <xf numFmtId="169" fontId="21" fillId="0" borderId="5" xfId="15" applyNumberFormat="1" applyFont="1" applyBorder="1" applyAlignment="1">
      <alignment horizontal="center" wrapText="1"/>
    </xf>
    <xf numFmtId="0" fontId="22" fillId="0" borderId="5" xfId="15" applyFont="1" applyBorder="1" applyAlignment="1">
      <alignment horizontal="center" vertical="center" wrapText="1"/>
    </xf>
    <xf numFmtId="169" fontId="21" fillId="0" borderId="5" xfId="15" applyNumberFormat="1" applyFont="1" applyBorder="1" applyAlignment="1">
      <alignment horizontal="center"/>
    </xf>
    <xf numFmtId="168" fontId="63" fillId="4" borderId="0" xfId="27" applyNumberFormat="1" applyFont="1" applyFill="1" applyBorder="1" applyAlignment="1" applyProtection="1">
      <alignment horizontal="right" vertical="center" wrapText="1"/>
      <protection locked="0"/>
    </xf>
    <xf numFmtId="0" fontId="24" fillId="4" borderId="0" xfId="15" applyFont="1" applyFill="1" applyAlignment="1">
      <alignment horizontal="left" vertical="top" wrapText="1"/>
    </xf>
    <xf numFmtId="168" fontId="52" fillId="4" borderId="0" xfId="27" applyNumberFormat="1" applyFont="1" applyFill="1" applyAlignment="1" applyProtection="1">
      <alignment horizontal="right" vertical="top" wrapText="1"/>
      <protection locked="0"/>
    </xf>
    <xf numFmtId="168" fontId="63" fillId="4" borderId="0" xfId="27" applyNumberFormat="1" applyFont="1" applyFill="1" applyBorder="1" applyAlignment="1" applyProtection="1">
      <alignment horizontal="right" vertical="top" wrapText="1"/>
      <protection locked="0"/>
    </xf>
    <xf numFmtId="0" fontId="24" fillId="4" borderId="0" xfId="15" applyFont="1" applyFill="1" applyAlignment="1">
      <alignment horizontal="left" vertical="top" wrapText="1" indent="1"/>
    </xf>
    <xf numFmtId="168" fontId="52" fillId="2" borderId="0" xfId="27" applyNumberFormat="1" applyFont="1" applyFill="1" applyAlignment="1" applyProtection="1">
      <alignment horizontal="right" vertical="top" wrapText="1"/>
      <protection locked="0"/>
    </xf>
    <xf numFmtId="168" fontId="52" fillId="0" borderId="0" xfId="27" applyNumberFormat="1" applyFont="1" applyFill="1" applyBorder="1" applyAlignment="1" applyProtection="1">
      <alignment horizontal="right" vertical="top" wrapText="1"/>
      <protection locked="0"/>
    </xf>
    <xf numFmtId="168" fontId="52" fillId="4" borderId="0" xfId="19" applyNumberFormat="1" applyFont="1" applyFill="1" applyBorder="1" applyAlignment="1" applyProtection="1">
      <alignment horizontal="right" vertical="top" wrapText="1"/>
    </xf>
    <xf numFmtId="168" fontId="63" fillId="4" borderId="5" xfId="27" applyNumberFormat="1" applyFont="1" applyFill="1" applyBorder="1" applyAlignment="1" applyProtection="1">
      <alignment horizontal="right" vertical="center" wrapText="1"/>
      <protection locked="0"/>
    </xf>
    <xf numFmtId="4" fontId="8" fillId="0" borderId="0" xfId="15" applyNumberFormat="1" applyFont="1" applyProtection="1">
      <protection locked="0"/>
    </xf>
    <xf numFmtId="171" fontId="3" fillId="0" borderId="0" xfId="66" applyFont="1" applyProtection="1">
      <protection locked="0"/>
    </xf>
    <xf numFmtId="0" fontId="23" fillId="4" borderId="0" xfId="15" applyFont="1" applyFill="1" applyAlignment="1">
      <alignment vertical="center" wrapText="1"/>
    </xf>
    <xf numFmtId="168" fontId="23" fillId="4" borderId="0" xfId="34" applyFont="1" applyFill="1" applyBorder="1" applyAlignment="1" applyProtection="1">
      <alignment horizontal="right" vertical="center" wrapText="1"/>
      <protection locked="0"/>
    </xf>
    <xf numFmtId="168" fontId="23" fillId="4" borderId="0" xfId="34" applyFont="1" applyFill="1" applyBorder="1" applyAlignment="1">
      <alignment horizontal="right" vertical="center" wrapText="1"/>
    </xf>
    <xf numFmtId="168" fontId="38" fillId="4" borderId="0" xfId="34" applyFont="1" applyFill="1" applyBorder="1" applyAlignment="1" applyProtection="1">
      <alignment horizontal="right" vertical="justify" wrapText="1"/>
      <protection locked="0"/>
    </xf>
    <xf numFmtId="0" fontId="6" fillId="4" borderId="0" xfId="15" applyFont="1" applyFill="1" applyAlignment="1">
      <alignment horizontal="left" vertical="center" wrapText="1" indent="1"/>
    </xf>
    <xf numFmtId="41" fontId="39" fillId="0" borderId="0" xfId="58" applyFont="1" applyAlignment="1">
      <alignment horizontal="right" vertical="justify"/>
    </xf>
    <xf numFmtId="168" fontId="39" fillId="2" borderId="0" xfId="34" applyFont="1" applyFill="1" applyAlignment="1" applyProtection="1">
      <alignment horizontal="right" vertical="justify"/>
      <protection locked="0"/>
    </xf>
    <xf numFmtId="168" fontId="39" fillId="2" borderId="0" xfId="34" applyFont="1" applyFill="1" applyAlignment="1">
      <alignment horizontal="right" vertical="justify" wrapText="1"/>
    </xf>
    <xf numFmtId="168" fontId="38" fillId="2" borderId="0" xfId="34" applyFont="1" applyFill="1" applyAlignment="1">
      <alignment horizontal="right" vertical="justify" wrapText="1"/>
    </xf>
    <xf numFmtId="172" fontId="23" fillId="4" borderId="5" xfId="15" applyNumberFormat="1" applyFont="1" applyFill="1" applyBorder="1" applyAlignment="1">
      <alignment horizontal="left" vertical="center" wrapText="1"/>
    </xf>
    <xf numFmtId="172" fontId="38" fillId="2" borderId="5" xfId="15" applyNumberFormat="1" applyFont="1" applyFill="1" applyBorder="1" applyAlignment="1">
      <alignment horizontal="right" vertical="justify" wrapText="1"/>
    </xf>
    <xf numFmtId="168" fontId="23" fillId="4" borderId="0" xfId="34" applyFont="1" applyFill="1" applyBorder="1" applyAlignment="1" applyProtection="1">
      <alignment horizontal="right" vertical="justify" wrapText="1"/>
      <protection locked="0"/>
    </xf>
    <xf numFmtId="41" fontId="6" fillId="0" borderId="0" xfId="58" applyFont="1" applyAlignment="1">
      <alignment horizontal="right" vertical="justify"/>
    </xf>
    <xf numFmtId="168" fontId="6" fillId="2" borderId="0" xfId="34" applyFont="1" applyFill="1" applyAlignment="1" applyProtection="1">
      <alignment horizontal="right" vertical="justify"/>
      <protection locked="0"/>
    </xf>
    <xf numFmtId="168" fontId="6" fillId="2" borderId="0" xfId="34" applyFont="1" applyFill="1" applyAlignment="1">
      <alignment horizontal="right" vertical="justify" wrapText="1"/>
    </xf>
    <xf numFmtId="168" fontId="23" fillId="2" borderId="0" xfId="34" applyFont="1" applyFill="1" applyAlignment="1">
      <alignment horizontal="right" vertical="justify" wrapText="1"/>
    </xf>
    <xf numFmtId="172" fontId="23" fillId="2" borderId="5" xfId="15" applyNumberFormat="1" applyFont="1" applyFill="1" applyBorder="1" applyAlignment="1">
      <alignment horizontal="right" vertical="justify" wrapText="1"/>
    </xf>
    <xf numFmtId="175" fontId="23" fillId="0" borderId="5" xfId="15" applyNumberFormat="1" applyFont="1" applyBorder="1" applyAlignment="1" applyProtection="1">
      <alignment horizontal="center" vertical="center"/>
      <protection locked="0"/>
    </xf>
    <xf numFmtId="178" fontId="23" fillId="0" borderId="5" xfId="19" applyNumberFormat="1" applyFont="1" applyBorder="1" applyAlignment="1">
      <alignment horizontal="center" vertical="center" wrapText="1"/>
    </xf>
    <xf numFmtId="0" fontId="23" fillId="0" borderId="17" xfId="4" applyFont="1" applyBorder="1" applyProtection="1">
      <protection locked="0"/>
    </xf>
    <xf numFmtId="167" fontId="23" fillId="0" borderId="0" xfId="29" applyNumberFormat="1" applyFont="1" applyFill="1" applyBorder="1" applyAlignment="1" applyProtection="1">
      <alignment vertical="justify"/>
      <protection locked="0"/>
    </xf>
    <xf numFmtId="167" fontId="23" fillId="0" borderId="0" xfId="29" applyNumberFormat="1" applyFont="1" applyFill="1" applyBorder="1" applyAlignment="1" applyProtection="1">
      <alignment horizontal="right" vertical="justify"/>
      <protection locked="0"/>
    </xf>
    <xf numFmtId="0" fontId="6" fillId="0" borderId="0" xfId="15" applyFont="1"/>
    <xf numFmtId="0" fontId="6" fillId="0" borderId="17" xfId="4" applyFont="1" applyBorder="1" applyAlignment="1" applyProtection="1">
      <alignment horizontal="left" indent="2"/>
      <protection locked="0"/>
    </xf>
    <xf numFmtId="167" fontId="6" fillId="0" borderId="0" xfId="1" applyNumberFormat="1" applyFont="1" applyBorder="1" applyAlignment="1"/>
    <xf numFmtId="167" fontId="6" fillId="0" borderId="0" xfId="29" applyNumberFormat="1" applyFont="1" applyFill="1" applyBorder="1" applyAlignment="1" applyProtection="1">
      <alignment horizontal="right" vertical="justify"/>
      <protection locked="0"/>
    </xf>
    <xf numFmtId="0" fontId="50" fillId="0" borderId="0" xfId="15" applyFont="1"/>
    <xf numFmtId="167" fontId="6" fillId="2" borderId="0" xfId="1" applyNumberFormat="1" applyFont="1" applyFill="1" applyBorder="1" applyAlignment="1"/>
    <xf numFmtId="0" fontId="23" fillId="0" borderId="5" xfId="4" applyFont="1" applyBorder="1" applyProtection="1">
      <protection locked="0"/>
    </xf>
    <xf numFmtId="167" fontId="23" fillId="0" borderId="5" xfId="29" applyNumberFormat="1" applyFont="1" applyFill="1" applyBorder="1" applyAlignment="1" applyProtection="1">
      <alignment vertical="justify"/>
      <protection locked="0"/>
    </xf>
    <xf numFmtId="167" fontId="23" fillId="0" borderId="5" xfId="29" applyNumberFormat="1" applyFont="1" applyFill="1" applyBorder="1" applyAlignment="1" applyProtection="1">
      <alignment horizontal="right" vertical="justify"/>
      <protection locked="0"/>
    </xf>
    <xf numFmtId="0" fontId="8" fillId="2" borderId="0" xfId="15" applyFont="1" applyFill="1" applyProtection="1">
      <protection locked="0"/>
    </xf>
    <xf numFmtId="174" fontId="7" fillId="2" borderId="0" xfId="19" applyFont="1" applyFill="1" applyAlignment="1" applyProtection="1">
      <alignment vertical="center"/>
      <protection locked="0"/>
    </xf>
    <xf numFmtId="174" fontId="6" fillId="2" borderId="0" xfId="19" applyFont="1" applyFill="1" applyAlignment="1" applyProtection="1">
      <alignment vertical="center"/>
      <protection locked="0"/>
    </xf>
    <xf numFmtId="0" fontId="3" fillId="2" borderId="0" xfId="15" applyFont="1" applyFill="1" applyProtection="1">
      <protection locked="0"/>
    </xf>
    <xf numFmtId="174" fontId="21" fillId="0" borderId="5" xfId="19" applyFont="1" applyBorder="1" applyAlignment="1">
      <alignment horizontal="center" vertical="center" wrapText="1"/>
    </xf>
    <xf numFmtId="0" fontId="21" fillId="0" borderId="5" xfId="19" applyNumberFormat="1" applyFont="1" applyBorder="1" applyAlignment="1">
      <alignment horizontal="center" vertical="center" wrapText="1"/>
    </xf>
    <xf numFmtId="0" fontId="21" fillId="0" borderId="0" xfId="19" applyNumberFormat="1" applyFont="1" applyBorder="1" applyAlignment="1">
      <alignment horizontal="center" vertical="center" wrapText="1"/>
    </xf>
    <xf numFmtId="0" fontId="6" fillId="0" borderId="5" xfId="15" applyFont="1" applyBorder="1"/>
    <xf numFmtId="174" fontId="21" fillId="0" borderId="5" xfId="19" applyFont="1" applyBorder="1" applyAlignment="1">
      <alignment horizontal="center" vertical="center"/>
    </xf>
    <xf numFmtId="0" fontId="21" fillId="0" borderId="5" xfId="19" applyNumberFormat="1" applyFont="1" applyBorder="1" applyAlignment="1">
      <alignment vertical="center"/>
    </xf>
    <xf numFmtId="0" fontId="23" fillId="2" borderId="0" xfId="15" applyFont="1" applyFill="1" applyAlignment="1" applyProtection="1">
      <alignment horizontal="justify" vertical="top" wrapText="1"/>
      <protection locked="0"/>
    </xf>
    <xf numFmtId="177" fontId="23" fillId="2" borderId="0" xfId="19" applyNumberFormat="1" applyFont="1" applyFill="1" applyBorder="1" applyAlignment="1" applyProtection="1">
      <alignment horizontal="right" vertical="center" wrapText="1"/>
      <protection locked="0"/>
    </xf>
    <xf numFmtId="0" fontId="6" fillId="2" borderId="0" xfId="15" applyFont="1" applyFill="1" applyAlignment="1" applyProtection="1">
      <alignment horizontal="left" vertical="center" wrapText="1" indent="1"/>
      <protection locked="0"/>
    </xf>
    <xf numFmtId="177" fontId="6" fillId="2" borderId="0" xfId="19" applyNumberFormat="1" applyFont="1" applyFill="1" applyAlignment="1" applyProtection="1">
      <alignment horizontal="right" vertical="center" wrapText="1"/>
      <protection locked="0"/>
    </xf>
    <xf numFmtId="177" fontId="6" fillId="0" borderId="0" xfId="19" applyNumberFormat="1" applyFont="1" applyFill="1" applyAlignment="1" applyProtection="1">
      <alignment horizontal="right" vertical="center" wrapText="1"/>
      <protection locked="0"/>
    </xf>
    <xf numFmtId="0" fontId="6" fillId="5" borderId="0" xfId="15" applyFont="1" applyFill="1" applyAlignment="1" applyProtection="1">
      <alignment horizontal="left" vertical="center" wrapText="1" indent="1"/>
      <protection locked="0"/>
    </xf>
    <xf numFmtId="177" fontId="6" fillId="5" borderId="0" xfId="19" applyNumberFormat="1" applyFont="1" applyFill="1" applyAlignment="1" applyProtection="1">
      <alignment horizontal="right" vertical="center" wrapText="1"/>
      <protection locked="0"/>
    </xf>
    <xf numFmtId="0" fontId="3" fillId="5" borderId="0" xfId="15" applyFont="1" applyFill="1" applyProtection="1">
      <protection locked="0"/>
    </xf>
    <xf numFmtId="0" fontId="6" fillId="0" borderId="0" xfId="15" applyFont="1" applyAlignment="1" applyProtection="1">
      <alignment horizontal="left" vertical="center" wrapText="1" indent="1"/>
      <protection locked="0"/>
    </xf>
    <xf numFmtId="0" fontId="23" fillId="2" borderId="0" xfId="15" applyFont="1" applyFill="1" applyAlignment="1" applyProtection="1">
      <alignment vertical="center"/>
      <protection locked="0"/>
    </xf>
    <xf numFmtId="177" fontId="23" fillId="2" borderId="0" xfId="19" applyNumberFormat="1" applyFont="1" applyFill="1" applyAlignment="1" applyProtection="1">
      <alignment horizontal="right" vertical="center" wrapText="1"/>
      <protection locked="0"/>
    </xf>
    <xf numFmtId="0" fontId="23" fillId="2" borderId="0" xfId="15" applyFont="1" applyFill="1" applyAlignment="1" applyProtection="1">
      <alignment horizontal="left" indent="1"/>
      <protection locked="0"/>
    </xf>
    <xf numFmtId="0" fontId="6" fillId="2" borderId="0" xfId="15" applyFont="1" applyFill="1" applyAlignment="1" applyProtection="1">
      <alignment horizontal="left" indent="1"/>
      <protection locked="0"/>
    </xf>
    <xf numFmtId="0" fontId="6" fillId="0" borderId="0" xfId="15" applyFont="1" applyAlignment="1">
      <alignment horizontal="left" vertical="center" wrapText="1" indent="2"/>
    </xf>
    <xf numFmtId="0" fontId="6" fillId="5" borderId="0" xfId="15" applyFont="1" applyFill="1" applyAlignment="1" applyProtection="1">
      <alignment horizontal="left" indent="1"/>
      <protection locked="0"/>
    </xf>
    <xf numFmtId="0" fontId="23" fillId="5" borderId="0" xfId="15" applyFont="1" applyFill="1" applyAlignment="1" applyProtection="1">
      <alignment horizontal="left" indent="1"/>
      <protection locked="0"/>
    </xf>
    <xf numFmtId="177" fontId="23" fillId="5" borderId="0" xfId="19" applyNumberFormat="1" applyFont="1" applyFill="1" applyAlignment="1" applyProtection="1">
      <alignment horizontal="right" vertical="center" wrapText="1"/>
      <protection locked="0"/>
    </xf>
    <xf numFmtId="0" fontId="74" fillId="0" borderId="0" xfId="15" applyFont="1" applyProtection="1">
      <protection locked="0"/>
    </xf>
    <xf numFmtId="0" fontId="6" fillId="0" borderId="0" xfId="15" applyFont="1" applyAlignment="1" applyProtection="1">
      <alignment horizontal="left" indent="1"/>
      <protection locked="0"/>
    </xf>
    <xf numFmtId="0" fontId="6" fillId="5" borderId="0" xfId="15" applyFont="1" applyFill="1" applyProtection="1">
      <protection locked="0"/>
    </xf>
    <xf numFmtId="177" fontId="23" fillId="2" borderId="15" xfId="19" applyNumberFormat="1" applyFont="1" applyFill="1" applyBorder="1" applyAlignment="1" applyProtection="1">
      <alignment horizontal="left" vertical="top" wrapText="1"/>
      <protection locked="0"/>
    </xf>
    <xf numFmtId="177" fontId="23" fillId="2" borderId="15" xfId="19" applyNumberFormat="1" applyFont="1" applyFill="1" applyBorder="1" applyAlignment="1" applyProtection="1">
      <alignment horizontal="right" vertical="center" wrapText="1"/>
      <protection locked="0"/>
    </xf>
    <xf numFmtId="174" fontId="3" fillId="0" borderId="0" xfId="19" applyFont="1" applyAlignment="1" applyProtection="1">
      <alignment vertical="center"/>
      <protection locked="0"/>
    </xf>
    <xf numFmtId="171" fontId="7" fillId="0" borderId="0" xfId="66" applyFont="1" applyProtection="1">
      <protection locked="0"/>
    </xf>
    <xf numFmtId="171" fontId="6" fillId="0" borderId="0" xfId="66" applyFont="1" applyProtection="1">
      <protection locked="0"/>
    </xf>
    <xf numFmtId="168" fontId="23" fillId="4" borderId="0" xfId="7" applyFont="1" applyFill="1" applyBorder="1" applyAlignment="1" applyProtection="1">
      <alignment horizontal="right" vertical="center" wrapText="1"/>
      <protection locked="0"/>
    </xf>
    <xf numFmtId="168" fontId="23" fillId="4" borderId="0" xfId="7" applyFont="1" applyFill="1" applyBorder="1" applyAlignment="1">
      <alignment horizontal="right" vertical="center" wrapText="1"/>
    </xf>
    <xf numFmtId="0" fontId="6" fillId="4" borderId="0" xfId="15" applyFont="1" applyFill="1" applyAlignment="1">
      <alignment horizontal="left" vertical="center" wrapText="1"/>
    </xf>
    <xf numFmtId="168" fontId="6" fillId="2" borderId="0" xfId="7" applyFont="1" applyFill="1" applyAlignment="1" applyProtection="1">
      <alignment horizontal="right" vertical="center"/>
      <protection locked="0"/>
    </xf>
    <xf numFmtId="168" fontId="23" fillId="2" borderId="0" xfId="7" applyFont="1" applyFill="1" applyAlignment="1">
      <alignment horizontal="right" vertical="center" wrapText="1"/>
    </xf>
    <xf numFmtId="0" fontId="6" fillId="0" borderId="0" xfId="15" applyFont="1" applyAlignment="1">
      <alignment horizontal="left" vertical="center" wrapText="1"/>
    </xf>
    <xf numFmtId="0" fontId="6" fillId="4" borderId="0" xfId="15" applyFont="1" applyFill="1" applyAlignment="1">
      <alignment horizontal="left" wrapText="1"/>
    </xf>
    <xf numFmtId="0" fontId="23" fillId="4" borderId="0" xfId="15" applyFont="1" applyFill="1" applyAlignment="1">
      <alignment horizontal="left" vertical="center" wrapText="1"/>
    </xf>
    <xf numFmtId="168" fontId="23" fillId="2" borderId="0" xfId="7" applyFont="1" applyFill="1" applyAlignment="1" applyProtection="1">
      <alignment horizontal="right" vertical="center"/>
      <protection locked="0"/>
    </xf>
    <xf numFmtId="172" fontId="23" fillId="2" borderId="5" xfId="15" applyNumberFormat="1" applyFont="1" applyFill="1" applyBorder="1" applyAlignment="1">
      <alignment horizontal="right" vertical="center" wrapText="1"/>
    </xf>
    <xf numFmtId="171" fontId="3" fillId="0" borderId="0" xfId="8" applyFont="1" applyProtection="1">
      <protection locked="0"/>
    </xf>
    <xf numFmtId="171" fontId="6" fillId="0" borderId="0" xfId="8" applyFont="1" applyProtection="1">
      <protection locked="0"/>
    </xf>
    <xf numFmtId="0" fontId="22" fillId="0" borderId="0" xfId="15" applyFont="1" applyAlignment="1" applyProtection="1">
      <alignment horizontal="center" vertical="center"/>
      <protection locked="0"/>
    </xf>
    <xf numFmtId="0" fontId="23" fillId="2" borderId="0" xfId="15" applyFont="1" applyFill="1" applyAlignment="1">
      <alignment vertical="center" wrapText="1"/>
    </xf>
    <xf numFmtId="37" fontId="23" fillId="2" borderId="0" xfId="15" applyNumberFormat="1" applyFont="1" applyFill="1" applyAlignment="1">
      <alignment horizontal="right" vertical="center" wrapText="1"/>
    </xf>
    <xf numFmtId="0" fontId="6" fillId="2" borderId="0" xfId="15" applyFont="1" applyFill="1" applyAlignment="1">
      <alignment horizontal="left" vertical="center" wrapText="1"/>
    </xf>
    <xf numFmtId="168" fontId="6" fillId="2" borderId="0" xfId="19" applyNumberFormat="1" applyFont="1" applyFill="1" applyAlignment="1" applyProtection="1">
      <alignment horizontal="right" vertical="center" wrapText="1"/>
      <protection locked="0"/>
    </xf>
    <xf numFmtId="168" fontId="23" fillId="2" borderId="0" xfId="15" applyNumberFormat="1" applyFont="1" applyFill="1" applyAlignment="1">
      <alignment horizontal="right" vertical="center" wrapText="1"/>
    </xf>
    <xf numFmtId="0" fontId="23" fillId="2" borderId="0" xfId="15" applyFont="1" applyFill="1" applyAlignment="1">
      <alignment horizontal="left" vertical="center" wrapText="1"/>
    </xf>
    <xf numFmtId="172" fontId="23" fillId="2" borderId="5" xfId="15" applyNumberFormat="1" applyFont="1" applyFill="1" applyBorder="1" applyAlignment="1">
      <alignment horizontal="left" vertical="center" wrapText="1"/>
    </xf>
    <xf numFmtId="180" fontId="3" fillId="0" borderId="0" xfId="15" applyNumberFormat="1" applyFont="1" applyAlignment="1" applyProtection="1">
      <alignment horizontal="right" vertical="top" wrapText="1"/>
      <protection locked="0"/>
    </xf>
    <xf numFmtId="0" fontId="76" fillId="0" borderId="0" xfId="15" applyFont="1" applyAlignment="1" applyProtection="1">
      <alignment vertical="top"/>
      <protection locked="0"/>
    </xf>
    <xf numFmtId="177" fontId="24" fillId="4" borderId="0" xfId="27" quotePrefix="1" applyNumberFormat="1" applyFont="1" applyFill="1" applyAlignment="1" applyProtection="1">
      <alignment horizontal="right" vertical="center" wrapText="1"/>
      <protection locked="0"/>
    </xf>
    <xf numFmtId="37" fontId="24" fillId="4" borderId="0" xfId="27" quotePrefix="1" applyNumberFormat="1" applyFont="1" applyFill="1" applyAlignment="1" applyProtection="1">
      <alignment horizontal="right" vertical="center" wrapText="1"/>
      <protection locked="0"/>
    </xf>
    <xf numFmtId="174" fontId="24" fillId="4" borderId="0" xfId="27" quotePrefix="1" applyFont="1" applyFill="1" applyAlignment="1" applyProtection="1">
      <alignment horizontal="right" vertical="center" wrapText="1"/>
      <protection locked="0"/>
    </xf>
    <xf numFmtId="0" fontId="24" fillId="0" borderId="5" xfId="15" applyFont="1" applyBorder="1" applyAlignment="1">
      <alignment horizontal="left" vertical="center" wrapText="1" indent="1"/>
    </xf>
    <xf numFmtId="167" fontId="24" fillId="4" borderId="5" xfId="29" quotePrefix="1" applyNumberFormat="1" applyFont="1" applyFill="1" applyBorder="1" applyAlignment="1" applyProtection="1">
      <alignment horizontal="right" vertical="center" wrapText="1"/>
      <protection locked="0"/>
    </xf>
    <xf numFmtId="37" fontId="24" fillId="4" borderId="5" xfId="27" quotePrefix="1" applyNumberFormat="1" applyFont="1" applyFill="1" applyBorder="1" applyAlignment="1" applyProtection="1">
      <alignment horizontal="right" vertical="center" wrapText="1"/>
      <protection locked="0"/>
    </xf>
    <xf numFmtId="0" fontId="23" fillId="4" borderId="0" xfId="15" applyFont="1" applyFill="1" applyAlignment="1">
      <alignment wrapText="1"/>
    </xf>
    <xf numFmtId="3" fontId="23" fillId="2" borderId="0" xfId="15" applyNumberFormat="1" applyFont="1" applyFill="1" applyAlignment="1" applyProtection="1">
      <alignment horizontal="right" vertical="center" wrapText="1"/>
      <protection locked="0"/>
    </xf>
    <xf numFmtId="3" fontId="23" fillId="2" borderId="0" xfId="15" applyNumberFormat="1" applyFont="1" applyFill="1" applyAlignment="1">
      <alignment horizontal="right" vertical="center" wrapText="1"/>
    </xf>
    <xf numFmtId="168" fontId="6" fillId="2" borderId="0" xfId="15" applyNumberFormat="1" applyFont="1" applyFill="1" applyAlignment="1" applyProtection="1">
      <alignment horizontal="right" vertical="center" wrapText="1"/>
      <protection locked="0"/>
    </xf>
    <xf numFmtId="168" fontId="23" fillId="0" borderId="0" xfId="15" applyNumberFormat="1" applyFont="1" applyAlignment="1">
      <alignment horizontal="right" vertical="center" wrapText="1"/>
    </xf>
    <xf numFmtId="172" fontId="23" fillId="0" borderId="5" xfId="15" applyNumberFormat="1" applyFont="1" applyBorder="1" applyAlignment="1">
      <alignment horizontal="left" vertical="center" wrapText="1"/>
    </xf>
    <xf numFmtId="172" fontId="23" fillId="0" borderId="5" xfId="15" applyNumberFormat="1" applyFont="1" applyBorder="1" applyAlignment="1">
      <alignment horizontal="right" vertical="center" wrapText="1"/>
    </xf>
    <xf numFmtId="0" fontId="6" fillId="0" borderId="0" xfId="4" applyFont="1" applyAlignment="1">
      <alignment horizontal="justify" vertical="center"/>
    </xf>
    <xf numFmtId="0" fontId="6" fillId="4" borderId="0" xfId="4" applyFont="1" applyFill="1" applyAlignment="1">
      <alignment horizontal="justify" vertical="center" wrapText="1"/>
    </xf>
    <xf numFmtId="0" fontId="6" fillId="0" borderId="0" xfId="4" applyFont="1" applyAlignment="1">
      <alignment horizontal="justify" vertical="center" wrapText="1"/>
    </xf>
    <xf numFmtId="168" fontId="6" fillId="0" borderId="0" xfId="15" applyNumberFormat="1" applyFont="1" applyAlignment="1" applyProtection="1">
      <alignment horizontal="right" vertical="center" wrapText="1"/>
      <protection locked="0"/>
    </xf>
    <xf numFmtId="0" fontId="77" fillId="6" borderId="8" xfId="0" applyFont="1" applyFill="1" applyBorder="1" applyAlignment="1">
      <alignment horizontal="center" vertical="center"/>
    </xf>
    <xf numFmtId="0" fontId="77" fillId="6" borderId="8" xfId="0" applyFont="1" applyFill="1" applyBorder="1" applyAlignment="1">
      <alignment horizontal="center" wrapText="1"/>
    </xf>
    <xf numFmtId="15" fontId="78" fillId="10" borderId="0" xfId="0" applyNumberFormat="1" applyFont="1" applyFill="1" applyAlignment="1">
      <alignment horizontal="center" vertical="center" wrapText="1"/>
    </xf>
    <xf numFmtId="168" fontId="6" fillId="2" borderId="0" xfId="7" applyFont="1" applyFill="1" applyAlignment="1" applyProtection="1">
      <alignment horizontal="right" vertical="center" wrapText="1"/>
      <protection locked="0"/>
    </xf>
    <xf numFmtId="15" fontId="78" fillId="10" borderId="5" xfId="0" applyNumberFormat="1" applyFont="1" applyFill="1" applyBorder="1" applyAlignment="1">
      <alignment horizontal="center" vertical="center" wrapText="1"/>
    </xf>
    <xf numFmtId="3" fontId="78" fillId="10" borderId="5" xfId="0" applyNumberFormat="1" applyFont="1" applyFill="1" applyBorder="1" applyAlignment="1">
      <alignment horizontal="right" vertical="center" wrapText="1"/>
    </xf>
    <xf numFmtId="0" fontId="7" fillId="0" borderId="0" xfId="15" applyFont="1" applyAlignment="1" applyProtection="1">
      <alignment vertical="center"/>
      <protection locked="0"/>
    </xf>
    <xf numFmtId="168" fontId="3" fillId="0" borderId="0" xfId="15" applyNumberFormat="1" applyFont="1" applyAlignment="1" applyProtection="1">
      <alignment vertical="center"/>
      <protection locked="0"/>
    </xf>
    <xf numFmtId="0" fontId="6" fillId="2" borderId="0" xfId="4" applyFont="1" applyFill="1" applyAlignment="1">
      <alignment horizontal="justify" vertical="center" wrapText="1"/>
    </xf>
    <xf numFmtId="168" fontId="23" fillId="2" borderId="5" xfId="7" applyFont="1" applyFill="1" applyBorder="1" applyAlignment="1">
      <alignment horizontal="right" vertical="center" wrapText="1"/>
    </xf>
    <xf numFmtId="168" fontId="6" fillId="0" borderId="0" xfId="19" applyNumberFormat="1" applyFont="1" applyAlignment="1" applyProtection="1">
      <alignment horizontal="right" vertical="center" wrapText="1"/>
      <protection locked="0"/>
    </xf>
    <xf numFmtId="168" fontId="6" fillId="0" borderId="0" xfId="19" applyNumberFormat="1" applyFont="1" applyAlignment="1">
      <alignment horizontal="right" vertical="center" wrapText="1"/>
    </xf>
    <xf numFmtId="172" fontId="23" fillId="4" borderId="5" xfId="15" applyNumberFormat="1" applyFont="1" applyFill="1" applyBorder="1" applyAlignment="1">
      <alignment vertical="center" wrapText="1"/>
    </xf>
    <xf numFmtId="168" fontId="23" fillId="4" borderId="5" xfId="19" applyNumberFormat="1" applyFont="1" applyFill="1" applyBorder="1" applyAlignment="1" applyProtection="1">
      <alignment horizontal="right" vertical="center" wrapText="1"/>
      <protection locked="0"/>
    </xf>
    <xf numFmtId="171" fontId="3" fillId="0" borderId="0" xfId="8" applyFont="1" applyFill="1" applyProtection="1">
      <protection locked="0"/>
    </xf>
    <xf numFmtId="168" fontId="24" fillId="4" borderId="0" xfId="7" applyFont="1" applyFill="1" applyAlignment="1" applyProtection="1">
      <alignment horizontal="center" vertical="center"/>
      <protection locked="0"/>
    </xf>
    <xf numFmtId="168" fontId="24" fillId="4" borderId="0" xfId="7" applyFont="1" applyFill="1" applyAlignment="1" applyProtection="1">
      <alignment horizontal="center" vertical="center" wrapText="1"/>
      <protection locked="0"/>
    </xf>
    <xf numFmtId="172" fontId="23" fillId="0" borderId="5" xfId="15" applyNumberFormat="1" applyFont="1" applyBorder="1" applyAlignment="1">
      <alignment vertical="center" wrapText="1"/>
    </xf>
    <xf numFmtId="168" fontId="23" fillId="2" borderId="5" xfId="7" applyFont="1" applyFill="1" applyBorder="1" applyAlignment="1" applyProtection="1">
      <alignment horizontal="center" vertical="center" wrapText="1"/>
      <protection locked="0"/>
    </xf>
    <xf numFmtId="168" fontId="6" fillId="4" borderId="0" xfId="19" applyNumberFormat="1" applyFont="1" applyFill="1" applyAlignment="1">
      <alignment horizontal="right" vertical="center" wrapText="1"/>
    </xf>
    <xf numFmtId="0" fontId="3" fillId="0" borderId="0" xfId="15" applyFont="1" applyAlignment="1" applyProtection="1">
      <alignment horizontal="center" vertical="center"/>
      <protection locked="0"/>
    </xf>
    <xf numFmtId="0" fontId="21" fillId="0" borderId="0" xfId="15" applyFont="1" applyAlignment="1">
      <alignment horizontal="left" vertical="center" wrapText="1"/>
    </xf>
    <xf numFmtId="0" fontId="23" fillId="0" borderId="0" xfId="15" applyFont="1" applyAlignment="1">
      <alignment horizontal="left" vertical="center" wrapText="1"/>
    </xf>
    <xf numFmtId="0" fontId="21" fillId="0" borderId="0" xfId="15" applyFont="1" applyAlignment="1">
      <alignment horizontal="left" vertical="center" wrapText="1" indent="1"/>
    </xf>
    <xf numFmtId="167" fontId="23" fillId="0" borderId="0" xfId="24" applyNumberFormat="1" applyFont="1" applyFill="1" applyAlignment="1">
      <alignment horizontal="right" vertical="justify"/>
    </xf>
    <xf numFmtId="0" fontId="23" fillId="0" borderId="0" xfId="15" applyFont="1" applyAlignment="1">
      <alignment horizontal="left" vertical="center" wrapText="1" indent="1"/>
    </xf>
    <xf numFmtId="41" fontId="6" fillId="0" borderId="0" xfId="15" applyNumberFormat="1" applyFont="1" applyAlignment="1" applyProtection="1">
      <alignment horizontal="right" vertical="justify"/>
      <protection locked="0"/>
    </xf>
    <xf numFmtId="41" fontId="23" fillId="0" borderId="0" xfId="15" applyNumberFormat="1" applyFont="1" applyAlignment="1" applyProtection="1">
      <alignment horizontal="right" vertical="justify"/>
      <protection locked="0"/>
    </xf>
    <xf numFmtId="41" fontId="6" fillId="0" borderId="0" xfId="15" applyNumberFormat="1" applyFont="1" applyAlignment="1">
      <alignment horizontal="right" vertical="justify" wrapText="1"/>
    </xf>
    <xf numFmtId="41" fontId="23" fillId="0" borderId="0" xfId="15" applyNumberFormat="1" applyFont="1" applyAlignment="1">
      <alignment horizontal="right" vertical="justify" wrapText="1"/>
    </xf>
    <xf numFmtId="167" fontId="23" fillId="0" borderId="0" xfId="24" applyNumberFormat="1" applyFont="1" applyFill="1" applyBorder="1" applyAlignment="1" applyProtection="1">
      <alignment horizontal="right" vertical="justify"/>
      <protection locked="0"/>
    </xf>
    <xf numFmtId="0" fontId="80" fillId="0" borderId="0" xfId="15" applyFont="1" applyProtection="1">
      <protection locked="0"/>
    </xf>
    <xf numFmtId="0" fontId="81" fillId="0" borderId="0" xfId="15" applyFont="1" applyProtection="1">
      <protection locked="0"/>
    </xf>
    <xf numFmtId="0" fontId="23" fillId="0" borderId="0" xfId="15" applyFont="1" applyAlignment="1">
      <alignment horizontal="right" vertical="justify" wrapText="1"/>
    </xf>
    <xf numFmtId="167" fontId="23" fillId="0" borderId="0" xfId="24" applyNumberFormat="1" applyFont="1" applyFill="1" applyAlignment="1" applyProtection="1">
      <alignment horizontal="right" vertical="justify"/>
      <protection locked="0"/>
    </xf>
    <xf numFmtId="0" fontId="6" fillId="0" borderId="5" xfId="15" applyFont="1" applyBorder="1" applyAlignment="1">
      <alignment horizontal="left" vertical="center" wrapText="1" indent="2"/>
    </xf>
    <xf numFmtId="167" fontId="6" fillId="0" borderId="5" xfId="24" applyNumberFormat="1" applyFont="1" applyFill="1" applyBorder="1" applyAlignment="1" applyProtection="1">
      <alignment horizontal="right" vertical="justify"/>
      <protection locked="0"/>
    </xf>
    <xf numFmtId="41" fontId="6" fillId="0" borderId="5" xfId="15" applyNumberFormat="1" applyFont="1" applyBorder="1" applyAlignment="1">
      <alignment horizontal="right" vertical="justify" wrapText="1"/>
    </xf>
    <xf numFmtId="0" fontId="21" fillId="0" borderId="21" xfId="15" applyFont="1" applyBorder="1" applyAlignment="1">
      <alignment horizontal="center" vertical="center" wrapText="1"/>
    </xf>
    <xf numFmtId="168" fontId="23" fillId="0" borderId="5" xfId="19" applyNumberFormat="1" applyFont="1" applyFill="1" applyBorder="1" applyAlignment="1" applyProtection="1">
      <alignment vertical="center"/>
      <protection locked="0"/>
    </xf>
    <xf numFmtId="0" fontId="28" fillId="0" borderId="0" xfId="0" applyFont="1" applyAlignment="1">
      <alignment horizontal="center" vertical="center"/>
    </xf>
    <xf numFmtId="0" fontId="28" fillId="6" borderId="11" xfId="0" applyFont="1" applyFill="1" applyBorder="1" applyAlignment="1">
      <alignment horizontal="center" vertical="center"/>
    </xf>
    <xf numFmtId="0" fontId="28" fillId="6" borderId="11" xfId="0" applyFont="1" applyFill="1" applyBorder="1" applyAlignment="1">
      <alignment horizontal="center" vertical="center" wrapText="1"/>
    </xf>
    <xf numFmtId="0" fontId="78" fillId="0" borderId="27" xfId="0" applyFont="1" applyBorder="1" applyAlignment="1">
      <alignment vertical="center" wrapText="1"/>
    </xf>
    <xf numFmtId="0" fontId="78" fillId="0" borderId="28" xfId="0" applyFont="1" applyBorder="1" applyAlignment="1">
      <alignment horizontal="center" vertical="center"/>
    </xf>
    <xf numFmtId="0" fontId="78" fillId="0" borderId="29" xfId="0" applyFont="1" applyBorder="1" applyAlignment="1">
      <alignment horizontal="center" vertical="center"/>
    </xf>
    <xf numFmtId="0" fontId="78" fillId="0" borderId="21" xfId="0" applyFont="1" applyBorder="1" applyAlignment="1">
      <alignment vertical="center" wrapText="1"/>
    </xf>
    <xf numFmtId="0" fontId="78" fillId="0" borderId="22" xfId="0" applyFont="1" applyBorder="1" applyAlignment="1">
      <alignment horizontal="center" vertical="center"/>
    </xf>
    <xf numFmtId="0" fontId="78" fillId="0" borderId="23" xfId="0" applyFont="1" applyBorder="1" applyAlignment="1">
      <alignment horizontal="center" vertical="center"/>
    </xf>
    <xf numFmtId="0" fontId="9" fillId="0" borderId="23" xfId="0" applyFont="1" applyBorder="1" applyAlignment="1">
      <alignment vertical="center"/>
    </xf>
    <xf numFmtId="0" fontId="9" fillId="0" borderId="22" xfId="0" applyFont="1" applyBorder="1" applyAlignment="1">
      <alignment vertical="center"/>
    </xf>
    <xf numFmtId="0" fontId="78" fillId="0" borderId="22" xfId="0" applyFont="1" applyBorder="1" applyAlignment="1">
      <alignment vertical="center"/>
    </xf>
    <xf numFmtId="0" fontId="78" fillId="0" borderId="30" xfId="0" applyFont="1" applyBorder="1" applyAlignment="1">
      <alignment vertical="center" wrapText="1"/>
    </xf>
    <xf numFmtId="0" fontId="78" fillId="0" borderId="31" xfId="0" applyFont="1" applyBorder="1" applyAlignment="1">
      <alignment vertical="center"/>
    </xf>
    <xf numFmtId="0" fontId="78" fillId="0" borderId="31" xfId="0" applyFont="1" applyBorder="1" applyAlignment="1">
      <alignment horizontal="center" vertical="center"/>
    </xf>
    <xf numFmtId="0" fontId="78" fillId="0" borderId="32" xfId="0" applyFont="1" applyBorder="1" applyAlignment="1">
      <alignment vertical="center"/>
    </xf>
    <xf numFmtId="0" fontId="9" fillId="0" borderId="0" xfId="0" applyFont="1" applyBorder="1"/>
    <xf numFmtId="0" fontId="16" fillId="2" borderId="0" xfId="13" applyFont="1" applyFill="1"/>
    <xf numFmtId="0" fontId="7" fillId="2" borderId="0" xfId="13" applyFont="1" applyFill="1"/>
    <xf numFmtId="0" fontId="6" fillId="2" borderId="0" xfId="13" applyFont="1" applyFill="1"/>
    <xf numFmtId="0" fontId="3" fillId="2" borderId="0" xfId="13" applyFont="1" applyFill="1"/>
    <xf numFmtId="0" fontId="42" fillId="0" borderId="0" xfId="13" applyFont="1" applyAlignment="1">
      <alignment horizontal="center"/>
    </xf>
    <xf numFmtId="167" fontId="3" fillId="0" borderId="0" xfId="13" applyNumberFormat="1" applyFont="1"/>
    <xf numFmtId="0" fontId="21" fillId="0" borderId="0" xfId="15" applyFont="1" applyAlignment="1">
      <alignment horizontal="center" vertical="center"/>
    </xf>
    <xf numFmtId="0" fontId="21" fillId="0" borderId="5" xfId="15" applyFont="1" applyBorder="1" applyAlignment="1">
      <alignment horizontal="center" vertical="center"/>
    </xf>
    <xf numFmtId="175" fontId="21" fillId="0" borderId="5" xfId="15" applyNumberFormat="1" applyFont="1" applyBorder="1" applyAlignment="1">
      <alignment horizontal="center" vertical="center"/>
    </xf>
    <xf numFmtId="0" fontId="21" fillId="0" borderId="5" xfId="15" applyFont="1" applyBorder="1" applyAlignment="1">
      <alignment horizontal="center" vertical="center" wrapText="1"/>
    </xf>
    <xf numFmtId="167" fontId="24" fillId="0" borderId="0" xfId="44" applyNumberFormat="1" applyFont="1" applyFill="1" applyBorder="1" applyAlignment="1">
      <alignment horizontal="right" vertical="center" wrapText="1"/>
    </xf>
    <xf numFmtId="167" fontId="24" fillId="0" borderId="0" xfId="45" applyNumberFormat="1" applyFont="1" applyFill="1" applyAlignment="1" applyProtection="1">
      <alignment horizontal="right" wrapText="1"/>
      <protection locked="0"/>
    </xf>
    <xf numFmtId="168" fontId="6" fillId="2" borderId="0" xfId="19" applyNumberFormat="1" applyFont="1" applyFill="1" applyAlignment="1" applyProtection="1">
      <alignment horizontal="right" vertical="center"/>
      <protection locked="0"/>
    </xf>
    <xf numFmtId="0" fontId="9" fillId="0" borderId="6" xfId="0" applyFont="1" applyBorder="1"/>
    <xf numFmtId="0" fontId="1" fillId="11" borderId="0" xfId="0" applyFont="1" applyFill="1"/>
    <xf numFmtId="0" fontId="11" fillId="0" borderId="0" xfId="0" applyFont="1" applyAlignment="1">
      <alignment vertical="center"/>
    </xf>
    <xf numFmtId="0" fontId="10" fillId="0" borderId="0" xfId="0" applyFont="1" applyAlignment="1">
      <alignment vertical="center"/>
    </xf>
    <xf numFmtId="0" fontId="9" fillId="0" borderId="0" xfId="0" applyFont="1" applyAlignment="1">
      <alignment vertical="center"/>
    </xf>
    <xf numFmtId="0" fontId="83" fillId="0" borderId="0" xfId="0" applyFont="1" applyAlignment="1">
      <alignment vertical="center"/>
    </xf>
    <xf numFmtId="0" fontId="84" fillId="0" borderId="0" xfId="0" applyFont="1" applyAlignment="1">
      <alignment vertical="center"/>
    </xf>
    <xf numFmtId="0" fontId="23" fillId="0" borderId="0" xfId="2" applyFont="1"/>
    <xf numFmtId="37" fontId="23" fillId="0" borderId="0" xfId="3" applyNumberFormat="1" applyFont="1" applyFill="1" applyBorder="1" applyAlignment="1" applyProtection="1">
      <alignment horizontal="center"/>
    </xf>
    <xf numFmtId="168" fontId="23" fillId="0" borderId="2" xfId="1" applyNumberFormat="1" applyFont="1" applyFill="1" applyBorder="1" applyAlignment="1" applyProtection="1">
      <alignment horizontal="right" vertical="center"/>
    </xf>
    <xf numFmtId="168" fontId="23" fillId="0" borderId="0" xfId="1" applyNumberFormat="1" applyFont="1" applyFill="1" applyBorder="1" applyAlignment="1" applyProtection="1">
      <alignment horizontal="right" vertical="center"/>
    </xf>
    <xf numFmtId="0" fontId="6" fillId="0" borderId="0" xfId="2" applyFont="1" applyAlignment="1">
      <alignment horizontal="left" indent="1"/>
    </xf>
    <xf numFmtId="37" fontId="6" fillId="0" borderId="0" xfId="3" applyNumberFormat="1" applyFont="1" applyFill="1" applyBorder="1" applyAlignment="1" applyProtection="1">
      <alignment horizontal="center"/>
    </xf>
    <xf numFmtId="168" fontId="6" fillId="0" borderId="0" xfId="5" applyNumberFormat="1" applyFont="1" applyFill="1" applyBorder="1" applyAlignment="1" applyProtection="1">
      <alignment horizontal="right" vertical="center"/>
    </xf>
    <xf numFmtId="168" fontId="6" fillId="0" borderId="0" xfId="1" applyNumberFormat="1" applyFont="1" applyFill="1" applyBorder="1" applyAlignment="1" applyProtection="1">
      <alignment horizontal="right" vertical="center"/>
    </xf>
    <xf numFmtId="0" fontId="6" fillId="0" borderId="0" xfId="2" applyFont="1" applyAlignment="1">
      <alignment horizontal="left" indent="2"/>
    </xf>
    <xf numFmtId="0" fontId="9" fillId="0" borderId="0" xfId="2" applyFont="1" applyAlignment="1">
      <alignment horizontal="left" wrapText="1" indent="1"/>
    </xf>
    <xf numFmtId="0" fontId="23" fillId="0" borderId="2" xfId="2" applyFont="1" applyBorder="1"/>
    <xf numFmtId="37" fontId="23" fillId="0" borderId="2" xfId="3" applyNumberFormat="1" applyFont="1" applyFill="1" applyBorder="1" applyAlignment="1" applyProtection="1">
      <alignment horizontal="center"/>
    </xf>
    <xf numFmtId="168" fontId="23" fillId="0" borderId="1" xfId="1" applyNumberFormat="1" applyFont="1" applyFill="1" applyBorder="1" applyAlignment="1" applyProtection="1">
      <alignment horizontal="right" vertical="center"/>
    </xf>
    <xf numFmtId="0" fontId="85" fillId="0" borderId="0" xfId="2" applyFont="1" applyAlignment="1">
      <alignment horizontal="left"/>
    </xf>
    <xf numFmtId="0" fontId="78" fillId="0" borderId="0" xfId="2" applyFont="1" applyAlignment="1">
      <alignment horizontal="left"/>
    </xf>
    <xf numFmtId="168" fontId="23" fillId="0" borderId="2" xfId="1" applyNumberFormat="1" applyFont="1" applyFill="1" applyBorder="1" applyAlignment="1" applyProtection="1">
      <alignment vertical="center"/>
    </xf>
    <xf numFmtId="4" fontId="6" fillId="0" borderId="0" xfId="2" applyNumberFormat="1" applyFont="1"/>
    <xf numFmtId="0" fontId="23" fillId="0" borderId="0" xfId="2" applyFont="1" applyAlignment="1">
      <alignment horizontal="left"/>
    </xf>
    <xf numFmtId="168" fontId="23" fillId="0" borderId="0" xfId="6" applyNumberFormat="1" applyFont="1" applyFill="1" applyBorder="1" applyAlignment="1" applyProtection="1">
      <alignment vertical="center"/>
    </xf>
    <xf numFmtId="168" fontId="6" fillId="0" borderId="0" xfId="1" applyNumberFormat="1" applyFont="1" applyFill="1" applyBorder="1" applyAlignment="1">
      <alignment vertical="center"/>
    </xf>
    <xf numFmtId="168" fontId="6" fillId="0" borderId="0" xfId="1" applyNumberFormat="1" applyFont="1" applyFill="1" applyBorder="1" applyAlignment="1" applyProtection="1">
      <alignment vertical="center"/>
    </xf>
    <xf numFmtId="168" fontId="23" fillId="0" borderId="0" xfId="1" applyNumberFormat="1" applyFont="1" applyFill="1" applyBorder="1" applyAlignment="1">
      <alignment vertical="center"/>
    </xf>
    <xf numFmtId="37" fontId="23" fillId="0" borderId="0" xfId="3" applyNumberFormat="1" applyFont="1" applyFill="1" applyBorder="1" applyAlignment="1">
      <alignment horizontal="center"/>
    </xf>
    <xf numFmtId="37" fontId="23" fillId="2" borderId="0" xfId="3" applyNumberFormat="1" applyFont="1" applyFill="1" applyBorder="1" applyAlignment="1" applyProtection="1">
      <alignment horizontal="center"/>
    </xf>
    <xf numFmtId="37" fontId="23" fillId="0" borderId="0" xfId="3" applyNumberFormat="1" applyFont="1" applyFill="1" applyBorder="1" applyAlignment="1" applyProtection="1">
      <alignment horizontal="center" vertical="center"/>
    </xf>
    <xf numFmtId="168" fontId="23" fillId="0" borderId="1" xfId="1" applyNumberFormat="1" applyFont="1" applyFill="1" applyBorder="1" applyAlignment="1" applyProtection="1">
      <alignment vertical="center"/>
    </xf>
    <xf numFmtId="0" fontId="23" fillId="0" borderId="0" xfId="2" applyFont="1" applyAlignment="1">
      <alignment vertical="center"/>
    </xf>
    <xf numFmtId="168" fontId="23" fillId="0" borderId="0" xfId="1" applyNumberFormat="1" applyFont="1" applyFill="1" applyBorder="1" applyAlignment="1" applyProtection="1">
      <alignment vertical="center"/>
    </xf>
    <xf numFmtId="37" fontId="6" fillId="0" borderId="0" xfId="3" applyNumberFormat="1" applyFont="1" applyFill="1" applyBorder="1" applyAlignment="1">
      <alignment horizontal="center"/>
    </xf>
    <xf numFmtId="168" fontId="6" fillId="0" borderId="0" xfId="2" applyNumberFormat="1" applyFont="1"/>
    <xf numFmtId="0" fontId="29" fillId="0" borderId="0" xfId="2" applyFont="1"/>
    <xf numFmtId="0" fontId="23" fillId="0" borderId="0" xfId="4" applyFont="1" applyFill="1"/>
    <xf numFmtId="169" fontId="23" fillId="0" borderId="0" xfId="7" applyNumberFormat="1" applyFont="1" applyFill="1" applyBorder="1" applyAlignment="1" applyProtection="1">
      <alignment horizontal="center" vertical="center"/>
    </xf>
    <xf numFmtId="166" fontId="23" fillId="0" borderId="0" xfId="7" applyNumberFormat="1" applyFont="1" applyFill="1" applyProtection="1"/>
    <xf numFmtId="169" fontId="23" fillId="0" borderId="0" xfId="7" applyNumberFormat="1" applyFont="1" applyFill="1" applyProtection="1"/>
    <xf numFmtId="0" fontId="6" fillId="0" borderId="0" xfId="4" applyFont="1" applyFill="1"/>
    <xf numFmtId="0" fontId="23" fillId="0" borderId="0" xfId="4" applyFont="1" applyFill="1" applyAlignment="1">
      <alignment horizontal="left" indent="1"/>
    </xf>
    <xf numFmtId="0" fontId="23" fillId="0" borderId="0" xfId="8" applyNumberFormat="1" applyFont="1" applyFill="1" applyBorder="1" applyAlignment="1" applyProtection="1">
      <alignment horizontal="center" vertical="center"/>
    </xf>
    <xf numFmtId="0" fontId="6" fillId="0" borderId="0" xfId="4" applyFont="1" applyFill="1" applyAlignment="1">
      <alignment horizontal="left" indent="2"/>
    </xf>
    <xf numFmtId="0" fontId="6" fillId="0" borderId="0" xfId="8" applyNumberFormat="1" applyFont="1" applyFill="1" applyBorder="1" applyAlignment="1" applyProtection="1">
      <alignment horizontal="center" vertical="center"/>
    </xf>
    <xf numFmtId="0" fontId="6" fillId="0" borderId="0" xfId="4" applyFont="1" applyFill="1" applyAlignment="1">
      <alignment horizontal="left" indent="3"/>
    </xf>
    <xf numFmtId="167" fontId="6" fillId="0" borderId="0" xfId="8" applyNumberFormat="1" applyFont="1" applyFill="1" applyBorder="1" applyAlignment="1" applyProtection="1">
      <alignment horizontal="right"/>
    </xf>
    <xf numFmtId="167" fontId="23" fillId="0" borderId="0" xfId="8" applyNumberFormat="1" applyFont="1" applyFill="1" applyBorder="1" applyProtection="1"/>
    <xf numFmtId="0" fontId="23" fillId="0" borderId="0" xfId="4" applyFont="1" applyFill="1" applyAlignment="1">
      <alignment horizontal="left"/>
    </xf>
    <xf numFmtId="0" fontId="23" fillId="0" borderId="0" xfId="7" applyNumberFormat="1" applyFont="1" applyFill="1" applyBorder="1" applyAlignment="1" applyProtection="1">
      <alignment horizontal="center" vertical="center"/>
    </xf>
    <xf numFmtId="168" fontId="23" fillId="0" borderId="0" xfId="1" applyNumberFormat="1" applyFont="1" applyFill="1" applyAlignment="1" applyProtection="1">
      <alignment horizontal="right" vertical="center"/>
    </xf>
    <xf numFmtId="0" fontId="23" fillId="0" borderId="0" xfId="4" applyFont="1" applyFill="1" applyAlignment="1">
      <alignment horizontal="left" wrapText="1" indent="1"/>
    </xf>
    <xf numFmtId="0" fontId="23" fillId="0" borderId="0" xfId="4" applyFont="1" applyFill="1" applyAlignment="1">
      <alignment horizontal="left" vertical="center"/>
    </xf>
    <xf numFmtId="0" fontId="23" fillId="0" borderId="0" xfId="4" applyFont="1" applyFill="1" applyAlignment="1">
      <alignment vertical="center"/>
    </xf>
    <xf numFmtId="0" fontId="6" fillId="0" borderId="0" xfId="2" applyFont="1" applyFill="1" applyAlignment="1">
      <alignment horizontal="left" indent="1"/>
    </xf>
    <xf numFmtId="49" fontId="6" fillId="0" borderId="0" xfId="4" applyNumberFormat="1" applyFont="1" applyFill="1" applyAlignment="1">
      <alignment vertical="center"/>
    </xf>
    <xf numFmtId="0" fontId="6" fillId="0" borderId="0" xfId="4" applyFont="1" applyFill="1" applyAlignment="1">
      <alignment horizontal="left" indent="1"/>
    </xf>
    <xf numFmtId="0" fontId="6" fillId="0" borderId="0" xfId="2" applyFont="1" applyFill="1" applyAlignment="1">
      <alignment horizontal="left" indent="2"/>
    </xf>
    <xf numFmtId="168" fontId="6" fillId="0" borderId="0" xfId="8" applyNumberFormat="1" applyFont="1" applyFill="1" applyBorder="1" applyAlignment="1" applyProtection="1">
      <alignment horizontal="right" vertical="center"/>
    </xf>
    <xf numFmtId="167" fontId="23" fillId="0" borderId="0" xfId="8" applyNumberFormat="1" applyFont="1" applyFill="1" applyBorder="1" applyAlignment="1" applyProtection="1">
      <alignment horizontal="center" vertical="center"/>
    </xf>
    <xf numFmtId="0" fontId="6" fillId="0" borderId="0" xfId="4" applyFont="1" applyAlignment="1">
      <alignment horizontal="center" vertical="center"/>
    </xf>
    <xf numFmtId="166" fontId="23" fillId="0" borderId="0" xfId="4" applyNumberFormat="1" applyFont="1" applyAlignment="1">
      <alignment horizontal="center"/>
    </xf>
    <xf numFmtId="169" fontId="6" fillId="0" borderId="0" xfId="7" applyNumberFormat="1" applyFont="1" applyFill="1"/>
    <xf numFmtId="0" fontId="6" fillId="0" borderId="0" xfId="4" applyFont="1"/>
    <xf numFmtId="0" fontId="15" fillId="0" borderId="0" xfId="0" applyFont="1" applyAlignment="1">
      <alignment vertical="center"/>
    </xf>
    <xf numFmtId="0" fontId="86" fillId="0" borderId="0" xfId="0" applyFont="1" applyAlignment="1">
      <alignment vertical="center"/>
    </xf>
    <xf numFmtId="0" fontId="28" fillId="6" borderId="4" xfId="13" applyFont="1" applyFill="1" applyBorder="1" applyAlignment="1">
      <alignment horizontal="center" vertical="center"/>
    </xf>
    <xf numFmtId="0" fontId="28" fillId="6" borderId="3" xfId="13" applyFont="1" applyFill="1" applyBorder="1" applyAlignment="1">
      <alignment horizontal="center" vertical="center"/>
    </xf>
    <xf numFmtId="0" fontId="23" fillId="0" borderId="0" xfId="13" quotePrefix="1" applyFont="1" applyFill="1"/>
    <xf numFmtId="0" fontId="23" fillId="0" borderId="0" xfId="13" applyFont="1" applyFill="1" applyAlignment="1">
      <alignment horizontal="center"/>
    </xf>
    <xf numFmtId="167" fontId="23" fillId="0" borderId="2" xfId="1" applyNumberFormat="1" applyFont="1" applyFill="1" applyBorder="1"/>
    <xf numFmtId="0" fontId="9" fillId="0" borderId="0" xfId="13" applyFont="1"/>
    <xf numFmtId="0" fontId="23" fillId="0" borderId="0" xfId="13" applyFont="1" applyFill="1"/>
    <xf numFmtId="0" fontId="6" fillId="0" borderId="0" xfId="13" applyFont="1" applyFill="1" applyAlignment="1">
      <alignment horizontal="left" indent="1"/>
    </xf>
    <xf numFmtId="167" fontId="6" fillId="0" borderId="0" xfId="1" applyNumberFormat="1" applyFont="1" applyFill="1" applyAlignment="1">
      <alignment horizontal="right" vertical="center"/>
    </xf>
    <xf numFmtId="0" fontId="23" fillId="0" borderId="0" xfId="13" applyFont="1" applyFill="1" applyAlignment="1">
      <alignment horizontal="left"/>
    </xf>
    <xf numFmtId="167" fontId="23" fillId="0" borderId="0" xfId="1" applyNumberFormat="1" applyFont="1" applyFill="1" applyAlignment="1">
      <alignment horizontal="right" vertical="center"/>
    </xf>
    <xf numFmtId="167" fontId="23" fillId="0" borderId="2" xfId="1" applyNumberFormat="1" applyFont="1" applyFill="1" applyBorder="1" applyAlignment="1">
      <alignment horizontal="right" vertical="center"/>
    </xf>
    <xf numFmtId="0" fontId="6" fillId="0" borderId="0" xfId="13" applyFont="1" applyFill="1" applyAlignment="1">
      <alignment horizontal="left" indent="2"/>
    </xf>
    <xf numFmtId="0" fontId="6" fillId="0" borderId="0" xfId="13" applyFont="1" applyAlignment="1">
      <alignment horizontal="left" indent="1"/>
    </xf>
    <xf numFmtId="0" fontId="9" fillId="0" borderId="0" xfId="13" applyFont="1" applyAlignment="1">
      <alignment horizontal="left" indent="1"/>
    </xf>
    <xf numFmtId="37" fontId="23" fillId="0" borderId="0" xfId="13" applyNumberFormat="1" applyFont="1" applyFill="1" applyAlignment="1">
      <alignment horizontal="center"/>
    </xf>
    <xf numFmtId="0" fontId="6" fillId="0" borderId="0" xfId="13" applyFont="1" applyFill="1" applyAlignment="1">
      <alignment horizontal="center"/>
    </xf>
    <xf numFmtId="0" fontId="23" fillId="0" borderId="0" xfId="13" applyFont="1" applyFill="1" applyAlignment="1">
      <alignment vertical="center" wrapText="1"/>
    </xf>
    <xf numFmtId="167" fontId="23" fillId="0" borderId="2" xfId="1" applyNumberFormat="1" applyFont="1" applyFill="1" applyBorder="1" applyAlignment="1">
      <alignment horizontal="right" vertical="center" wrapText="1"/>
    </xf>
    <xf numFmtId="0" fontId="9" fillId="0" borderId="0" xfId="13" applyFont="1" applyAlignment="1">
      <alignment vertical="center" wrapText="1"/>
    </xf>
    <xf numFmtId="0" fontId="23" fillId="0" borderId="0" xfId="13" applyFont="1" applyFill="1" applyAlignment="1">
      <alignment vertical="top" wrapText="1"/>
    </xf>
    <xf numFmtId="167" fontId="23" fillId="0" borderId="1" xfId="1" applyNumberFormat="1" applyFont="1" applyFill="1" applyBorder="1" applyAlignment="1">
      <alignment horizontal="right" vertical="center"/>
    </xf>
    <xf numFmtId="0" fontId="23" fillId="0" borderId="2" xfId="13" applyFont="1" applyFill="1" applyBorder="1" applyAlignment="1">
      <alignment vertical="top" wrapText="1"/>
    </xf>
    <xf numFmtId="0" fontId="23" fillId="0" borderId="2" xfId="13" applyFont="1" applyFill="1" applyBorder="1" applyAlignment="1">
      <alignment horizontal="center"/>
    </xf>
    <xf numFmtId="0" fontId="72" fillId="0" borderId="0" xfId="13" applyFont="1" applyAlignment="1">
      <alignment horizontal="center"/>
    </xf>
    <xf numFmtId="167" fontId="6" fillId="0" borderId="0" xfId="13" applyNumberFormat="1" applyFont="1"/>
    <xf numFmtId="0" fontId="11" fillId="0" borderId="0" xfId="11" applyFont="1" applyAlignment="1">
      <alignment vertical="center"/>
    </xf>
    <xf numFmtId="0" fontId="9" fillId="0" borderId="7" xfId="11" applyFont="1" applyBorder="1" applyAlignment="1">
      <alignment vertical="center"/>
    </xf>
    <xf numFmtId="0" fontId="83" fillId="0" borderId="0" xfId="11" applyFont="1" applyAlignment="1">
      <alignment vertical="center"/>
    </xf>
    <xf numFmtId="0" fontId="86" fillId="0" borderId="0" xfId="11" applyFont="1" applyAlignment="1">
      <alignment vertical="center"/>
    </xf>
    <xf numFmtId="173" fontId="28" fillId="7" borderId="9" xfId="9" applyFont="1" applyFill="1" applyBorder="1" applyAlignment="1">
      <alignment horizontal="center" vertical="center"/>
    </xf>
    <xf numFmtId="173" fontId="28" fillId="7" borderId="10" xfId="9" applyFont="1" applyFill="1" applyBorder="1" applyAlignment="1">
      <alignment horizontal="center" vertical="center"/>
    </xf>
    <xf numFmtId="173" fontId="28" fillId="7" borderId="11" xfId="9" applyFont="1" applyFill="1" applyBorder="1" applyAlignment="1">
      <alignment horizontal="center" vertical="center"/>
    </xf>
    <xf numFmtId="0" fontId="28" fillId="3" borderId="10" xfId="2" applyFont="1" applyFill="1" applyBorder="1" applyAlignment="1">
      <alignment horizontal="center" vertical="center" wrapText="1"/>
    </xf>
    <xf numFmtId="173" fontId="28" fillId="7" borderId="11" xfId="9" applyFont="1" applyFill="1" applyBorder="1" applyAlignment="1">
      <alignment horizontal="center" vertical="center" wrapText="1"/>
    </xf>
    <xf numFmtId="173" fontId="28" fillId="7" borderId="10" xfId="9" applyFont="1" applyFill="1" applyBorder="1" applyAlignment="1">
      <alignment horizontal="center" vertical="center" wrapText="1"/>
    </xf>
    <xf numFmtId="0" fontId="28" fillId="7" borderId="10" xfId="2" applyFont="1" applyFill="1" applyBorder="1" applyAlignment="1">
      <alignment horizontal="center" vertical="center" wrapText="1"/>
    </xf>
    <xf numFmtId="0" fontId="72" fillId="0" borderId="0" xfId="4" applyFont="1" applyAlignment="1">
      <alignment vertical="center"/>
    </xf>
    <xf numFmtId="0" fontId="72" fillId="0" borderId="0" xfId="4" applyFont="1"/>
    <xf numFmtId="168" fontId="72" fillId="0" borderId="12" xfId="9" applyNumberFormat="1" applyFont="1" applyFill="1" applyBorder="1"/>
    <xf numFmtId="0" fontId="6" fillId="0" borderId="0" xfId="4" applyFont="1" applyAlignment="1">
      <alignment vertical="center"/>
    </xf>
    <xf numFmtId="0" fontId="23" fillId="0" borderId="0" xfId="4" applyFont="1"/>
    <xf numFmtId="168" fontId="23" fillId="0" borderId="0" xfId="9" applyNumberFormat="1" applyFont="1" applyFill="1" applyBorder="1"/>
    <xf numFmtId="168" fontId="6" fillId="0" borderId="0" xfId="9" applyNumberFormat="1" applyFont="1" applyFill="1" applyAlignment="1">
      <alignment vertical="center"/>
    </xf>
    <xf numFmtId="168" fontId="23" fillId="0" borderId="0" xfId="9" applyNumberFormat="1" applyFont="1" applyFill="1" applyAlignment="1">
      <alignment vertical="center"/>
    </xf>
    <xf numFmtId="0" fontId="23" fillId="0" borderId="0" xfId="4" applyFont="1" applyAlignment="1">
      <alignment horizontal="center" vertical="center" wrapText="1"/>
    </xf>
    <xf numFmtId="168" fontId="9" fillId="0" borderId="0" xfId="9" applyNumberFormat="1" applyFont="1" applyFill="1" applyAlignment="1">
      <alignment vertical="center"/>
    </xf>
    <xf numFmtId="168" fontId="72" fillId="0" borderId="0" xfId="9" applyNumberFormat="1" applyFont="1" applyFill="1" applyAlignment="1">
      <alignment vertical="center"/>
    </xf>
    <xf numFmtId="0" fontId="6" fillId="0" borderId="0" xfId="4" applyFont="1" applyAlignment="1">
      <alignment horizontal="left" vertical="center" indent="1"/>
    </xf>
    <xf numFmtId="168" fontId="72" fillId="0" borderId="0" xfId="9" applyNumberFormat="1" applyFont="1" applyFill="1" applyBorder="1"/>
    <xf numFmtId="168" fontId="9" fillId="0" borderId="0" xfId="9" applyNumberFormat="1" applyFont="1" applyFill="1" applyBorder="1"/>
    <xf numFmtId="168" fontId="6" fillId="0" borderId="0" xfId="9" applyNumberFormat="1" applyFont="1" applyFill="1"/>
    <xf numFmtId="168" fontId="9" fillId="0" borderId="0" xfId="9" applyNumberFormat="1" applyFont="1" applyFill="1"/>
    <xf numFmtId="168" fontId="23" fillId="0" borderId="0" xfId="9" applyNumberFormat="1" applyFont="1" applyFill="1"/>
    <xf numFmtId="168" fontId="23" fillId="0" borderId="1" xfId="9" applyNumberFormat="1" applyFont="1" applyFill="1" applyBorder="1"/>
    <xf numFmtId="0" fontId="72" fillId="0" borderId="2" xfId="4" applyFont="1" applyBorder="1" applyAlignment="1">
      <alignment vertical="center"/>
    </xf>
    <xf numFmtId="0" fontId="72" fillId="0" borderId="2" xfId="4" applyFont="1" applyBorder="1"/>
    <xf numFmtId="0" fontId="9" fillId="0" borderId="0" xfId="15" applyFont="1" applyAlignment="1" applyProtection="1">
      <alignment vertical="top"/>
      <protection locked="0"/>
    </xf>
    <xf numFmtId="0" fontId="8" fillId="0" borderId="0" xfId="15" applyFont="1" applyBorder="1"/>
    <xf numFmtId="169" fontId="3" fillId="0" borderId="0" xfId="15" applyNumberFormat="1" applyFont="1" applyBorder="1"/>
    <xf numFmtId="0" fontId="23" fillId="0" borderId="2" xfId="2" applyFont="1" applyBorder="1" applyAlignment="1">
      <alignment horizontal="left"/>
    </xf>
    <xf numFmtId="0" fontId="23" fillId="0" borderId="2" xfId="4" applyFont="1" applyFill="1" applyBorder="1"/>
    <xf numFmtId="167" fontId="23" fillId="0" borderId="2" xfId="8" applyNumberFormat="1" applyFont="1" applyFill="1" applyBorder="1" applyAlignment="1" applyProtection="1">
      <alignment horizontal="center" vertical="center"/>
    </xf>
    <xf numFmtId="0" fontId="23" fillId="0" borderId="0" xfId="13" applyFont="1" applyFill="1" applyBorder="1" applyAlignment="1">
      <alignment horizontal="center"/>
    </xf>
    <xf numFmtId="167" fontId="23" fillId="0" borderId="0" xfId="1" applyNumberFormat="1" applyFont="1" applyFill="1" applyBorder="1" applyAlignment="1">
      <alignment horizontal="right" vertical="center"/>
    </xf>
    <xf numFmtId="0" fontId="72" fillId="0" borderId="0" xfId="4" applyFont="1" applyBorder="1"/>
    <xf numFmtId="0" fontId="28" fillId="6" borderId="17" xfId="13" applyFont="1" applyFill="1" applyBorder="1" applyAlignment="1">
      <alignment horizontal="center" vertical="center" wrapText="1"/>
    </xf>
    <xf numFmtId="0" fontId="6" fillId="0" borderId="0" xfId="2" applyFont="1" applyAlignment="1">
      <alignment horizontal="center"/>
    </xf>
    <xf numFmtId="167" fontId="6" fillId="2" borderId="0" xfId="2" applyNumberFormat="1" applyFont="1" applyFill="1" applyAlignment="1">
      <alignment horizontal="center"/>
    </xf>
    <xf numFmtId="165" fontId="6" fillId="0" borderId="0" xfId="3" applyNumberFormat="1" applyFont="1" applyFill="1" applyBorder="1"/>
    <xf numFmtId="169" fontId="36" fillId="0" borderId="33" xfId="15" applyNumberFormat="1" applyFont="1" applyBorder="1" applyAlignment="1">
      <alignment horizontal="center" vertical="center" wrapText="1"/>
    </xf>
    <xf numFmtId="49" fontId="36" fillId="0" borderId="33" xfId="4" applyNumberFormat="1" applyFont="1" applyBorder="1" applyAlignment="1">
      <alignment horizontal="center" vertical="center" wrapText="1"/>
    </xf>
    <xf numFmtId="169" fontId="36" fillId="0" borderId="5" xfId="15" applyNumberFormat="1" applyFont="1" applyBorder="1" applyAlignment="1">
      <alignment horizontal="center" vertical="center"/>
    </xf>
    <xf numFmtId="0" fontId="52" fillId="0" borderId="0" xfId="15" applyFont="1" applyAlignment="1">
      <alignment horizontal="left" vertical="center" wrapText="1"/>
    </xf>
    <xf numFmtId="167" fontId="52" fillId="0" borderId="0" xfId="29" applyNumberFormat="1" applyFont="1" applyAlignment="1" applyProtection="1">
      <alignment horizontal="center" vertical="center" wrapText="1"/>
      <protection locked="0"/>
    </xf>
    <xf numFmtId="167" fontId="52" fillId="0" borderId="0" xfId="29" applyNumberFormat="1" applyFont="1" applyFill="1" applyBorder="1" applyAlignment="1" applyProtection="1">
      <alignment horizontal="center" vertical="center" wrapText="1"/>
      <protection locked="0"/>
    </xf>
    <xf numFmtId="168" fontId="39" fillId="0" borderId="0" xfId="43" applyFont="1" applyAlignment="1">
      <alignment horizontal="center" vertical="center"/>
    </xf>
    <xf numFmtId="0" fontId="38" fillId="0" borderId="35" xfId="15" applyFont="1" applyBorder="1" applyAlignment="1">
      <alignment horizontal="justify" vertical="center" wrapText="1"/>
    </xf>
    <xf numFmtId="168" fontId="38" fillId="0" borderId="35" xfId="19" applyNumberFormat="1" applyFont="1" applyBorder="1" applyAlignment="1" applyProtection="1">
      <alignment horizontal="right" vertical="center" wrapText="1"/>
      <protection locked="0"/>
    </xf>
    <xf numFmtId="168" fontId="38" fillId="0" borderId="35" xfId="29" applyNumberFormat="1" applyFont="1" applyFill="1" applyBorder="1" applyAlignment="1" applyProtection="1">
      <alignment horizontal="right" vertical="center" wrapText="1"/>
      <protection locked="0"/>
    </xf>
    <xf numFmtId="0" fontId="88" fillId="0" borderId="0" xfId="0" applyFont="1"/>
    <xf numFmtId="0" fontId="89" fillId="0" borderId="0" xfId="0" applyFont="1"/>
    <xf numFmtId="168" fontId="39" fillId="0" borderId="0" xfId="34" applyFont="1" applyFill="1" applyBorder="1" applyAlignment="1" applyProtection="1">
      <alignment vertical="center"/>
      <protection locked="0"/>
    </xf>
    <xf numFmtId="0" fontId="78" fillId="0" borderId="0" xfId="2" applyFont="1" applyFill="1" applyAlignment="1">
      <alignment horizontal="left"/>
    </xf>
    <xf numFmtId="0" fontId="28" fillId="6" borderId="4" xfId="2" applyFont="1" applyFill="1" applyBorder="1" applyAlignment="1">
      <alignment horizontal="center" vertical="center" wrapText="1"/>
    </xf>
    <xf numFmtId="165" fontId="28" fillId="6" borderId="3" xfId="3" applyNumberFormat="1" applyFont="1" applyFill="1" applyBorder="1" applyAlignment="1">
      <alignment horizontal="center" vertical="center" wrapText="1"/>
    </xf>
    <xf numFmtId="3" fontId="28" fillId="6" borderId="3" xfId="3" applyNumberFormat="1" applyFont="1" applyFill="1" applyBorder="1" applyAlignment="1">
      <alignment horizontal="center" vertical="center" wrapText="1"/>
    </xf>
    <xf numFmtId="0" fontId="11" fillId="0" borderId="0" xfId="0" applyFont="1" applyAlignment="1">
      <alignment horizontal="left" vertical="center"/>
    </xf>
    <xf numFmtId="167" fontId="28" fillId="6" borderId="3" xfId="3" applyNumberFormat="1" applyFont="1" applyFill="1" applyBorder="1" applyAlignment="1">
      <alignment horizontal="center" vertical="center" wrapText="1"/>
    </xf>
    <xf numFmtId="0" fontId="28" fillId="6" borderId="3" xfId="3" applyNumberFormat="1" applyFont="1" applyFill="1" applyBorder="1" applyAlignment="1">
      <alignment horizontal="center" vertical="center" wrapText="1"/>
    </xf>
    <xf numFmtId="0" fontId="28" fillId="6" borderId="4" xfId="4" applyFont="1" applyFill="1" applyBorder="1" applyAlignment="1">
      <alignment horizontal="center" vertical="center" wrapText="1"/>
    </xf>
    <xf numFmtId="17" fontId="28" fillId="6" borderId="3" xfId="2" applyNumberFormat="1" applyFont="1" applyFill="1" applyBorder="1" applyAlignment="1">
      <alignment horizontal="center" vertical="center" wrapText="1"/>
    </xf>
    <xf numFmtId="0" fontId="28" fillId="6" borderId="3" xfId="4" applyFont="1" applyFill="1" applyBorder="1" applyAlignment="1">
      <alignment horizontal="center" vertical="center" wrapText="1"/>
    </xf>
    <xf numFmtId="166" fontId="28" fillId="6" borderId="3" xfId="2" applyNumberFormat="1" applyFont="1" applyFill="1" applyBorder="1" applyAlignment="1">
      <alignment horizontal="center" vertical="center" wrapText="1"/>
    </xf>
    <xf numFmtId="166" fontId="28" fillId="6" borderId="3" xfId="4" applyNumberFormat="1" applyFont="1" applyFill="1" applyBorder="1" applyAlignment="1">
      <alignment horizontal="center" vertical="center" wrapText="1"/>
    </xf>
    <xf numFmtId="4" fontId="28" fillId="6" borderId="3" xfId="2" applyNumberFormat="1" applyFont="1" applyFill="1" applyBorder="1" applyAlignment="1">
      <alignment horizontal="center" vertical="center" wrapText="1"/>
    </xf>
    <xf numFmtId="4" fontId="28" fillId="6" borderId="3" xfId="4" applyNumberFormat="1" applyFont="1" applyFill="1" applyBorder="1" applyAlignment="1">
      <alignment horizontal="center" vertical="center" wrapText="1"/>
    </xf>
    <xf numFmtId="0" fontId="34" fillId="6" borderId="0" xfId="15" applyFont="1" applyFill="1" applyAlignment="1">
      <alignment horizontal="center" vertical="center" wrapText="1"/>
    </xf>
    <xf numFmtId="0" fontId="35" fillId="6" borderId="0" xfId="15" applyFont="1" applyFill="1" applyAlignment="1">
      <alignment horizontal="center" vertical="center"/>
    </xf>
    <xf numFmtId="0" fontId="19" fillId="6" borderId="0" xfId="15" applyFont="1" applyFill="1" applyAlignment="1">
      <alignment horizontal="center"/>
    </xf>
    <xf numFmtId="0" fontId="20" fillId="6" borderId="0" xfId="15" applyFont="1" applyFill="1" applyAlignment="1">
      <alignment horizontal="center"/>
    </xf>
    <xf numFmtId="0" fontId="21" fillId="0" borderId="5" xfId="15" applyFont="1" applyBorder="1" applyAlignment="1">
      <alignment horizontal="center" vertical="center" wrapText="1"/>
    </xf>
    <xf numFmtId="1" fontId="19" fillId="6" borderId="0" xfId="15" applyNumberFormat="1" applyFont="1" applyFill="1" applyAlignment="1">
      <alignment horizontal="center" vertical="center"/>
    </xf>
    <xf numFmtId="0" fontId="20" fillId="6" borderId="0" xfId="15" applyFont="1" applyFill="1" applyAlignment="1">
      <alignment horizontal="center" vertical="center"/>
    </xf>
    <xf numFmtId="0" fontId="28" fillId="6" borderId="0" xfId="15" applyFont="1" applyFill="1" applyAlignment="1">
      <alignment horizontal="center" vertical="center"/>
    </xf>
    <xf numFmtId="0" fontId="29" fillId="6" borderId="0" xfId="15" applyFont="1" applyFill="1" applyAlignment="1">
      <alignment horizontal="center" vertical="center"/>
    </xf>
    <xf numFmtId="0" fontId="19" fillId="6" borderId="0" xfId="15" applyFont="1" applyFill="1" applyAlignment="1">
      <alignment horizontal="center" vertical="center"/>
    </xf>
    <xf numFmtId="0" fontId="75" fillId="6" borderId="0" xfId="15" applyFont="1" applyFill="1" applyAlignment="1">
      <alignment horizontal="center"/>
    </xf>
    <xf numFmtId="49" fontId="21" fillId="0" borderId="5" xfId="4" applyNumberFormat="1" applyFont="1" applyBorder="1" applyAlignment="1">
      <alignment horizontal="center"/>
    </xf>
    <xf numFmtId="174" fontId="21" fillId="0" borderId="5" xfId="27" applyFont="1" applyBorder="1" applyAlignment="1">
      <alignment horizontal="center" vertical="top" wrapText="1"/>
    </xf>
    <xf numFmtId="0" fontId="77" fillId="6" borderId="0" xfId="0" applyFont="1" applyFill="1" applyAlignment="1">
      <alignment horizontal="center"/>
    </xf>
    <xf numFmtId="0" fontId="77" fillId="6" borderId="7" xfId="0" applyFont="1" applyFill="1" applyBorder="1" applyAlignment="1">
      <alignment horizontal="center"/>
    </xf>
    <xf numFmtId="0" fontId="75" fillId="6" borderId="0" xfId="15" applyFont="1" applyFill="1" applyAlignment="1">
      <alignment horizontal="center" vertical="center"/>
    </xf>
    <xf numFmtId="0" fontId="19" fillId="6" borderId="0" xfId="13" applyFont="1" applyFill="1" applyAlignment="1">
      <alignment horizontal="center" vertical="center"/>
    </xf>
    <xf numFmtId="0" fontId="20" fillId="6" borderId="0" xfId="13" applyFont="1" applyFill="1" applyAlignment="1">
      <alignment horizontal="center" vertical="center"/>
    </xf>
    <xf numFmtId="49" fontId="23" fillId="0" borderId="5" xfId="15" applyNumberFormat="1" applyFont="1" applyBorder="1" applyAlignment="1">
      <alignment horizontal="center" vertical="center" wrapText="1"/>
    </xf>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8" fillId="6" borderId="11" xfId="0" applyFont="1" applyFill="1" applyBorder="1" applyAlignment="1">
      <alignment horizontal="center" vertical="center" wrapText="1"/>
    </xf>
    <xf numFmtId="0" fontId="6" fillId="0" borderId="0" xfId="15" applyFont="1" applyAlignment="1" applyProtection="1">
      <alignment horizontal="left" vertical="top" wrapText="1"/>
      <protection locked="0"/>
    </xf>
    <xf numFmtId="0" fontId="21" fillId="0" borderId="0" xfId="15" applyFont="1" applyAlignment="1">
      <alignment horizontal="center" vertical="center" wrapText="1"/>
    </xf>
    <xf numFmtId="0" fontId="21" fillId="0" borderId="5" xfId="15" applyFont="1" applyBorder="1" applyAlignment="1">
      <alignment horizontal="center"/>
    </xf>
    <xf numFmtId="49" fontId="21" fillId="0" borderId="0" xfId="4" applyNumberFormat="1" applyFont="1" applyAlignment="1">
      <alignment horizontal="center"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21" fillId="0" borderId="0" xfId="15" applyFont="1" applyAlignment="1">
      <alignment horizontal="center"/>
    </xf>
    <xf numFmtId="0" fontId="21" fillId="0" borderId="0" xfId="15" applyFont="1" applyAlignment="1">
      <alignment horizontal="center" vertical="center"/>
    </xf>
    <xf numFmtId="0" fontId="21" fillId="0" borderId="5" xfId="15" applyFont="1" applyBorder="1" applyAlignment="1">
      <alignment horizontal="center" vertical="center"/>
    </xf>
    <xf numFmtId="3" fontId="21" fillId="0" borderId="5" xfId="15" applyNumberFormat="1" applyFont="1" applyBorder="1" applyAlignment="1">
      <alignment horizontal="center" vertical="center"/>
    </xf>
    <xf numFmtId="0" fontId="19" fillId="6" borderId="0" xfId="15" applyFont="1" applyFill="1" applyAlignment="1">
      <alignment horizontal="center" vertical="center" wrapText="1"/>
    </xf>
    <xf numFmtId="0" fontId="45" fillId="9" borderId="0" xfId="15" applyFont="1" applyFill="1" applyAlignment="1">
      <alignment horizontal="center" vertical="center"/>
    </xf>
    <xf numFmtId="0" fontId="46" fillId="9" borderId="0" xfId="15" applyFont="1" applyFill="1" applyAlignment="1">
      <alignment horizontal="center" vertical="center"/>
    </xf>
    <xf numFmtId="0" fontId="34" fillId="8" borderId="0" xfId="15" applyFont="1" applyFill="1" applyAlignment="1" applyProtection="1">
      <alignment horizontal="center" vertical="center"/>
      <protection locked="0"/>
    </xf>
    <xf numFmtId="0" fontId="35" fillId="8" borderId="0" xfId="15" applyFont="1" applyFill="1" applyAlignment="1" applyProtection="1">
      <alignment horizontal="center" vertical="center"/>
      <protection locked="0"/>
    </xf>
    <xf numFmtId="0" fontId="34" fillId="8" borderId="0" xfId="15" applyFont="1" applyFill="1" applyAlignment="1">
      <alignment horizontal="center" vertical="center"/>
    </xf>
    <xf numFmtId="0" fontId="35" fillId="8" borderId="0" xfId="15" applyFont="1" applyFill="1" applyAlignment="1">
      <alignment horizontal="center" vertical="center"/>
    </xf>
    <xf numFmtId="0" fontId="34" fillId="8" borderId="0" xfId="15" applyFont="1" applyFill="1" applyAlignment="1" applyProtection="1">
      <alignment horizontal="center" wrapText="1"/>
      <protection locked="0"/>
    </xf>
    <xf numFmtId="0" fontId="35" fillId="8" borderId="0" xfId="15" applyFont="1" applyFill="1" applyAlignment="1" applyProtection="1">
      <alignment horizontal="center"/>
      <protection locked="0"/>
    </xf>
    <xf numFmtId="0" fontId="34" fillId="8" borderId="0" xfId="15" applyFont="1" applyFill="1" applyAlignment="1">
      <alignment horizontal="center"/>
    </xf>
    <xf numFmtId="0" fontId="35" fillId="8" borderId="0" xfId="15" applyFont="1" applyFill="1" applyAlignment="1">
      <alignment horizontal="center"/>
    </xf>
    <xf numFmtId="0" fontId="34" fillId="8" borderId="0" xfId="15" applyFont="1" applyFill="1" applyAlignment="1">
      <alignment horizontal="center" vertical="center" wrapText="1"/>
    </xf>
    <xf numFmtId="0" fontId="34" fillId="6" borderId="0" xfId="15" applyFont="1" applyFill="1" applyAlignment="1">
      <alignment horizontal="center"/>
    </xf>
    <xf numFmtId="0" fontId="35" fillId="6" borderId="0" xfId="15" applyFont="1" applyFill="1" applyAlignment="1">
      <alignment horizontal="center"/>
    </xf>
    <xf numFmtId="0" fontId="34" fillId="8" borderId="0" xfId="15" applyFont="1" applyFill="1" applyBorder="1" applyAlignment="1">
      <alignment horizontal="center"/>
    </xf>
    <xf numFmtId="0" fontId="19" fillId="6" borderId="0" xfId="15" applyFont="1" applyFill="1" applyAlignment="1" applyProtection="1">
      <alignment horizontal="center" vertical="center"/>
      <protection locked="0"/>
    </xf>
    <xf numFmtId="0" fontId="20" fillId="6" borderId="0" xfId="15" applyFont="1" applyFill="1" applyAlignment="1" applyProtection="1">
      <alignment horizontal="center" vertical="center"/>
      <protection locked="0"/>
    </xf>
    <xf numFmtId="0" fontId="36" fillId="0" borderId="0" xfId="15" applyFont="1" applyAlignment="1">
      <alignment horizontal="center" vertical="center" wrapText="1"/>
    </xf>
    <xf numFmtId="0" fontId="36" fillId="0" borderId="5" xfId="15" applyFont="1" applyBorder="1" applyAlignment="1">
      <alignment horizontal="center" vertical="center" wrapText="1"/>
    </xf>
    <xf numFmtId="49" fontId="36" fillId="0" borderId="34" xfId="4" applyNumberFormat="1" applyFont="1" applyBorder="1" applyAlignment="1">
      <alignment horizontal="center" vertical="center" wrapText="1"/>
    </xf>
    <xf numFmtId="0" fontId="43" fillId="0" borderId="5" xfId="0" applyFont="1" applyBorder="1" applyAlignment="1">
      <alignment horizontal="center" vertical="center" wrapText="1"/>
    </xf>
    <xf numFmtId="0" fontId="39" fillId="0" borderId="0" xfId="15" applyFont="1" applyAlignment="1">
      <alignment horizontal="left" vertical="top" wrapText="1"/>
    </xf>
    <xf numFmtId="0" fontId="61" fillId="0" borderId="0" xfId="15" applyFont="1" applyAlignment="1">
      <alignment horizontal="center" vertical="center"/>
    </xf>
    <xf numFmtId="0" fontId="61" fillId="0" borderId="5" xfId="15" applyFont="1" applyBorder="1" applyAlignment="1">
      <alignment horizontal="center" vertical="center"/>
    </xf>
    <xf numFmtId="0" fontId="62" fillId="0" borderId="5" xfId="15" applyFont="1" applyBorder="1" applyAlignment="1">
      <alignment horizontal="center" vertical="center"/>
    </xf>
    <xf numFmtId="0" fontId="61" fillId="0" borderId="0" xfId="15" applyFont="1" applyAlignment="1">
      <alignment horizontal="center" vertical="center" wrapText="1"/>
    </xf>
    <xf numFmtId="0" fontId="43" fillId="0" borderId="0" xfId="53" applyFont="1" applyAlignment="1">
      <alignment horizontal="center" vertical="center" wrapText="1"/>
    </xf>
    <xf numFmtId="0" fontId="43" fillId="0" borderId="5" xfId="53" applyFont="1" applyBorder="1" applyAlignment="1">
      <alignment horizontal="center" vertical="center" wrapText="1"/>
    </xf>
    <xf numFmtId="0" fontId="36" fillId="0" borderId="5" xfId="15" applyFont="1" applyBorder="1" applyAlignment="1">
      <alignment horizontal="center" vertical="center"/>
    </xf>
    <xf numFmtId="0" fontId="43" fillId="0" borderId="5" xfId="53" applyFont="1" applyBorder="1" applyAlignment="1">
      <alignment horizontal="center" vertical="center"/>
    </xf>
    <xf numFmtId="175" fontId="21" fillId="0" borderId="5" xfId="15" applyNumberFormat="1" applyFont="1" applyBorder="1" applyAlignment="1">
      <alignment horizontal="center" vertical="center"/>
    </xf>
    <xf numFmtId="0" fontId="9" fillId="0" borderId="0" xfId="0" applyFont="1" applyAlignment="1">
      <alignment horizontal="left" vertical="top" wrapText="1"/>
    </xf>
    <xf numFmtId="181" fontId="21" fillId="0" borderId="0" xfId="15" applyNumberFormat="1" applyFont="1" applyAlignment="1">
      <alignment horizontal="center" vertical="center" wrapText="1"/>
    </xf>
    <xf numFmtId="181" fontId="21" fillId="0" borderId="5" xfId="15" applyNumberFormat="1" applyFont="1" applyBorder="1" applyAlignment="1">
      <alignment horizontal="center" vertical="center"/>
    </xf>
    <xf numFmtId="175" fontId="21" fillId="0" borderId="0" xfId="15" applyNumberFormat="1" applyFont="1" applyAlignment="1">
      <alignment horizontal="center" vertical="center" wrapText="1"/>
    </xf>
    <xf numFmtId="181" fontId="21" fillId="0" borderId="0" xfId="15" applyNumberFormat="1" applyFont="1" applyAlignment="1">
      <alignment horizontal="center" vertical="center"/>
    </xf>
    <xf numFmtId="0" fontId="42" fillId="0" borderId="0" xfId="0" applyFont="1" applyAlignment="1">
      <alignment horizontal="center" vertical="center" wrapText="1"/>
    </xf>
    <xf numFmtId="0" fontId="42" fillId="0" borderId="5" xfId="0" applyFont="1" applyBorder="1" applyAlignment="1">
      <alignment horizontal="center" vertical="center" wrapText="1"/>
    </xf>
    <xf numFmtId="0" fontId="54" fillId="0" borderId="5" xfId="15" applyFont="1" applyBorder="1" applyAlignment="1" applyProtection="1">
      <alignment horizontal="center"/>
      <protection locked="0"/>
    </xf>
    <xf numFmtId="0" fontId="19" fillId="6" borderId="0" xfId="15" applyFont="1" applyFill="1" applyAlignment="1">
      <alignment horizontal="center" wrapText="1"/>
    </xf>
    <xf numFmtId="0" fontId="6" fillId="0" borderId="0" xfId="15" applyFont="1" applyAlignment="1">
      <alignment vertical="center" wrapText="1"/>
    </xf>
    <xf numFmtId="0" fontId="6" fillId="0" borderId="0" xfId="15" applyFont="1" applyBorder="1" applyAlignment="1" applyProtection="1">
      <alignment horizontal="left" vertical="center" wrapText="1"/>
      <protection locked="0"/>
    </xf>
    <xf numFmtId="0" fontId="6" fillId="0" borderId="0" xfId="15" applyFont="1" applyBorder="1" applyAlignment="1">
      <alignment horizontal="left" vertical="center" wrapText="1"/>
    </xf>
    <xf numFmtId="0" fontId="6" fillId="0" borderId="0" xfId="15" applyFont="1" applyBorder="1" applyAlignment="1">
      <alignment horizontal="justify" vertical="center" wrapText="1"/>
    </xf>
    <xf numFmtId="0" fontId="6" fillId="0" borderId="0" xfId="15" applyFont="1" applyAlignment="1">
      <alignment horizontal="justify" vertical="center" wrapText="1"/>
    </xf>
    <xf numFmtId="0" fontId="21" fillId="0" borderId="0" xfId="15" applyFont="1" applyAlignment="1" applyProtection="1">
      <alignment horizontal="center" vertical="center" wrapText="1"/>
      <protection locked="0"/>
    </xf>
    <xf numFmtId="0" fontId="21" fillId="0" borderId="5" xfId="15" applyFont="1" applyBorder="1" applyAlignment="1" applyProtection="1">
      <alignment horizontal="center" vertical="center" wrapText="1"/>
      <protection locked="0"/>
    </xf>
    <xf numFmtId="0" fontId="19" fillId="6" borderId="0" xfId="15" applyFont="1" applyFill="1" applyAlignment="1">
      <alignment vertical="center"/>
    </xf>
    <xf numFmtId="0" fontId="20" fillId="6" borderId="0" xfId="15" applyFont="1" applyFill="1" applyAlignment="1">
      <alignment vertical="center"/>
    </xf>
    <xf numFmtId="0" fontId="21" fillId="0" borderId="21" xfId="15" applyFont="1" applyBorder="1" applyAlignment="1">
      <alignment horizontal="center" vertical="center" wrapText="1"/>
    </xf>
    <xf numFmtId="0" fontId="66" fillId="0" borderId="21" xfId="15" applyFont="1" applyBorder="1" applyAlignment="1" applyProtection="1">
      <alignment horizontal="center" vertical="center"/>
      <protection locked="0"/>
    </xf>
    <xf numFmtId="0" fontId="66" fillId="0" borderId="22" xfId="15" applyFont="1" applyBorder="1" applyAlignment="1" applyProtection="1">
      <alignment horizontal="center" vertical="center"/>
      <protection locked="0"/>
    </xf>
    <xf numFmtId="0" fontId="28" fillId="6" borderId="0" xfId="60" applyFont="1" applyFill="1" applyAlignment="1">
      <alignment horizontal="center"/>
    </xf>
    <xf numFmtId="0" fontId="29" fillId="6" borderId="0" xfId="60" applyFont="1" applyFill="1" applyBorder="1" applyAlignment="1">
      <alignment horizontal="center" vertical="top"/>
    </xf>
    <xf numFmtId="0" fontId="21" fillId="2" borderId="24" xfId="60" applyFont="1" applyFill="1" applyBorder="1" applyAlignment="1">
      <alignment horizontal="center" vertical="center" wrapText="1"/>
    </xf>
    <xf numFmtId="0" fontId="21" fillId="2" borderId="25" xfId="60" applyFont="1" applyFill="1" applyBorder="1" applyAlignment="1">
      <alignment horizontal="center" vertical="center" wrapText="1"/>
    </xf>
    <xf numFmtId="0" fontId="21" fillId="2" borderId="26" xfId="60" applyFont="1" applyFill="1" applyBorder="1" applyAlignment="1">
      <alignment horizontal="center" vertical="center" wrapText="1"/>
    </xf>
    <xf numFmtId="0" fontId="21" fillId="0" borderId="5" xfId="60" applyFont="1" applyBorder="1" applyAlignment="1">
      <alignment horizontal="center" vertical="center" wrapText="1"/>
    </xf>
    <xf numFmtId="0" fontId="45" fillId="9" borderId="0" xfId="15" applyFont="1" applyFill="1" applyAlignment="1">
      <alignment vertical="center"/>
    </xf>
    <xf numFmtId="0" fontId="46" fillId="9" borderId="0" xfId="15" applyFont="1" applyFill="1" applyAlignment="1">
      <alignment vertical="center"/>
    </xf>
    <xf numFmtId="0" fontId="45" fillId="9" borderId="0" xfId="15" applyFont="1" applyFill="1" applyAlignment="1">
      <alignment horizontal="center" vertical="center" wrapText="1"/>
    </xf>
    <xf numFmtId="0" fontId="34" fillId="8" borderId="0" xfId="15" applyFont="1" applyFill="1" applyAlignment="1">
      <alignment horizontal="center" wrapText="1"/>
    </xf>
    <xf numFmtId="0" fontId="19" fillId="6" borderId="0" xfId="15" applyFont="1" applyFill="1" applyAlignment="1" applyProtection="1">
      <alignment horizontal="center" wrapText="1"/>
      <protection locked="0"/>
    </xf>
    <xf numFmtId="0" fontId="20" fillId="6" borderId="0" xfId="15" applyFont="1" applyFill="1" applyAlignment="1" applyProtection="1">
      <alignment horizontal="center"/>
      <protection locked="0"/>
    </xf>
    <xf numFmtId="0" fontId="6" fillId="0" borderId="0" xfId="15" applyFont="1" applyAlignment="1">
      <alignment horizontal="left" vertical="top" wrapText="1"/>
    </xf>
  </cellXfs>
  <cellStyles count="67">
    <cellStyle name="Millares" xfId="1" builtinId="3"/>
    <cellStyle name="Millares [0] 2" xfId="7" xr:uid="{F225C889-A6C7-41A5-9224-CB7F327A2D04}"/>
    <cellStyle name="Millares [0] 2 2 4" xfId="34" xr:uid="{148122BA-510F-4DB7-A2B4-37E61F7291D8}"/>
    <cellStyle name="Millares [0] 2 4" xfId="10" xr:uid="{14098512-D3B2-4DEF-8BD5-B46AAFE66869}"/>
    <cellStyle name="Millares [0] 2 5" xfId="43" xr:uid="{8E84B9DC-B002-407D-9726-C1CC7BC4E0AC}"/>
    <cellStyle name="Millares [0] 3" xfId="9" xr:uid="{0234A7E3-C7E6-467A-B8AE-FED8381E2012}"/>
    <cellStyle name="Millares [0] 4" xfId="21" xr:uid="{AD6CA01D-CB89-4B53-8D3A-620A801194B2}"/>
    <cellStyle name="Millares [0] 4 4" xfId="48" xr:uid="{FD56CFB7-4099-4DCB-83A3-EAE536092C52}"/>
    <cellStyle name="Millares [0] 5" xfId="62" xr:uid="{727A0BE5-238B-4566-B08C-3499C35819C4}"/>
    <cellStyle name="Millares [0] 6 2 2" xfId="58" xr:uid="{F0CA133A-F72E-405A-A7E7-739FEC4CD72A}"/>
    <cellStyle name="Millares [0]_EXPICIONCREDI2003instrumento0130704" xfId="64" xr:uid="{30A7DE31-26A2-458F-AAE0-F931330DFE1B}"/>
    <cellStyle name="Millares 10 2" xfId="19" xr:uid="{6CC4EA1C-4A17-4D24-BD0C-6F77B053778E}"/>
    <cellStyle name="Millares 10 3" xfId="65" xr:uid="{810FB9F6-F388-4289-9529-84AF8AB56C09}"/>
    <cellStyle name="Millares 11 2" xfId="29" xr:uid="{4F05EE27-A6FA-4059-8C6D-FA6A153801FB}"/>
    <cellStyle name="Millares 11 2 2" xfId="35" xr:uid="{6A0B718C-F1FE-4706-A482-CF4EB5AFE379}"/>
    <cellStyle name="Millares 11 2 3" xfId="36" xr:uid="{1A5B5E86-7FC0-4134-98B7-2B44010D6846}"/>
    <cellStyle name="Millares 11 2 3 2" xfId="52" xr:uid="{C77FBEA3-4988-43DB-9F73-4D7D52B90A32}"/>
    <cellStyle name="Millares 11 2 4" xfId="39" xr:uid="{65DB6D65-F2FD-4A81-A1A1-5600D8B16ED0}"/>
    <cellStyle name="Millares 11 2 6" xfId="42" xr:uid="{805998B2-A002-43E1-8BA1-FBABFA39C400}"/>
    <cellStyle name="Millares 11 2 8" xfId="55" xr:uid="{E8F61E0C-81DF-41EB-AE35-F86A4EE66F2B}"/>
    <cellStyle name="Millares 14" xfId="31" xr:uid="{12D4C952-7F19-454E-819E-EB59983490F3}"/>
    <cellStyle name="Millares 14 3" xfId="54" xr:uid="{A92B900E-1FEA-4F36-BB6E-53DFED0A11E1}"/>
    <cellStyle name="Millares 15 2" xfId="37" xr:uid="{77FBBC1E-B5A9-43DD-B410-4AF07B72EBA7}"/>
    <cellStyle name="Millares 15 2 2" xfId="57" xr:uid="{B41774CE-D1A2-453C-8779-2DE366DD8A59}"/>
    <cellStyle name="Millares 15 2 3" xfId="56" xr:uid="{9E45C426-0652-4443-BFA3-356BDEAB07ED}"/>
    <cellStyle name="Millares 17" xfId="23" xr:uid="{FA77275C-8D48-4CCA-996B-6EFD92A618EE}"/>
    <cellStyle name="Millares 18" xfId="51" xr:uid="{43228ED7-78CC-4F88-B0A5-2C89F76CD83C}"/>
    <cellStyle name="Millares 2" xfId="12" xr:uid="{79CCFE6E-92AE-44B4-A1D1-5837F1CA2665}"/>
    <cellStyle name="Millares 2 2" xfId="16" xr:uid="{FB74F328-0505-4175-B9AA-28EF1A806A3A}"/>
    <cellStyle name="Millares 2 3 2" xfId="41" xr:uid="{20EFFB7E-1551-41CD-A348-1601AB0700C5}"/>
    <cellStyle name="Millares 2 4 2" xfId="49" xr:uid="{59D346B6-F3DF-4E73-A115-F787F00D67ED}"/>
    <cellStyle name="Millares 2 4 3" xfId="44" xr:uid="{C7B8A0F4-202D-40E3-A41E-D5AD7C5943E3}"/>
    <cellStyle name="Millares 3" xfId="20" xr:uid="{B6D1DE73-B7A5-4B50-B2A5-BE1FEA8923EB}"/>
    <cellStyle name="Millares 33 2" xfId="33" xr:uid="{A2EDCEE9-4A4E-4774-9DBA-E8C6B855872C}"/>
    <cellStyle name="Millares 35 2" xfId="27" xr:uid="{0AC0BE64-4964-49EB-A37A-076C54BECFA2}"/>
    <cellStyle name="Millares 39" xfId="30" xr:uid="{B71F5C23-6DF0-46C7-B9B6-29693B80B46D}"/>
    <cellStyle name="Millares 4" xfId="63" xr:uid="{FC01673C-EC73-47F4-9634-1B7FC2D1811B}"/>
    <cellStyle name="Millares 4 2" xfId="8" xr:uid="{0E392494-F5F8-49A8-8FAD-1C9760FE42A5}"/>
    <cellStyle name="Millares 4 2 2" xfId="14" xr:uid="{E9F34569-8771-46D2-BE4E-83825104E617}"/>
    <cellStyle name="Millares 5" xfId="3" xr:uid="{E02D5516-2FB0-48A0-AB38-798A9657B6E5}"/>
    <cellStyle name="Millares 6" xfId="5" xr:uid="{59209FFB-AA75-40A0-9914-F5155A964335}"/>
    <cellStyle name="Millares 6 2" xfId="47" xr:uid="{209E77F8-F596-4675-8613-39BEBD0C4F35}"/>
    <cellStyle name="Millares 6 3" xfId="25" xr:uid="{DC37DD75-2CFA-4FC9-9EED-2562F3F2E2CC}"/>
    <cellStyle name="Millares 6 4 2 2 2" xfId="59" xr:uid="{4EFCFCDB-07F8-4E6D-93AC-8B4BE1073995}"/>
    <cellStyle name="Millares 6 4 3" xfId="46" xr:uid="{5E697A43-24B6-4C2D-8DA9-B29840633424}"/>
    <cellStyle name="Millares 6 5" xfId="40" xr:uid="{04A38D00-D6F1-437B-A906-4B8FF1B5DD1C}"/>
    <cellStyle name="Millares 7" xfId="6" xr:uid="{FED509B1-81BB-4417-9A90-77151D3EF399}"/>
    <cellStyle name="Millares 7 2" xfId="24" xr:uid="{407CA4E9-D48A-4A98-B19D-0D6E1A61FBCF}"/>
    <cellStyle name="Millares 9 2" xfId="32" xr:uid="{0FAE971F-8225-445C-9107-A3979040DAC2}"/>
    <cellStyle name="Millares 9 2 2" xfId="45" xr:uid="{049F6A31-510F-4810-A797-D2D3D5E8EDD3}"/>
    <cellStyle name="Millares_DESPUESREPROCESOenviado-2301201 2" xfId="66" xr:uid="{15F397D3-876D-41A9-AA6C-15995F068600}"/>
    <cellStyle name="Moneda 2" xfId="38" xr:uid="{3FDCC0DB-4B4F-44A3-A66A-133872BF2945}"/>
    <cellStyle name="Normal" xfId="0" builtinId="0"/>
    <cellStyle name="Normal 10" xfId="22" xr:uid="{D03EAC7A-6C97-45C5-9C03-078B613B1AC5}"/>
    <cellStyle name="Normal 10 2" xfId="28" xr:uid="{DE6C9FC6-76BB-4988-9787-B9ED2974C437}"/>
    <cellStyle name="Normal 11" xfId="13" xr:uid="{F0A8F649-A3AF-433C-928C-4DEC84A1C416}"/>
    <cellStyle name="Normal 11 2" xfId="15" xr:uid="{6AF39CE9-0B43-49D6-A16E-6F6796F33BD1}"/>
    <cellStyle name="Normal 13" xfId="11" xr:uid="{ECF17B98-497A-42D9-A62D-DDE04848776D}"/>
    <cellStyle name="Normal 2" xfId="53" xr:uid="{1F1621D9-A853-446E-BCB8-30EBF0E119F0}"/>
    <cellStyle name="Normal 2 2" xfId="4" xr:uid="{E353F215-0D98-4E53-8C35-A4D2A6539E48}"/>
    <cellStyle name="Normal 3" xfId="61" xr:uid="{A277CE97-B9B7-4043-81FC-CFA448AC720B}"/>
    <cellStyle name="Normal 49" xfId="17" xr:uid="{90BE2A65-8E5B-4A74-A2B8-D566780F6C64}"/>
    <cellStyle name="Normal 5" xfId="18" xr:uid="{204FFA7B-3914-4835-980C-CBDAD2FFA97D}"/>
    <cellStyle name="Normal 8 2" xfId="60" xr:uid="{097E1548-7702-4EA7-BE07-765A0B7D0AAA}"/>
    <cellStyle name="Normal_SITUACIÓN FINANCIERA BANCO REPUBLICA" xfId="2" xr:uid="{6EA643E8-B949-45C1-85E9-FB664AEAE60D}"/>
    <cellStyle name="Porcentaje 2" xfId="26" xr:uid="{EF9BF3C8-EB12-4659-B975-32EF9D97A999}"/>
    <cellStyle name="Porcentaje 6" xfId="50" xr:uid="{8ADBAFD8-ED34-4AD6-B2CB-CDAB5FED2092}"/>
  </cellStyles>
  <dxfs count="0"/>
  <tableStyles count="0" defaultTableStyle="TableStyleMedium2" defaultPivotStyle="PivotStyleLight16"/>
  <colors>
    <mruColors>
      <color rgb="FF53FFA1"/>
      <color rgb="FFCDACE6"/>
      <color rgb="FFFFE1FF"/>
      <color rgb="FFFF6699"/>
      <color rgb="FF7DFFB8"/>
      <color rgb="FF003366"/>
      <color rgb="FF2743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9.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theme" Target="theme/theme1.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externalLink" Target="externalLinks/externalLink15.xml"/><Relationship Id="rId128" Type="http://schemas.openxmlformats.org/officeDocument/2006/relationships/externalLink" Target="externalLinks/externalLink20.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externalLink" Target="externalLinks/externalLink5.xml"/><Relationship Id="rId118" Type="http://schemas.openxmlformats.org/officeDocument/2006/relationships/externalLink" Target="externalLinks/externalLink10.xml"/><Relationship Id="rId134" Type="http://schemas.openxmlformats.org/officeDocument/2006/relationships/externalLink" Target="externalLinks/externalLink26.xml"/><Relationship Id="rId139" Type="http://schemas.openxmlformats.org/officeDocument/2006/relationships/styles" Target="styles.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externalLink" Target="externalLinks/externalLink16.xml"/><Relationship Id="rId129" Type="http://schemas.openxmlformats.org/officeDocument/2006/relationships/externalLink" Target="externalLinks/externalLink21.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externalLink" Target="externalLinks/externalLink6.xml"/><Relationship Id="rId119" Type="http://schemas.openxmlformats.org/officeDocument/2006/relationships/externalLink" Target="externalLinks/externalLink11.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externalLink" Target="externalLinks/externalLink22.xml"/><Relationship Id="rId135" Type="http://schemas.openxmlformats.org/officeDocument/2006/relationships/externalLink" Target="externalLinks/externalLink27.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1.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externalLink" Target="externalLinks/externalLink12.xml"/><Relationship Id="rId125" Type="http://schemas.openxmlformats.org/officeDocument/2006/relationships/externalLink" Target="externalLinks/externalLink17.xml"/><Relationship Id="rId141"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externalLink" Target="externalLinks/externalLink2.xml"/><Relationship Id="rId115" Type="http://schemas.openxmlformats.org/officeDocument/2006/relationships/externalLink" Target="externalLinks/externalLink7.xml"/><Relationship Id="rId131" Type="http://schemas.openxmlformats.org/officeDocument/2006/relationships/externalLink" Target="externalLinks/externalLink23.xml"/><Relationship Id="rId136" Type="http://schemas.openxmlformats.org/officeDocument/2006/relationships/externalLink" Target="externalLinks/externalLink28.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externalLink" Target="externalLinks/externalLink1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externalLink" Target="externalLinks/externalLink13.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externalLink" Target="externalLinks/externalLink8.xml"/><Relationship Id="rId137" Type="http://schemas.openxmlformats.org/officeDocument/2006/relationships/externalLink" Target="externalLinks/externalLink29.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externalLink" Target="externalLinks/externalLink3.xml"/><Relationship Id="rId132" Type="http://schemas.openxmlformats.org/officeDocument/2006/relationships/externalLink" Target="externalLinks/externalLink24.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externalLink" Target="externalLinks/externalLink19.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externalLink" Target="externalLinks/externalLink4.xml"/><Relationship Id="rId133" Type="http://schemas.openxmlformats.org/officeDocument/2006/relationships/externalLink" Target="externalLinks/externalLink25.xml"/><Relationship Id="rId16" Type="http://schemas.openxmlformats.org/officeDocument/2006/relationships/worksheet" Target="worksheets/sheet16.xml"/></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0</xdr:rowOff>
    </xdr:from>
    <xdr:to>
      <xdr:col>0</xdr:col>
      <xdr:colOff>0</xdr:colOff>
      <xdr:row>5</xdr:row>
      <xdr:rowOff>0</xdr:rowOff>
    </xdr:to>
    <xdr:sp macro="" textlink="">
      <xdr:nvSpPr>
        <xdr:cNvPr id="2" name="9 CuadroTexto">
          <a:extLst>
            <a:ext uri="{FF2B5EF4-FFF2-40B4-BE49-F238E27FC236}">
              <a16:creationId xmlns:a16="http://schemas.microsoft.com/office/drawing/2014/main" id="{FD2779EA-6C38-4517-A825-252BC7C8874F}"/>
            </a:ext>
          </a:extLst>
        </xdr:cNvPr>
        <xdr:cNvSpPr txBox="1"/>
      </xdr:nvSpPr>
      <xdr:spPr>
        <a:xfrm rot="16200000">
          <a:off x="0" y="217170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400" b="1"/>
            <a:t>2014</a:t>
          </a:r>
        </a:p>
      </xdr:txBody>
    </xdr:sp>
    <xdr:clientData/>
  </xdr:twoCellAnchor>
  <xdr:twoCellAnchor>
    <xdr:from>
      <xdr:col>0</xdr:col>
      <xdr:colOff>0</xdr:colOff>
      <xdr:row>5</xdr:row>
      <xdr:rowOff>0</xdr:rowOff>
    </xdr:from>
    <xdr:to>
      <xdr:col>0</xdr:col>
      <xdr:colOff>0</xdr:colOff>
      <xdr:row>5</xdr:row>
      <xdr:rowOff>0</xdr:rowOff>
    </xdr:to>
    <xdr:sp macro="" textlink="">
      <xdr:nvSpPr>
        <xdr:cNvPr id="3" name="10 CuadroTexto">
          <a:extLst>
            <a:ext uri="{FF2B5EF4-FFF2-40B4-BE49-F238E27FC236}">
              <a16:creationId xmlns:a16="http://schemas.microsoft.com/office/drawing/2014/main" id="{CCAD96A5-5CDC-4879-B1BA-5A6126DF38C1}"/>
            </a:ext>
          </a:extLst>
        </xdr:cNvPr>
        <xdr:cNvSpPr txBox="1"/>
      </xdr:nvSpPr>
      <xdr:spPr>
        <a:xfrm rot="16200000">
          <a:off x="0" y="217170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400" b="1"/>
            <a:t>2015</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gcastrru/Configuraci&#243;n%20local/Archivos%20temporales%20de%20Internet/Content.Outlook/7HU3L8MU/cuadrosreserva-publicacio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jcelispi\AppData\Local\Microsoft\Windows\Temporary%20Internet%20Files\Content.Outlook\JZR4CIVT\Checklist%20-%20Reconocimiento%20PPYE.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fimat4\Users\jcelispi\AppData\Local\Microsoft\Windows\Temporary%20Internet%20Files\Content.Outlook\JZR4CIVT\Checklist%20-%20Reconocimiento%20PPY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dgsf\Users\dmojicro\Documents\DCO\NIIF\Intangibles\6.a-transicion\Soportes%20Movimiento\Movimiento%20NIIF-%202014_29012015.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fimat2\ca\Presupuesto\Informes\2003\03_Hardwar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fimat2\ca\Presupuesto\Proyecto%202009\200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dgsf\users\jquint\Reservas\Conciliaciones\SALDOS%20TI.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Ofimat4\dgsf\2.%20Informaci&#243;n%20financiera\2.1%20Estados%20Financieros%20B&#225;sicos\Mensuales\Flujo%20de%20Operaciones%20Monetarias%20Efectivas\2014\FC-ANEXOS-04-201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3037ADF4\conciliaci&#243;n%20Julio%20Goldman%20Opics.xls" TargetMode="External"/></Relationships>
</file>

<file path=xl/externalLinks/_rels/externalLink18.xml.rels><?xml version="1.0" encoding="UTF-8" standalone="yes"?>
<Relationships xmlns="http://schemas.openxmlformats.org/package/2006/relationships"><Relationship Id="rId2" Type="http://schemas.microsoft.com/office/2019/04/relationships/externalLinkLongPath" Target="file:///\\Ofimat4\dco\Documents%20and%20Settings\gcastrru\Configuraci&#243;n%20local\Archivos%20temporales%20de%20Internet\OLK1D\Administradores%20Externos\Conciliaci&#243;n%20mensual%20OPICS%20-%20%20Administrador\2002\Julio\conciliaci&#243;n%20Julio%20Goldman%20Opics.xls?3037ADF4" TargetMode="External"/><Relationship Id="rId1" Type="http://schemas.openxmlformats.org/officeDocument/2006/relationships/externalLinkPath" Target="file:///\\3037ADF4\conciliaci&#243;n%20Julio%20Goldman%20Opic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yduartgo\AppData\Local\Microsoft\Windows\INetCache\Content.Outlook\SK2698QS\Estado%20de%20flujos%20de%20efectivo_2022%20DICIEMBRE%20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gcastrru\Configuraci&#243;n%20local\Archivos%20temporales%20de%20Internet\Content.Outlook\7HU3L8MU\cuadrosreserva-publicacion.xls" TargetMode="External"/></Relationships>
</file>

<file path=xl/externalLinks/_rels/externalLink20.xml.rels><?xml version="1.0" encoding="UTF-8" standalone="yes"?>
<Relationships xmlns="http://schemas.openxmlformats.org/package/2006/relationships"><Relationship Id="rId2" Type="http://schemas.microsoft.com/office/2019/04/relationships/externalLinkLongPath" Target="/personal/yduartgo_banrep_gov_co/Documents/Documents/Yadira%20Duarte%20Banrep/Jefatura%20secci&#243;n%20regulacion%20y%20analisis/Estados%20financieros%20y%20Notas%20del%20BANREP/Notas%20estados%20financieros%202022%20-%202021/Estado%20de%20flujos%20de%20efectivo_2022%20DICIEMBRE%202022.xlsx?1B297FC8" TargetMode="External"/><Relationship Id="rId1" Type="http://schemas.openxmlformats.org/officeDocument/2006/relationships/externalLinkPath" Target="file:///\\1B297FC8\Estado%20de%20flujos%20de%20efectivo_2022%20DICIEMBRE%202022.xlsx" TargetMode="External"/></Relationships>
</file>

<file path=xl/externalLinks/_rels/externalLink21.xml.rels><?xml version="1.0" encoding="UTF-8" standalone="yes"?>
<Relationships xmlns="http://schemas.openxmlformats.org/package/2006/relationships"><Relationship Id="rId3" Type="http://schemas.openxmlformats.org/officeDocument/2006/relationships/externalLinkPath" Target="https://bancodelarepublica-my.sharepoint.com/personal/yduartgo_banrep_gov_co/Documents/Documents/Yadira%20Duarte%20Banrep/Jefatura%20secci&#243;n%20regulacion%20y%20analisis/Estados%20financieros%20y%20Notas%20del%20BANREP/Notas%20estados%20financieros%202023%20-%202022/Estado%20de%20flujos%20de%20efectivo%20dic%202023%20con%20soportes.xlsx" TargetMode="External"/><Relationship Id="rId2" Type="http://schemas.microsoft.com/office/2019/04/relationships/externalLinkLongPath" Target="/personal/yduartgo_banrep_gov_co/Documents/Documents/Yadira%20Duarte%20Banrep/Jefatura%20secci&#243;n%20regulacion%20y%20analisis/Estados%20financieros%20y%20Notas%20del%20BANREP/Notas%20estados%20financieros%202023%20-%202022/Estado%20de%20flujos%20de%20efectivo%20dic%202023%20con%20soportes.xlsx?D6D23CE3" TargetMode="External"/><Relationship Id="rId1" Type="http://schemas.openxmlformats.org/officeDocument/2006/relationships/externalLinkPath" Target="file:///\\D6D23CE3\Estado%20de%20flujos%20de%20efectivo%20dic%202023%20con%20soportes.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atos\Mis%20documentos\DCO\NIIF\Intangibles\aspectos%20tecnicos\NIIF%20INTANGIBLES.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Ofimat4\Datos\Mis%20documentos\DCO\NIIF\Intangibles\aspectos%20tecnicos\NIIF%20INTANGIBLES.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Ofimat4\Documents%20and%20Settings\jgutiehe\Mis%20documentos\users\NOTASEF\2008\ELABORADOJFTOGRACE\publicacion\Notas%20Estados%20financieros%20Dic%2031%20de%202008%20-%20definitivo%20para%20monedas%20azul%2015%2001%2009.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jgutiehe\Mis%20documentos\users\NOTASEF\2008\ELABORADOJFTOGRACE\publicacion\Notas%20Estados%20financieros%20Dic%2031%20de%202008%20-%20definitivo%20para%20monedas%20azul%2015%2001%2009.xls" TargetMode="External"/></Relationships>
</file>

<file path=xl/externalLinks/_rels/externalLink26.xml.rels><?xml version="1.0" encoding="UTF-8" standalone="yes"?>
<Relationships xmlns="http://schemas.openxmlformats.org/package/2006/relationships"><Relationship Id="rId2" Type="http://schemas.microsoft.com/office/2019/04/relationships/externalLinkLongPath" Target="/Documents%20and%20Settings/jgutiehe/Mis%20documentos/users/NOTASEF/2008/ELABORADOJFTOGRACE/publicacion/Notas%20Estados%20financieros%20Dic%2031%20de%202008%20-%20definitivo%20para%20monedas%20azul%2015%2001%2009.xls?76AE069B" TargetMode="External"/><Relationship Id="rId1" Type="http://schemas.openxmlformats.org/officeDocument/2006/relationships/externalLinkPath" Target="file:///\\76AE069B\Notas%20Estados%20financieros%20Dic%2031%20de%202008%20-%20definitivo%20para%20monedas%20azul%2015%2001%2009.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76AE069B\Notas%20Estados%20financieros%20Dic%2031%20de%202008%20-%20definitivo%20para%20monedas%20azul%2015%2001%200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Ofimat2\ca\Presupuesto\Informes\2003\03_Gasto.xls" TargetMode="External"/></Relationships>
</file>

<file path=xl/externalLinks/_rels/externalLink29.xml.rels><?xml version="1.0" encoding="UTF-8" standalone="yes"?>
<Relationships xmlns="http://schemas.openxmlformats.org/package/2006/relationships"><Relationship Id="rId2" Type="http://schemas.openxmlformats.org/officeDocument/2006/relationships/externalLinkPath" Target="file:///C:\Users\yduartgo\AppData\Local\Microsoft\Windows\INetCache\Content.Outlook\HYOBGUFR\Flujo%20de%20efectivo%20BANREP%202024%20-%202023.xlsx" TargetMode="External"/><Relationship Id="rId1" Type="http://schemas.openxmlformats.org/officeDocument/2006/relationships/externalLinkPath" Target="file:///C:\Users\yduartgo\AppData\Local\Microsoft\Windows\INetCache\Content.Outlook\HYOBGUFR\Flujo%20de%20efectivo%20BANREP%202024%20-%20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fimat4\Documents%20and%20Settings\gcastrru\Configuraci&#243;n%20local\Archivos%20temporales%20de%20Internet\Content.Outlook\7HU3L8MU\cuadrosreserva-publicaci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users\jquint\Reservas\Conciliaciones\SALDOS%20TI.xls"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personal/yduartgo_banrep_gov_co/Documents/Documents/Yadira%20Duarte%20Banrep/Jefatura%20secci&#243;n%20regulacion%20y%20analisis/Estados%20financieros%20y%20Notas%20del%20BANREP/Notas%20estados%20financieros%202022%20-%202021/Estados%20financieros%20Diciembre%202022%20Firmas%20revisado.xlsx?1B297FC8" TargetMode="External"/><Relationship Id="rId1" Type="http://schemas.openxmlformats.org/officeDocument/2006/relationships/externalLinkPath" Target="file:///\\1B297FC8\Estados%20financieros%20Diciembre%202022%20Firmas%20revisad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Presupuesto\Informes\2014\14_DG-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fimat2\ca\Presupuesto\Informes\2004\04_Gast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jcelispi\AppData\Local\Microsoft\Windows\Temporary%20Internet%20Files\Content.Outlook\JZR4CIVT\Checklist%20-%20%20Aspectos%20tecnicos%20intangibles%20201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Ofimat4\Users\jcelispi\AppData\Local\Microsoft\Windows\Temporary%20Internet%20Files\Content.Outlook\JZR4CIVT\Checklist%20-%20%20Aspectos%20tecnicos%20intangibles%20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rsionesreservas"/>
      <sheetName val="composicionpormoneda"/>
      <sheetName val="Futuros Directo"/>
      <sheetName val="Futuros ADMON"/>
      <sheetName val="ContratosForwardDirecta"/>
      <sheetName val="ContratosForwardAdmon"/>
      <sheetName val="Ingreso Forward y futuros-Nota6"/>
    </sheetNames>
    <sheetDataSet>
      <sheetData sheetId="0">
        <row r="2">
          <cell r="K2">
            <v>2243.59</v>
          </cell>
        </row>
      </sheetData>
      <sheetData sheetId="1" refreshError="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list-Recon"/>
      <sheetName val="Formato - Asp. Tec"/>
      <sheetName val="Formato - Asp. Tec Nvo"/>
      <sheetName val="Cédula Analitica"/>
    </sheetNames>
    <sheetDataSet>
      <sheetData sheetId="0" refreshError="1"/>
      <sheetData sheetId="1" refreshError="1"/>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list-Recon"/>
      <sheetName val="Formato - Asp. Tec"/>
      <sheetName val="Formato - Asp. Tec Nvo"/>
      <sheetName val="Cédula Analitica"/>
      <sheetName val="Hoja1"/>
    </sheetNames>
    <sheetDataSet>
      <sheetData sheetId="0" refreshError="1"/>
      <sheetData sheetId="1" refreshError="1"/>
      <sheetData sheetId="2"/>
      <sheetData sheetId="3"/>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VIMIENTO -SIC"/>
      <sheetName val="SALDOS INICIALES"/>
      <sheetName val="SW CORPORATIVO"/>
      <sheetName val="VALIDACION AMORTIZACION"/>
      <sheetName val="SW EN DESARROLLO"/>
      <sheetName val="ANEXO"/>
      <sheetName val="GASTOS PAG X ANTI"/>
      <sheetName val="LICENCIAS"/>
      <sheetName val="LICENCIAS ajustado"/>
      <sheetName val="licencias12-14"/>
      <sheetName val="ANEXO COMWARE"/>
      <sheetName val="ANEXO SAS"/>
      <sheetName val="ANEXO SAP"/>
      <sheetName val="19159556"/>
      <sheetName val="CTS GASTO"/>
      <sheetName val="saldos SIC-PCGA"/>
      <sheetName val="resumen 192015"/>
      <sheetName val="CM"/>
      <sheetName val="ajuste 51802002"/>
      <sheetName val="saldos NIIF"/>
      <sheetName val="Hoja1"/>
    </sheetNames>
    <sheetDataSet>
      <sheetData sheetId="0"/>
      <sheetData sheetId="1"/>
      <sheetData sheetId="2"/>
      <sheetData sheetId="3"/>
      <sheetData sheetId="4"/>
      <sheetData sheetId="5"/>
      <sheetData sheetId="6"/>
      <sheetData sheetId="7">
        <row r="46">
          <cell r="B46">
            <v>778171991.32000005</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uperado_Hoja1"/>
      <sheetName val="Acumulado"/>
      <sheetName val="Anexo"/>
      <sheetName val="Contratos"/>
      <sheetName val="PagosContrat"/>
      <sheetName val="Contabilidad"/>
      <sheetName val="Distribuciones"/>
      <sheetName val="Resumen"/>
      <sheetName val="Hoja1"/>
    </sheetNames>
    <sheetDataSet>
      <sheetData sheetId="0" refreshError="1"/>
      <sheetData sheetId="1" refreshError="1"/>
      <sheetData sheetId="2">
        <row r="14">
          <cell r="B14" t="str">
            <v>AREA BANCO</v>
          </cell>
        </row>
        <row r="15">
          <cell r="B15" t="str">
            <v>2385</v>
          </cell>
          <cell r="U15">
            <v>0</v>
          </cell>
        </row>
        <row r="16">
          <cell r="B16" t="str">
            <v>2385</v>
          </cell>
          <cell r="U16">
            <v>0</v>
          </cell>
        </row>
        <row r="17">
          <cell r="B17" t="str">
            <v>2387</v>
          </cell>
          <cell r="U17">
            <v>0</v>
          </cell>
        </row>
        <row r="18">
          <cell r="B18" t="str">
            <v>2393</v>
          </cell>
          <cell r="U18">
            <v>0</v>
          </cell>
        </row>
        <row r="19">
          <cell r="B19" t="str">
            <v>2393</v>
          </cell>
          <cell r="U19">
            <v>0</v>
          </cell>
        </row>
        <row r="20">
          <cell r="B20" t="str">
            <v>2393</v>
          </cell>
          <cell r="U20">
            <v>0</v>
          </cell>
        </row>
        <row r="21">
          <cell r="B21" t="str">
            <v>2393</v>
          </cell>
          <cell r="U21">
            <v>0</v>
          </cell>
        </row>
        <row r="22">
          <cell r="B22" t="str">
            <v>2393</v>
          </cell>
          <cell r="U22">
            <v>0</v>
          </cell>
        </row>
        <row r="23">
          <cell r="B23" t="str">
            <v>2393</v>
          </cell>
          <cell r="U23">
            <v>0</v>
          </cell>
        </row>
        <row r="24">
          <cell r="B24" t="str">
            <v>2393</v>
          </cell>
          <cell r="U24">
            <v>0</v>
          </cell>
        </row>
        <row r="25">
          <cell r="B25" t="str">
            <v>2393</v>
          </cell>
          <cell r="U25">
            <v>0</v>
          </cell>
        </row>
        <row r="26">
          <cell r="B26" t="str">
            <v>2393</v>
          </cell>
          <cell r="U26">
            <v>0</v>
          </cell>
        </row>
        <row r="27">
          <cell r="B27" t="str">
            <v>2393</v>
          </cell>
          <cell r="U27">
            <v>0</v>
          </cell>
        </row>
        <row r="28">
          <cell r="B28" t="str">
            <v>2393</v>
          </cell>
          <cell r="U28">
            <v>0</v>
          </cell>
        </row>
        <row r="29">
          <cell r="B29" t="str">
            <v>2394-1</v>
          </cell>
          <cell r="U29">
            <v>0</v>
          </cell>
        </row>
        <row r="30">
          <cell r="B30" t="str">
            <v>2394-1</v>
          </cell>
          <cell r="U30">
            <v>0</v>
          </cell>
        </row>
        <row r="31">
          <cell r="B31" t="str">
            <v>2394-2</v>
          </cell>
          <cell r="U31">
            <v>0</v>
          </cell>
        </row>
        <row r="32">
          <cell r="B32" t="str">
            <v>2394-2</v>
          </cell>
          <cell r="U32">
            <v>0</v>
          </cell>
        </row>
        <row r="33">
          <cell r="B33" t="str">
            <v>2394-3</v>
          </cell>
          <cell r="U33">
            <v>0</v>
          </cell>
        </row>
        <row r="34">
          <cell r="B34" t="str">
            <v>2394-4</v>
          </cell>
          <cell r="U34">
            <v>0</v>
          </cell>
        </row>
        <row r="35">
          <cell r="B35" t="str">
            <v>2394-4</v>
          </cell>
          <cell r="U35">
            <v>0</v>
          </cell>
        </row>
        <row r="36">
          <cell r="B36" t="str">
            <v>2394-4</v>
          </cell>
          <cell r="U36">
            <v>0</v>
          </cell>
        </row>
        <row r="37">
          <cell r="B37" t="str">
            <v>2394-4</v>
          </cell>
          <cell r="U37">
            <v>0</v>
          </cell>
        </row>
        <row r="38">
          <cell r="B38" t="str">
            <v>2394-4</v>
          </cell>
          <cell r="U38">
            <v>0</v>
          </cell>
        </row>
        <row r="39">
          <cell r="B39" t="str">
            <v>2394-4</v>
          </cell>
          <cell r="U39">
            <v>0</v>
          </cell>
        </row>
        <row r="40">
          <cell r="U40">
            <v>0</v>
          </cell>
        </row>
        <row r="41">
          <cell r="B41" t="str">
            <v>Total DTIN-ST</v>
          </cell>
          <cell r="U41">
            <v>0</v>
          </cell>
        </row>
        <row r="42">
          <cell r="B42" t="str">
            <v>2401-2</v>
          </cell>
          <cell r="U42">
            <v>0</v>
          </cell>
        </row>
        <row r="43">
          <cell r="B43" t="str">
            <v>2401-3</v>
          </cell>
          <cell r="U43">
            <v>0</v>
          </cell>
        </row>
        <row r="44">
          <cell r="B44" t="str">
            <v>2401-4</v>
          </cell>
          <cell r="U44">
            <v>0</v>
          </cell>
        </row>
        <row r="45">
          <cell r="B45" t="str">
            <v>2401-4</v>
          </cell>
          <cell r="U45">
            <v>0</v>
          </cell>
        </row>
        <row r="46">
          <cell r="U46">
            <v>0</v>
          </cell>
        </row>
        <row r="47">
          <cell r="B47" t="str">
            <v>Total USI</v>
          </cell>
          <cell r="U47">
            <v>0</v>
          </cell>
        </row>
        <row r="48">
          <cell r="B48" t="str">
            <v>TOTAL EQUIPOS DE COMUNICACIONES Y TELEFONIA</v>
          </cell>
          <cell r="U48">
            <v>0</v>
          </cell>
        </row>
        <row r="49">
          <cell r="B49" t="str">
            <v>2416-3</v>
          </cell>
          <cell r="U49">
            <v>0</v>
          </cell>
        </row>
        <row r="50">
          <cell r="B50" t="str">
            <v>2416-3</v>
          </cell>
          <cell r="U50">
            <v>0</v>
          </cell>
        </row>
        <row r="51">
          <cell r="B51" t="str">
            <v>2416-3</v>
          </cell>
          <cell r="U51">
            <v>0</v>
          </cell>
        </row>
        <row r="52">
          <cell r="B52" t="str">
            <v>2416-3</v>
          </cell>
          <cell r="U52">
            <v>0</v>
          </cell>
        </row>
        <row r="53">
          <cell r="B53" t="str">
            <v>2416-3</v>
          </cell>
          <cell r="U53">
            <v>0</v>
          </cell>
        </row>
        <row r="54">
          <cell r="B54" t="str">
            <v>2416-4</v>
          </cell>
          <cell r="U54">
            <v>0</v>
          </cell>
        </row>
        <row r="55">
          <cell r="B55" t="str">
            <v>2416-11</v>
          </cell>
          <cell r="U55">
            <v>0</v>
          </cell>
        </row>
        <row r="56">
          <cell r="B56" t="str">
            <v>2416-13</v>
          </cell>
          <cell r="U56">
            <v>185044506</v>
          </cell>
        </row>
        <row r="57">
          <cell r="B57" t="str">
            <v>2416-13</v>
          </cell>
          <cell r="U57">
            <v>157933007.99000001</v>
          </cell>
        </row>
        <row r="58">
          <cell r="B58" t="str">
            <v>2416-15</v>
          </cell>
          <cell r="U58">
            <v>0</v>
          </cell>
        </row>
        <row r="59">
          <cell r="B59" t="str">
            <v>2416-18</v>
          </cell>
          <cell r="U59">
            <v>0</v>
          </cell>
        </row>
        <row r="60">
          <cell r="B60" t="str">
            <v>2416-18</v>
          </cell>
          <cell r="U60">
            <v>0</v>
          </cell>
        </row>
        <row r="61">
          <cell r="U61">
            <v>0</v>
          </cell>
        </row>
        <row r="62">
          <cell r="B62" t="str">
            <v>Total DTIN-SCC</v>
          </cell>
          <cell r="U62">
            <v>342977513.99000001</v>
          </cell>
        </row>
        <row r="63">
          <cell r="B63" t="str">
            <v>2496-0</v>
          </cell>
          <cell r="U63">
            <v>11705152</v>
          </cell>
        </row>
        <row r="64">
          <cell r="B64" t="str">
            <v>2496-0</v>
          </cell>
          <cell r="U64">
            <v>856006.02999997139</v>
          </cell>
        </row>
        <row r="65">
          <cell r="B65" t="str">
            <v>2496-0</v>
          </cell>
          <cell r="U65">
            <v>30721688</v>
          </cell>
        </row>
        <row r="66">
          <cell r="B66" t="str">
            <v>2496</v>
          </cell>
          <cell r="U66">
            <v>41405738.75</v>
          </cell>
        </row>
        <row r="67">
          <cell r="B67" t="str">
            <v>2496</v>
          </cell>
          <cell r="U67">
            <v>0</v>
          </cell>
        </row>
        <row r="68">
          <cell r="B68" t="str">
            <v>2496</v>
          </cell>
          <cell r="U68">
            <v>0</v>
          </cell>
        </row>
        <row r="69">
          <cell r="B69" t="str">
            <v>2496</v>
          </cell>
          <cell r="U69">
            <v>0</v>
          </cell>
        </row>
        <row r="70">
          <cell r="B70" t="str">
            <v>2497</v>
          </cell>
          <cell r="U70">
            <v>0</v>
          </cell>
        </row>
        <row r="71">
          <cell r="B71" t="str">
            <v>2497</v>
          </cell>
          <cell r="U71">
            <v>0</v>
          </cell>
        </row>
        <row r="72">
          <cell r="B72" t="str">
            <v>2498</v>
          </cell>
          <cell r="U72">
            <v>0</v>
          </cell>
        </row>
        <row r="73">
          <cell r="B73" t="str">
            <v>2498</v>
          </cell>
          <cell r="U73">
            <v>0</v>
          </cell>
        </row>
        <row r="74">
          <cell r="B74" t="str">
            <v>2498</v>
          </cell>
          <cell r="U74">
            <v>0</v>
          </cell>
        </row>
        <row r="75">
          <cell r="B75" t="str">
            <v>2498</v>
          </cell>
          <cell r="U75">
            <v>0</v>
          </cell>
        </row>
        <row r="76">
          <cell r="B76" t="str">
            <v>2498</v>
          </cell>
          <cell r="U76">
            <v>0</v>
          </cell>
        </row>
        <row r="77">
          <cell r="B77" t="str">
            <v>2498</v>
          </cell>
          <cell r="U77">
            <v>0</v>
          </cell>
        </row>
        <row r="78">
          <cell r="B78" t="str">
            <v>2498</v>
          </cell>
          <cell r="U78">
            <v>0</v>
          </cell>
        </row>
        <row r="79">
          <cell r="B79" t="str">
            <v>9292</v>
          </cell>
          <cell r="U79">
            <v>0</v>
          </cell>
        </row>
        <row r="80">
          <cell r="B80" t="str">
            <v>9292</v>
          </cell>
          <cell r="U80">
            <v>0</v>
          </cell>
        </row>
        <row r="81">
          <cell r="B81" t="str">
            <v>9292</v>
          </cell>
          <cell r="U81">
            <v>0</v>
          </cell>
        </row>
        <row r="82">
          <cell r="B82" t="str">
            <v>9292</v>
          </cell>
          <cell r="U82">
            <v>0</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ido"/>
      <sheetName val="Supuestos"/>
      <sheetName val="Inversión Hardware"/>
      <sheetName val="Inversión Software"/>
      <sheetName val="Inversión Variación "/>
      <sheetName val="Inversión Resumen"/>
      <sheetName val="2085 Of.Ppal"/>
      <sheetName val="Vta.Tok"/>
      <sheetName val="SW Of. Ppal"/>
      <sheetName val="SW DGI"/>
      <sheetName val="SPA 2009"/>
      <sheetName val="SPBC 2009"/>
      <sheetName val="SoftManagement"/>
      <sheetName val="SW SCC"/>
      <sheetName val="SW ST"/>
      <sheetName val="SW DSI"/>
      <sheetName val="SW UPCI"/>
      <sheetName val="SW GOC"/>
      <sheetName val="Diferidos"/>
      <sheetName val="Dif 8106"/>
      <sheetName val="Dif 8107"/>
      <sheetName val="8083 Of.Ppal"/>
      <sheetName val="8097 Of.Ppal"/>
      <sheetName val="8087 Of.Ppal"/>
      <sheetName val="8087 C.Efectivo"/>
      <sheetName val="Resumen Mtos."/>
      <sheetName val="8254 Of.Ppal"/>
      <sheetName val="8253 Of.Ppal"/>
      <sheetName val="8255 Of.Ppal"/>
      <sheetName val="8256 Of.Ppal"/>
      <sheetName val="8258 Of.Ppal"/>
      <sheetName val="8259 Of.Ppal."/>
      <sheetName val="8058 Of.Ppal"/>
      <sheetName val="Cos.Tok"/>
      <sheetName val="6102 Of.Ppal."/>
      <sheetName val="8077 Of.Ppal"/>
      <sheetName val="Variac.OPxGrupos"/>
      <sheetName val="Variac.OP"/>
      <sheetName val="Datos informe"/>
      <sheetName val="Datos_informe (2)"/>
      <sheetName val="SW Imprenta"/>
      <sheetName val="SW C.Moneda"/>
      <sheetName val="8083 SUC"/>
      <sheetName val="8097 SUC"/>
      <sheetName val="8087 SUC"/>
      <sheetName val="8254 Imprenta"/>
      <sheetName val="8255 SUC"/>
      <sheetName val="8253 Imprenta"/>
      <sheetName val="8258 SUC"/>
      <sheetName val="8259 SUC"/>
      <sheetName val="8259 Total"/>
      <sheetName val="8259 Costo CT03480600"/>
      <sheetName val="8058 Imprenta"/>
      <sheetName val="Variac.SUC"/>
      <sheetName val="Variac.CONS"/>
      <sheetName val="Repuestos"/>
      <sheetName val="ConsultaSIPRES"/>
      <sheetName val="OPrincipal"/>
      <sheetName val="OPSipres"/>
      <sheetName val="Sucursales"/>
      <sheetName val="AnexoSUC"/>
      <sheetName val="Datos de entrada"/>
      <sheetName val="Conc. Renta"/>
      <sheetName val="Borrador formulario oficial"/>
      <sheetName val="Renta Presuntiva"/>
    </sheetNames>
    <sheetDataSet>
      <sheetData sheetId="0"/>
      <sheetData sheetId="1">
        <row r="6">
          <cell r="D6">
            <v>1.0549999999999999</v>
          </cell>
        </row>
        <row r="7">
          <cell r="D7">
            <v>1770.42</v>
          </cell>
        </row>
        <row r="9">
          <cell r="D9">
            <v>1665.27</v>
          </cell>
        </row>
        <row r="11">
          <cell r="D11">
            <v>1840.79</v>
          </cell>
        </row>
        <row r="16">
          <cell r="D16">
            <v>1.075</v>
          </cell>
        </row>
      </sheetData>
      <sheetData sheetId="2"/>
      <sheetData sheetId="3"/>
      <sheetData sheetId="4"/>
      <sheetData sheetId="5"/>
      <sheetData sheetId="6"/>
      <sheetData sheetId="7"/>
      <sheetData sheetId="8"/>
      <sheetData sheetId="9"/>
      <sheetData sheetId="10"/>
      <sheetData sheetId="11">
        <row r="1">
          <cell r="E1">
            <v>5.4999999999999938E-2</v>
          </cell>
          <cell r="I1">
            <v>61919</v>
          </cell>
        </row>
        <row r="2">
          <cell r="E2">
            <v>0.05</v>
          </cell>
          <cell r="I2">
            <v>48763</v>
          </cell>
        </row>
        <row r="3">
          <cell r="I3">
            <v>54789.68</v>
          </cell>
        </row>
        <row r="4">
          <cell r="E4">
            <v>3000</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RIBPASIVONUEVO"/>
      <sheetName val="ATRIBINDFAEP"/>
      <sheetName val="VIVF"/>
      <sheetName val="MES ACTUAL"/>
      <sheetName val="RDTOS"/>
      <sheetName val="ATRIBINDICE2"/>
      <sheetName val="ATRIBINDICE"/>
      <sheetName val="SALDOS"/>
      <sheetName val="COMPOSIC"/>
      <sheetName val="AYUDA"/>
      <sheetName val="MOVIMIENTO"/>
      <sheetName val="INDICE"/>
      <sheetName val="TCAMBIO"/>
      <sheetName val="CURVA"/>
      <sheetName val="ATRIBUCION"/>
      <sheetName val="INFORMACION"/>
    </sheetNames>
    <sheetDataSet>
      <sheetData sheetId="0" refreshError="1"/>
      <sheetData sheetId="1" refreshError="1"/>
      <sheetData sheetId="2" refreshError="1"/>
      <sheetData sheetId="3" refreshError="1"/>
      <sheetData sheetId="4" refreshError="1">
        <row r="2">
          <cell r="A2" t="str">
            <v>FECHA</v>
          </cell>
          <cell r="CR2" t="str">
            <v>FECHA</v>
          </cell>
          <cell r="CS2" t="str">
            <v>INDICE</v>
          </cell>
          <cell r="CT2" t="str">
            <v>BR-II</v>
          </cell>
          <cell r="CU2" t="str">
            <v>BR-I</v>
          </cell>
          <cell r="CV2" t="str">
            <v>BR</v>
          </cell>
          <cell r="CW2" t="str">
            <v>JPMORGAN</v>
          </cell>
          <cell r="CX2" t="str">
            <v>BARCLAYS</v>
          </cell>
          <cell r="CY2" t="str">
            <v>GOLDMAN</v>
          </cell>
          <cell r="CZ2" t="str">
            <v>FAEP</v>
          </cell>
          <cell r="DA2" t="str">
            <v>ABN-AMRO</v>
          </cell>
        </row>
        <row r="4">
          <cell r="DV4" t="str">
            <v>BR-I</v>
          </cell>
        </row>
      </sheetData>
      <sheetData sheetId="5" refreshError="1"/>
      <sheetData sheetId="6"/>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1"/>
      <sheetName val="OTROS ANEXOS (2)"/>
      <sheetName val="ANEXO 3"/>
      <sheetName val="OTROS ANEXOS"/>
      <sheetName val="ANEXO 1.4"/>
      <sheetName val="ANEXO 1.1."/>
      <sheetName val="GASTOS 1.1"/>
      <sheetName val="ANEXO 1.2"/>
      <sheetName val="ANEXO 1.2."/>
      <sheetName val="base 001"/>
      <sheetName val="base009"/>
      <sheetName val="base 111"/>
      <sheetName val="base 010"/>
      <sheetName val="Hoja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icsCifiCofi"/>
      <sheetName val="Goldman"/>
      <sheetName val="Diferencias"/>
      <sheetName val="GASTOS EN EL EXTERIOR"/>
    </sheetNames>
    <sheetDataSet>
      <sheetData sheetId="0">
        <row r="5">
          <cell r="A5" t="str">
            <v>36202C6A6</v>
          </cell>
          <cell r="B5">
            <v>41518</v>
          </cell>
          <cell r="C5" t="str">
            <v>20 dic 1999</v>
          </cell>
          <cell r="D5">
            <v>311063.13</v>
          </cell>
          <cell r="E5">
            <v>287733.39</v>
          </cell>
          <cell r="F5">
            <v>316895.56</v>
          </cell>
          <cell r="G5">
            <v>29162.17</v>
          </cell>
          <cell r="H5">
            <v>0</v>
          </cell>
          <cell r="I5">
            <v>1425.71</v>
          </cell>
          <cell r="J5">
            <v>1425.71</v>
          </cell>
          <cell r="K5">
            <v>5.5</v>
          </cell>
          <cell r="L5" t="str">
            <v>30F360</v>
          </cell>
          <cell r="M5" t="str">
            <v>NPV</v>
          </cell>
        </row>
        <row r="6">
          <cell r="A6" t="str">
            <v>36202CNF6</v>
          </cell>
          <cell r="B6">
            <v>40603</v>
          </cell>
          <cell r="C6" t="str">
            <v>20 dic 1999</v>
          </cell>
          <cell r="D6">
            <v>392047.18</v>
          </cell>
          <cell r="E6">
            <v>362643.64</v>
          </cell>
          <cell r="F6">
            <v>399888.12</v>
          </cell>
          <cell r="G6">
            <v>37244.480000000003</v>
          </cell>
          <cell r="H6">
            <v>0</v>
          </cell>
          <cell r="I6">
            <v>1796.88</v>
          </cell>
          <cell r="J6">
            <v>1796.88</v>
          </cell>
          <cell r="K6">
            <v>5.5</v>
          </cell>
          <cell r="L6" t="str">
            <v>30F360</v>
          </cell>
          <cell r="M6" t="str">
            <v>NPV</v>
          </cell>
        </row>
        <row r="7">
          <cell r="A7" t="str">
            <v>36202CPF4</v>
          </cell>
          <cell r="B7" t="str">
            <v>01 abr 2011</v>
          </cell>
          <cell r="C7" t="str">
            <v>20 dic 1999</v>
          </cell>
          <cell r="D7">
            <v>450119.22</v>
          </cell>
          <cell r="E7">
            <v>416360.26</v>
          </cell>
          <cell r="F7">
            <v>459121.6</v>
          </cell>
          <cell r="G7">
            <v>42761.34</v>
          </cell>
          <cell r="H7">
            <v>0</v>
          </cell>
          <cell r="I7">
            <v>2063.0500000000002</v>
          </cell>
          <cell r="J7">
            <v>2063.0500000000002</v>
          </cell>
          <cell r="K7">
            <v>5.5</v>
          </cell>
          <cell r="L7" t="str">
            <v>30F360</v>
          </cell>
          <cell r="M7" t="str">
            <v>NPV</v>
          </cell>
        </row>
        <row r="8">
          <cell r="A8" t="str">
            <v>36202CPW7</v>
          </cell>
          <cell r="B8">
            <v>40695</v>
          </cell>
          <cell r="C8" t="str">
            <v>20 dic 1999</v>
          </cell>
          <cell r="D8">
            <v>275038.71999999997</v>
          </cell>
          <cell r="E8">
            <v>254410.81</v>
          </cell>
          <cell r="F8">
            <v>280539.49</v>
          </cell>
          <cell r="G8">
            <v>26128.68</v>
          </cell>
          <cell r="H8">
            <v>0</v>
          </cell>
          <cell r="I8">
            <v>1260.5899999999999</v>
          </cell>
          <cell r="J8">
            <v>1260.5899999999999</v>
          </cell>
          <cell r="K8">
            <v>5.5</v>
          </cell>
          <cell r="L8" t="str">
            <v>30F360</v>
          </cell>
          <cell r="M8" t="str">
            <v>NPV</v>
          </cell>
        </row>
        <row r="9">
          <cell r="A9" t="str">
            <v>36202DAG6</v>
          </cell>
          <cell r="B9" t="str">
            <v>01 ene 2014</v>
          </cell>
          <cell r="C9" t="str">
            <v>20 dic 1999</v>
          </cell>
          <cell r="D9">
            <v>399615.67</v>
          </cell>
          <cell r="E9">
            <v>369644.52</v>
          </cell>
          <cell r="F9">
            <v>407108.46</v>
          </cell>
          <cell r="G9">
            <v>37463.94</v>
          </cell>
          <cell r="H9">
            <v>0</v>
          </cell>
          <cell r="I9">
            <v>1831.57</v>
          </cell>
          <cell r="J9">
            <v>1831.57</v>
          </cell>
          <cell r="K9">
            <v>5.5</v>
          </cell>
          <cell r="L9" t="str">
            <v>30F360</v>
          </cell>
          <cell r="M9" t="str">
            <v>NPV</v>
          </cell>
        </row>
        <row r="10">
          <cell r="A10" t="str">
            <v>36202DAW1</v>
          </cell>
          <cell r="B10">
            <v>41671</v>
          </cell>
          <cell r="C10" t="str">
            <v>17 dic 1999</v>
          </cell>
          <cell r="D10">
            <v>925147.73</v>
          </cell>
          <cell r="E10">
            <v>874698.27</v>
          </cell>
          <cell r="F10">
            <v>957527.9</v>
          </cell>
          <cell r="G10">
            <v>82829.63</v>
          </cell>
          <cell r="H10">
            <v>0</v>
          </cell>
          <cell r="I10">
            <v>4625.74</v>
          </cell>
          <cell r="J10">
            <v>4625.74</v>
          </cell>
          <cell r="K10">
            <v>6</v>
          </cell>
          <cell r="L10" t="str">
            <v>30F360</v>
          </cell>
          <cell r="M10" t="str">
            <v>NPV</v>
          </cell>
        </row>
        <row r="11">
          <cell r="A11" t="str">
            <v>36202DB67</v>
          </cell>
          <cell r="B11">
            <v>41760</v>
          </cell>
          <cell r="C11" t="str">
            <v>24 ene 2000</v>
          </cell>
          <cell r="D11">
            <v>799682.83</v>
          </cell>
          <cell r="E11">
            <v>743455.16</v>
          </cell>
          <cell r="F11">
            <v>827671.73</v>
          </cell>
          <cell r="G11">
            <v>84216.57</v>
          </cell>
          <cell r="H11">
            <v>0</v>
          </cell>
          <cell r="I11">
            <v>3998.41</v>
          </cell>
          <cell r="J11">
            <v>3998.41</v>
          </cell>
          <cell r="K11">
            <v>6</v>
          </cell>
          <cell r="L11" t="str">
            <v>30F360</v>
          </cell>
          <cell r="M11" t="str">
            <v>NPV</v>
          </cell>
        </row>
        <row r="12">
          <cell r="A12" t="str">
            <v>36202DCK5</v>
          </cell>
          <cell r="B12">
            <v>41791</v>
          </cell>
          <cell r="C12" t="str">
            <v>24 ene 2000</v>
          </cell>
          <cell r="D12">
            <v>2279548.13</v>
          </cell>
          <cell r="E12">
            <v>2119267.42</v>
          </cell>
          <cell r="F12">
            <v>2359332.31</v>
          </cell>
          <cell r="G12">
            <v>240064.89</v>
          </cell>
          <cell r="H12">
            <v>0</v>
          </cell>
          <cell r="I12">
            <v>11397.74</v>
          </cell>
          <cell r="J12">
            <v>11397.74</v>
          </cell>
          <cell r="K12">
            <v>6</v>
          </cell>
          <cell r="L12" t="str">
            <v>30F360</v>
          </cell>
          <cell r="M12" t="str">
            <v>NPV</v>
          </cell>
        </row>
        <row r="13">
          <cell r="A13" t="str">
            <v>36202DCZ2</v>
          </cell>
          <cell r="B13">
            <v>41821</v>
          </cell>
          <cell r="C13" t="str">
            <v>24 ene 2000</v>
          </cell>
          <cell r="D13">
            <v>732701.7</v>
          </cell>
          <cell r="E13">
            <v>681183.62</v>
          </cell>
          <cell r="F13">
            <v>758346.26</v>
          </cell>
          <cell r="G13">
            <v>77162.64</v>
          </cell>
          <cell r="H13">
            <v>0</v>
          </cell>
          <cell r="I13">
            <v>3663.51</v>
          </cell>
          <cell r="J13">
            <v>3663.51</v>
          </cell>
          <cell r="K13">
            <v>6</v>
          </cell>
          <cell r="L13" t="str">
            <v>30F360</v>
          </cell>
          <cell r="M13" t="str">
            <v>NPV</v>
          </cell>
        </row>
        <row r="14">
          <cell r="A14" t="str">
            <v>36202DDG3</v>
          </cell>
          <cell r="B14" t="str">
            <v>01 ago 2014</v>
          </cell>
          <cell r="C14" t="str">
            <v>24 ene 2000</v>
          </cell>
          <cell r="D14">
            <v>596279.67000000004</v>
          </cell>
          <cell r="E14">
            <v>554353.77</v>
          </cell>
          <cell r="F14">
            <v>617149.46</v>
          </cell>
          <cell r="G14">
            <v>62795.69</v>
          </cell>
          <cell r="H14">
            <v>0</v>
          </cell>
          <cell r="I14">
            <v>2981.4</v>
          </cell>
          <cell r="J14">
            <v>2981.4</v>
          </cell>
          <cell r="K14">
            <v>6</v>
          </cell>
          <cell r="L14" t="str">
            <v>30F360</v>
          </cell>
          <cell r="M14" t="str">
            <v>NPV</v>
          </cell>
        </row>
        <row r="15">
          <cell r="A15" t="str">
            <v>36202DDU2</v>
          </cell>
          <cell r="B15">
            <v>41883</v>
          </cell>
          <cell r="C15" t="str">
            <v>24 ene 2000</v>
          </cell>
          <cell r="D15">
            <v>373936</v>
          </cell>
          <cell r="E15">
            <v>347643.62</v>
          </cell>
          <cell r="F15">
            <v>387023.76</v>
          </cell>
          <cell r="G15">
            <v>39380.14</v>
          </cell>
          <cell r="H15">
            <v>0</v>
          </cell>
          <cell r="I15">
            <v>1869.68</v>
          </cell>
          <cell r="J15">
            <v>1869.68</v>
          </cell>
          <cell r="K15">
            <v>6</v>
          </cell>
          <cell r="L15" t="str">
            <v>30F360</v>
          </cell>
          <cell r="M15" t="str">
            <v>NPV</v>
          </cell>
        </row>
        <row r="16">
          <cell r="A16" t="str">
            <v>36202DER8</v>
          </cell>
          <cell r="B16">
            <v>41944</v>
          </cell>
          <cell r="C16" t="str">
            <v>24 ene 2000</v>
          </cell>
          <cell r="D16">
            <v>322168.84000000003</v>
          </cell>
          <cell r="E16">
            <v>299516.34000000003</v>
          </cell>
          <cell r="F16">
            <v>333444.75</v>
          </cell>
          <cell r="G16">
            <v>33928.410000000003</v>
          </cell>
          <cell r="H16">
            <v>0</v>
          </cell>
          <cell r="I16">
            <v>1610.84</v>
          </cell>
          <cell r="J16">
            <v>1610.84</v>
          </cell>
          <cell r="K16">
            <v>6</v>
          </cell>
          <cell r="L16" t="str">
            <v>30F360</v>
          </cell>
          <cell r="M16" t="str">
            <v>NPV</v>
          </cell>
        </row>
        <row r="17">
          <cell r="A17" t="str">
            <v>36202DFM8</v>
          </cell>
          <cell r="B17" t="str">
            <v>01 ene 2015</v>
          </cell>
          <cell r="C17" t="str">
            <v>24 ene 2000</v>
          </cell>
          <cell r="D17">
            <v>318172.08</v>
          </cell>
          <cell r="E17">
            <v>295800.58</v>
          </cell>
          <cell r="F17">
            <v>329308.09999999998</v>
          </cell>
          <cell r="G17">
            <v>33507.519999999997</v>
          </cell>
          <cell r="H17">
            <v>0</v>
          </cell>
          <cell r="I17">
            <v>1590.86</v>
          </cell>
          <cell r="J17">
            <v>1590.86</v>
          </cell>
          <cell r="K17">
            <v>6</v>
          </cell>
          <cell r="L17" t="str">
            <v>30F360</v>
          </cell>
          <cell r="M17" t="str">
            <v>NPV</v>
          </cell>
        </row>
        <row r="18">
          <cell r="A18" t="str">
            <v>36203ACD6</v>
          </cell>
          <cell r="B18">
            <v>39508</v>
          </cell>
          <cell r="C18" t="str">
            <v>16 ago 2001</v>
          </cell>
          <cell r="D18">
            <v>96815.039999999994</v>
          </cell>
          <cell r="E18">
            <v>100264.09</v>
          </cell>
          <cell r="F18">
            <v>103713.11</v>
          </cell>
          <cell r="G18">
            <v>3449.02</v>
          </cell>
          <cell r="H18">
            <v>0</v>
          </cell>
          <cell r="I18">
            <v>564.75</v>
          </cell>
          <cell r="J18">
            <v>564.75</v>
          </cell>
          <cell r="K18">
            <v>7</v>
          </cell>
          <cell r="L18" t="str">
            <v>BOND</v>
          </cell>
          <cell r="M18" t="str">
            <v>NPV</v>
          </cell>
        </row>
        <row r="19">
          <cell r="A19" t="str">
            <v>36203ACH7</v>
          </cell>
          <cell r="B19" t="str">
            <v>01 abr 2008</v>
          </cell>
          <cell r="C19" t="str">
            <v>16 ago 2001</v>
          </cell>
          <cell r="D19">
            <v>207730.5</v>
          </cell>
          <cell r="E19">
            <v>216818.71</v>
          </cell>
          <cell r="F19">
            <v>223171.11</v>
          </cell>
          <cell r="G19">
            <v>6352.4</v>
          </cell>
          <cell r="H19">
            <v>0</v>
          </cell>
          <cell r="I19">
            <v>1298.32</v>
          </cell>
          <cell r="J19">
            <v>1298.32</v>
          </cell>
          <cell r="K19">
            <v>7.5</v>
          </cell>
          <cell r="L19" t="str">
            <v>BOND</v>
          </cell>
          <cell r="M19" t="str">
            <v>NPV</v>
          </cell>
        </row>
        <row r="20">
          <cell r="A20" t="str">
            <v>36203AEY8</v>
          </cell>
          <cell r="B20" t="str">
            <v>01 ene 2008</v>
          </cell>
          <cell r="C20">
            <v>36573</v>
          </cell>
          <cell r="D20">
            <v>159966.47</v>
          </cell>
          <cell r="E20">
            <v>157916.91</v>
          </cell>
          <cell r="F20">
            <v>171364.08</v>
          </cell>
          <cell r="G20">
            <v>13447.17</v>
          </cell>
          <cell r="H20">
            <v>0</v>
          </cell>
          <cell r="I20">
            <v>933.14</v>
          </cell>
          <cell r="J20">
            <v>933.14</v>
          </cell>
          <cell r="K20">
            <v>7</v>
          </cell>
          <cell r="L20" t="str">
            <v>30F360</v>
          </cell>
          <cell r="M20" t="str">
            <v>NPV</v>
          </cell>
        </row>
        <row r="21">
          <cell r="A21" t="str">
            <v>36203AFW1</v>
          </cell>
          <cell r="B21">
            <v>39508</v>
          </cell>
          <cell r="C21" t="str">
            <v>16 ago 2001</v>
          </cell>
          <cell r="D21">
            <v>45488.18</v>
          </cell>
          <cell r="E21">
            <v>47478.29</v>
          </cell>
          <cell r="F21">
            <v>48869.32</v>
          </cell>
          <cell r="G21">
            <v>1391.03</v>
          </cell>
          <cell r="H21">
            <v>0</v>
          </cell>
          <cell r="I21">
            <v>284.3</v>
          </cell>
          <cell r="J21">
            <v>284.3</v>
          </cell>
          <cell r="K21">
            <v>7.5</v>
          </cell>
          <cell r="L21" t="str">
            <v>BOND</v>
          </cell>
          <cell r="M21" t="str">
            <v>NPV</v>
          </cell>
        </row>
        <row r="22">
          <cell r="A22" t="str">
            <v>36203AGG5</v>
          </cell>
          <cell r="B22" t="str">
            <v>01 abr 2008</v>
          </cell>
          <cell r="C22" t="str">
            <v>16 ago 2001</v>
          </cell>
          <cell r="D22">
            <v>130633.08</v>
          </cell>
          <cell r="E22">
            <v>133980.54999999999</v>
          </cell>
          <cell r="F22">
            <v>137654.60999999999</v>
          </cell>
          <cell r="G22">
            <v>3674.06</v>
          </cell>
          <cell r="H22">
            <v>0</v>
          </cell>
          <cell r="I22">
            <v>707.6</v>
          </cell>
          <cell r="J22">
            <v>707.6</v>
          </cell>
          <cell r="K22">
            <v>6.5</v>
          </cell>
          <cell r="L22" t="str">
            <v>BOND</v>
          </cell>
          <cell r="M22" t="str">
            <v>NPV</v>
          </cell>
        </row>
        <row r="23">
          <cell r="A23" t="str">
            <v>36203AGJ9</v>
          </cell>
          <cell r="B23" t="str">
            <v>01 abr 2008</v>
          </cell>
          <cell r="C23" t="str">
            <v>16 ago 2001</v>
          </cell>
          <cell r="D23">
            <v>132426.75</v>
          </cell>
          <cell r="E23">
            <v>138220.42000000001</v>
          </cell>
          <cell r="F23">
            <v>142270.03</v>
          </cell>
          <cell r="G23">
            <v>4049.61</v>
          </cell>
          <cell r="H23">
            <v>0</v>
          </cell>
          <cell r="I23">
            <v>827.67</v>
          </cell>
          <cell r="J23">
            <v>827.67</v>
          </cell>
          <cell r="K23">
            <v>7.5</v>
          </cell>
          <cell r="L23" t="str">
            <v>BOND</v>
          </cell>
          <cell r="M23" t="str">
            <v>NPV</v>
          </cell>
        </row>
        <row r="24">
          <cell r="A24" t="str">
            <v>36203AR32</v>
          </cell>
          <cell r="B24">
            <v>39508</v>
          </cell>
          <cell r="C24" t="str">
            <v>16 ago 2001</v>
          </cell>
          <cell r="D24">
            <v>162936.29999999999</v>
          </cell>
          <cell r="E24">
            <v>168740.89</v>
          </cell>
          <cell r="F24">
            <v>174545.51</v>
          </cell>
          <cell r="G24">
            <v>5804.62</v>
          </cell>
          <cell r="H24">
            <v>0</v>
          </cell>
          <cell r="I24">
            <v>950.46</v>
          </cell>
          <cell r="J24">
            <v>950.46</v>
          </cell>
          <cell r="K24">
            <v>7</v>
          </cell>
          <cell r="L24" t="str">
            <v>BOND</v>
          </cell>
          <cell r="M24" t="str">
            <v>NPV</v>
          </cell>
        </row>
        <row r="25">
          <cell r="A25" t="str">
            <v>36203ASY3</v>
          </cell>
          <cell r="B25" t="str">
            <v>01 ene 2008</v>
          </cell>
          <cell r="C25">
            <v>36573</v>
          </cell>
          <cell r="D25">
            <v>344211.11</v>
          </cell>
          <cell r="E25">
            <v>339800.91</v>
          </cell>
          <cell r="F25">
            <v>368736.15</v>
          </cell>
          <cell r="G25">
            <v>28935.24</v>
          </cell>
          <cell r="H25">
            <v>0</v>
          </cell>
          <cell r="I25">
            <v>2007.9</v>
          </cell>
          <cell r="J25">
            <v>2007.9</v>
          </cell>
          <cell r="K25">
            <v>7</v>
          </cell>
          <cell r="L25" t="str">
            <v>30F360</v>
          </cell>
          <cell r="M25" t="str">
            <v>NPV</v>
          </cell>
        </row>
        <row r="26">
          <cell r="A26" t="str">
            <v>36203ATJ5</v>
          </cell>
          <cell r="B26" t="str">
            <v>01 abr 2008</v>
          </cell>
          <cell r="C26" t="str">
            <v>16 ago 2001</v>
          </cell>
          <cell r="D26">
            <v>18687.09</v>
          </cell>
          <cell r="E26">
            <v>19504.650000000001</v>
          </cell>
          <cell r="F26">
            <v>20076.099999999999</v>
          </cell>
          <cell r="G26">
            <v>571.45000000000005</v>
          </cell>
          <cell r="H26">
            <v>0</v>
          </cell>
          <cell r="I26">
            <v>116.79</v>
          </cell>
          <cell r="J26">
            <v>116.79</v>
          </cell>
          <cell r="K26">
            <v>7.5</v>
          </cell>
          <cell r="L26" t="str">
            <v>BOND</v>
          </cell>
          <cell r="M26" t="str">
            <v>NPV</v>
          </cell>
        </row>
        <row r="27">
          <cell r="A27" t="str">
            <v>36203AVH6</v>
          </cell>
          <cell r="B27">
            <v>39600</v>
          </cell>
          <cell r="C27">
            <v>36573</v>
          </cell>
          <cell r="D27">
            <v>458683.1</v>
          </cell>
          <cell r="E27">
            <v>452806.21</v>
          </cell>
          <cell r="F27">
            <v>491364.27</v>
          </cell>
          <cell r="G27">
            <v>38558.06</v>
          </cell>
          <cell r="H27">
            <v>0</v>
          </cell>
          <cell r="I27">
            <v>2675.65</v>
          </cell>
          <cell r="J27">
            <v>2675.65</v>
          </cell>
          <cell r="K27">
            <v>7</v>
          </cell>
          <cell r="L27" t="str">
            <v>30F360</v>
          </cell>
          <cell r="M27" t="str">
            <v>NPV</v>
          </cell>
        </row>
        <row r="28">
          <cell r="A28" t="str">
            <v>36203AVT0</v>
          </cell>
          <cell r="B28">
            <v>39630</v>
          </cell>
          <cell r="C28" t="str">
            <v>16 ago 2001</v>
          </cell>
          <cell r="D28">
            <v>457586.8</v>
          </cell>
          <cell r="E28">
            <v>469312.46</v>
          </cell>
          <cell r="F28">
            <v>482182.09</v>
          </cell>
          <cell r="G28">
            <v>12869.63</v>
          </cell>
          <cell r="H28">
            <v>0</v>
          </cell>
          <cell r="I28">
            <v>2478.6</v>
          </cell>
          <cell r="J28">
            <v>2478.6</v>
          </cell>
          <cell r="K28">
            <v>6.5</v>
          </cell>
          <cell r="L28" t="str">
            <v>BOND</v>
          </cell>
          <cell r="M28" t="str">
            <v>NPV</v>
          </cell>
        </row>
        <row r="29">
          <cell r="A29" t="str">
            <v>36203AYS9</v>
          </cell>
          <cell r="B29" t="str">
            <v>01 abr 2008</v>
          </cell>
          <cell r="C29" t="str">
            <v>16 ago 2001</v>
          </cell>
          <cell r="D29">
            <v>7540.28</v>
          </cell>
          <cell r="E29">
            <v>7870.16</v>
          </cell>
          <cell r="F29">
            <v>8100.75</v>
          </cell>
          <cell r="G29">
            <v>230.59</v>
          </cell>
          <cell r="H29">
            <v>0</v>
          </cell>
          <cell r="I29">
            <v>47.13</v>
          </cell>
          <cell r="J29">
            <v>47.13</v>
          </cell>
          <cell r="K29">
            <v>7.5</v>
          </cell>
          <cell r="L29" t="str">
            <v>BOND</v>
          </cell>
          <cell r="M29" t="str">
            <v>NPV</v>
          </cell>
        </row>
        <row r="30">
          <cell r="A30" t="str">
            <v>36203AZG4</v>
          </cell>
          <cell r="B30">
            <v>39508</v>
          </cell>
          <cell r="C30" t="str">
            <v>16 ago 2001</v>
          </cell>
          <cell r="D30">
            <v>16813.09</v>
          </cell>
          <cell r="E30">
            <v>17548.68</v>
          </cell>
          <cell r="F30">
            <v>18062.810000000001</v>
          </cell>
          <cell r="G30">
            <v>514.13</v>
          </cell>
          <cell r="H30">
            <v>0</v>
          </cell>
          <cell r="I30">
            <v>105.08</v>
          </cell>
          <cell r="J30">
            <v>105.08</v>
          </cell>
          <cell r="K30">
            <v>7.5</v>
          </cell>
          <cell r="L30" t="str">
            <v>BOND</v>
          </cell>
          <cell r="M30" t="str">
            <v>NPV</v>
          </cell>
        </row>
        <row r="31">
          <cell r="A31" t="str">
            <v>36203BKA1</v>
          </cell>
          <cell r="B31" t="str">
            <v>01 dic 2022</v>
          </cell>
          <cell r="C31" t="str">
            <v>20 dic 2001</v>
          </cell>
          <cell r="D31">
            <v>21534.38</v>
          </cell>
          <cell r="E31">
            <v>22113.11</v>
          </cell>
          <cell r="F31">
            <v>22601.62</v>
          </cell>
          <cell r="G31">
            <v>488.51</v>
          </cell>
          <cell r="H31">
            <v>0</v>
          </cell>
          <cell r="I31">
            <v>125.62</v>
          </cell>
          <cell r="J31">
            <v>125.62</v>
          </cell>
          <cell r="K31">
            <v>7</v>
          </cell>
          <cell r="L31" t="str">
            <v>BOND</v>
          </cell>
          <cell r="M31" t="str">
            <v>NPV</v>
          </cell>
        </row>
        <row r="32">
          <cell r="A32" t="str">
            <v>36203C2F8</v>
          </cell>
          <cell r="B32" t="str">
            <v>01 abr 2011</v>
          </cell>
          <cell r="C32">
            <v>36573</v>
          </cell>
          <cell r="D32">
            <v>148754.26</v>
          </cell>
          <cell r="E32">
            <v>141130.6</v>
          </cell>
          <cell r="F32">
            <v>154796.66</v>
          </cell>
          <cell r="G32">
            <v>13666.06</v>
          </cell>
          <cell r="H32">
            <v>0</v>
          </cell>
          <cell r="I32">
            <v>743.77</v>
          </cell>
          <cell r="J32">
            <v>743.77</v>
          </cell>
          <cell r="K32">
            <v>6</v>
          </cell>
          <cell r="L32" t="str">
            <v>30F360</v>
          </cell>
          <cell r="M32" t="str">
            <v>NPV</v>
          </cell>
        </row>
        <row r="33">
          <cell r="A33" t="str">
            <v>36203CEB4</v>
          </cell>
          <cell r="B33" t="str">
            <v>01 abr 2008</v>
          </cell>
          <cell r="C33" t="str">
            <v>16 ago 2001</v>
          </cell>
          <cell r="D33">
            <v>198532.72</v>
          </cell>
          <cell r="E33">
            <v>208583.43</v>
          </cell>
          <cell r="F33">
            <v>212586.85</v>
          </cell>
          <cell r="G33">
            <v>4003.42</v>
          </cell>
          <cell r="H33">
            <v>0</v>
          </cell>
          <cell r="I33">
            <v>1323.55</v>
          </cell>
          <cell r="J33">
            <v>1323.55</v>
          </cell>
          <cell r="K33">
            <v>8</v>
          </cell>
          <cell r="L33" t="str">
            <v>BOND</v>
          </cell>
          <cell r="M33" t="str">
            <v>NPV</v>
          </cell>
        </row>
        <row r="34">
          <cell r="A34" t="str">
            <v>36203CQE5</v>
          </cell>
          <cell r="B34">
            <v>39845</v>
          </cell>
          <cell r="C34" t="str">
            <v>22 dic 1999</v>
          </cell>
          <cell r="D34">
            <v>119785.07</v>
          </cell>
          <cell r="E34">
            <v>117726.27</v>
          </cell>
          <cell r="F34">
            <v>126148.05</v>
          </cell>
          <cell r="G34">
            <v>8421.7800000000007</v>
          </cell>
          <cell r="H34">
            <v>0</v>
          </cell>
          <cell r="I34">
            <v>648.84</v>
          </cell>
          <cell r="J34">
            <v>648.84</v>
          </cell>
          <cell r="K34">
            <v>6.5</v>
          </cell>
          <cell r="L34" t="str">
            <v>30F360</v>
          </cell>
          <cell r="M34" t="str">
            <v>NPV</v>
          </cell>
        </row>
        <row r="35">
          <cell r="A35" t="str">
            <v>36203CRK0</v>
          </cell>
          <cell r="B35">
            <v>39569</v>
          </cell>
          <cell r="C35">
            <v>36573</v>
          </cell>
          <cell r="D35">
            <v>147677.01</v>
          </cell>
          <cell r="E35">
            <v>145784.88</v>
          </cell>
          <cell r="F35">
            <v>158199</v>
          </cell>
          <cell r="G35">
            <v>12414.12</v>
          </cell>
          <cell r="H35">
            <v>0</v>
          </cell>
          <cell r="I35">
            <v>861.45</v>
          </cell>
          <cell r="J35">
            <v>861.45</v>
          </cell>
          <cell r="K35">
            <v>7</v>
          </cell>
          <cell r="L35" t="str">
            <v>30F360</v>
          </cell>
          <cell r="M35" t="str">
            <v>NPV</v>
          </cell>
        </row>
        <row r="36">
          <cell r="A36" t="str">
            <v>36203CRW4</v>
          </cell>
          <cell r="B36" t="str">
            <v>01 abr 2008</v>
          </cell>
          <cell r="C36" t="str">
            <v>16 ago 2001</v>
          </cell>
          <cell r="D36">
            <v>118103.09</v>
          </cell>
          <cell r="E36">
            <v>121129.48</v>
          </cell>
          <cell r="F36">
            <v>124451.13</v>
          </cell>
          <cell r="G36">
            <v>3321.65</v>
          </cell>
          <cell r="H36">
            <v>0</v>
          </cell>
          <cell r="I36">
            <v>639.73</v>
          </cell>
          <cell r="J36">
            <v>639.73</v>
          </cell>
          <cell r="K36">
            <v>6.5</v>
          </cell>
          <cell r="L36" t="str">
            <v>BOND</v>
          </cell>
          <cell r="M36" t="str">
            <v>NPV</v>
          </cell>
        </row>
        <row r="37">
          <cell r="A37" t="str">
            <v>36203CSD5</v>
          </cell>
          <cell r="B37">
            <v>39508</v>
          </cell>
          <cell r="C37" t="str">
            <v>16 ago 2001</v>
          </cell>
          <cell r="D37">
            <v>60801.75</v>
          </cell>
          <cell r="E37">
            <v>62967.8</v>
          </cell>
          <cell r="F37">
            <v>65133.87</v>
          </cell>
          <cell r="G37">
            <v>2166.0700000000002</v>
          </cell>
          <cell r="H37">
            <v>0</v>
          </cell>
          <cell r="I37">
            <v>354.68</v>
          </cell>
          <cell r="J37">
            <v>354.68</v>
          </cell>
          <cell r="K37">
            <v>7</v>
          </cell>
          <cell r="L37" t="str">
            <v>BOND</v>
          </cell>
          <cell r="M37" t="str">
            <v>NPV</v>
          </cell>
        </row>
        <row r="38">
          <cell r="A38" t="str">
            <v>36203CUB6</v>
          </cell>
          <cell r="B38">
            <v>39722</v>
          </cell>
          <cell r="C38" t="str">
            <v>22 dic 1999</v>
          </cell>
          <cell r="D38">
            <v>56232.15</v>
          </cell>
          <cell r="E38">
            <v>55265.67</v>
          </cell>
          <cell r="F38">
            <v>59254.63</v>
          </cell>
          <cell r="G38">
            <v>3988.96</v>
          </cell>
          <cell r="H38">
            <v>0</v>
          </cell>
          <cell r="I38">
            <v>304.58999999999997</v>
          </cell>
          <cell r="J38">
            <v>304.58999999999997</v>
          </cell>
          <cell r="K38">
            <v>6.5</v>
          </cell>
          <cell r="L38" t="str">
            <v>30F360</v>
          </cell>
          <cell r="M38" t="str">
            <v>NPV</v>
          </cell>
        </row>
        <row r="39">
          <cell r="A39" t="str">
            <v>36203D2Q2</v>
          </cell>
          <cell r="B39">
            <v>39508</v>
          </cell>
          <cell r="C39" t="str">
            <v>16 ago 2001</v>
          </cell>
          <cell r="D39">
            <v>33616.58</v>
          </cell>
          <cell r="E39">
            <v>34478</v>
          </cell>
          <cell r="F39">
            <v>35423.47</v>
          </cell>
          <cell r="G39">
            <v>945.47</v>
          </cell>
          <cell r="H39">
            <v>0</v>
          </cell>
          <cell r="I39">
            <v>182.09</v>
          </cell>
          <cell r="J39">
            <v>182.09</v>
          </cell>
          <cell r="K39">
            <v>6.5</v>
          </cell>
          <cell r="L39" t="str">
            <v>BOND</v>
          </cell>
          <cell r="M39" t="str">
            <v>NPV</v>
          </cell>
        </row>
        <row r="40">
          <cell r="A40" t="str">
            <v>36203D6U9</v>
          </cell>
          <cell r="B40">
            <v>39600</v>
          </cell>
          <cell r="C40">
            <v>36573</v>
          </cell>
          <cell r="D40">
            <v>507001.68</v>
          </cell>
          <cell r="E40">
            <v>500505.72</v>
          </cell>
          <cell r="F40">
            <v>543125.55000000005</v>
          </cell>
          <cell r="G40">
            <v>42619.83</v>
          </cell>
          <cell r="H40">
            <v>0</v>
          </cell>
          <cell r="I40">
            <v>2957.51</v>
          </cell>
          <cell r="J40">
            <v>2957.51</v>
          </cell>
          <cell r="K40">
            <v>7</v>
          </cell>
          <cell r="L40" t="str">
            <v>30F360</v>
          </cell>
          <cell r="M40" t="str">
            <v>NPV</v>
          </cell>
        </row>
        <row r="41">
          <cell r="A41" t="str">
            <v>36203DQB9</v>
          </cell>
          <cell r="B41" t="str">
            <v>01 abr 2008</v>
          </cell>
          <cell r="C41" t="str">
            <v>16 ago 2001</v>
          </cell>
          <cell r="D41">
            <v>69853.440000000002</v>
          </cell>
          <cell r="E41">
            <v>72909.52</v>
          </cell>
          <cell r="F41">
            <v>75045.649999999994</v>
          </cell>
          <cell r="G41">
            <v>2136.13</v>
          </cell>
          <cell r="H41">
            <v>0</v>
          </cell>
          <cell r="I41">
            <v>436.58</v>
          </cell>
          <cell r="J41">
            <v>436.58</v>
          </cell>
          <cell r="K41">
            <v>7.5</v>
          </cell>
          <cell r="L41" t="str">
            <v>BOND</v>
          </cell>
          <cell r="M41" t="str">
            <v>NPV</v>
          </cell>
        </row>
        <row r="42">
          <cell r="A42" t="str">
            <v>36203DT59</v>
          </cell>
          <cell r="B42">
            <v>39479</v>
          </cell>
          <cell r="C42" t="str">
            <v>16 ago 2001</v>
          </cell>
          <cell r="D42">
            <v>155956.29</v>
          </cell>
          <cell r="E42">
            <v>161512.25</v>
          </cell>
          <cell r="F42">
            <v>167068.18</v>
          </cell>
          <cell r="G42">
            <v>5555.93</v>
          </cell>
          <cell r="H42">
            <v>0</v>
          </cell>
          <cell r="I42">
            <v>909.75</v>
          </cell>
          <cell r="J42">
            <v>909.75</v>
          </cell>
          <cell r="K42">
            <v>7</v>
          </cell>
          <cell r="L42" t="str">
            <v>BOND</v>
          </cell>
          <cell r="M42" t="str">
            <v>NPV</v>
          </cell>
        </row>
        <row r="43">
          <cell r="A43" t="str">
            <v>36203EA24</v>
          </cell>
          <cell r="B43">
            <v>39600</v>
          </cell>
          <cell r="C43">
            <v>36573</v>
          </cell>
          <cell r="D43">
            <v>98657.17</v>
          </cell>
          <cell r="E43">
            <v>97393.13</v>
          </cell>
          <cell r="F43">
            <v>105686.49</v>
          </cell>
          <cell r="G43">
            <v>8293.36</v>
          </cell>
          <cell r="H43">
            <v>0</v>
          </cell>
          <cell r="I43">
            <v>575.5</v>
          </cell>
          <cell r="J43">
            <v>575.5</v>
          </cell>
          <cell r="K43">
            <v>7</v>
          </cell>
          <cell r="L43" t="str">
            <v>30F360</v>
          </cell>
          <cell r="M43" t="str">
            <v>NPV</v>
          </cell>
        </row>
        <row r="44">
          <cell r="A44" t="str">
            <v>36203EAR9</v>
          </cell>
          <cell r="B44">
            <v>39600</v>
          </cell>
          <cell r="C44">
            <v>36573</v>
          </cell>
          <cell r="D44">
            <v>382884.26</v>
          </cell>
          <cell r="E44">
            <v>377978.55</v>
          </cell>
          <cell r="F44">
            <v>410164.76</v>
          </cell>
          <cell r="G44">
            <v>32186.21</v>
          </cell>
          <cell r="H44">
            <v>0</v>
          </cell>
          <cell r="I44">
            <v>2233.4899999999998</v>
          </cell>
          <cell r="J44">
            <v>2233.4899999999998</v>
          </cell>
          <cell r="K44">
            <v>7</v>
          </cell>
          <cell r="L44" t="str">
            <v>30F360</v>
          </cell>
          <cell r="M44" t="str">
            <v>NPV</v>
          </cell>
        </row>
        <row r="45">
          <cell r="A45" t="str">
            <v>36203EBC1</v>
          </cell>
          <cell r="B45">
            <v>45108</v>
          </cell>
          <cell r="C45" t="str">
            <v>20 dic 2001</v>
          </cell>
          <cell r="D45">
            <v>1401530.85</v>
          </cell>
          <cell r="E45">
            <v>1439196.99</v>
          </cell>
          <cell r="F45">
            <v>1468979.52</v>
          </cell>
          <cell r="G45">
            <v>29782.53</v>
          </cell>
          <cell r="H45">
            <v>0</v>
          </cell>
          <cell r="I45">
            <v>8175.6</v>
          </cell>
          <cell r="J45">
            <v>8175.6</v>
          </cell>
          <cell r="K45">
            <v>7</v>
          </cell>
          <cell r="L45" t="str">
            <v>BOND</v>
          </cell>
          <cell r="M45" t="str">
            <v>NPV</v>
          </cell>
        </row>
        <row r="46">
          <cell r="A46" t="str">
            <v>36203EBZ0</v>
          </cell>
          <cell r="B46">
            <v>39630</v>
          </cell>
          <cell r="C46">
            <v>36573</v>
          </cell>
          <cell r="D46">
            <v>251541.28</v>
          </cell>
          <cell r="E46">
            <v>248318.41</v>
          </cell>
          <cell r="F46">
            <v>269463.59999999998</v>
          </cell>
          <cell r="G46">
            <v>21145.19</v>
          </cell>
          <cell r="H46">
            <v>0</v>
          </cell>
          <cell r="I46">
            <v>1467.32</v>
          </cell>
          <cell r="J46">
            <v>1467.32</v>
          </cell>
          <cell r="K46">
            <v>7</v>
          </cell>
          <cell r="L46" t="str">
            <v>30F360</v>
          </cell>
          <cell r="M46" t="str">
            <v>NPV</v>
          </cell>
        </row>
        <row r="47">
          <cell r="A47" t="str">
            <v>36203EGX0</v>
          </cell>
          <cell r="B47">
            <v>39722</v>
          </cell>
          <cell r="C47" t="str">
            <v>22 dic 1999</v>
          </cell>
          <cell r="D47">
            <v>192456.11</v>
          </cell>
          <cell r="E47">
            <v>189148.26</v>
          </cell>
          <cell r="F47">
            <v>202800.63</v>
          </cell>
          <cell r="G47">
            <v>13652.37</v>
          </cell>
          <cell r="H47">
            <v>0</v>
          </cell>
          <cell r="I47">
            <v>1042.47</v>
          </cell>
          <cell r="J47">
            <v>1042.47</v>
          </cell>
          <cell r="K47">
            <v>6.5</v>
          </cell>
          <cell r="L47" t="str">
            <v>30F360</v>
          </cell>
          <cell r="M47" t="str">
            <v>NPV</v>
          </cell>
        </row>
        <row r="48">
          <cell r="A48" t="str">
            <v>36203EHC5</v>
          </cell>
          <cell r="B48">
            <v>39722</v>
          </cell>
          <cell r="C48" t="str">
            <v>16 ago 2001</v>
          </cell>
          <cell r="D48">
            <v>27693.46</v>
          </cell>
          <cell r="E48">
            <v>28403.09</v>
          </cell>
          <cell r="F48">
            <v>29181.98</v>
          </cell>
          <cell r="G48">
            <v>778.89</v>
          </cell>
          <cell r="H48">
            <v>0</v>
          </cell>
          <cell r="I48">
            <v>150.01</v>
          </cell>
          <cell r="J48">
            <v>150.01</v>
          </cell>
          <cell r="K48">
            <v>6.5</v>
          </cell>
          <cell r="L48" t="str">
            <v>BOND</v>
          </cell>
          <cell r="M48" t="str">
            <v>NPV</v>
          </cell>
        </row>
        <row r="49">
          <cell r="A49" t="str">
            <v>36203EYE2</v>
          </cell>
          <cell r="B49">
            <v>39508</v>
          </cell>
          <cell r="C49" t="str">
            <v>16 ago 2001</v>
          </cell>
          <cell r="D49">
            <v>21713.65</v>
          </cell>
          <cell r="E49">
            <v>22663.62</v>
          </cell>
          <cell r="F49">
            <v>23327.63</v>
          </cell>
          <cell r="G49">
            <v>664.01</v>
          </cell>
          <cell r="H49">
            <v>0</v>
          </cell>
          <cell r="I49">
            <v>135.71</v>
          </cell>
          <cell r="J49">
            <v>135.71</v>
          </cell>
          <cell r="K49">
            <v>7.5</v>
          </cell>
          <cell r="L49" t="str">
            <v>BOND</v>
          </cell>
          <cell r="M49" t="str">
            <v>NPV</v>
          </cell>
        </row>
        <row r="50">
          <cell r="A50" t="str">
            <v>36203EYQ5</v>
          </cell>
          <cell r="B50">
            <v>39508</v>
          </cell>
          <cell r="C50" t="str">
            <v>16 ago 2001</v>
          </cell>
          <cell r="D50">
            <v>32326.73</v>
          </cell>
          <cell r="E50">
            <v>33741.03</v>
          </cell>
          <cell r="F50">
            <v>34729.58</v>
          </cell>
          <cell r="G50">
            <v>988.55</v>
          </cell>
          <cell r="H50">
            <v>0</v>
          </cell>
          <cell r="I50">
            <v>202.04</v>
          </cell>
          <cell r="J50">
            <v>202.04</v>
          </cell>
          <cell r="K50">
            <v>7.5</v>
          </cell>
          <cell r="L50" t="str">
            <v>BOND</v>
          </cell>
          <cell r="M50" t="str">
            <v>NPV</v>
          </cell>
        </row>
        <row r="51">
          <cell r="A51" t="str">
            <v>36203EYS1</v>
          </cell>
          <cell r="B51">
            <v>39508</v>
          </cell>
          <cell r="C51" t="str">
            <v>16 ago 2001</v>
          </cell>
          <cell r="D51">
            <v>12019.66</v>
          </cell>
          <cell r="E51">
            <v>12628.16</v>
          </cell>
          <cell r="F51">
            <v>12870.53</v>
          </cell>
          <cell r="G51">
            <v>242.37</v>
          </cell>
          <cell r="H51">
            <v>0</v>
          </cell>
          <cell r="I51">
            <v>80.13</v>
          </cell>
          <cell r="J51">
            <v>80.13</v>
          </cell>
          <cell r="K51">
            <v>8</v>
          </cell>
          <cell r="L51" t="str">
            <v>BOND</v>
          </cell>
          <cell r="M51" t="str">
            <v>NPV</v>
          </cell>
        </row>
        <row r="52">
          <cell r="A52" t="str">
            <v>36203FFN0</v>
          </cell>
          <cell r="B52" t="str">
            <v>01 ago 2008</v>
          </cell>
          <cell r="C52" t="str">
            <v>22 dic 1999</v>
          </cell>
          <cell r="D52">
            <v>22932.37</v>
          </cell>
          <cell r="E52">
            <v>22538.22</v>
          </cell>
          <cell r="F52">
            <v>24164.98</v>
          </cell>
          <cell r="G52">
            <v>1626.76</v>
          </cell>
          <cell r="H52">
            <v>0</v>
          </cell>
          <cell r="I52">
            <v>124.22</v>
          </cell>
          <cell r="J52">
            <v>124.22</v>
          </cell>
          <cell r="K52">
            <v>6.5</v>
          </cell>
          <cell r="L52" t="str">
            <v>30F360</v>
          </cell>
          <cell r="M52" t="str">
            <v>NPV</v>
          </cell>
        </row>
        <row r="53">
          <cell r="A53" t="str">
            <v>36203FHZ1</v>
          </cell>
          <cell r="B53" t="str">
            <v>01 abr 2008</v>
          </cell>
          <cell r="C53" t="str">
            <v>16 ago 2001</v>
          </cell>
          <cell r="D53">
            <v>100371.11</v>
          </cell>
          <cell r="E53">
            <v>104762.36</v>
          </cell>
          <cell r="F53">
            <v>107831.69</v>
          </cell>
          <cell r="G53">
            <v>3069.33</v>
          </cell>
          <cell r="H53">
            <v>0</v>
          </cell>
          <cell r="I53">
            <v>627.32000000000005</v>
          </cell>
          <cell r="J53">
            <v>627.32000000000005</v>
          </cell>
          <cell r="K53">
            <v>7.5</v>
          </cell>
          <cell r="L53" t="str">
            <v>BOND</v>
          </cell>
          <cell r="M53" t="str">
            <v>NPV</v>
          </cell>
        </row>
        <row r="54">
          <cell r="A54" t="str">
            <v>36203FJY2</v>
          </cell>
          <cell r="B54">
            <v>39600</v>
          </cell>
          <cell r="C54">
            <v>36573</v>
          </cell>
          <cell r="D54">
            <v>108844.61</v>
          </cell>
          <cell r="E54">
            <v>107450.03</v>
          </cell>
          <cell r="F54">
            <v>116599.79</v>
          </cell>
          <cell r="G54">
            <v>9149.76</v>
          </cell>
          <cell r="H54">
            <v>0</v>
          </cell>
          <cell r="I54">
            <v>634.92999999999995</v>
          </cell>
          <cell r="J54">
            <v>634.92999999999995</v>
          </cell>
          <cell r="K54">
            <v>7</v>
          </cell>
          <cell r="L54" t="str">
            <v>30F360</v>
          </cell>
          <cell r="M54" t="str">
            <v>NPV</v>
          </cell>
        </row>
        <row r="55">
          <cell r="A55" t="str">
            <v>36203FM85</v>
          </cell>
          <cell r="B55">
            <v>39479</v>
          </cell>
          <cell r="C55" t="str">
            <v>16 ago 2001</v>
          </cell>
          <cell r="D55">
            <v>32909.24</v>
          </cell>
          <cell r="E55">
            <v>34349.03</v>
          </cell>
          <cell r="F55">
            <v>35355.379999999997</v>
          </cell>
          <cell r="G55">
            <v>1006.35</v>
          </cell>
          <cell r="H55">
            <v>0</v>
          </cell>
          <cell r="I55">
            <v>205.68</v>
          </cell>
          <cell r="J55">
            <v>205.68</v>
          </cell>
          <cell r="K55">
            <v>7.5</v>
          </cell>
          <cell r="L55" t="str">
            <v>BOND</v>
          </cell>
          <cell r="M55" t="str">
            <v>NPV</v>
          </cell>
        </row>
        <row r="56">
          <cell r="A56" t="str">
            <v>36203FMB8</v>
          </cell>
          <cell r="B56" t="str">
            <v>01 abr 2008</v>
          </cell>
          <cell r="C56" t="str">
            <v>16 ago 2001</v>
          </cell>
          <cell r="D56">
            <v>2279.4899999999998</v>
          </cell>
          <cell r="E56">
            <v>2379.2199999999998</v>
          </cell>
          <cell r="F56">
            <v>2448.92</v>
          </cell>
          <cell r="G56">
            <v>69.7</v>
          </cell>
          <cell r="H56">
            <v>0</v>
          </cell>
          <cell r="I56">
            <v>14.25</v>
          </cell>
          <cell r="J56">
            <v>14.25</v>
          </cell>
          <cell r="K56">
            <v>7.5</v>
          </cell>
          <cell r="L56" t="str">
            <v>BOND</v>
          </cell>
          <cell r="M56" t="str">
            <v>NPV</v>
          </cell>
        </row>
        <row r="57">
          <cell r="A57" t="str">
            <v>36203FSY2</v>
          </cell>
          <cell r="B57">
            <v>39508</v>
          </cell>
          <cell r="C57" t="str">
            <v>16 ago 2001</v>
          </cell>
          <cell r="D57">
            <v>52061.31</v>
          </cell>
          <cell r="E57">
            <v>54338.98</v>
          </cell>
          <cell r="F57">
            <v>55931.03</v>
          </cell>
          <cell r="G57">
            <v>1592.05</v>
          </cell>
          <cell r="H57">
            <v>0</v>
          </cell>
          <cell r="I57">
            <v>325.38</v>
          </cell>
          <cell r="J57">
            <v>325.38</v>
          </cell>
          <cell r="K57">
            <v>7.5</v>
          </cell>
          <cell r="L57" t="str">
            <v>BOND</v>
          </cell>
          <cell r="M57" t="str">
            <v>NPV</v>
          </cell>
        </row>
        <row r="58">
          <cell r="A58" t="str">
            <v>36203FVB8</v>
          </cell>
          <cell r="B58">
            <v>39569</v>
          </cell>
          <cell r="C58">
            <v>36573</v>
          </cell>
          <cell r="D58">
            <v>155445.85999999999</v>
          </cell>
          <cell r="E58">
            <v>153454.21</v>
          </cell>
          <cell r="F58">
            <v>166521.38</v>
          </cell>
          <cell r="G58">
            <v>13067.17</v>
          </cell>
          <cell r="H58">
            <v>0</v>
          </cell>
          <cell r="I58">
            <v>906.77</v>
          </cell>
          <cell r="J58">
            <v>906.77</v>
          </cell>
          <cell r="K58">
            <v>7</v>
          </cell>
          <cell r="L58" t="str">
            <v>30F360</v>
          </cell>
          <cell r="M58" t="str">
            <v>NPV</v>
          </cell>
        </row>
        <row r="59">
          <cell r="A59" t="str">
            <v>36203GCN1</v>
          </cell>
          <cell r="B59">
            <v>39569</v>
          </cell>
          <cell r="C59">
            <v>36573</v>
          </cell>
          <cell r="D59">
            <v>238296.39</v>
          </cell>
          <cell r="E59">
            <v>235243.22</v>
          </cell>
          <cell r="F59">
            <v>255275.01</v>
          </cell>
          <cell r="G59">
            <v>20031.79</v>
          </cell>
          <cell r="H59">
            <v>0</v>
          </cell>
          <cell r="I59">
            <v>1390.06</v>
          </cell>
          <cell r="J59">
            <v>1390.06</v>
          </cell>
          <cell r="K59">
            <v>7</v>
          </cell>
          <cell r="L59" t="str">
            <v>30F360</v>
          </cell>
          <cell r="M59" t="str">
            <v>NPV</v>
          </cell>
        </row>
        <row r="60">
          <cell r="A60" t="str">
            <v>36203GDH3</v>
          </cell>
          <cell r="B60">
            <v>39692</v>
          </cell>
          <cell r="C60" t="str">
            <v>22 dic 1999</v>
          </cell>
          <cell r="D60">
            <v>56899.55</v>
          </cell>
          <cell r="E60">
            <v>55921.57</v>
          </cell>
          <cell r="F60">
            <v>59957.9</v>
          </cell>
          <cell r="G60">
            <v>4036.33</v>
          </cell>
          <cell r="H60">
            <v>0</v>
          </cell>
          <cell r="I60">
            <v>308.20999999999998</v>
          </cell>
          <cell r="J60">
            <v>308.20999999999998</v>
          </cell>
          <cell r="K60">
            <v>6.5</v>
          </cell>
          <cell r="L60" t="str">
            <v>30F360</v>
          </cell>
          <cell r="M60" t="str">
            <v>NPV</v>
          </cell>
        </row>
        <row r="61">
          <cell r="A61" t="str">
            <v>36203GDY6</v>
          </cell>
          <cell r="B61">
            <v>39630</v>
          </cell>
          <cell r="C61" t="str">
            <v>16 ago 2001</v>
          </cell>
          <cell r="D61">
            <v>654923.12</v>
          </cell>
          <cell r="E61">
            <v>671705.54</v>
          </cell>
          <cell r="F61">
            <v>690125.24</v>
          </cell>
          <cell r="G61">
            <v>18419.7</v>
          </cell>
          <cell r="H61">
            <v>0</v>
          </cell>
          <cell r="I61">
            <v>3547.5</v>
          </cell>
          <cell r="J61">
            <v>3547.5</v>
          </cell>
          <cell r="K61">
            <v>6.5</v>
          </cell>
          <cell r="L61" t="str">
            <v>BOND</v>
          </cell>
          <cell r="M61" t="str">
            <v>NPV</v>
          </cell>
        </row>
        <row r="62">
          <cell r="A62" t="str">
            <v>36203GEN9</v>
          </cell>
          <cell r="B62">
            <v>39508</v>
          </cell>
          <cell r="C62" t="str">
            <v>16 ago 2001</v>
          </cell>
          <cell r="D62">
            <v>95462.99</v>
          </cell>
          <cell r="E62">
            <v>99639.49</v>
          </cell>
          <cell r="F62">
            <v>102558.75</v>
          </cell>
          <cell r="G62">
            <v>2919.26</v>
          </cell>
          <cell r="H62">
            <v>0</v>
          </cell>
          <cell r="I62">
            <v>596.64</v>
          </cell>
          <cell r="J62">
            <v>596.64</v>
          </cell>
          <cell r="K62">
            <v>7.5</v>
          </cell>
          <cell r="L62" t="str">
            <v>BOND</v>
          </cell>
          <cell r="M62" t="str">
            <v>NPV</v>
          </cell>
        </row>
        <row r="63">
          <cell r="A63" t="str">
            <v>36203GFB4</v>
          </cell>
          <cell r="B63">
            <v>39569</v>
          </cell>
          <cell r="C63">
            <v>36573</v>
          </cell>
          <cell r="D63">
            <v>194872.14</v>
          </cell>
          <cell r="E63">
            <v>192375.34</v>
          </cell>
          <cell r="F63">
            <v>208756.78</v>
          </cell>
          <cell r="G63">
            <v>16381.44</v>
          </cell>
          <cell r="H63">
            <v>0</v>
          </cell>
          <cell r="I63">
            <v>1136.75</v>
          </cell>
          <cell r="J63">
            <v>1136.75</v>
          </cell>
          <cell r="K63">
            <v>7</v>
          </cell>
          <cell r="L63" t="str">
            <v>30F360</v>
          </cell>
          <cell r="M63" t="str">
            <v>NPV</v>
          </cell>
        </row>
        <row r="64">
          <cell r="A64" t="str">
            <v>36203GFT5</v>
          </cell>
          <cell r="B64" t="str">
            <v>01 abr 2008</v>
          </cell>
          <cell r="C64" t="str">
            <v>16 ago 2001</v>
          </cell>
          <cell r="D64">
            <v>89245.39</v>
          </cell>
          <cell r="E64">
            <v>93763.44</v>
          </cell>
          <cell r="F64">
            <v>95563.07</v>
          </cell>
          <cell r="G64">
            <v>1799.63</v>
          </cell>
          <cell r="H64">
            <v>0</v>
          </cell>
          <cell r="I64">
            <v>594.97</v>
          </cell>
          <cell r="J64">
            <v>594.97</v>
          </cell>
          <cell r="K64">
            <v>8</v>
          </cell>
          <cell r="L64" t="str">
            <v>BOND</v>
          </cell>
          <cell r="M64" t="str">
            <v>NPV</v>
          </cell>
        </row>
        <row r="65">
          <cell r="A65" t="str">
            <v>36203GMW0</v>
          </cell>
          <cell r="B65">
            <v>39569</v>
          </cell>
          <cell r="C65">
            <v>36573</v>
          </cell>
          <cell r="D65">
            <v>76343.14</v>
          </cell>
          <cell r="E65">
            <v>75365</v>
          </cell>
          <cell r="F65">
            <v>81782.59</v>
          </cell>
          <cell r="G65">
            <v>6417.59</v>
          </cell>
          <cell r="H65">
            <v>0</v>
          </cell>
          <cell r="I65">
            <v>445.34</v>
          </cell>
          <cell r="J65">
            <v>445.34</v>
          </cell>
          <cell r="K65">
            <v>7</v>
          </cell>
          <cell r="L65" t="str">
            <v>30F360</v>
          </cell>
          <cell r="M65" t="str">
            <v>NPV</v>
          </cell>
        </row>
        <row r="66">
          <cell r="A66" t="str">
            <v>36203GN33</v>
          </cell>
          <cell r="B66">
            <v>39600</v>
          </cell>
          <cell r="C66">
            <v>36573</v>
          </cell>
          <cell r="D66">
            <v>235599.66</v>
          </cell>
          <cell r="E66">
            <v>232581.05</v>
          </cell>
          <cell r="F66">
            <v>252386.14</v>
          </cell>
          <cell r="G66">
            <v>19805.09</v>
          </cell>
          <cell r="H66">
            <v>0</v>
          </cell>
          <cell r="I66">
            <v>1374.33</v>
          </cell>
          <cell r="J66">
            <v>1374.33</v>
          </cell>
          <cell r="K66">
            <v>7</v>
          </cell>
          <cell r="L66" t="str">
            <v>30F360</v>
          </cell>
          <cell r="M66" t="str">
            <v>NPV</v>
          </cell>
        </row>
        <row r="67">
          <cell r="A67" t="str">
            <v>36203GN58</v>
          </cell>
          <cell r="B67">
            <v>39600</v>
          </cell>
          <cell r="C67" t="str">
            <v>16 ago 2001</v>
          </cell>
          <cell r="D67">
            <v>165388.42000000001</v>
          </cell>
          <cell r="E67">
            <v>169626.51</v>
          </cell>
          <cell r="F67">
            <v>174278.05</v>
          </cell>
          <cell r="G67">
            <v>4651.54</v>
          </cell>
          <cell r="H67">
            <v>0</v>
          </cell>
          <cell r="I67">
            <v>895.85</v>
          </cell>
          <cell r="J67">
            <v>895.85</v>
          </cell>
          <cell r="K67">
            <v>6.5</v>
          </cell>
          <cell r="L67" t="str">
            <v>BOND</v>
          </cell>
          <cell r="M67" t="str">
            <v>NPV</v>
          </cell>
        </row>
        <row r="68">
          <cell r="A68" t="str">
            <v>36203GUY7</v>
          </cell>
          <cell r="B68">
            <v>39479</v>
          </cell>
          <cell r="C68" t="str">
            <v>16 ago 2001</v>
          </cell>
          <cell r="D68">
            <v>43154.69</v>
          </cell>
          <cell r="E68">
            <v>45042.71</v>
          </cell>
          <cell r="F68">
            <v>46362.38</v>
          </cell>
          <cell r="G68">
            <v>1319.67</v>
          </cell>
          <cell r="H68">
            <v>0</v>
          </cell>
          <cell r="I68">
            <v>269.72000000000003</v>
          </cell>
          <cell r="J68">
            <v>269.72000000000003</v>
          </cell>
          <cell r="K68">
            <v>7.5</v>
          </cell>
          <cell r="L68" t="str">
            <v>BOND</v>
          </cell>
          <cell r="M68" t="str">
            <v>NPV</v>
          </cell>
        </row>
        <row r="69">
          <cell r="A69" t="str">
            <v>36203HCP4</v>
          </cell>
          <cell r="B69">
            <v>39569</v>
          </cell>
          <cell r="C69" t="str">
            <v>16 ago 2001</v>
          </cell>
          <cell r="D69">
            <v>55546.3</v>
          </cell>
          <cell r="E69">
            <v>56969.68</v>
          </cell>
          <cell r="F69">
            <v>58531.91</v>
          </cell>
          <cell r="G69">
            <v>1562.23</v>
          </cell>
          <cell r="H69">
            <v>0</v>
          </cell>
          <cell r="I69">
            <v>300.88</v>
          </cell>
          <cell r="J69">
            <v>300.88</v>
          </cell>
          <cell r="K69">
            <v>6.5</v>
          </cell>
          <cell r="L69" t="str">
            <v>BOND</v>
          </cell>
          <cell r="M69" t="str">
            <v>NPV</v>
          </cell>
        </row>
        <row r="70">
          <cell r="A70" t="str">
            <v>36203HF48</v>
          </cell>
          <cell r="B70">
            <v>39479</v>
          </cell>
          <cell r="C70" t="str">
            <v>16 ago 2001</v>
          </cell>
          <cell r="D70">
            <v>59220.54</v>
          </cell>
          <cell r="E70">
            <v>61811.43</v>
          </cell>
          <cell r="F70">
            <v>63622.400000000001</v>
          </cell>
          <cell r="G70">
            <v>1810.97</v>
          </cell>
          <cell r="H70">
            <v>0</v>
          </cell>
          <cell r="I70">
            <v>370.13</v>
          </cell>
          <cell r="J70">
            <v>370.13</v>
          </cell>
          <cell r="K70">
            <v>7.5</v>
          </cell>
          <cell r="L70" t="str">
            <v>BOND</v>
          </cell>
          <cell r="M70" t="str">
            <v>NPV</v>
          </cell>
        </row>
        <row r="71">
          <cell r="A71" t="str">
            <v>36203HF55</v>
          </cell>
          <cell r="B71">
            <v>39479</v>
          </cell>
          <cell r="C71" t="str">
            <v>16 ago 2001</v>
          </cell>
          <cell r="D71">
            <v>176845.66</v>
          </cell>
          <cell r="E71">
            <v>183145.78</v>
          </cell>
          <cell r="F71">
            <v>189445.91</v>
          </cell>
          <cell r="G71">
            <v>6300.13</v>
          </cell>
          <cell r="H71">
            <v>0</v>
          </cell>
          <cell r="I71">
            <v>1031.5999999999999</v>
          </cell>
          <cell r="J71">
            <v>1031.5999999999999</v>
          </cell>
          <cell r="K71">
            <v>7</v>
          </cell>
          <cell r="L71" t="str">
            <v>BOND</v>
          </cell>
          <cell r="M71" t="str">
            <v>NPV</v>
          </cell>
        </row>
        <row r="72">
          <cell r="A72" t="str">
            <v>36203HJA0</v>
          </cell>
          <cell r="B72">
            <v>39508</v>
          </cell>
          <cell r="C72" t="str">
            <v>16 ago 2001</v>
          </cell>
          <cell r="D72">
            <v>63254.43</v>
          </cell>
          <cell r="E72">
            <v>65507.87</v>
          </cell>
          <cell r="F72">
            <v>67761.31</v>
          </cell>
          <cell r="G72">
            <v>2253.44</v>
          </cell>
          <cell r="H72">
            <v>0</v>
          </cell>
          <cell r="I72">
            <v>368.98</v>
          </cell>
          <cell r="J72">
            <v>368.98</v>
          </cell>
          <cell r="K72">
            <v>7</v>
          </cell>
          <cell r="L72" t="str">
            <v>BOND</v>
          </cell>
          <cell r="M72" t="str">
            <v>NPV</v>
          </cell>
        </row>
        <row r="73">
          <cell r="A73" t="str">
            <v>36203HKL4</v>
          </cell>
          <cell r="B73">
            <v>39569</v>
          </cell>
          <cell r="C73" t="str">
            <v>16 ago 2001</v>
          </cell>
          <cell r="D73">
            <v>106371.04</v>
          </cell>
          <cell r="E73">
            <v>110160.51</v>
          </cell>
          <cell r="F73">
            <v>113949.98</v>
          </cell>
          <cell r="G73">
            <v>3789.47</v>
          </cell>
          <cell r="H73">
            <v>0</v>
          </cell>
          <cell r="I73">
            <v>620.5</v>
          </cell>
          <cell r="J73">
            <v>620.5</v>
          </cell>
          <cell r="K73">
            <v>7</v>
          </cell>
          <cell r="L73" t="str">
            <v>BOND</v>
          </cell>
          <cell r="M73" t="str">
            <v>NPV</v>
          </cell>
        </row>
        <row r="74">
          <cell r="A74" t="str">
            <v>36203HP47</v>
          </cell>
          <cell r="B74">
            <v>39479</v>
          </cell>
          <cell r="C74" t="str">
            <v>16 ago 2001</v>
          </cell>
          <cell r="D74">
            <v>9229.26</v>
          </cell>
          <cell r="E74">
            <v>9558.06</v>
          </cell>
          <cell r="F74">
            <v>9886.84</v>
          </cell>
          <cell r="G74">
            <v>328.78</v>
          </cell>
          <cell r="H74">
            <v>0</v>
          </cell>
          <cell r="I74">
            <v>53.84</v>
          </cell>
          <cell r="J74">
            <v>53.84</v>
          </cell>
          <cell r="K74">
            <v>7</v>
          </cell>
          <cell r="L74" t="str">
            <v>BOND</v>
          </cell>
          <cell r="M74" t="str">
            <v>NPV</v>
          </cell>
        </row>
        <row r="75">
          <cell r="A75" t="str">
            <v>36203HQU8</v>
          </cell>
          <cell r="B75" t="str">
            <v>01 abr 2008</v>
          </cell>
          <cell r="C75" t="str">
            <v>16 ago 2001</v>
          </cell>
          <cell r="D75">
            <v>56915.51</v>
          </cell>
          <cell r="E75">
            <v>59405.56</v>
          </cell>
          <cell r="F75">
            <v>61146.04</v>
          </cell>
          <cell r="G75">
            <v>1740.48</v>
          </cell>
          <cell r="H75">
            <v>0</v>
          </cell>
          <cell r="I75">
            <v>355.72</v>
          </cell>
          <cell r="J75">
            <v>355.72</v>
          </cell>
          <cell r="K75">
            <v>7.5</v>
          </cell>
          <cell r="L75" t="str">
            <v>BOND</v>
          </cell>
          <cell r="M75" t="str">
            <v>NPV</v>
          </cell>
        </row>
        <row r="76">
          <cell r="A76" t="str">
            <v>36203J6F9</v>
          </cell>
          <cell r="B76">
            <v>39508</v>
          </cell>
          <cell r="C76" t="str">
            <v>16 ago 2001</v>
          </cell>
          <cell r="D76">
            <v>183789.65</v>
          </cell>
          <cell r="E76">
            <v>191830.45</v>
          </cell>
          <cell r="F76">
            <v>197408.46</v>
          </cell>
          <cell r="G76">
            <v>5578.01</v>
          </cell>
          <cell r="H76">
            <v>0</v>
          </cell>
          <cell r="I76">
            <v>1148.69</v>
          </cell>
          <cell r="J76">
            <v>1148.69</v>
          </cell>
          <cell r="K76">
            <v>7.5</v>
          </cell>
          <cell r="L76" t="str">
            <v>BOND</v>
          </cell>
          <cell r="M76" t="str">
            <v>NPV</v>
          </cell>
        </row>
        <row r="77">
          <cell r="A77" t="str">
            <v>36203JBM8</v>
          </cell>
          <cell r="B77" t="str">
            <v>01 abr 2008</v>
          </cell>
          <cell r="C77" t="str">
            <v>16 ago 2001</v>
          </cell>
          <cell r="D77">
            <v>20972.71</v>
          </cell>
          <cell r="E77">
            <v>21510.14</v>
          </cell>
          <cell r="F77">
            <v>22099.99</v>
          </cell>
          <cell r="G77">
            <v>589.85</v>
          </cell>
          <cell r="H77">
            <v>0</v>
          </cell>
          <cell r="I77">
            <v>113.6</v>
          </cell>
          <cell r="J77">
            <v>113.6</v>
          </cell>
          <cell r="K77">
            <v>6.5</v>
          </cell>
          <cell r="L77" t="str">
            <v>BOND</v>
          </cell>
          <cell r="M77" t="str">
            <v>NPV</v>
          </cell>
        </row>
        <row r="78">
          <cell r="A78" t="str">
            <v>36203JEK9</v>
          </cell>
          <cell r="B78" t="str">
            <v>01 abr 2008</v>
          </cell>
          <cell r="C78" t="str">
            <v>16 ago 2001</v>
          </cell>
          <cell r="D78">
            <v>311765.40000000002</v>
          </cell>
          <cell r="E78">
            <v>319754.40000000002</v>
          </cell>
          <cell r="F78">
            <v>328522.78999999998</v>
          </cell>
          <cell r="G78">
            <v>8768.39</v>
          </cell>
          <cell r="H78">
            <v>0</v>
          </cell>
          <cell r="I78">
            <v>1688.73</v>
          </cell>
          <cell r="J78">
            <v>1688.73</v>
          </cell>
          <cell r="K78">
            <v>6.5</v>
          </cell>
          <cell r="L78" t="str">
            <v>BOND</v>
          </cell>
          <cell r="M78" t="str">
            <v>NPV</v>
          </cell>
        </row>
        <row r="79">
          <cell r="A79" t="str">
            <v>36203JFJ1</v>
          </cell>
          <cell r="B79" t="str">
            <v>01 abr 2008</v>
          </cell>
          <cell r="C79" t="str">
            <v>16 ago 2001</v>
          </cell>
          <cell r="D79">
            <v>53061.599999999999</v>
          </cell>
          <cell r="E79">
            <v>54421.31</v>
          </cell>
          <cell r="F79">
            <v>55913.66</v>
          </cell>
          <cell r="G79">
            <v>1492.35</v>
          </cell>
          <cell r="H79">
            <v>0</v>
          </cell>
          <cell r="I79">
            <v>287.42</v>
          </cell>
          <cell r="J79">
            <v>287.42</v>
          </cell>
          <cell r="K79">
            <v>6.5</v>
          </cell>
          <cell r="L79" t="str">
            <v>BOND</v>
          </cell>
          <cell r="M79" t="str">
            <v>NPV</v>
          </cell>
        </row>
        <row r="80">
          <cell r="A80" t="str">
            <v>36203JS57</v>
          </cell>
          <cell r="B80">
            <v>45108</v>
          </cell>
          <cell r="C80" t="str">
            <v>20 dic 2001</v>
          </cell>
          <cell r="D80">
            <v>358126.2</v>
          </cell>
          <cell r="E80">
            <v>367750.83</v>
          </cell>
          <cell r="F80">
            <v>375361.02</v>
          </cell>
          <cell r="G80">
            <v>7610.19</v>
          </cell>
          <cell r="H80">
            <v>0</v>
          </cell>
          <cell r="I80">
            <v>2089.0700000000002</v>
          </cell>
          <cell r="J80">
            <v>2089.0700000000002</v>
          </cell>
          <cell r="K80">
            <v>7</v>
          </cell>
          <cell r="L80" t="str">
            <v>BOND</v>
          </cell>
          <cell r="M80" t="str">
            <v>NPV</v>
          </cell>
        </row>
        <row r="81">
          <cell r="A81" t="str">
            <v>36203JSQ1</v>
          </cell>
          <cell r="B81">
            <v>39630</v>
          </cell>
          <cell r="C81">
            <v>36573</v>
          </cell>
          <cell r="D81">
            <v>10084.07</v>
          </cell>
          <cell r="E81">
            <v>9567.2800000000007</v>
          </cell>
          <cell r="F81">
            <v>10547.31</v>
          </cell>
          <cell r="G81">
            <v>980.03</v>
          </cell>
          <cell r="H81">
            <v>0</v>
          </cell>
          <cell r="I81">
            <v>50.42</v>
          </cell>
          <cell r="J81">
            <v>50.42</v>
          </cell>
          <cell r="K81">
            <v>6</v>
          </cell>
          <cell r="L81" t="str">
            <v>30F360</v>
          </cell>
          <cell r="M81" t="str">
            <v>NPV</v>
          </cell>
        </row>
        <row r="82">
          <cell r="A82" t="str">
            <v>36203JXG7</v>
          </cell>
          <cell r="B82" t="str">
            <v>01 ago 2008</v>
          </cell>
          <cell r="C82" t="str">
            <v>22 dic 1999</v>
          </cell>
          <cell r="D82">
            <v>152129.06</v>
          </cell>
          <cell r="E82">
            <v>149514.34</v>
          </cell>
          <cell r="F82">
            <v>160306</v>
          </cell>
          <cell r="G82">
            <v>10791.66</v>
          </cell>
          <cell r="H82">
            <v>0</v>
          </cell>
          <cell r="I82">
            <v>824.03</v>
          </cell>
          <cell r="J82">
            <v>824.03</v>
          </cell>
          <cell r="K82">
            <v>6.5</v>
          </cell>
          <cell r="L82" t="str">
            <v>30F360</v>
          </cell>
          <cell r="M82" t="str">
            <v>NPV</v>
          </cell>
        </row>
        <row r="83">
          <cell r="A83" t="str">
            <v>36203JYJ0</v>
          </cell>
          <cell r="B83" t="str">
            <v>01 ago 2008</v>
          </cell>
          <cell r="C83" t="str">
            <v>22 dic 1999</v>
          </cell>
          <cell r="D83">
            <v>120266.2</v>
          </cell>
          <cell r="E83">
            <v>118199.14</v>
          </cell>
          <cell r="F83">
            <v>126730.51</v>
          </cell>
          <cell r="G83">
            <v>8531.3700000000008</v>
          </cell>
          <cell r="H83">
            <v>0</v>
          </cell>
          <cell r="I83">
            <v>651.44000000000005</v>
          </cell>
          <cell r="J83">
            <v>651.44000000000005</v>
          </cell>
          <cell r="K83">
            <v>6.5</v>
          </cell>
          <cell r="L83" t="str">
            <v>30F360</v>
          </cell>
          <cell r="M83" t="str">
            <v>NPV</v>
          </cell>
        </row>
        <row r="84">
          <cell r="A84" t="str">
            <v>36203K6K5</v>
          </cell>
          <cell r="B84">
            <v>39600</v>
          </cell>
          <cell r="C84">
            <v>36573</v>
          </cell>
          <cell r="D84">
            <v>83599.820000000007</v>
          </cell>
          <cell r="E84">
            <v>82528.69</v>
          </cell>
          <cell r="F84">
            <v>89556.31</v>
          </cell>
          <cell r="G84">
            <v>7027.62</v>
          </cell>
          <cell r="H84">
            <v>0</v>
          </cell>
          <cell r="I84">
            <v>487.67</v>
          </cell>
          <cell r="J84">
            <v>487.67</v>
          </cell>
          <cell r="K84">
            <v>7</v>
          </cell>
          <cell r="L84" t="str">
            <v>30F360</v>
          </cell>
          <cell r="M84" t="str">
            <v>NPV</v>
          </cell>
        </row>
        <row r="85">
          <cell r="A85" t="str">
            <v>36203KK52</v>
          </cell>
          <cell r="B85" t="str">
            <v>01 ene 2024</v>
          </cell>
          <cell r="C85" t="str">
            <v>20 dic 2001</v>
          </cell>
          <cell r="D85">
            <v>103938.94</v>
          </cell>
          <cell r="E85">
            <v>106732.3</v>
          </cell>
          <cell r="F85">
            <v>108941</v>
          </cell>
          <cell r="G85">
            <v>2208.6999999999998</v>
          </cell>
          <cell r="H85">
            <v>0</v>
          </cell>
          <cell r="I85">
            <v>606.30999999999995</v>
          </cell>
          <cell r="J85">
            <v>606.30999999999995</v>
          </cell>
          <cell r="K85">
            <v>7</v>
          </cell>
          <cell r="L85" t="str">
            <v>BOND</v>
          </cell>
          <cell r="M85" t="str">
            <v>NPV</v>
          </cell>
        </row>
        <row r="86">
          <cell r="A86" t="str">
            <v>36203KK60</v>
          </cell>
          <cell r="B86" t="str">
            <v>01 ene 2024</v>
          </cell>
          <cell r="C86" t="str">
            <v>20 dic 2001</v>
          </cell>
          <cell r="D86">
            <v>639862.85</v>
          </cell>
          <cell r="E86">
            <v>657059.17000000004</v>
          </cell>
          <cell r="F86">
            <v>670656.25</v>
          </cell>
          <cell r="G86">
            <v>13597.08</v>
          </cell>
          <cell r="H86">
            <v>0</v>
          </cell>
          <cell r="I86">
            <v>3732.53</v>
          </cell>
          <cell r="J86">
            <v>3732.53</v>
          </cell>
          <cell r="K86">
            <v>7</v>
          </cell>
          <cell r="L86" t="str">
            <v>BOND</v>
          </cell>
          <cell r="M86" t="str">
            <v>NPV</v>
          </cell>
        </row>
        <row r="87">
          <cell r="A87" t="str">
            <v>36203KK78</v>
          </cell>
          <cell r="B87" t="str">
            <v>01 ene 2009</v>
          </cell>
          <cell r="C87" t="str">
            <v>22 dic 1999</v>
          </cell>
          <cell r="D87">
            <v>13688.85</v>
          </cell>
          <cell r="E87">
            <v>13453.58</v>
          </cell>
          <cell r="F87">
            <v>14424.63</v>
          </cell>
          <cell r="G87">
            <v>971.05</v>
          </cell>
          <cell r="H87">
            <v>0</v>
          </cell>
          <cell r="I87">
            <v>74.150000000000006</v>
          </cell>
          <cell r="J87">
            <v>74.150000000000006</v>
          </cell>
          <cell r="K87">
            <v>6.5</v>
          </cell>
          <cell r="L87" t="str">
            <v>30F360</v>
          </cell>
          <cell r="M87" t="str">
            <v>NPV</v>
          </cell>
        </row>
        <row r="88">
          <cell r="A88" t="str">
            <v>36203KMQ4</v>
          </cell>
          <cell r="B88" t="str">
            <v>01 ene 2009</v>
          </cell>
          <cell r="C88" t="str">
            <v>16 ago 2001</v>
          </cell>
          <cell r="D88">
            <v>89304.639999999999</v>
          </cell>
          <cell r="E88">
            <v>92486.11</v>
          </cell>
          <cell r="F88">
            <v>95667.6</v>
          </cell>
          <cell r="G88">
            <v>3181.49</v>
          </cell>
          <cell r="H88">
            <v>0</v>
          </cell>
          <cell r="I88">
            <v>520.94000000000005</v>
          </cell>
          <cell r="J88">
            <v>520.94000000000005</v>
          </cell>
          <cell r="K88">
            <v>7</v>
          </cell>
          <cell r="L88" t="str">
            <v>BOND</v>
          </cell>
          <cell r="M88" t="str">
            <v>NPV</v>
          </cell>
        </row>
        <row r="89">
          <cell r="A89" t="str">
            <v>36203KSC9</v>
          </cell>
          <cell r="B89" t="str">
            <v>01 abr 2008</v>
          </cell>
          <cell r="C89" t="str">
            <v>16 ago 2001</v>
          </cell>
          <cell r="D89">
            <v>188495.74</v>
          </cell>
          <cell r="E89">
            <v>193325.96</v>
          </cell>
          <cell r="F89">
            <v>198627.39</v>
          </cell>
          <cell r="G89">
            <v>5301.43</v>
          </cell>
          <cell r="H89">
            <v>0</v>
          </cell>
          <cell r="I89">
            <v>1021.02</v>
          </cell>
          <cell r="J89">
            <v>1021.02</v>
          </cell>
          <cell r="K89">
            <v>6.5</v>
          </cell>
          <cell r="L89" t="str">
            <v>BOND</v>
          </cell>
          <cell r="M89" t="str">
            <v>NPV</v>
          </cell>
        </row>
        <row r="90">
          <cell r="A90" t="str">
            <v>36203KUE2</v>
          </cell>
          <cell r="B90" t="str">
            <v>01 ago 2008</v>
          </cell>
          <cell r="C90" t="str">
            <v>22 dic 1999</v>
          </cell>
          <cell r="D90">
            <v>5052.29</v>
          </cell>
          <cell r="E90">
            <v>4965.47</v>
          </cell>
          <cell r="F90">
            <v>5323.85</v>
          </cell>
          <cell r="G90">
            <v>358.38</v>
          </cell>
          <cell r="H90">
            <v>0</v>
          </cell>
          <cell r="I90">
            <v>27.37</v>
          </cell>
          <cell r="J90">
            <v>27.37</v>
          </cell>
          <cell r="K90">
            <v>6.5</v>
          </cell>
          <cell r="L90" t="str">
            <v>30F360</v>
          </cell>
          <cell r="M90" t="str">
            <v>NPV</v>
          </cell>
        </row>
        <row r="91">
          <cell r="A91" t="str">
            <v>36203LC34</v>
          </cell>
          <cell r="B91">
            <v>39692</v>
          </cell>
          <cell r="C91" t="str">
            <v>22 dic 1999</v>
          </cell>
          <cell r="D91">
            <v>40564.089999999997</v>
          </cell>
          <cell r="E91">
            <v>39866.9</v>
          </cell>
          <cell r="F91">
            <v>42744.41</v>
          </cell>
          <cell r="G91">
            <v>2877.51</v>
          </cell>
          <cell r="H91">
            <v>0</v>
          </cell>
          <cell r="I91">
            <v>219.72</v>
          </cell>
          <cell r="J91">
            <v>219.72</v>
          </cell>
          <cell r="K91">
            <v>6.5</v>
          </cell>
          <cell r="L91" t="str">
            <v>30F360</v>
          </cell>
          <cell r="M91" t="str">
            <v>NPV</v>
          </cell>
        </row>
        <row r="92">
          <cell r="A92" t="str">
            <v>36203LDZ2</v>
          </cell>
          <cell r="B92" t="str">
            <v>01 ago 2008</v>
          </cell>
          <cell r="C92" t="str">
            <v>16 ago 2001</v>
          </cell>
          <cell r="D92">
            <v>29094.28</v>
          </cell>
          <cell r="E92">
            <v>29839.82</v>
          </cell>
          <cell r="F92">
            <v>30658.1</v>
          </cell>
          <cell r="G92">
            <v>818.28</v>
          </cell>
          <cell r="H92">
            <v>0</v>
          </cell>
          <cell r="I92">
            <v>157.59</v>
          </cell>
          <cell r="J92">
            <v>157.59</v>
          </cell>
          <cell r="K92">
            <v>6.5</v>
          </cell>
          <cell r="L92" t="str">
            <v>BOND</v>
          </cell>
          <cell r="M92" t="str">
            <v>NPV</v>
          </cell>
        </row>
        <row r="93">
          <cell r="A93" t="str">
            <v>36203LF23</v>
          </cell>
          <cell r="B93" t="str">
            <v>01 abr 2008</v>
          </cell>
          <cell r="C93" t="str">
            <v>16 ago 2001</v>
          </cell>
          <cell r="D93">
            <v>87218.18</v>
          </cell>
          <cell r="E93">
            <v>91633.600000000006</v>
          </cell>
          <cell r="F93">
            <v>93392.36</v>
          </cell>
          <cell r="G93">
            <v>1758.76</v>
          </cell>
          <cell r="H93">
            <v>0</v>
          </cell>
          <cell r="I93">
            <v>581.45000000000005</v>
          </cell>
          <cell r="J93">
            <v>581.45000000000005</v>
          </cell>
          <cell r="K93">
            <v>8</v>
          </cell>
          <cell r="L93" t="str">
            <v>BOND</v>
          </cell>
          <cell r="M93" t="str">
            <v>NPV</v>
          </cell>
        </row>
        <row r="94">
          <cell r="A94" t="str">
            <v>36203LFM9</v>
          </cell>
          <cell r="B94">
            <v>39600</v>
          </cell>
          <cell r="C94">
            <v>36573</v>
          </cell>
          <cell r="D94">
            <v>287116.3</v>
          </cell>
          <cell r="E94">
            <v>283437.62</v>
          </cell>
          <cell r="F94">
            <v>307573.34000000003</v>
          </cell>
          <cell r="G94">
            <v>24135.72</v>
          </cell>
          <cell r="H94">
            <v>0</v>
          </cell>
          <cell r="I94">
            <v>1674.85</v>
          </cell>
          <cell r="J94">
            <v>1674.85</v>
          </cell>
          <cell r="K94">
            <v>7</v>
          </cell>
          <cell r="L94" t="str">
            <v>30F360</v>
          </cell>
          <cell r="M94" t="str">
            <v>NPV</v>
          </cell>
        </row>
        <row r="95">
          <cell r="A95" t="str">
            <v>36203LFN7</v>
          </cell>
          <cell r="B95">
            <v>39600</v>
          </cell>
          <cell r="C95">
            <v>36573</v>
          </cell>
          <cell r="D95">
            <v>925961.76</v>
          </cell>
          <cell r="E95">
            <v>914097.86</v>
          </cell>
          <cell r="F95">
            <v>991936.54</v>
          </cell>
          <cell r="G95">
            <v>77838.679999999993</v>
          </cell>
          <cell r="H95">
            <v>0</v>
          </cell>
          <cell r="I95">
            <v>5401.44</v>
          </cell>
          <cell r="J95">
            <v>5401.44</v>
          </cell>
          <cell r="K95">
            <v>7</v>
          </cell>
          <cell r="L95" t="str">
            <v>30F360</v>
          </cell>
          <cell r="M95" t="str">
            <v>NPV</v>
          </cell>
        </row>
        <row r="96">
          <cell r="A96" t="str">
            <v>36203LFY3</v>
          </cell>
          <cell r="B96" t="str">
            <v>01 abr 2008</v>
          </cell>
          <cell r="C96" t="str">
            <v>16 ago 2001</v>
          </cell>
          <cell r="D96">
            <v>49721</v>
          </cell>
          <cell r="E96">
            <v>51896.28</v>
          </cell>
          <cell r="F96">
            <v>53416.76</v>
          </cell>
          <cell r="G96">
            <v>1520.48</v>
          </cell>
          <cell r="H96">
            <v>0</v>
          </cell>
          <cell r="I96">
            <v>310.76</v>
          </cell>
          <cell r="J96">
            <v>310.76</v>
          </cell>
          <cell r="K96">
            <v>7.5</v>
          </cell>
          <cell r="L96" t="str">
            <v>BOND</v>
          </cell>
          <cell r="M96" t="str">
            <v>NPV</v>
          </cell>
        </row>
        <row r="97">
          <cell r="A97" t="str">
            <v>36203LFZ0</v>
          </cell>
          <cell r="B97" t="str">
            <v>01 abr 2008</v>
          </cell>
          <cell r="C97" t="str">
            <v>16 ago 2001</v>
          </cell>
          <cell r="D97">
            <v>611727.68999999994</v>
          </cell>
          <cell r="E97">
            <v>638490.78</v>
          </cell>
          <cell r="F97">
            <v>657197.41</v>
          </cell>
          <cell r="G97">
            <v>18706.63</v>
          </cell>
          <cell r="H97">
            <v>0</v>
          </cell>
          <cell r="I97">
            <v>3823.3</v>
          </cell>
          <cell r="J97">
            <v>3823.3</v>
          </cell>
          <cell r="K97">
            <v>7.5</v>
          </cell>
          <cell r="L97" t="str">
            <v>BOND</v>
          </cell>
          <cell r="M97" t="str">
            <v>NPV</v>
          </cell>
        </row>
        <row r="98">
          <cell r="A98" t="str">
            <v>36203LG89</v>
          </cell>
          <cell r="B98" t="str">
            <v>01 abr 2008</v>
          </cell>
          <cell r="C98" t="str">
            <v>16 ago 2001</v>
          </cell>
          <cell r="D98">
            <v>84628.26</v>
          </cell>
          <cell r="E98">
            <v>86796.86</v>
          </cell>
          <cell r="F98">
            <v>89177.03</v>
          </cell>
          <cell r="G98">
            <v>2380.17</v>
          </cell>
          <cell r="H98">
            <v>0</v>
          </cell>
          <cell r="I98">
            <v>458.4</v>
          </cell>
          <cell r="J98">
            <v>458.4</v>
          </cell>
          <cell r="K98">
            <v>6.5</v>
          </cell>
          <cell r="L98" t="str">
            <v>BOND</v>
          </cell>
          <cell r="M98" t="str">
            <v>NPV</v>
          </cell>
        </row>
        <row r="99">
          <cell r="A99" t="str">
            <v>36203LGH9</v>
          </cell>
          <cell r="B99">
            <v>39569</v>
          </cell>
          <cell r="C99">
            <v>36573</v>
          </cell>
          <cell r="D99">
            <v>590870.26</v>
          </cell>
          <cell r="E99">
            <v>583299.74</v>
          </cell>
          <cell r="F99">
            <v>632969.77</v>
          </cell>
          <cell r="G99">
            <v>49670.03</v>
          </cell>
          <cell r="H99">
            <v>0</v>
          </cell>
          <cell r="I99">
            <v>3446.74</v>
          </cell>
          <cell r="J99">
            <v>3446.74</v>
          </cell>
          <cell r="K99">
            <v>7</v>
          </cell>
          <cell r="L99" t="str">
            <v>30F360</v>
          </cell>
          <cell r="M99" t="str">
            <v>NPV</v>
          </cell>
        </row>
        <row r="100">
          <cell r="A100" t="str">
            <v>36203LQG0</v>
          </cell>
          <cell r="B100" t="str">
            <v>01 abr 2008</v>
          </cell>
          <cell r="C100" t="str">
            <v>16 ago 2001</v>
          </cell>
          <cell r="D100">
            <v>6643.82</v>
          </cell>
          <cell r="E100">
            <v>6934.5</v>
          </cell>
          <cell r="F100">
            <v>7137.66</v>
          </cell>
          <cell r="G100">
            <v>203.16</v>
          </cell>
          <cell r="H100">
            <v>0</v>
          </cell>
          <cell r="I100">
            <v>41.52</v>
          </cell>
          <cell r="J100">
            <v>41.52</v>
          </cell>
          <cell r="K100">
            <v>7.5</v>
          </cell>
          <cell r="L100" t="str">
            <v>BOND</v>
          </cell>
          <cell r="M100" t="str">
            <v>NPV</v>
          </cell>
        </row>
        <row r="101">
          <cell r="A101" t="str">
            <v>36203LRC8</v>
          </cell>
          <cell r="B101">
            <v>45108</v>
          </cell>
          <cell r="C101" t="str">
            <v>20 dic 2001</v>
          </cell>
          <cell r="D101">
            <v>347541.48</v>
          </cell>
          <cell r="E101">
            <v>356881.65</v>
          </cell>
          <cell r="F101">
            <v>364266.91</v>
          </cell>
          <cell r="G101">
            <v>7385.26</v>
          </cell>
          <cell r="H101">
            <v>0</v>
          </cell>
          <cell r="I101">
            <v>2027.33</v>
          </cell>
          <cell r="J101">
            <v>2027.33</v>
          </cell>
          <cell r="K101">
            <v>7</v>
          </cell>
          <cell r="L101" t="str">
            <v>BOND</v>
          </cell>
          <cell r="M101" t="str">
            <v>NPV</v>
          </cell>
        </row>
        <row r="102">
          <cell r="A102" t="str">
            <v>36203LRR5</v>
          </cell>
          <cell r="B102" t="str">
            <v>01 ago 2008</v>
          </cell>
          <cell r="C102" t="str">
            <v>22 dic 1999</v>
          </cell>
          <cell r="D102">
            <v>36927.79</v>
          </cell>
          <cell r="E102">
            <v>36293.089999999997</v>
          </cell>
          <cell r="F102">
            <v>38912.660000000003</v>
          </cell>
          <cell r="G102">
            <v>2619.5700000000002</v>
          </cell>
          <cell r="H102">
            <v>0</v>
          </cell>
          <cell r="I102">
            <v>200.03</v>
          </cell>
          <cell r="J102">
            <v>200.03</v>
          </cell>
          <cell r="K102">
            <v>6.5</v>
          </cell>
          <cell r="L102" t="str">
            <v>30F360</v>
          </cell>
          <cell r="M102" t="str">
            <v>NPV</v>
          </cell>
        </row>
        <row r="103">
          <cell r="A103" t="str">
            <v>36203LTD4</v>
          </cell>
          <cell r="B103">
            <v>39479</v>
          </cell>
          <cell r="C103" t="str">
            <v>16 ago 2001</v>
          </cell>
          <cell r="D103">
            <v>22034.23</v>
          </cell>
          <cell r="E103">
            <v>22998.23</v>
          </cell>
          <cell r="F103">
            <v>23666.97</v>
          </cell>
          <cell r="G103">
            <v>668.74</v>
          </cell>
          <cell r="H103">
            <v>0</v>
          </cell>
          <cell r="I103">
            <v>137.71</v>
          </cell>
          <cell r="J103">
            <v>137.71</v>
          </cell>
          <cell r="K103">
            <v>7.5</v>
          </cell>
          <cell r="L103" t="str">
            <v>BOND</v>
          </cell>
          <cell r="M103" t="str">
            <v>NPV</v>
          </cell>
        </row>
        <row r="104">
          <cell r="A104" t="str">
            <v>36203LW99</v>
          </cell>
          <cell r="B104">
            <v>39569</v>
          </cell>
          <cell r="C104">
            <v>36573</v>
          </cell>
          <cell r="D104">
            <v>363195.23</v>
          </cell>
          <cell r="E104">
            <v>358541.79</v>
          </cell>
          <cell r="F104">
            <v>389072.89</v>
          </cell>
          <cell r="G104">
            <v>30531.1</v>
          </cell>
          <cell r="H104">
            <v>0</v>
          </cell>
          <cell r="I104">
            <v>2118.64</v>
          </cell>
          <cell r="J104">
            <v>2118.64</v>
          </cell>
          <cell r="K104">
            <v>7</v>
          </cell>
          <cell r="L104" t="str">
            <v>30F360</v>
          </cell>
          <cell r="M104" t="str">
            <v>NPV</v>
          </cell>
        </row>
        <row r="105">
          <cell r="A105" t="str">
            <v>36203MG53</v>
          </cell>
          <cell r="B105">
            <v>39600</v>
          </cell>
          <cell r="C105">
            <v>36573</v>
          </cell>
          <cell r="D105">
            <v>19685.48</v>
          </cell>
          <cell r="E105">
            <v>19433.259999999998</v>
          </cell>
          <cell r="F105">
            <v>21088.07</v>
          </cell>
          <cell r="G105">
            <v>1654.81</v>
          </cell>
          <cell r="H105">
            <v>0</v>
          </cell>
          <cell r="I105">
            <v>114.83</v>
          </cell>
          <cell r="J105">
            <v>114.83</v>
          </cell>
          <cell r="K105">
            <v>7</v>
          </cell>
          <cell r="L105" t="str">
            <v>30F360</v>
          </cell>
          <cell r="M105" t="str">
            <v>NPV</v>
          </cell>
        </row>
        <row r="106">
          <cell r="A106" t="str">
            <v>36203MG61</v>
          </cell>
          <cell r="B106">
            <v>39569</v>
          </cell>
          <cell r="C106">
            <v>36573</v>
          </cell>
          <cell r="D106">
            <v>917768.45</v>
          </cell>
          <cell r="E106">
            <v>906009.54</v>
          </cell>
          <cell r="F106">
            <v>983159.45</v>
          </cell>
          <cell r="G106">
            <v>77149.91</v>
          </cell>
          <cell r="H106">
            <v>0</v>
          </cell>
          <cell r="I106">
            <v>5353.65</v>
          </cell>
          <cell r="J106">
            <v>5353.65</v>
          </cell>
          <cell r="K106">
            <v>7</v>
          </cell>
          <cell r="L106" t="str">
            <v>30F360</v>
          </cell>
          <cell r="M106" t="str">
            <v>NPV</v>
          </cell>
        </row>
        <row r="107">
          <cell r="A107" t="str">
            <v>36203MH60</v>
          </cell>
          <cell r="B107">
            <v>39722</v>
          </cell>
          <cell r="C107" t="str">
            <v>16 ago 2001</v>
          </cell>
          <cell r="D107">
            <v>75752.899999999994</v>
          </cell>
          <cell r="E107">
            <v>77694.070000000007</v>
          </cell>
          <cell r="F107">
            <v>79824.62</v>
          </cell>
          <cell r="G107">
            <v>2130.5500000000002</v>
          </cell>
          <cell r="H107">
            <v>0</v>
          </cell>
          <cell r="I107">
            <v>410.33</v>
          </cell>
          <cell r="J107">
            <v>410.33</v>
          </cell>
          <cell r="K107">
            <v>6.5</v>
          </cell>
          <cell r="L107" t="str">
            <v>BOND</v>
          </cell>
          <cell r="M107" t="str">
            <v>NPV</v>
          </cell>
        </row>
        <row r="108">
          <cell r="A108" t="str">
            <v>36203MHD5</v>
          </cell>
          <cell r="B108">
            <v>39600</v>
          </cell>
          <cell r="C108">
            <v>36573</v>
          </cell>
          <cell r="D108">
            <v>721993.93</v>
          </cell>
          <cell r="E108">
            <v>712743.38</v>
          </cell>
          <cell r="F108">
            <v>773436</v>
          </cell>
          <cell r="G108">
            <v>60692.62</v>
          </cell>
          <cell r="H108">
            <v>0</v>
          </cell>
          <cell r="I108">
            <v>4211.63</v>
          </cell>
          <cell r="J108">
            <v>4211.63</v>
          </cell>
          <cell r="K108">
            <v>7</v>
          </cell>
          <cell r="L108" t="str">
            <v>30F360</v>
          </cell>
          <cell r="M108" t="str">
            <v>NPV</v>
          </cell>
        </row>
        <row r="109">
          <cell r="A109" t="str">
            <v>36203MKD1</v>
          </cell>
          <cell r="B109">
            <v>39479</v>
          </cell>
          <cell r="C109" t="str">
            <v>16 ago 2001</v>
          </cell>
          <cell r="D109">
            <v>26056.62</v>
          </cell>
          <cell r="E109">
            <v>27196.6</v>
          </cell>
          <cell r="F109">
            <v>27993.41</v>
          </cell>
          <cell r="G109">
            <v>796.81</v>
          </cell>
          <cell r="H109">
            <v>0</v>
          </cell>
          <cell r="I109">
            <v>162.85</v>
          </cell>
          <cell r="J109">
            <v>162.85</v>
          </cell>
          <cell r="K109">
            <v>7.5</v>
          </cell>
          <cell r="L109" t="str">
            <v>BOND</v>
          </cell>
          <cell r="M109" t="str">
            <v>NPV</v>
          </cell>
        </row>
        <row r="110">
          <cell r="A110" t="str">
            <v>36203ML99</v>
          </cell>
          <cell r="B110" t="str">
            <v>01 abr 2008</v>
          </cell>
          <cell r="C110" t="str">
            <v>16 ago 2001</v>
          </cell>
          <cell r="D110">
            <v>51634.92</v>
          </cell>
          <cell r="E110">
            <v>53893.95</v>
          </cell>
          <cell r="F110">
            <v>55472.94</v>
          </cell>
          <cell r="G110">
            <v>1578.99</v>
          </cell>
          <cell r="H110">
            <v>0</v>
          </cell>
          <cell r="I110">
            <v>322.72000000000003</v>
          </cell>
          <cell r="J110">
            <v>322.72000000000003</v>
          </cell>
          <cell r="K110">
            <v>7.5</v>
          </cell>
          <cell r="L110" t="str">
            <v>BOND</v>
          </cell>
          <cell r="M110" t="str">
            <v>NPV</v>
          </cell>
        </row>
        <row r="111">
          <cell r="A111" t="str">
            <v>36203MLP3</v>
          </cell>
          <cell r="B111" t="str">
            <v>01 abr 2008</v>
          </cell>
          <cell r="C111" t="str">
            <v>16 ago 2001</v>
          </cell>
          <cell r="D111">
            <v>9879.1200000000008</v>
          </cell>
          <cell r="E111">
            <v>10311.34</v>
          </cell>
          <cell r="F111">
            <v>10613.44</v>
          </cell>
          <cell r="G111">
            <v>302.10000000000002</v>
          </cell>
          <cell r="H111">
            <v>0</v>
          </cell>
          <cell r="I111">
            <v>61.74</v>
          </cell>
          <cell r="J111">
            <v>61.74</v>
          </cell>
          <cell r="K111">
            <v>7.5</v>
          </cell>
          <cell r="L111" t="str">
            <v>BOND</v>
          </cell>
          <cell r="M111" t="str">
            <v>NPV</v>
          </cell>
        </row>
        <row r="112">
          <cell r="A112" t="str">
            <v>36203MPN4</v>
          </cell>
          <cell r="B112">
            <v>45444</v>
          </cell>
          <cell r="C112" t="str">
            <v>20 dic 2001</v>
          </cell>
          <cell r="D112">
            <v>28553.65</v>
          </cell>
          <cell r="E112">
            <v>29321.03</v>
          </cell>
          <cell r="F112">
            <v>29927.79</v>
          </cell>
          <cell r="G112">
            <v>606.76</v>
          </cell>
          <cell r="H112">
            <v>0</v>
          </cell>
          <cell r="I112">
            <v>166.56</v>
          </cell>
          <cell r="J112">
            <v>166.56</v>
          </cell>
          <cell r="K112">
            <v>7</v>
          </cell>
          <cell r="L112" t="str">
            <v>BOND</v>
          </cell>
          <cell r="M112" t="str">
            <v>NPV</v>
          </cell>
        </row>
        <row r="113">
          <cell r="A113" t="str">
            <v>36203MZ86</v>
          </cell>
          <cell r="B113">
            <v>39508</v>
          </cell>
          <cell r="C113" t="str">
            <v>16 ago 2001</v>
          </cell>
          <cell r="D113">
            <v>162522.21</v>
          </cell>
          <cell r="E113">
            <v>169632.57</v>
          </cell>
          <cell r="F113">
            <v>174565.11</v>
          </cell>
          <cell r="G113">
            <v>4932.54</v>
          </cell>
          <cell r="H113">
            <v>0</v>
          </cell>
          <cell r="I113">
            <v>1015.76</v>
          </cell>
          <cell r="J113">
            <v>1015.76</v>
          </cell>
          <cell r="K113">
            <v>7.5</v>
          </cell>
          <cell r="L113" t="str">
            <v>BOND</v>
          </cell>
          <cell r="M113" t="str">
            <v>NPV</v>
          </cell>
        </row>
        <row r="114">
          <cell r="A114" t="str">
            <v>36203MZV5</v>
          </cell>
          <cell r="B114">
            <v>39845</v>
          </cell>
          <cell r="C114" t="str">
            <v>22 dic 1999</v>
          </cell>
          <cell r="D114">
            <v>49267.37</v>
          </cell>
          <cell r="E114">
            <v>48420.58</v>
          </cell>
          <cell r="F114">
            <v>51884.45</v>
          </cell>
          <cell r="G114">
            <v>3463.87</v>
          </cell>
          <cell r="H114">
            <v>0</v>
          </cell>
          <cell r="I114">
            <v>266.86</v>
          </cell>
          <cell r="J114">
            <v>266.86</v>
          </cell>
          <cell r="K114">
            <v>6.5</v>
          </cell>
          <cell r="L114" t="str">
            <v>30F360</v>
          </cell>
          <cell r="M114" t="str">
            <v>NPV</v>
          </cell>
        </row>
        <row r="115">
          <cell r="A115" t="str">
            <v>36203MZZ6</v>
          </cell>
          <cell r="B115">
            <v>39508</v>
          </cell>
          <cell r="C115" t="str">
            <v>16 ago 2001</v>
          </cell>
          <cell r="D115">
            <v>54062.03</v>
          </cell>
          <cell r="E115">
            <v>55988.01</v>
          </cell>
          <cell r="F115">
            <v>57913.95</v>
          </cell>
          <cell r="G115">
            <v>1925.94</v>
          </cell>
          <cell r="H115">
            <v>0</v>
          </cell>
          <cell r="I115">
            <v>315.36</v>
          </cell>
          <cell r="J115">
            <v>315.36</v>
          </cell>
          <cell r="K115">
            <v>7</v>
          </cell>
          <cell r="L115" t="str">
            <v>BOND</v>
          </cell>
          <cell r="M115" t="str">
            <v>NPV</v>
          </cell>
        </row>
        <row r="116">
          <cell r="A116" t="str">
            <v>36203N2A5</v>
          </cell>
          <cell r="B116" t="str">
            <v>01 abr 2008</v>
          </cell>
          <cell r="C116" t="str">
            <v>16 ago 2001</v>
          </cell>
          <cell r="D116">
            <v>83027.17</v>
          </cell>
          <cell r="E116">
            <v>85154.74</v>
          </cell>
          <cell r="F116">
            <v>87489.88</v>
          </cell>
          <cell r="G116">
            <v>2335.14</v>
          </cell>
          <cell r="H116">
            <v>0</v>
          </cell>
          <cell r="I116">
            <v>449.73</v>
          </cell>
          <cell r="J116">
            <v>449.73</v>
          </cell>
          <cell r="K116">
            <v>6.5</v>
          </cell>
          <cell r="L116" t="str">
            <v>BOND</v>
          </cell>
          <cell r="M116" t="str">
            <v>NPV</v>
          </cell>
        </row>
        <row r="117">
          <cell r="A117" t="str">
            <v>36203N3A4</v>
          </cell>
          <cell r="B117">
            <v>39569</v>
          </cell>
          <cell r="C117" t="str">
            <v>16 ago 2001</v>
          </cell>
          <cell r="D117">
            <v>61999.57</v>
          </cell>
          <cell r="E117">
            <v>65138.29</v>
          </cell>
          <cell r="F117">
            <v>66388.52</v>
          </cell>
          <cell r="G117">
            <v>1250.23</v>
          </cell>
          <cell r="H117">
            <v>0</v>
          </cell>
          <cell r="I117">
            <v>413.33</v>
          </cell>
          <cell r="J117">
            <v>413.33</v>
          </cell>
          <cell r="K117">
            <v>8</v>
          </cell>
          <cell r="L117" t="str">
            <v>BOND</v>
          </cell>
          <cell r="M117" t="str">
            <v>NPV</v>
          </cell>
        </row>
        <row r="118">
          <cell r="A118" t="str">
            <v>36203NKK3</v>
          </cell>
          <cell r="B118" t="str">
            <v>01 abr 2008</v>
          </cell>
          <cell r="C118">
            <v>36573</v>
          </cell>
          <cell r="D118">
            <v>154854.67000000001</v>
          </cell>
          <cell r="E118">
            <v>152870.59</v>
          </cell>
          <cell r="F118">
            <v>165888.07</v>
          </cell>
          <cell r="G118">
            <v>13017.48</v>
          </cell>
          <cell r="H118">
            <v>0</v>
          </cell>
          <cell r="I118">
            <v>903.32</v>
          </cell>
          <cell r="J118">
            <v>903.32</v>
          </cell>
          <cell r="K118">
            <v>7</v>
          </cell>
          <cell r="L118" t="str">
            <v>30F360</v>
          </cell>
          <cell r="M118" t="str">
            <v>NPV</v>
          </cell>
        </row>
        <row r="119">
          <cell r="A119" t="str">
            <v>36203NR42</v>
          </cell>
          <cell r="B119">
            <v>39600</v>
          </cell>
          <cell r="C119">
            <v>36573</v>
          </cell>
          <cell r="D119">
            <v>147613.94</v>
          </cell>
          <cell r="E119">
            <v>145722.64000000001</v>
          </cell>
          <cell r="F119">
            <v>158131.43</v>
          </cell>
          <cell r="G119">
            <v>12408.79</v>
          </cell>
          <cell r="H119">
            <v>0</v>
          </cell>
          <cell r="I119">
            <v>861.08</v>
          </cell>
          <cell r="J119">
            <v>861.08</v>
          </cell>
          <cell r="K119">
            <v>7</v>
          </cell>
          <cell r="L119" t="str">
            <v>30F360</v>
          </cell>
          <cell r="M119" t="str">
            <v>NPV</v>
          </cell>
        </row>
        <row r="120">
          <cell r="A120" t="str">
            <v>36203P6E8</v>
          </cell>
          <cell r="B120">
            <v>39600</v>
          </cell>
          <cell r="C120">
            <v>36573</v>
          </cell>
          <cell r="D120">
            <v>132995.6</v>
          </cell>
          <cell r="E120">
            <v>131291.59</v>
          </cell>
          <cell r="F120">
            <v>142471.54</v>
          </cell>
          <cell r="G120">
            <v>11179.95</v>
          </cell>
          <cell r="H120">
            <v>0</v>
          </cell>
          <cell r="I120">
            <v>775.81</v>
          </cell>
          <cell r="J120">
            <v>775.81</v>
          </cell>
          <cell r="K120">
            <v>7</v>
          </cell>
          <cell r="L120" t="str">
            <v>30F360</v>
          </cell>
          <cell r="M120" t="str">
            <v>NPV</v>
          </cell>
        </row>
        <row r="121">
          <cell r="A121" t="str">
            <v>36203PED1</v>
          </cell>
          <cell r="B121">
            <v>45444</v>
          </cell>
          <cell r="C121" t="str">
            <v>20 dic 2001</v>
          </cell>
          <cell r="D121">
            <v>45424.73</v>
          </cell>
          <cell r="E121">
            <v>46645.53</v>
          </cell>
          <cell r="F121">
            <v>47610.8</v>
          </cell>
          <cell r="G121">
            <v>965.27</v>
          </cell>
          <cell r="H121">
            <v>0</v>
          </cell>
          <cell r="I121">
            <v>264.98</v>
          </cell>
          <cell r="J121">
            <v>264.98</v>
          </cell>
          <cell r="K121">
            <v>7</v>
          </cell>
          <cell r="L121" t="str">
            <v>BOND</v>
          </cell>
          <cell r="M121" t="str">
            <v>NPV</v>
          </cell>
        </row>
        <row r="122">
          <cell r="A122" t="str">
            <v>36203PFW8</v>
          </cell>
          <cell r="B122">
            <v>39600</v>
          </cell>
          <cell r="C122">
            <v>36573</v>
          </cell>
          <cell r="D122">
            <v>150853.31</v>
          </cell>
          <cell r="E122">
            <v>148920.5</v>
          </cell>
          <cell r="F122">
            <v>161601.60999999999</v>
          </cell>
          <cell r="G122">
            <v>12681.11</v>
          </cell>
          <cell r="H122">
            <v>0</v>
          </cell>
          <cell r="I122">
            <v>879.98</v>
          </cell>
          <cell r="J122">
            <v>879.98</v>
          </cell>
          <cell r="K122">
            <v>7</v>
          </cell>
          <cell r="L122" t="str">
            <v>30F360</v>
          </cell>
          <cell r="M122" t="str">
            <v>NPV</v>
          </cell>
        </row>
        <row r="123">
          <cell r="A123" t="str">
            <v>36203PU84</v>
          </cell>
          <cell r="B123">
            <v>39600</v>
          </cell>
          <cell r="C123">
            <v>36573</v>
          </cell>
          <cell r="D123">
            <v>91606.02</v>
          </cell>
          <cell r="E123">
            <v>90432.320000000007</v>
          </cell>
          <cell r="F123">
            <v>98132.95</v>
          </cell>
          <cell r="G123">
            <v>7700.63</v>
          </cell>
          <cell r="H123">
            <v>0</v>
          </cell>
          <cell r="I123">
            <v>534.37</v>
          </cell>
          <cell r="J123">
            <v>534.37</v>
          </cell>
          <cell r="K123">
            <v>7</v>
          </cell>
          <cell r="L123" t="str">
            <v>30F360</v>
          </cell>
          <cell r="M123" t="str">
            <v>NPV</v>
          </cell>
        </row>
        <row r="124">
          <cell r="A124" t="str">
            <v>36203PWW9</v>
          </cell>
          <cell r="B124">
            <v>39600</v>
          </cell>
          <cell r="C124">
            <v>36573</v>
          </cell>
          <cell r="D124">
            <v>166501.28</v>
          </cell>
          <cell r="E124">
            <v>164367.99</v>
          </cell>
          <cell r="F124">
            <v>178364.5</v>
          </cell>
          <cell r="G124">
            <v>13996.51</v>
          </cell>
          <cell r="H124">
            <v>0</v>
          </cell>
          <cell r="I124">
            <v>971.26</v>
          </cell>
          <cell r="J124">
            <v>971.26</v>
          </cell>
          <cell r="K124">
            <v>7</v>
          </cell>
          <cell r="L124" t="str">
            <v>30F360</v>
          </cell>
          <cell r="M124" t="str">
            <v>NPV</v>
          </cell>
        </row>
        <row r="125">
          <cell r="A125" t="str">
            <v>36203PX73</v>
          </cell>
          <cell r="B125">
            <v>39600</v>
          </cell>
          <cell r="C125">
            <v>36573</v>
          </cell>
          <cell r="D125">
            <v>99576.33</v>
          </cell>
          <cell r="E125">
            <v>98300.49</v>
          </cell>
          <cell r="F125">
            <v>106671.14</v>
          </cell>
          <cell r="G125">
            <v>8370.65</v>
          </cell>
          <cell r="H125">
            <v>0</v>
          </cell>
          <cell r="I125">
            <v>580.86</v>
          </cell>
          <cell r="J125">
            <v>580.86</v>
          </cell>
          <cell r="K125">
            <v>7</v>
          </cell>
          <cell r="L125" t="str">
            <v>30F360</v>
          </cell>
          <cell r="M125" t="str">
            <v>NPV</v>
          </cell>
        </row>
        <row r="126">
          <cell r="A126" t="str">
            <v>36203PX81</v>
          </cell>
          <cell r="B126">
            <v>39600</v>
          </cell>
          <cell r="C126">
            <v>36573</v>
          </cell>
          <cell r="D126">
            <v>209290.16</v>
          </cell>
          <cell r="E126">
            <v>206608.63</v>
          </cell>
          <cell r="F126">
            <v>224202.08</v>
          </cell>
          <cell r="G126">
            <v>17593.45</v>
          </cell>
          <cell r="H126">
            <v>0</v>
          </cell>
          <cell r="I126">
            <v>1220.8599999999999</v>
          </cell>
          <cell r="J126">
            <v>1220.8599999999999</v>
          </cell>
          <cell r="K126">
            <v>7</v>
          </cell>
          <cell r="L126" t="str">
            <v>30F360</v>
          </cell>
          <cell r="M126" t="str">
            <v>NPV</v>
          </cell>
        </row>
        <row r="127">
          <cell r="A127" t="str">
            <v>36203Q2P5</v>
          </cell>
          <cell r="B127">
            <v>39600</v>
          </cell>
          <cell r="C127">
            <v>36573</v>
          </cell>
          <cell r="D127">
            <v>125035.42</v>
          </cell>
          <cell r="E127">
            <v>123433.4</v>
          </cell>
          <cell r="F127">
            <v>133944.19</v>
          </cell>
          <cell r="G127">
            <v>10510.79</v>
          </cell>
          <cell r="H127">
            <v>0</v>
          </cell>
          <cell r="I127">
            <v>729.37</v>
          </cell>
          <cell r="J127">
            <v>729.37</v>
          </cell>
          <cell r="K127">
            <v>7</v>
          </cell>
          <cell r="L127" t="str">
            <v>30F360</v>
          </cell>
          <cell r="M127" t="str">
            <v>NPV</v>
          </cell>
        </row>
        <row r="128">
          <cell r="A128" t="str">
            <v>36203Q3V1</v>
          </cell>
          <cell r="B128" t="str">
            <v>01 abr 2008</v>
          </cell>
          <cell r="C128" t="str">
            <v>16 ago 2001</v>
          </cell>
          <cell r="D128">
            <v>45394.68</v>
          </cell>
          <cell r="E128">
            <v>47692.77</v>
          </cell>
          <cell r="F128">
            <v>48608.17</v>
          </cell>
          <cell r="G128">
            <v>915.4</v>
          </cell>
          <cell r="H128">
            <v>0</v>
          </cell>
          <cell r="I128">
            <v>302.63</v>
          </cell>
          <cell r="J128">
            <v>302.63</v>
          </cell>
          <cell r="K128">
            <v>8</v>
          </cell>
          <cell r="L128" t="str">
            <v>BOND</v>
          </cell>
          <cell r="M128" t="str">
            <v>NPV</v>
          </cell>
        </row>
        <row r="129">
          <cell r="A129" t="str">
            <v>36203QCS8</v>
          </cell>
          <cell r="B129">
            <v>39569</v>
          </cell>
          <cell r="C129">
            <v>36573</v>
          </cell>
          <cell r="D129">
            <v>202899.64</v>
          </cell>
          <cell r="E129">
            <v>200299.99</v>
          </cell>
          <cell r="F129">
            <v>217356.24</v>
          </cell>
          <cell r="G129">
            <v>17056.25</v>
          </cell>
          <cell r="H129">
            <v>0</v>
          </cell>
          <cell r="I129">
            <v>1183.58</v>
          </cell>
          <cell r="J129">
            <v>1183.58</v>
          </cell>
          <cell r="K129">
            <v>7</v>
          </cell>
          <cell r="L129" t="str">
            <v>30F360</v>
          </cell>
          <cell r="M129" t="str">
            <v>NPV</v>
          </cell>
        </row>
        <row r="130">
          <cell r="A130" t="str">
            <v>36203QDH1</v>
          </cell>
          <cell r="B130">
            <v>39600</v>
          </cell>
          <cell r="C130">
            <v>36573</v>
          </cell>
          <cell r="D130">
            <v>75861.25</v>
          </cell>
          <cell r="E130">
            <v>74889.279999999999</v>
          </cell>
          <cell r="F130">
            <v>81266.36</v>
          </cell>
          <cell r="G130">
            <v>6377.08</v>
          </cell>
          <cell r="H130">
            <v>0</v>
          </cell>
          <cell r="I130">
            <v>442.52</v>
          </cell>
          <cell r="J130">
            <v>442.52</v>
          </cell>
          <cell r="K130">
            <v>7</v>
          </cell>
          <cell r="L130" t="str">
            <v>30F360</v>
          </cell>
          <cell r="M130" t="str">
            <v>NPV</v>
          </cell>
        </row>
        <row r="131">
          <cell r="A131" t="str">
            <v>36203QJU6</v>
          </cell>
          <cell r="B131" t="str">
            <v>01 abr 2009</v>
          </cell>
          <cell r="C131" t="str">
            <v>22 dic 1999</v>
          </cell>
          <cell r="D131">
            <v>82760.61</v>
          </cell>
          <cell r="E131">
            <v>81338.179999999993</v>
          </cell>
          <cell r="F131">
            <v>87156.85</v>
          </cell>
          <cell r="G131">
            <v>5818.67</v>
          </cell>
          <cell r="H131">
            <v>0</v>
          </cell>
          <cell r="I131">
            <v>448.29</v>
          </cell>
          <cell r="J131">
            <v>448.29</v>
          </cell>
          <cell r="K131">
            <v>6.5</v>
          </cell>
          <cell r="L131" t="str">
            <v>30F360</v>
          </cell>
          <cell r="M131" t="str">
            <v>NPV</v>
          </cell>
        </row>
        <row r="132">
          <cell r="A132" t="str">
            <v>36203QT50</v>
          </cell>
          <cell r="B132" t="str">
            <v>01 dic 2023</v>
          </cell>
          <cell r="C132" t="str">
            <v>25 ene 2000</v>
          </cell>
          <cell r="D132">
            <v>6454.42</v>
          </cell>
          <cell r="E132">
            <v>6095.39</v>
          </cell>
          <cell r="F132">
            <v>6684.36</v>
          </cell>
          <cell r="G132">
            <v>588.97</v>
          </cell>
          <cell r="H132">
            <v>0</v>
          </cell>
          <cell r="I132">
            <v>34.96</v>
          </cell>
          <cell r="J132">
            <v>34.96</v>
          </cell>
          <cell r="K132">
            <v>6.5</v>
          </cell>
          <cell r="L132" t="str">
            <v>30F360</v>
          </cell>
          <cell r="M132" t="str">
            <v>NPV</v>
          </cell>
        </row>
        <row r="133">
          <cell r="A133" t="str">
            <v>36203RCL1</v>
          </cell>
          <cell r="B133">
            <v>39569</v>
          </cell>
          <cell r="C133">
            <v>36573</v>
          </cell>
          <cell r="D133">
            <v>414878.95</v>
          </cell>
          <cell r="E133">
            <v>409563.32</v>
          </cell>
          <cell r="F133">
            <v>444439.08</v>
          </cell>
          <cell r="G133">
            <v>34875.760000000002</v>
          </cell>
          <cell r="H133">
            <v>0</v>
          </cell>
          <cell r="I133">
            <v>2420.13</v>
          </cell>
          <cell r="J133">
            <v>2420.13</v>
          </cell>
          <cell r="K133">
            <v>7</v>
          </cell>
          <cell r="L133" t="str">
            <v>30F360</v>
          </cell>
          <cell r="M133" t="str">
            <v>NPV</v>
          </cell>
        </row>
        <row r="134">
          <cell r="A134" t="str">
            <v>36203RGG8</v>
          </cell>
          <cell r="B134">
            <v>39600</v>
          </cell>
          <cell r="C134">
            <v>36573</v>
          </cell>
          <cell r="D134">
            <v>268192.93</v>
          </cell>
          <cell r="E134">
            <v>264756.68</v>
          </cell>
          <cell r="F134">
            <v>287301.68</v>
          </cell>
          <cell r="G134">
            <v>22545</v>
          </cell>
          <cell r="H134">
            <v>0</v>
          </cell>
          <cell r="I134">
            <v>1564.46</v>
          </cell>
          <cell r="J134">
            <v>1564.46</v>
          </cell>
          <cell r="K134">
            <v>7</v>
          </cell>
          <cell r="L134" t="str">
            <v>30F360</v>
          </cell>
          <cell r="M134" t="str">
            <v>NPV</v>
          </cell>
        </row>
        <row r="135">
          <cell r="A135" t="str">
            <v>36203RH69</v>
          </cell>
          <cell r="B135" t="str">
            <v>01 abr 2008</v>
          </cell>
          <cell r="C135" t="str">
            <v>16 ago 2001</v>
          </cell>
          <cell r="D135">
            <v>16972.400000000001</v>
          </cell>
          <cell r="E135">
            <v>17407.310000000001</v>
          </cell>
          <cell r="F135">
            <v>17884.669999999998</v>
          </cell>
          <cell r="G135">
            <v>477.36</v>
          </cell>
          <cell r="H135">
            <v>0</v>
          </cell>
          <cell r="I135">
            <v>91.93</v>
          </cell>
          <cell r="J135">
            <v>91.93</v>
          </cell>
          <cell r="K135">
            <v>6.5</v>
          </cell>
          <cell r="L135" t="str">
            <v>BOND</v>
          </cell>
          <cell r="M135" t="str">
            <v>NPV</v>
          </cell>
        </row>
        <row r="136">
          <cell r="A136" t="str">
            <v>36203RPP8</v>
          </cell>
          <cell r="B136">
            <v>39600</v>
          </cell>
          <cell r="C136">
            <v>36573</v>
          </cell>
          <cell r="D136">
            <v>184563.69</v>
          </cell>
          <cell r="E136">
            <v>182198.96</v>
          </cell>
          <cell r="F136">
            <v>197713.85</v>
          </cell>
          <cell r="G136">
            <v>15514.89</v>
          </cell>
          <cell r="H136">
            <v>0</v>
          </cell>
          <cell r="I136">
            <v>1076.6199999999999</v>
          </cell>
          <cell r="J136">
            <v>1076.6199999999999</v>
          </cell>
          <cell r="K136">
            <v>7</v>
          </cell>
          <cell r="L136" t="str">
            <v>30F360</v>
          </cell>
          <cell r="M136" t="str">
            <v>NPV</v>
          </cell>
        </row>
        <row r="137">
          <cell r="A137" t="str">
            <v>36203RQ44</v>
          </cell>
          <cell r="B137">
            <v>39600</v>
          </cell>
          <cell r="C137">
            <v>36573</v>
          </cell>
          <cell r="D137">
            <v>171165.73</v>
          </cell>
          <cell r="E137">
            <v>168972.67</v>
          </cell>
          <cell r="F137">
            <v>183361.29</v>
          </cell>
          <cell r="G137">
            <v>14388.62</v>
          </cell>
          <cell r="H137">
            <v>0</v>
          </cell>
          <cell r="I137">
            <v>998.47</v>
          </cell>
          <cell r="J137">
            <v>998.47</v>
          </cell>
          <cell r="K137">
            <v>7</v>
          </cell>
          <cell r="L137" t="str">
            <v>30F360</v>
          </cell>
          <cell r="M137" t="str">
            <v>NPV</v>
          </cell>
        </row>
        <row r="138">
          <cell r="A138" t="str">
            <v>36203RQB8</v>
          </cell>
          <cell r="B138">
            <v>39600</v>
          </cell>
          <cell r="C138">
            <v>36573</v>
          </cell>
          <cell r="D138">
            <v>328161.31</v>
          </cell>
          <cell r="E138">
            <v>323956.75</v>
          </cell>
          <cell r="F138">
            <v>351542.8</v>
          </cell>
          <cell r="G138">
            <v>27586.05</v>
          </cell>
          <cell r="H138">
            <v>0</v>
          </cell>
          <cell r="I138">
            <v>1914.27</v>
          </cell>
          <cell r="J138">
            <v>1914.27</v>
          </cell>
          <cell r="K138">
            <v>7</v>
          </cell>
          <cell r="L138" t="str">
            <v>30F360</v>
          </cell>
          <cell r="M138" t="str">
            <v>NPV</v>
          </cell>
        </row>
        <row r="139">
          <cell r="A139" t="str">
            <v>36203RTJ8</v>
          </cell>
          <cell r="B139">
            <v>39600</v>
          </cell>
          <cell r="C139">
            <v>36573</v>
          </cell>
          <cell r="D139">
            <v>127897.55</v>
          </cell>
          <cell r="E139">
            <v>126258.86</v>
          </cell>
          <cell r="F139">
            <v>137010.25</v>
          </cell>
          <cell r="G139">
            <v>10751.39</v>
          </cell>
          <cell r="H139">
            <v>0</v>
          </cell>
          <cell r="I139">
            <v>746.07</v>
          </cell>
          <cell r="J139">
            <v>746.07</v>
          </cell>
          <cell r="K139">
            <v>7</v>
          </cell>
          <cell r="L139" t="str">
            <v>30F360</v>
          </cell>
          <cell r="M139" t="str">
            <v>NPV</v>
          </cell>
        </row>
        <row r="140">
          <cell r="A140" t="str">
            <v>36203S3Z8</v>
          </cell>
          <cell r="B140">
            <v>39600</v>
          </cell>
          <cell r="C140" t="str">
            <v>22 dic 1999</v>
          </cell>
          <cell r="D140">
            <v>66028.69</v>
          </cell>
          <cell r="E140">
            <v>64893.82</v>
          </cell>
          <cell r="F140">
            <v>69577.73</v>
          </cell>
          <cell r="G140">
            <v>4683.91</v>
          </cell>
          <cell r="H140">
            <v>0</v>
          </cell>
          <cell r="I140">
            <v>357.66</v>
          </cell>
          <cell r="J140">
            <v>357.66</v>
          </cell>
          <cell r="K140">
            <v>6.5</v>
          </cell>
          <cell r="L140" t="str">
            <v>30F360</v>
          </cell>
          <cell r="M140" t="str">
            <v>NPV</v>
          </cell>
        </row>
        <row r="141">
          <cell r="A141" t="str">
            <v>36203S4F1</v>
          </cell>
          <cell r="B141">
            <v>39630</v>
          </cell>
          <cell r="C141" t="str">
            <v>22 dic 1999</v>
          </cell>
          <cell r="D141">
            <v>90082.27</v>
          </cell>
          <cell r="E141">
            <v>88533.97</v>
          </cell>
          <cell r="F141">
            <v>94924.19</v>
          </cell>
          <cell r="G141">
            <v>6390.22</v>
          </cell>
          <cell r="H141">
            <v>0</v>
          </cell>
          <cell r="I141">
            <v>487.95</v>
          </cell>
          <cell r="J141">
            <v>487.95</v>
          </cell>
          <cell r="K141">
            <v>6.5</v>
          </cell>
          <cell r="L141" t="str">
            <v>30F360</v>
          </cell>
          <cell r="M141" t="str">
            <v>NPV</v>
          </cell>
        </row>
        <row r="142">
          <cell r="A142" t="str">
            <v>36203SFS1</v>
          </cell>
          <cell r="B142">
            <v>39600</v>
          </cell>
          <cell r="C142">
            <v>36573</v>
          </cell>
          <cell r="D142">
            <v>172825.9</v>
          </cell>
          <cell r="E142">
            <v>170611.57</v>
          </cell>
          <cell r="F142">
            <v>185139.75</v>
          </cell>
          <cell r="G142">
            <v>14528.18</v>
          </cell>
          <cell r="H142">
            <v>0</v>
          </cell>
          <cell r="I142">
            <v>1008.15</v>
          </cell>
          <cell r="J142">
            <v>1008.15</v>
          </cell>
          <cell r="K142">
            <v>7</v>
          </cell>
          <cell r="L142" t="str">
            <v>30F360</v>
          </cell>
          <cell r="M142" t="str">
            <v>NPV</v>
          </cell>
        </row>
        <row r="143">
          <cell r="A143" t="str">
            <v>36203SKH9</v>
          </cell>
          <cell r="B143">
            <v>39692</v>
          </cell>
          <cell r="C143" t="str">
            <v>22 dic 1999</v>
          </cell>
          <cell r="D143">
            <v>59762.2</v>
          </cell>
          <cell r="E143">
            <v>58735.03</v>
          </cell>
          <cell r="F143">
            <v>62974.42</v>
          </cell>
          <cell r="G143">
            <v>4239.3900000000003</v>
          </cell>
          <cell r="H143">
            <v>0</v>
          </cell>
          <cell r="I143">
            <v>323.70999999999998</v>
          </cell>
          <cell r="J143">
            <v>323.70999999999998</v>
          </cell>
          <cell r="K143">
            <v>6.5</v>
          </cell>
          <cell r="L143" t="str">
            <v>30F360</v>
          </cell>
          <cell r="M143" t="str">
            <v>NPV</v>
          </cell>
        </row>
        <row r="144">
          <cell r="A144" t="str">
            <v>36203SMK0</v>
          </cell>
          <cell r="B144" t="str">
            <v>01 abr 2008</v>
          </cell>
          <cell r="C144">
            <v>36573</v>
          </cell>
          <cell r="D144">
            <v>201176.56</v>
          </cell>
          <cell r="E144">
            <v>198599</v>
          </cell>
          <cell r="F144">
            <v>215510.39</v>
          </cell>
          <cell r="G144">
            <v>16911.39</v>
          </cell>
          <cell r="H144">
            <v>0</v>
          </cell>
          <cell r="I144">
            <v>1173.53</v>
          </cell>
          <cell r="J144">
            <v>1173.53</v>
          </cell>
          <cell r="K144">
            <v>7</v>
          </cell>
          <cell r="L144" t="str">
            <v>30F360</v>
          </cell>
          <cell r="M144" t="str">
            <v>NPV</v>
          </cell>
        </row>
        <row r="145">
          <cell r="A145" t="str">
            <v>36203ST72</v>
          </cell>
          <cell r="B145">
            <v>45231</v>
          </cell>
          <cell r="C145" t="str">
            <v>20 dic 2001</v>
          </cell>
          <cell r="D145">
            <v>375109.46</v>
          </cell>
          <cell r="E145">
            <v>385190.53</v>
          </cell>
          <cell r="F145">
            <v>393161.6</v>
          </cell>
          <cell r="G145">
            <v>7971.07</v>
          </cell>
          <cell r="H145">
            <v>0</v>
          </cell>
          <cell r="I145">
            <v>2188.14</v>
          </cell>
          <cell r="J145">
            <v>2188.14</v>
          </cell>
          <cell r="K145">
            <v>7</v>
          </cell>
          <cell r="L145" t="str">
            <v>BOND</v>
          </cell>
          <cell r="M145" t="str">
            <v>NPV</v>
          </cell>
        </row>
        <row r="146">
          <cell r="A146" t="str">
            <v>36203SXU6</v>
          </cell>
          <cell r="B146">
            <v>39569</v>
          </cell>
          <cell r="C146">
            <v>36573</v>
          </cell>
          <cell r="D146">
            <v>142903.89000000001</v>
          </cell>
          <cell r="E146">
            <v>141072.94</v>
          </cell>
          <cell r="F146">
            <v>153085.79</v>
          </cell>
          <cell r="G146">
            <v>12012.85</v>
          </cell>
          <cell r="H146">
            <v>0</v>
          </cell>
          <cell r="I146">
            <v>833.61</v>
          </cell>
          <cell r="J146">
            <v>833.61</v>
          </cell>
          <cell r="K146">
            <v>7</v>
          </cell>
          <cell r="L146" t="str">
            <v>30F360</v>
          </cell>
          <cell r="M146" t="str">
            <v>NPV</v>
          </cell>
        </row>
        <row r="147">
          <cell r="A147" t="str">
            <v>36203T2T1</v>
          </cell>
          <cell r="B147">
            <v>39600</v>
          </cell>
          <cell r="C147">
            <v>36573</v>
          </cell>
          <cell r="D147">
            <v>678940.44</v>
          </cell>
          <cell r="E147">
            <v>670241.53</v>
          </cell>
          <cell r="F147">
            <v>727314.95</v>
          </cell>
          <cell r="G147">
            <v>57073.42</v>
          </cell>
          <cell r="H147">
            <v>0</v>
          </cell>
          <cell r="I147">
            <v>3960.49</v>
          </cell>
          <cell r="J147">
            <v>3960.49</v>
          </cell>
          <cell r="K147">
            <v>7</v>
          </cell>
          <cell r="L147" t="str">
            <v>30F360</v>
          </cell>
          <cell r="M147" t="str">
            <v>NPV</v>
          </cell>
        </row>
        <row r="148">
          <cell r="A148" t="str">
            <v>36203TAS4</v>
          </cell>
          <cell r="B148" t="str">
            <v>01 ene 2024</v>
          </cell>
          <cell r="C148" t="str">
            <v>20 dic 2001</v>
          </cell>
          <cell r="D148">
            <v>292594.49</v>
          </cell>
          <cell r="E148">
            <v>300457.96000000002</v>
          </cell>
          <cell r="F148">
            <v>306675.59999999998</v>
          </cell>
          <cell r="G148">
            <v>6217.64</v>
          </cell>
          <cell r="H148">
            <v>0</v>
          </cell>
          <cell r="I148">
            <v>1706.8</v>
          </cell>
          <cell r="J148">
            <v>1706.8</v>
          </cell>
          <cell r="K148">
            <v>7</v>
          </cell>
          <cell r="L148" t="str">
            <v>BOND</v>
          </cell>
          <cell r="M148" t="str">
            <v>NPV</v>
          </cell>
        </row>
        <row r="149">
          <cell r="A149" t="str">
            <v>36203UTD4</v>
          </cell>
          <cell r="B149">
            <v>39569</v>
          </cell>
          <cell r="C149">
            <v>36573</v>
          </cell>
          <cell r="D149">
            <v>92038.85</v>
          </cell>
          <cell r="E149">
            <v>90859.59</v>
          </cell>
          <cell r="F149">
            <v>98596.62</v>
          </cell>
          <cell r="G149">
            <v>7737.03</v>
          </cell>
          <cell r="H149">
            <v>0</v>
          </cell>
          <cell r="I149">
            <v>536.89</v>
          </cell>
          <cell r="J149">
            <v>536.89</v>
          </cell>
          <cell r="K149">
            <v>7</v>
          </cell>
          <cell r="L149" t="str">
            <v>30F360</v>
          </cell>
          <cell r="M149" t="str">
            <v>NPV</v>
          </cell>
        </row>
        <row r="150">
          <cell r="A150" t="str">
            <v>36203UUX8</v>
          </cell>
          <cell r="B150">
            <v>39630</v>
          </cell>
          <cell r="C150" t="str">
            <v>16 ago 2001</v>
          </cell>
          <cell r="D150">
            <v>85012.81</v>
          </cell>
          <cell r="E150">
            <v>87191.26</v>
          </cell>
          <cell r="F150">
            <v>89582.25</v>
          </cell>
          <cell r="G150">
            <v>2390.9899999999998</v>
          </cell>
          <cell r="H150">
            <v>0</v>
          </cell>
          <cell r="I150">
            <v>460.49</v>
          </cell>
          <cell r="J150">
            <v>460.49</v>
          </cell>
          <cell r="K150">
            <v>6.5</v>
          </cell>
          <cell r="L150" t="str">
            <v>BOND</v>
          </cell>
          <cell r="M150" t="str">
            <v>NPV</v>
          </cell>
        </row>
        <row r="151">
          <cell r="A151" t="str">
            <v>36203UWC2</v>
          </cell>
          <cell r="B151">
            <v>39692</v>
          </cell>
          <cell r="C151" t="str">
            <v>22 dic 1999</v>
          </cell>
          <cell r="D151">
            <v>54561.04</v>
          </cell>
          <cell r="E151">
            <v>53623.26</v>
          </cell>
          <cell r="F151">
            <v>57493.7</v>
          </cell>
          <cell r="G151">
            <v>3870.44</v>
          </cell>
          <cell r="H151">
            <v>0</v>
          </cell>
          <cell r="I151">
            <v>295.54000000000002</v>
          </cell>
          <cell r="J151">
            <v>295.54000000000002</v>
          </cell>
          <cell r="K151">
            <v>6.5</v>
          </cell>
          <cell r="L151" t="str">
            <v>30F360</v>
          </cell>
          <cell r="M151" t="str">
            <v>NPV</v>
          </cell>
        </row>
        <row r="152">
          <cell r="A152" t="str">
            <v>36203UWD0</v>
          </cell>
          <cell r="B152">
            <v>39692</v>
          </cell>
          <cell r="C152" t="str">
            <v>16 ago 2001</v>
          </cell>
          <cell r="D152">
            <v>82742.45</v>
          </cell>
          <cell r="E152">
            <v>84862.74</v>
          </cell>
          <cell r="F152">
            <v>87189.86</v>
          </cell>
          <cell r="G152">
            <v>2327.12</v>
          </cell>
          <cell r="H152">
            <v>0</v>
          </cell>
          <cell r="I152">
            <v>448.19</v>
          </cell>
          <cell r="J152">
            <v>448.19</v>
          </cell>
          <cell r="K152">
            <v>6.5</v>
          </cell>
          <cell r="L152" t="str">
            <v>BOND</v>
          </cell>
          <cell r="M152" t="str">
            <v>NPV</v>
          </cell>
        </row>
        <row r="153">
          <cell r="A153" t="str">
            <v>36203UWL2</v>
          </cell>
          <cell r="B153">
            <v>39600</v>
          </cell>
          <cell r="C153">
            <v>36573</v>
          </cell>
          <cell r="D153">
            <v>277375.88</v>
          </cell>
          <cell r="E153">
            <v>273822</v>
          </cell>
          <cell r="F153">
            <v>297138.90999999997</v>
          </cell>
          <cell r="G153">
            <v>23316.91</v>
          </cell>
          <cell r="H153">
            <v>0</v>
          </cell>
          <cell r="I153">
            <v>1618.03</v>
          </cell>
          <cell r="J153">
            <v>1618.03</v>
          </cell>
          <cell r="K153">
            <v>7</v>
          </cell>
          <cell r="L153" t="str">
            <v>30F360</v>
          </cell>
          <cell r="M153" t="str">
            <v>NPV</v>
          </cell>
        </row>
        <row r="154">
          <cell r="A154" t="str">
            <v>36203UYA4</v>
          </cell>
          <cell r="B154">
            <v>39722</v>
          </cell>
          <cell r="C154" t="str">
            <v>22 dic 1999</v>
          </cell>
          <cell r="D154">
            <v>273766.02</v>
          </cell>
          <cell r="E154">
            <v>269060.65999999997</v>
          </cell>
          <cell r="F154">
            <v>288480.94</v>
          </cell>
          <cell r="G154">
            <v>19420.28</v>
          </cell>
          <cell r="H154">
            <v>0</v>
          </cell>
          <cell r="I154">
            <v>1482.9</v>
          </cell>
          <cell r="J154">
            <v>1482.9</v>
          </cell>
          <cell r="K154">
            <v>6.5</v>
          </cell>
          <cell r="L154" t="str">
            <v>30F360</v>
          </cell>
          <cell r="M154" t="str">
            <v>NPV</v>
          </cell>
        </row>
        <row r="155">
          <cell r="A155" t="str">
            <v>36203V2F6</v>
          </cell>
          <cell r="B155">
            <v>39600</v>
          </cell>
          <cell r="C155">
            <v>36573</v>
          </cell>
          <cell r="D155">
            <v>247295.81</v>
          </cell>
          <cell r="E155">
            <v>244127.32</v>
          </cell>
          <cell r="F155">
            <v>264915.64</v>
          </cell>
          <cell r="G155">
            <v>20788.32</v>
          </cell>
          <cell r="H155">
            <v>0</v>
          </cell>
          <cell r="I155">
            <v>1442.56</v>
          </cell>
          <cell r="J155">
            <v>1442.56</v>
          </cell>
          <cell r="K155">
            <v>7</v>
          </cell>
          <cell r="L155" t="str">
            <v>30F360</v>
          </cell>
          <cell r="M155" t="str">
            <v>NPV</v>
          </cell>
        </row>
        <row r="156">
          <cell r="A156" t="str">
            <v>36203VD49</v>
          </cell>
          <cell r="B156">
            <v>39845</v>
          </cell>
          <cell r="C156">
            <v>36573</v>
          </cell>
          <cell r="D156">
            <v>103383.05</v>
          </cell>
          <cell r="E156">
            <v>98084.69</v>
          </cell>
          <cell r="F156">
            <v>107954.65</v>
          </cell>
          <cell r="G156">
            <v>9869.9599999999991</v>
          </cell>
          <cell r="H156">
            <v>0</v>
          </cell>
          <cell r="I156">
            <v>516.91999999999996</v>
          </cell>
          <cell r="J156">
            <v>516.91999999999996</v>
          </cell>
          <cell r="K156">
            <v>6</v>
          </cell>
          <cell r="L156" t="str">
            <v>30F360</v>
          </cell>
          <cell r="M156" t="str">
            <v>NPV</v>
          </cell>
        </row>
        <row r="157">
          <cell r="A157" t="str">
            <v>36203VDU1</v>
          </cell>
          <cell r="B157" t="str">
            <v>01 ene 2009</v>
          </cell>
          <cell r="C157">
            <v>36573</v>
          </cell>
          <cell r="D157">
            <v>123258.01</v>
          </cell>
          <cell r="E157">
            <v>116941.04</v>
          </cell>
          <cell r="F157">
            <v>128920.17</v>
          </cell>
          <cell r="G157">
            <v>11979.13</v>
          </cell>
          <cell r="H157">
            <v>0</v>
          </cell>
          <cell r="I157">
            <v>616.29</v>
          </cell>
          <cell r="J157">
            <v>616.29</v>
          </cell>
          <cell r="K157">
            <v>6</v>
          </cell>
          <cell r="L157" t="str">
            <v>30F360</v>
          </cell>
          <cell r="M157" t="str">
            <v>NPV</v>
          </cell>
        </row>
        <row r="158">
          <cell r="A158" t="str">
            <v>36203VXA3</v>
          </cell>
          <cell r="B158">
            <v>45323</v>
          </cell>
          <cell r="C158" t="str">
            <v>20 dic 2001</v>
          </cell>
          <cell r="D158">
            <v>95544.85</v>
          </cell>
          <cell r="E158">
            <v>98112.63</v>
          </cell>
          <cell r="F158">
            <v>100142.95</v>
          </cell>
          <cell r="G158">
            <v>2030.32</v>
          </cell>
          <cell r="H158">
            <v>0</v>
          </cell>
          <cell r="I158">
            <v>557.35</v>
          </cell>
          <cell r="J158">
            <v>557.35</v>
          </cell>
          <cell r="K158">
            <v>7</v>
          </cell>
          <cell r="L158" t="str">
            <v>BOND</v>
          </cell>
          <cell r="M158" t="str">
            <v>NPV</v>
          </cell>
        </row>
        <row r="159">
          <cell r="A159" t="str">
            <v>36203W4P0</v>
          </cell>
          <cell r="B159">
            <v>39692</v>
          </cell>
          <cell r="C159" t="str">
            <v>16 ago 2001</v>
          </cell>
          <cell r="D159">
            <v>57413.85</v>
          </cell>
          <cell r="E159">
            <v>58885.08</v>
          </cell>
          <cell r="F159">
            <v>60499.839999999997</v>
          </cell>
          <cell r="G159">
            <v>1614.76</v>
          </cell>
          <cell r="H159">
            <v>0</v>
          </cell>
          <cell r="I159">
            <v>310.99</v>
          </cell>
          <cell r="J159">
            <v>310.99</v>
          </cell>
          <cell r="K159">
            <v>6.5</v>
          </cell>
          <cell r="L159" t="str">
            <v>BOND</v>
          </cell>
          <cell r="M159" t="str">
            <v>NPV</v>
          </cell>
        </row>
        <row r="160">
          <cell r="A160" t="str">
            <v>36203X7B6</v>
          </cell>
          <cell r="B160">
            <v>39873</v>
          </cell>
          <cell r="C160">
            <v>36573</v>
          </cell>
          <cell r="D160">
            <v>467452.99</v>
          </cell>
          <cell r="E160">
            <v>443496.03</v>
          </cell>
          <cell r="F160">
            <v>488123.76</v>
          </cell>
          <cell r="G160">
            <v>44627.73</v>
          </cell>
          <cell r="H160">
            <v>0</v>
          </cell>
          <cell r="I160">
            <v>2337.27</v>
          </cell>
          <cell r="J160">
            <v>2337.27</v>
          </cell>
          <cell r="K160">
            <v>6</v>
          </cell>
          <cell r="L160" t="str">
            <v>30F360</v>
          </cell>
          <cell r="M160" t="str">
            <v>NPV</v>
          </cell>
        </row>
        <row r="161">
          <cell r="A161" t="str">
            <v>36203YE59</v>
          </cell>
          <cell r="B161">
            <v>39600</v>
          </cell>
          <cell r="C161">
            <v>36573</v>
          </cell>
          <cell r="D161">
            <v>323596</v>
          </cell>
          <cell r="E161">
            <v>319449.93</v>
          </cell>
          <cell r="F161">
            <v>346652.22</v>
          </cell>
          <cell r="G161">
            <v>27202.29</v>
          </cell>
          <cell r="H161">
            <v>0</v>
          </cell>
          <cell r="I161">
            <v>1887.64</v>
          </cell>
          <cell r="J161">
            <v>1887.64</v>
          </cell>
          <cell r="K161">
            <v>7</v>
          </cell>
          <cell r="L161" t="str">
            <v>30F360</v>
          </cell>
          <cell r="M161" t="str">
            <v>NPV</v>
          </cell>
        </row>
        <row r="162">
          <cell r="A162" t="str">
            <v>36203YTQ7</v>
          </cell>
          <cell r="B162">
            <v>39630</v>
          </cell>
          <cell r="C162">
            <v>36573</v>
          </cell>
          <cell r="D162">
            <v>105174.5</v>
          </cell>
          <cell r="E162">
            <v>103826.95</v>
          </cell>
          <cell r="F162">
            <v>112668.18</v>
          </cell>
          <cell r="G162">
            <v>8841.23</v>
          </cell>
          <cell r="H162">
            <v>0</v>
          </cell>
          <cell r="I162">
            <v>613.52</v>
          </cell>
          <cell r="J162">
            <v>613.52</v>
          </cell>
          <cell r="K162">
            <v>7</v>
          </cell>
          <cell r="L162" t="str">
            <v>30F360</v>
          </cell>
          <cell r="M162" t="str">
            <v>NPV</v>
          </cell>
        </row>
        <row r="163">
          <cell r="A163" t="str">
            <v>36204A4Q5</v>
          </cell>
          <cell r="B163" t="str">
            <v>01 ago 2008</v>
          </cell>
          <cell r="C163" t="str">
            <v>22 dic 1999</v>
          </cell>
          <cell r="D163">
            <v>49972.62</v>
          </cell>
          <cell r="E163">
            <v>49113.72</v>
          </cell>
          <cell r="F163">
            <v>52658.65</v>
          </cell>
          <cell r="G163">
            <v>3544.93</v>
          </cell>
          <cell r="H163">
            <v>0</v>
          </cell>
          <cell r="I163">
            <v>270.69</v>
          </cell>
          <cell r="J163">
            <v>270.69</v>
          </cell>
          <cell r="K163">
            <v>6.5</v>
          </cell>
          <cell r="L163" t="str">
            <v>30F360</v>
          </cell>
          <cell r="M163" t="str">
            <v>NPV</v>
          </cell>
        </row>
        <row r="164">
          <cell r="A164" t="str">
            <v>36204AEY7</v>
          </cell>
          <cell r="B164" t="str">
            <v>01 ago 2008</v>
          </cell>
          <cell r="C164" t="str">
            <v>22 dic 1999</v>
          </cell>
          <cell r="D164">
            <v>224863.66</v>
          </cell>
          <cell r="E164">
            <v>220998.82</v>
          </cell>
          <cell r="F164">
            <v>236950.08</v>
          </cell>
          <cell r="G164">
            <v>15951.26</v>
          </cell>
          <cell r="H164">
            <v>0</v>
          </cell>
          <cell r="I164">
            <v>1218.01</v>
          </cell>
          <cell r="J164">
            <v>1218.01</v>
          </cell>
          <cell r="K164">
            <v>6.5</v>
          </cell>
          <cell r="L164" t="str">
            <v>30F360</v>
          </cell>
          <cell r="M164" t="str">
            <v>NPV</v>
          </cell>
        </row>
        <row r="165">
          <cell r="A165" t="str">
            <v>36204AX26</v>
          </cell>
          <cell r="B165">
            <v>39753</v>
          </cell>
          <cell r="C165" t="str">
            <v>22 dic 1999</v>
          </cell>
          <cell r="D165">
            <v>122027.44</v>
          </cell>
          <cell r="E165">
            <v>119930.08</v>
          </cell>
          <cell r="F165">
            <v>128586.41</v>
          </cell>
          <cell r="G165">
            <v>8656.33</v>
          </cell>
          <cell r="H165">
            <v>0</v>
          </cell>
          <cell r="I165">
            <v>660.98</v>
          </cell>
          <cell r="J165">
            <v>660.98</v>
          </cell>
          <cell r="K165">
            <v>6.5</v>
          </cell>
          <cell r="L165" t="str">
            <v>30F360</v>
          </cell>
          <cell r="M165" t="str">
            <v>NPV</v>
          </cell>
        </row>
        <row r="166">
          <cell r="A166" t="str">
            <v>36204AZQ1</v>
          </cell>
          <cell r="B166" t="str">
            <v>01 ago 2023</v>
          </cell>
          <cell r="C166" t="str">
            <v>20 dic 2001</v>
          </cell>
          <cell r="D166">
            <v>356808.55</v>
          </cell>
          <cell r="E166">
            <v>366397.77</v>
          </cell>
          <cell r="F166">
            <v>373979.96</v>
          </cell>
          <cell r="G166">
            <v>7582.19</v>
          </cell>
          <cell r="H166">
            <v>0</v>
          </cell>
          <cell r="I166">
            <v>2081.38</v>
          </cell>
          <cell r="J166">
            <v>2081.38</v>
          </cell>
          <cell r="K166">
            <v>7</v>
          </cell>
          <cell r="L166" t="str">
            <v>BOND</v>
          </cell>
          <cell r="M166" t="str">
            <v>NPV</v>
          </cell>
        </row>
        <row r="167">
          <cell r="A167" t="str">
            <v>36204BMX8</v>
          </cell>
          <cell r="B167">
            <v>39873</v>
          </cell>
          <cell r="C167" t="str">
            <v>22 dic 1999</v>
          </cell>
          <cell r="D167">
            <v>125343.28</v>
          </cell>
          <cell r="E167">
            <v>123188.94</v>
          </cell>
          <cell r="F167">
            <v>132001.51999999999</v>
          </cell>
          <cell r="G167">
            <v>8812.58</v>
          </cell>
          <cell r="H167">
            <v>0</v>
          </cell>
          <cell r="I167">
            <v>678.94</v>
          </cell>
          <cell r="J167">
            <v>678.94</v>
          </cell>
          <cell r="K167">
            <v>6.5</v>
          </cell>
          <cell r="L167" t="str">
            <v>30F360</v>
          </cell>
          <cell r="M167" t="str">
            <v>NPV</v>
          </cell>
        </row>
        <row r="168">
          <cell r="A168" t="str">
            <v>36204CJJ1</v>
          </cell>
          <cell r="B168">
            <v>39692</v>
          </cell>
          <cell r="C168" t="str">
            <v>22 dic 1999</v>
          </cell>
          <cell r="D168">
            <v>123190.88</v>
          </cell>
          <cell r="E168">
            <v>121073.53</v>
          </cell>
          <cell r="F168">
            <v>129812.39</v>
          </cell>
          <cell r="G168">
            <v>8738.86</v>
          </cell>
          <cell r="H168">
            <v>0</v>
          </cell>
          <cell r="I168">
            <v>667.28</v>
          </cell>
          <cell r="J168">
            <v>667.28</v>
          </cell>
          <cell r="K168">
            <v>6.5</v>
          </cell>
          <cell r="L168" t="str">
            <v>30F360</v>
          </cell>
          <cell r="M168" t="str">
            <v>NPV</v>
          </cell>
        </row>
        <row r="169">
          <cell r="A169" t="str">
            <v>36204CZL8</v>
          </cell>
          <cell r="B169">
            <v>39873</v>
          </cell>
          <cell r="C169" t="str">
            <v>22 dic 1999</v>
          </cell>
          <cell r="D169">
            <v>69040.399999999994</v>
          </cell>
          <cell r="E169">
            <v>67853.75</v>
          </cell>
          <cell r="F169">
            <v>72707.83</v>
          </cell>
          <cell r="G169">
            <v>4854.08</v>
          </cell>
          <cell r="H169">
            <v>0</v>
          </cell>
          <cell r="I169">
            <v>373.97</v>
          </cell>
          <cell r="J169">
            <v>373.97</v>
          </cell>
          <cell r="K169">
            <v>6.5</v>
          </cell>
          <cell r="L169" t="str">
            <v>30F360</v>
          </cell>
          <cell r="M169" t="str">
            <v>NPV</v>
          </cell>
        </row>
        <row r="170">
          <cell r="A170" t="str">
            <v>36204D5A3</v>
          </cell>
          <cell r="B170">
            <v>39722</v>
          </cell>
          <cell r="C170" t="str">
            <v>16 ago 2001</v>
          </cell>
          <cell r="D170">
            <v>17937.580000000002</v>
          </cell>
          <cell r="E170">
            <v>18397.22</v>
          </cell>
          <cell r="F170">
            <v>18901.72</v>
          </cell>
          <cell r="G170">
            <v>504.5</v>
          </cell>
          <cell r="H170">
            <v>0</v>
          </cell>
          <cell r="I170">
            <v>97.16</v>
          </cell>
          <cell r="J170">
            <v>97.16</v>
          </cell>
          <cell r="K170">
            <v>6.5</v>
          </cell>
          <cell r="L170" t="str">
            <v>BOND</v>
          </cell>
          <cell r="M170" t="str">
            <v>NPV</v>
          </cell>
        </row>
        <row r="171">
          <cell r="A171" t="str">
            <v>36204ENW3</v>
          </cell>
          <cell r="B171">
            <v>45170</v>
          </cell>
          <cell r="C171" t="str">
            <v>20 dic 2001</v>
          </cell>
          <cell r="D171">
            <v>302016.43</v>
          </cell>
          <cell r="E171">
            <v>310133.12</v>
          </cell>
          <cell r="F171">
            <v>316550.96999999997</v>
          </cell>
          <cell r="G171">
            <v>6417.85</v>
          </cell>
          <cell r="H171">
            <v>0</v>
          </cell>
          <cell r="I171">
            <v>1761.76</v>
          </cell>
          <cell r="J171">
            <v>1761.76</v>
          </cell>
          <cell r="K171">
            <v>7</v>
          </cell>
          <cell r="L171" t="str">
            <v>BOND</v>
          </cell>
          <cell r="M171" t="str">
            <v>NPV</v>
          </cell>
        </row>
        <row r="172">
          <cell r="A172" t="str">
            <v>36204GJU7</v>
          </cell>
          <cell r="B172" t="str">
            <v>01 dic 2008</v>
          </cell>
          <cell r="C172" t="str">
            <v>22 dic 1999</v>
          </cell>
          <cell r="D172">
            <v>54113</v>
          </cell>
          <cell r="E172">
            <v>53182.94</v>
          </cell>
          <cell r="F172">
            <v>57021.57</v>
          </cell>
          <cell r="G172">
            <v>3838.63</v>
          </cell>
          <cell r="H172">
            <v>0</v>
          </cell>
          <cell r="I172">
            <v>293.11</v>
          </cell>
          <cell r="J172">
            <v>293.11</v>
          </cell>
          <cell r="K172">
            <v>6.5</v>
          </cell>
          <cell r="L172" t="str">
            <v>30F360</v>
          </cell>
          <cell r="M172" t="str">
            <v>NPV</v>
          </cell>
        </row>
        <row r="173">
          <cell r="A173" t="str">
            <v>36204GWJ7</v>
          </cell>
          <cell r="B173">
            <v>39692</v>
          </cell>
          <cell r="C173" t="str">
            <v>16 ago 2001</v>
          </cell>
          <cell r="D173">
            <v>79455.86</v>
          </cell>
          <cell r="E173">
            <v>81491.92</v>
          </cell>
          <cell r="F173">
            <v>83726.61</v>
          </cell>
          <cell r="G173">
            <v>2234.69</v>
          </cell>
          <cell r="H173">
            <v>0</v>
          </cell>
          <cell r="I173">
            <v>430.39</v>
          </cell>
          <cell r="J173">
            <v>430.39</v>
          </cell>
          <cell r="K173">
            <v>6.5</v>
          </cell>
          <cell r="L173" t="str">
            <v>BOND</v>
          </cell>
          <cell r="M173" t="str">
            <v>NPV</v>
          </cell>
        </row>
        <row r="174">
          <cell r="A174" t="str">
            <v>36204GY89</v>
          </cell>
          <cell r="B174" t="str">
            <v>01 dic 2008</v>
          </cell>
          <cell r="C174" t="str">
            <v>22 dic 1999</v>
          </cell>
          <cell r="D174">
            <v>52433.56</v>
          </cell>
          <cell r="E174">
            <v>51532.34</v>
          </cell>
          <cell r="F174">
            <v>55251.86</v>
          </cell>
          <cell r="G174">
            <v>3719.52</v>
          </cell>
          <cell r="H174">
            <v>0</v>
          </cell>
          <cell r="I174">
            <v>284.02</v>
          </cell>
          <cell r="J174">
            <v>284.02</v>
          </cell>
          <cell r="K174">
            <v>6.5</v>
          </cell>
          <cell r="L174" t="str">
            <v>30F360</v>
          </cell>
          <cell r="M174" t="str">
            <v>NPV</v>
          </cell>
        </row>
        <row r="175">
          <cell r="A175" t="str">
            <v>36204H7C8</v>
          </cell>
          <cell r="B175">
            <v>39753</v>
          </cell>
          <cell r="C175" t="str">
            <v>22 dic 1999</v>
          </cell>
          <cell r="D175">
            <v>46852.49</v>
          </cell>
          <cell r="E175">
            <v>46047.21</v>
          </cell>
          <cell r="F175">
            <v>49370.81</v>
          </cell>
          <cell r="G175">
            <v>3323.6</v>
          </cell>
          <cell r="H175">
            <v>0</v>
          </cell>
          <cell r="I175">
            <v>253.78</v>
          </cell>
          <cell r="J175">
            <v>253.78</v>
          </cell>
          <cell r="K175">
            <v>6.5</v>
          </cell>
          <cell r="L175" t="str">
            <v>30F360</v>
          </cell>
          <cell r="M175" t="str">
            <v>NPV</v>
          </cell>
        </row>
        <row r="176">
          <cell r="A176" t="str">
            <v>36204J6M3</v>
          </cell>
          <cell r="B176">
            <v>39934</v>
          </cell>
          <cell r="C176" t="str">
            <v>22 dic 1999</v>
          </cell>
          <cell r="D176">
            <v>175118.6</v>
          </cell>
          <cell r="E176">
            <v>172108.75</v>
          </cell>
          <cell r="F176">
            <v>184420.9</v>
          </cell>
          <cell r="G176">
            <v>12312.15</v>
          </cell>
          <cell r="H176">
            <v>0</v>
          </cell>
          <cell r="I176">
            <v>948.56</v>
          </cell>
          <cell r="J176">
            <v>948.56</v>
          </cell>
          <cell r="K176">
            <v>6.5</v>
          </cell>
          <cell r="L176" t="str">
            <v>30F360</v>
          </cell>
          <cell r="M176" t="str">
            <v>NPV</v>
          </cell>
        </row>
        <row r="177">
          <cell r="A177" t="str">
            <v>36204JDF0</v>
          </cell>
          <cell r="B177" t="str">
            <v>01 ene 2009</v>
          </cell>
          <cell r="C177" t="str">
            <v>22 dic 1999</v>
          </cell>
          <cell r="D177">
            <v>70357.490000000005</v>
          </cell>
          <cell r="E177">
            <v>69148.210000000006</v>
          </cell>
          <cell r="F177">
            <v>74139.210000000006</v>
          </cell>
          <cell r="G177">
            <v>4991</v>
          </cell>
          <cell r="H177">
            <v>0</v>
          </cell>
          <cell r="I177">
            <v>381.1</v>
          </cell>
          <cell r="J177">
            <v>381.1</v>
          </cell>
          <cell r="K177">
            <v>6.5</v>
          </cell>
          <cell r="L177" t="str">
            <v>30F360</v>
          </cell>
          <cell r="M177" t="str">
            <v>NPV</v>
          </cell>
        </row>
        <row r="178">
          <cell r="A178" t="str">
            <v>36204JEY8</v>
          </cell>
          <cell r="B178">
            <v>39692</v>
          </cell>
          <cell r="C178" t="str">
            <v>16 ago 2001</v>
          </cell>
          <cell r="D178">
            <v>86686.6</v>
          </cell>
          <cell r="E178">
            <v>88907.94</v>
          </cell>
          <cell r="F178">
            <v>91346</v>
          </cell>
          <cell r="G178">
            <v>2438.06</v>
          </cell>
          <cell r="H178">
            <v>0</v>
          </cell>
          <cell r="I178">
            <v>469.55</v>
          </cell>
          <cell r="J178">
            <v>469.55</v>
          </cell>
          <cell r="K178">
            <v>6.5</v>
          </cell>
          <cell r="L178" t="str">
            <v>BOND</v>
          </cell>
          <cell r="M178" t="str">
            <v>NPV</v>
          </cell>
        </row>
        <row r="179">
          <cell r="A179" t="str">
            <v>36204JV45</v>
          </cell>
          <cell r="B179" t="str">
            <v>01 abr 2009</v>
          </cell>
          <cell r="C179" t="str">
            <v>22 dic 1999</v>
          </cell>
          <cell r="D179">
            <v>99193.1</v>
          </cell>
          <cell r="E179">
            <v>97488.22</v>
          </cell>
          <cell r="F179">
            <v>104462.24</v>
          </cell>
          <cell r="G179">
            <v>6974.02</v>
          </cell>
          <cell r="H179">
            <v>0</v>
          </cell>
          <cell r="I179">
            <v>537.29999999999995</v>
          </cell>
          <cell r="J179">
            <v>537.29999999999995</v>
          </cell>
          <cell r="K179">
            <v>6.5</v>
          </cell>
          <cell r="L179" t="str">
            <v>30F360</v>
          </cell>
          <cell r="M179" t="str">
            <v>NPV</v>
          </cell>
        </row>
        <row r="180">
          <cell r="A180" t="str">
            <v>36204NEP8</v>
          </cell>
          <cell r="B180">
            <v>39753</v>
          </cell>
          <cell r="C180" t="str">
            <v>22 dic 1999</v>
          </cell>
          <cell r="D180">
            <v>95279.33</v>
          </cell>
          <cell r="E180">
            <v>93641.71</v>
          </cell>
          <cell r="F180">
            <v>100400.59</v>
          </cell>
          <cell r="G180">
            <v>6758.88</v>
          </cell>
          <cell r="H180">
            <v>0</v>
          </cell>
          <cell r="I180">
            <v>516.1</v>
          </cell>
          <cell r="J180">
            <v>516.1</v>
          </cell>
          <cell r="K180">
            <v>6.5</v>
          </cell>
          <cell r="L180" t="str">
            <v>30F360</v>
          </cell>
          <cell r="M180" t="str">
            <v>NPV</v>
          </cell>
        </row>
        <row r="181">
          <cell r="A181" t="str">
            <v>36204NMA2</v>
          </cell>
          <cell r="B181" t="str">
            <v>01 dic 2008</v>
          </cell>
          <cell r="C181" t="str">
            <v>22 dic 1999</v>
          </cell>
          <cell r="D181">
            <v>84505.98</v>
          </cell>
          <cell r="E181">
            <v>83053.539999999994</v>
          </cell>
          <cell r="F181">
            <v>89048.18</v>
          </cell>
          <cell r="G181">
            <v>5994.64</v>
          </cell>
          <cell r="H181">
            <v>0</v>
          </cell>
          <cell r="I181">
            <v>457.74</v>
          </cell>
          <cell r="J181">
            <v>457.74</v>
          </cell>
          <cell r="K181">
            <v>6.5</v>
          </cell>
          <cell r="L181" t="str">
            <v>30F360</v>
          </cell>
          <cell r="M181" t="str">
            <v>NPV</v>
          </cell>
        </row>
        <row r="182">
          <cell r="A182" t="str">
            <v>36204NSR9</v>
          </cell>
          <cell r="B182" t="str">
            <v>01 abr 2009</v>
          </cell>
          <cell r="C182">
            <v>36573</v>
          </cell>
          <cell r="D182">
            <v>441884.26</v>
          </cell>
          <cell r="E182">
            <v>419237.68</v>
          </cell>
          <cell r="F182">
            <v>461424.38</v>
          </cell>
          <cell r="G182">
            <v>42186.7</v>
          </cell>
          <cell r="H182">
            <v>0</v>
          </cell>
          <cell r="I182">
            <v>2209.42</v>
          </cell>
          <cell r="J182">
            <v>2209.42</v>
          </cell>
          <cell r="K182">
            <v>6</v>
          </cell>
          <cell r="L182" t="str">
            <v>30F360</v>
          </cell>
          <cell r="M182" t="str">
            <v>NPV</v>
          </cell>
        </row>
        <row r="183">
          <cell r="A183" t="str">
            <v>36204NU62</v>
          </cell>
          <cell r="B183" t="str">
            <v>01 ene 2009</v>
          </cell>
          <cell r="C183">
            <v>36573</v>
          </cell>
          <cell r="D183">
            <v>19341.38</v>
          </cell>
          <cell r="E183">
            <v>18350.12</v>
          </cell>
          <cell r="F183">
            <v>20229.87</v>
          </cell>
          <cell r="G183">
            <v>1879.75</v>
          </cell>
          <cell r="H183">
            <v>0</v>
          </cell>
          <cell r="I183">
            <v>96.71</v>
          </cell>
          <cell r="J183">
            <v>96.71</v>
          </cell>
          <cell r="K183">
            <v>6</v>
          </cell>
          <cell r="L183" t="str">
            <v>30F360</v>
          </cell>
          <cell r="M183" t="str">
            <v>NPV</v>
          </cell>
        </row>
        <row r="184">
          <cell r="A184" t="str">
            <v>36204PHW5</v>
          </cell>
          <cell r="B184">
            <v>39753</v>
          </cell>
          <cell r="C184" t="str">
            <v>22 dic 1999</v>
          </cell>
          <cell r="D184">
            <v>97223.57</v>
          </cell>
          <cell r="E184">
            <v>95552.55</v>
          </cell>
          <cell r="F184">
            <v>102449.34</v>
          </cell>
          <cell r="G184">
            <v>6896.79</v>
          </cell>
          <cell r="H184">
            <v>0</v>
          </cell>
          <cell r="I184">
            <v>526.63</v>
          </cell>
          <cell r="J184">
            <v>526.63</v>
          </cell>
          <cell r="K184">
            <v>6.5</v>
          </cell>
          <cell r="L184" t="str">
            <v>30F360</v>
          </cell>
          <cell r="M184" t="str">
            <v>NPV</v>
          </cell>
        </row>
        <row r="185">
          <cell r="A185" t="str">
            <v>36204PQF2</v>
          </cell>
          <cell r="B185" t="str">
            <v>01 ene 2009</v>
          </cell>
          <cell r="C185" t="str">
            <v>16 ago 2001</v>
          </cell>
          <cell r="D185">
            <v>54088.02</v>
          </cell>
          <cell r="E185">
            <v>55474.01</v>
          </cell>
          <cell r="F185">
            <v>56995.25</v>
          </cell>
          <cell r="G185">
            <v>1521.24</v>
          </cell>
          <cell r="H185">
            <v>0</v>
          </cell>
          <cell r="I185">
            <v>292.98</v>
          </cell>
          <cell r="J185">
            <v>292.98</v>
          </cell>
          <cell r="K185">
            <v>6.5</v>
          </cell>
          <cell r="L185" t="str">
            <v>BOND</v>
          </cell>
          <cell r="M185" t="str">
            <v>NPV</v>
          </cell>
        </row>
        <row r="186">
          <cell r="A186" t="str">
            <v>36204R2A5</v>
          </cell>
          <cell r="B186">
            <v>39873</v>
          </cell>
          <cell r="C186" t="str">
            <v>22 dic 1999</v>
          </cell>
          <cell r="D186">
            <v>208285.72</v>
          </cell>
          <cell r="E186">
            <v>204705.79</v>
          </cell>
          <cell r="F186">
            <v>219349.86</v>
          </cell>
          <cell r="G186">
            <v>14644.07</v>
          </cell>
          <cell r="H186">
            <v>0</v>
          </cell>
          <cell r="I186">
            <v>1128.21</v>
          </cell>
          <cell r="J186">
            <v>1128.21</v>
          </cell>
          <cell r="K186">
            <v>6.5</v>
          </cell>
          <cell r="L186" t="str">
            <v>30F360</v>
          </cell>
          <cell r="M186" t="str">
            <v>NPV</v>
          </cell>
        </row>
        <row r="187">
          <cell r="A187" t="str">
            <v>36204RHX9</v>
          </cell>
          <cell r="B187" t="str">
            <v>01 dic 2011</v>
          </cell>
          <cell r="C187">
            <v>37028</v>
          </cell>
          <cell r="D187">
            <v>315517.12</v>
          </cell>
          <cell r="E187">
            <v>328137.82</v>
          </cell>
          <cell r="F187">
            <v>337193.15</v>
          </cell>
          <cell r="G187">
            <v>9055.33</v>
          </cell>
          <cell r="H187">
            <v>0</v>
          </cell>
          <cell r="I187">
            <v>2103.4499999999998</v>
          </cell>
          <cell r="J187">
            <v>2103.4499999999998</v>
          </cell>
          <cell r="K187">
            <v>8</v>
          </cell>
          <cell r="L187" t="str">
            <v>BOND</v>
          </cell>
          <cell r="M187" t="str">
            <v>NPV</v>
          </cell>
        </row>
        <row r="188">
          <cell r="A188" t="str">
            <v>36204S6U5</v>
          </cell>
          <cell r="B188" t="str">
            <v>01 ene 2024</v>
          </cell>
          <cell r="C188" t="str">
            <v>20 dic 2001</v>
          </cell>
          <cell r="D188">
            <v>19795.43</v>
          </cell>
          <cell r="E188">
            <v>20327.419999999998</v>
          </cell>
          <cell r="F188">
            <v>20748.09</v>
          </cell>
          <cell r="G188">
            <v>420.67</v>
          </cell>
          <cell r="H188">
            <v>0</v>
          </cell>
          <cell r="I188">
            <v>115.47</v>
          </cell>
          <cell r="J188">
            <v>115.47</v>
          </cell>
          <cell r="K188">
            <v>7</v>
          </cell>
          <cell r="L188" t="str">
            <v>BOND</v>
          </cell>
          <cell r="M188" t="str">
            <v>NPV</v>
          </cell>
        </row>
        <row r="189">
          <cell r="A189" t="str">
            <v>36204SCS3</v>
          </cell>
          <cell r="B189" t="str">
            <v>01 abr 2009</v>
          </cell>
          <cell r="C189">
            <v>36573</v>
          </cell>
          <cell r="D189">
            <v>75741.64</v>
          </cell>
          <cell r="E189">
            <v>71859.86</v>
          </cell>
          <cell r="F189">
            <v>79090.94</v>
          </cell>
          <cell r="G189">
            <v>7231.08</v>
          </cell>
          <cell r="H189">
            <v>0</v>
          </cell>
          <cell r="I189">
            <v>378.71</v>
          </cell>
          <cell r="J189">
            <v>378.71</v>
          </cell>
          <cell r="K189">
            <v>6</v>
          </cell>
          <cell r="L189" t="str">
            <v>30F360</v>
          </cell>
          <cell r="M189" t="str">
            <v>NPV</v>
          </cell>
        </row>
        <row r="190">
          <cell r="A190" t="str">
            <v>36204SUR5</v>
          </cell>
          <cell r="B190">
            <v>45352</v>
          </cell>
          <cell r="C190" t="str">
            <v>20 dic 2001</v>
          </cell>
          <cell r="D190">
            <v>87974.45</v>
          </cell>
          <cell r="E190">
            <v>90338.76</v>
          </cell>
          <cell r="F190">
            <v>92208.22</v>
          </cell>
          <cell r="G190">
            <v>1869.46</v>
          </cell>
          <cell r="H190">
            <v>0</v>
          </cell>
          <cell r="I190">
            <v>513.17999999999995</v>
          </cell>
          <cell r="J190">
            <v>513.17999999999995</v>
          </cell>
          <cell r="K190">
            <v>7</v>
          </cell>
          <cell r="L190" t="str">
            <v>BOND</v>
          </cell>
          <cell r="M190" t="str">
            <v>NPV</v>
          </cell>
        </row>
        <row r="191">
          <cell r="A191" t="str">
            <v>36204V6T1</v>
          </cell>
          <cell r="B191">
            <v>45323</v>
          </cell>
          <cell r="C191" t="str">
            <v>20 dic 2001</v>
          </cell>
          <cell r="D191">
            <v>9752.99</v>
          </cell>
          <cell r="E191">
            <v>10015.11</v>
          </cell>
          <cell r="F191">
            <v>10222.35</v>
          </cell>
          <cell r="G191">
            <v>207.24</v>
          </cell>
          <cell r="H191">
            <v>0</v>
          </cell>
          <cell r="I191">
            <v>56.89</v>
          </cell>
          <cell r="J191">
            <v>56.89</v>
          </cell>
          <cell r="K191">
            <v>7</v>
          </cell>
          <cell r="L191" t="str">
            <v>BOND</v>
          </cell>
          <cell r="M191" t="str">
            <v>NPV</v>
          </cell>
        </row>
        <row r="192">
          <cell r="A192" t="str">
            <v>36204VD48</v>
          </cell>
          <cell r="B192" t="str">
            <v>01 abr 2009</v>
          </cell>
          <cell r="C192" t="str">
            <v>22 dic 1999</v>
          </cell>
          <cell r="D192">
            <v>213932.92</v>
          </cell>
          <cell r="E192">
            <v>210255.95</v>
          </cell>
          <cell r="F192">
            <v>225297.04</v>
          </cell>
          <cell r="G192">
            <v>15041.09</v>
          </cell>
          <cell r="H192">
            <v>0</v>
          </cell>
          <cell r="I192">
            <v>1158.8</v>
          </cell>
          <cell r="J192">
            <v>1158.8</v>
          </cell>
          <cell r="K192">
            <v>6.5</v>
          </cell>
          <cell r="L192" t="str">
            <v>30F360</v>
          </cell>
          <cell r="M192" t="str">
            <v>NPV</v>
          </cell>
        </row>
        <row r="193">
          <cell r="A193" t="str">
            <v>36204VDW6</v>
          </cell>
          <cell r="B193">
            <v>39873</v>
          </cell>
          <cell r="C193" t="str">
            <v>22 dic 1999</v>
          </cell>
          <cell r="D193">
            <v>64161.15</v>
          </cell>
          <cell r="E193">
            <v>63058.39</v>
          </cell>
          <cell r="F193">
            <v>67569.39</v>
          </cell>
          <cell r="G193">
            <v>4511</v>
          </cell>
          <cell r="H193">
            <v>0</v>
          </cell>
          <cell r="I193">
            <v>347.54</v>
          </cell>
          <cell r="J193">
            <v>347.54</v>
          </cell>
          <cell r="K193">
            <v>6.5</v>
          </cell>
          <cell r="L193" t="str">
            <v>30F360</v>
          </cell>
          <cell r="M193" t="str">
            <v>NPV</v>
          </cell>
        </row>
        <row r="194">
          <cell r="A194" t="str">
            <v>36204W3L9</v>
          </cell>
          <cell r="B194">
            <v>39873</v>
          </cell>
          <cell r="C194" t="str">
            <v>22 dic 1999</v>
          </cell>
          <cell r="D194">
            <v>72246.73</v>
          </cell>
          <cell r="E194">
            <v>71005.009999999995</v>
          </cell>
          <cell r="F194">
            <v>76084.479999999996</v>
          </cell>
          <cell r="G194">
            <v>5079.47</v>
          </cell>
          <cell r="H194">
            <v>0</v>
          </cell>
          <cell r="I194">
            <v>391.34</v>
          </cell>
          <cell r="J194">
            <v>391.34</v>
          </cell>
          <cell r="K194">
            <v>6.5</v>
          </cell>
          <cell r="L194" t="str">
            <v>30F360</v>
          </cell>
          <cell r="M194" t="str">
            <v>NPV</v>
          </cell>
        </row>
        <row r="195">
          <cell r="A195" t="str">
            <v>36204W3Y1</v>
          </cell>
          <cell r="B195">
            <v>39845</v>
          </cell>
          <cell r="C195">
            <v>36573</v>
          </cell>
          <cell r="D195">
            <v>224704.51</v>
          </cell>
          <cell r="E195">
            <v>213188.38</v>
          </cell>
          <cell r="F195">
            <v>234640.94</v>
          </cell>
          <cell r="G195">
            <v>21452.560000000001</v>
          </cell>
          <cell r="H195">
            <v>0</v>
          </cell>
          <cell r="I195">
            <v>1123.52</v>
          </cell>
          <cell r="J195">
            <v>1123.52</v>
          </cell>
          <cell r="K195">
            <v>6</v>
          </cell>
          <cell r="L195" t="str">
            <v>30F360</v>
          </cell>
          <cell r="M195" t="str">
            <v>NPV</v>
          </cell>
        </row>
        <row r="196">
          <cell r="A196" t="str">
            <v>36204WVC8</v>
          </cell>
          <cell r="B196" t="str">
            <v>01 abr 2024</v>
          </cell>
          <cell r="C196" t="str">
            <v>20 dic 2001</v>
          </cell>
          <cell r="D196">
            <v>13449.12</v>
          </cell>
          <cell r="E196">
            <v>13810.57</v>
          </cell>
          <cell r="F196">
            <v>14096.36</v>
          </cell>
          <cell r="G196">
            <v>285.79000000000002</v>
          </cell>
          <cell r="H196">
            <v>0</v>
          </cell>
          <cell r="I196">
            <v>78.45</v>
          </cell>
          <cell r="J196">
            <v>78.45</v>
          </cell>
          <cell r="K196">
            <v>7</v>
          </cell>
          <cell r="L196" t="str">
            <v>BOND</v>
          </cell>
          <cell r="M196" t="str">
            <v>NPV</v>
          </cell>
        </row>
        <row r="197">
          <cell r="A197" t="str">
            <v>36204YCD3</v>
          </cell>
          <cell r="B197">
            <v>45352</v>
          </cell>
          <cell r="C197" t="str">
            <v>20 dic 2001</v>
          </cell>
          <cell r="D197">
            <v>131312.4</v>
          </cell>
          <cell r="E197">
            <v>134841.41</v>
          </cell>
          <cell r="F197">
            <v>137631.81</v>
          </cell>
          <cell r="G197">
            <v>2790.4</v>
          </cell>
          <cell r="H197">
            <v>0</v>
          </cell>
          <cell r="I197">
            <v>765.99</v>
          </cell>
          <cell r="J197">
            <v>765.99</v>
          </cell>
          <cell r="K197">
            <v>7</v>
          </cell>
          <cell r="L197" t="str">
            <v>BOND</v>
          </cell>
          <cell r="M197" t="str">
            <v>NPV</v>
          </cell>
        </row>
        <row r="198">
          <cell r="A198" t="str">
            <v>36205BFX5</v>
          </cell>
          <cell r="B198">
            <v>39873</v>
          </cell>
          <cell r="C198" t="str">
            <v>22 dic 1999</v>
          </cell>
          <cell r="D198">
            <v>106746.5</v>
          </cell>
          <cell r="E198">
            <v>104911.78</v>
          </cell>
          <cell r="F198">
            <v>112416.87</v>
          </cell>
          <cell r="G198">
            <v>7505.09</v>
          </cell>
          <cell r="H198">
            <v>0</v>
          </cell>
          <cell r="I198">
            <v>578.21</v>
          </cell>
          <cell r="J198">
            <v>578.21</v>
          </cell>
          <cell r="K198">
            <v>6.5</v>
          </cell>
          <cell r="L198" t="str">
            <v>30F360</v>
          </cell>
          <cell r="M198" t="str">
            <v>NPV</v>
          </cell>
        </row>
        <row r="199">
          <cell r="A199" t="str">
            <v>36205BLF7</v>
          </cell>
          <cell r="B199">
            <v>39934</v>
          </cell>
          <cell r="C199">
            <v>36573</v>
          </cell>
          <cell r="D199">
            <v>330994.02</v>
          </cell>
          <cell r="E199">
            <v>314030.56</v>
          </cell>
          <cell r="F199">
            <v>345630.58</v>
          </cell>
          <cell r="G199">
            <v>31600.02</v>
          </cell>
          <cell r="H199">
            <v>0</v>
          </cell>
          <cell r="I199">
            <v>1654.97</v>
          </cell>
          <cell r="J199">
            <v>1654.97</v>
          </cell>
          <cell r="K199">
            <v>6</v>
          </cell>
          <cell r="L199" t="str">
            <v>30F360</v>
          </cell>
          <cell r="M199" t="str">
            <v>NPV</v>
          </cell>
        </row>
        <row r="200">
          <cell r="A200" t="str">
            <v>36205CF88</v>
          </cell>
          <cell r="B200" t="str">
            <v>01 abr 2009</v>
          </cell>
          <cell r="C200" t="str">
            <v>22 dic 1999</v>
          </cell>
          <cell r="D200">
            <v>57422.01</v>
          </cell>
          <cell r="E200">
            <v>56435.08</v>
          </cell>
          <cell r="F200">
            <v>60472.27</v>
          </cell>
          <cell r="G200">
            <v>4037.19</v>
          </cell>
          <cell r="H200">
            <v>0</v>
          </cell>
          <cell r="I200">
            <v>311.04000000000002</v>
          </cell>
          <cell r="J200">
            <v>311.04000000000002</v>
          </cell>
          <cell r="K200">
            <v>6.5</v>
          </cell>
          <cell r="L200" t="str">
            <v>30F360</v>
          </cell>
          <cell r="M200" t="str">
            <v>NPV</v>
          </cell>
        </row>
        <row r="201">
          <cell r="A201" t="str">
            <v>36205EJ98</v>
          </cell>
          <cell r="B201">
            <v>39873</v>
          </cell>
          <cell r="C201" t="str">
            <v>22 dic 1999</v>
          </cell>
          <cell r="D201">
            <v>66646.929999999993</v>
          </cell>
          <cell r="E201">
            <v>65501.43</v>
          </cell>
          <cell r="F201">
            <v>70187.210000000006</v>
          </cell>
          <cell r="G201">
            <v>4685.78</v>
          </cell>
          <cell r="H201">
            <v>0</v>
          </cell>
          <cell r="I201">
            <v>361</v>
          </cell>
          <cell r="J201">
            <v>361</v>
          </cell>
          <cell r="K201">
            <v>6.5</v>
          </cell>
          <cell r="L201" t="str">
            <v>30F360</v>
          </cell>
          <cell r="M201" t="str">
            <v>NPV</v>
          </cell>
        </row>
        <row r="202">
          <cell r="A202" t="str">
            <v>36205ENV4</v>
          </cell>
          <cell r="B202">
            <v>45352</v>
          </cell>
          <cell r="C202" t="str">
            <v>20 dic 2001</v>
          </cell>
          <cell r="D202">
            <v>3803</v>
          </cell>
          <cell r="E202">
            <v>3905.2</v>
          </cell>
          <cell r="F202">
            <v>3986.02</v>
          </cell>
          <cell r="G202">
            <v>80.819999999999993</v>
          </cell>
          <cell r="H202">
            <v>0</v>
          </cell>
          <cell r="I202">
            <v>22.18</v>
          </cell>
          <cell r="J202">
            <v>22.18</v>
          </cell>
          <cell r="K202">
            <v>7</v>
          </cell>
          <cell r="L202" t="str">
            <v>BOND</v>
          </cell>
          <cell r="M202" t="str">
            <v>NPV</v>
          </cell>
        </row>
        <row r="203">
          <cell r="A203" t="str">
            <v>36205FLD3</v>
          </cell>
          <cell r="B203">
            <v>39873</v>
          </cell>
          <cell r="C203" t="str">
            <v>22 dic 1999</v>
          </cell>
          <cell r="D203">
            <v>7590.64</v>
          </cell>
          <cell r="E203">
            <v>7460.16</v>
          </cell>
          <cell r="F203">
            <v>7993.85</v>
          </cell>
          <cell r="G203">
            <v>533.69000000000005</v>
          </cell>
          <cell r="H203">
            <v>0</v>
          </cell>
          <cell r="I203">
            <v>41.12</v>
          </cell>
          <cell r="J203">
            <v>41.12</v>
          </cell>
          <cell r="K203">
            <v>6.5</v>
          </cell>
          <cell r="L203" t="str">
            <v>30F360</v>
          </cell>
          <cell r="M203" t="str">
            <v>NPV</v>
          </cell>
        </row>
        <row r="204">
          <cell r="A204" t="str">
            <v>36205GVL2</v>
          </cell>
          <cell r="B204">
            <v>39934</v>
          </cell>
          <cell r="C204" t="str">
            <v>22 dic 1999</v>
          </cell>
          <cell r="D204">
            <v>193488.21</v>
          </cell>
          <cell r="E204">
            <v>190162.64</v>
          </cell>
          <cell r="F204">
            <v>203766.3</v>
          </cell>
          <cell r="G204">
            <v>13603.66</v>
          </cell>
          <cell r="H204">
            <v>0</v>
          </cell>
          <cell r="I204">
            <v>1048.06</v>
          </cell>
          <cell r="J204">
            <v>1048.06</v>
          </cell>
          <cell r="K204">
            <v>6.5</v>
          </cell>
          <cell r="L204" t="str">
            <v>30F360</v>
          </cell>
          <cell r="M204" t="str">
            <v>NPV</v>
          </cell>
        </row>
        <row r="205">
          <cell r="A205" t="str">
            <v>36205HEZ8</v>
          </cell>
          <cell r="B205" t="str">
            <v>01 ago 2011</v>
          </cell>
          <cell r="C205">
            <v>37028</v>
          </cell>
          <cell r="D205">
            <v>250584.29</v>
          </cell>
          <cell r="E205">
            <v>260607.66</v>
          </cell>
          <cell r="F205">
            <v>267799.43</v>
          </cell>
          <cell r="G205">
            <v>7191.77</v>
          </cell>
          <cell r="H205">
            <v>0</v>
          </cell>
          <cell r="I205">
            <v>1670.56</v>
          </cell>
          <cell r="J205">
            <v>1670.56</v>
          </cell>
          <cell r="K205">
            <v>8</v>
          </cell>
          <cell r="L205" t="str">
            <v>BOND</v>
          </cell>
          <cell r="M205" t="str">
            <v>NPV</v>
          </cell>
        </row>
        <row r="206">
          <cell r="A206" t="str">
            <v>36205JPA7</v>
          </cell>
          <cell r="B206" t="str">
            <v>01 abr 2024</v>
          </cell>
          <cell r="C206" t="str">
            <v>20 dic 2001</v>
          </cell>
          <cell r="D206">
            <v>24404.47</v>
          </cell>
          <cell r="E206">
            <v>25060.34</v>
          </cell>
          <cell r="F206">
            <v>25578.94</v>
          </cell>
          <cell r="G206">
            <v>518.6</v>
          </cell>
          <cell r="H206">
            <v>0</v>
          </cell>
          <cell r="I206">
            <v>142.36000000000001</v>
          </cell>
          <cell r="J206">
            <v>142.36000000000001</v>
          </cell>
          <cell r="K206">
            <v>7</v>
          </cell>
          <cell r="L206" t="str">
            <v>BOND</v>
          </cell>
          <cell r="M206" t="str">
            <v>NPV</v>
          </cell>
        </row>
        <row r="207">
          <cell r="A207" t="str">
            <v>36205LPX2</v>
          </cell>
          <cell r="B207">
            <v>40603</v>
          </cell>
          <cell r="C207">
            <v>36573</v>
          </cell>
          <cell r="D207">
            <v>199304.47</v>
          </cell>
          <cell r="E207">
            <v>189090.11</v>
          </cell>
          <cell r="F207">
            <v>207400.22</v>
          </cell>
          <cell r="G207">
            <v>18310.11</v>
          </cell>
          <cell r="H207">
            <v>0</v>
          </cell>
          <cell r="I207">
            <v>996.52</v>
          </cell>
          <cell r="J207">
            <v>996.52</v>
          </cell>
          <cell r="K207">
            <v>6</v>
          </cell>
          <cell r="L207" t="str">
            <v>30F360</v>
          </cell>
          <cell r="M207" t="str">
            <v>NPV</v>
          </cell>
        </row>
        <row r="208">
          <cell r="A208" t="str">
            <v>36205M2X5</v>
          </cell>
          <cell r="B208">
            <v>39965</v>
          </cell>
          <cell r="C208" t="str">
            <v>22 dic 1999</v>
          </cell>
          <cell r="D208">
            <v>213829.05</v>
          </cell>
          <cell r="E208">
            <v>210153.87</v>
          </cell>
          <cell r="F208">
            <v>225187.65</v>
          </cell>
          <cell r="G208">
            <v>15033.78</v>
          </cell>
          <cell r="H208">
            <v>0</v>
          </cell>
          <cell r="I208">
            <v>1158.24</v>
          </cell>
          <cell r="J208">
            <v>1158.24</v>
          </cell>
          <cell r="K208">
            <v>6.5</v>
          </cell>
          <cell r="L208" t="str">
            <v>30F360</v>
          </cell>
          <cell r="M208" t="str">
            <v>NPV</v>
          </cell>
        </row>
        <row r="209">
          <cell r="A209" t="str">
            <v>36205RW29</v>
          </cell>
          <cell r="B209" t="str">
            <v>01 abr 2011</v>
          </cell>
          <cell r="C209">
            <v>36664</v>
          </cell>
          <cell r="D209">
            <v>1503975.61</v>
          </cell>
          <cell r="E209">
            <v>1428776.82</v>
          </cell>
          <cell r="F209">
            <v>1565067.1</v>
          </cell>
          <cell r="G209">
            <v>136290.28</v>
          </cell>
          <cell r="H209">
            <v>0</v>
          </cell>
          <cell r="I209">
            <v>7519.88</v>
          </cell>
          <cell r="J209">
            <v>7519.88</v>
          </cell>
          <cell r="K209">
            <v>6</v>
          </cell>
          <cell r="L209" t="str">
            <v>30F360</v>
          </cell>
          <cell r="M209" t="str">
            <v>NPV</v>
          </cell>
        </row>
        <row r="210">
          <cell r="A210" t="str">
            <v>36205SFB6</v>
          </cell>
          <cell r="B210">
            <v>40848</v>
          </cell>
          <cell r="C210">
            <v>37028</v>
          </cell>
          <cell r="D210">
            <v>284625.48</v>
          </cell>
          <cell r="E210">
            <v>296010.5</v>
          </cell>
          <cell r="F210">
            <v>304179.25</v>
          </cell>
          <cell r="G210">
            <v>8168.75</v>
          </cell>
          <cell r="H210">
            <v>0</v>
          </cell>
          <cell r="I210">
            <v>1897.5</v>
          </cell>
          <cell r="J210">
            <v>1897.5</v>
          </cell>
          <cell r="K210">
            <v>8</v>
          </cell>
          <cell r="L210" t="str">
            <v>BOND</v>
          </cell>
          <cell r="M210" t="str">
            <v>NPV</v>
          </cell>
        </row>
        <row r="211">
          <cell r="A211" t="str">
            <v>36205UN30</v>
          </cell>
          <cell r="B211">
            <v>39965</v>
          </cell>
          <cell r="C211" t="str">
            <v>22 dic 1999</v>
          </cell>
          <cell r="D211">
            <v>182721.52</v>
          </cell>
          <cell r="E211">
            <v>179581.01</v>
          </cell>
          <cell r="F211">
            <v>192427.69</v>
          </cell>
          <cell r="G211">
            <v>12846.68</v>
          </cell>
          <cell r="H211">
            <v>0</v>
          </cell>
          <cell r="I211">
            <v>989.74</v>
          </cell>
          <cell r="J211">
            <v>989.74</v>
          </cell>
          <cell r="K211">
            <v>6.5</v>
          </cell>
          <cell r="L211" t="str">
            <v>30F360</v>
          </cell>
          <cell r="M211" t="str">
            <v>NPV</v>
          </cell>
        </row>
        <row r="212">
          <cell r="A212" t="str">
            <v>36206AE25</v>
          </cell>
          <cell r="B212">
            <v>40603</v>
          </cell>
          <cell r="C212">
            <v>36573</v>
          </cell>
          <cell r="D212">
            <v>265069.37</v>
          </cell>
          <cell r="E212">
            <v>251484.54</v>
          </cell>
          <cell r="F212">
            <v>275836.49</v>
          </cell>
          <cell r="G212">
            <v>24351.95</v>
          </cell>
          <cell r="H212">
            <v>0</v>
          </cell>
          <cell r="I212">
            <v>1325.35</v>
          </cell>
          <cell r="J212">
            <v>1325.35</v>
          </cell>
          <cell r="K212">
            <v>6</v>
          </cell>
          <cell r="L212" t="str">
            <v>30F360</v>
          </cell>
          <cell r="M212" t="str">
            <v>NPV</v>
          </cell>
        </row>
        <row r="213">
          <cell r="A213" t="str">
            <v>36206PTV2</v>
          </cell>
          <cell r="B213" t="str">
            <v>01 abr 2011</v>
          </cell>
          <cell r="C213">
            <v>36573</v>
          </cell>
          <cell r="D213">
            <v>153433.24</v>
          </cell>
          <cell r="E213">
            <v>145569.81</v>
          </cell>
          <cell r="F213">
            <v>159665.70000000001</v>
          </cell>
          <cell r="G213">
            <v>14095.89</v>
          </cell>
          <cell r="H213">
            <v>0</v>
          </cell>
          <cell r="I213">
            <v>767.17</v>
          </cell>
          <cell r="J213">
            <v>767.17</v>
          </cell>
          <cell r="K213">
            <v>6</v>
          </cell>
          <cell r="L213" t="str">
            <v>30F360</v>
          </cell>
          <cell r="M213" t="str">
            <v>NPV</v>
          </cell>
        </row>
        <row r="214">
          <cell r="A214" t="str">
            <v>36206PV56</v>
          </cell>
          <cell r="B214">
            <v>40664</v>
          </cell>
          <cell r="C214">
            <v>36573</v>
          </cell>
          <cell r="D214">
            <v>89638.58</v>
          </cell>
          <cell r="E214">
            <v>85044.61</v>
          </cell>
          <cell r="F214">
            <v>93279.7</v>
          </cell>
          <cell r="G214">
            <v>8235.09</v>
          </cell>
          <cell r="H214">
            <v>0</v>
          </cell>
          <cell r="I214">
            <v>448.19</v>
          </cell>
          <cell r="J214">
            <v>448.19</v>
          </cell>
          <cell r="K214">
            <v>6</v>
          </cell>
          <cell r="L214" t="str">
            <v>30F360</v>
          </cell>
          <cell r="M214" t="str">
            <v>NPV</v>
          </cell>
        </row>
        <row r="215">
          <cell r="A215" t="str">
            <v>36206PVK3</v>
          </cell>
          <cell r="B215">
            <v>40664</v>
          </cell>
          <cell r="C215">
            <v>36573</v>
          </cell>
          <cell r="D215">
            <v>769155.33</v>
          </cell>
          <cell r="E215">
            <v>729736.14</v>
          </cell>
          <cell r="F215">
            <v>800398.42</v>
          </cell>
          <cell r="G215">
            <v>70662.28</v>
          </cell>
          <cell r="H215">
            <v>0</v>
          </cell>
          <cell r="I215">
            <v>3845.78</v>
          </cell>
          <cell r="J215">
            <v>3845.78</v>
          </cell>
          <cell r="K215">
            <v>6</v>
          </cell>
          <cell r="L215" t="str">
            <v>30F360</v>
          </cell>
          <cell r="M215" t="str">
            <v>NPV</v>
          </cell>
        </row>
        <row r="216">
          <cell r="A216" t="str">
            <v>36206UNY1</v>
          </cell>
          <cell r="B216">
            <v>40603</v>
          </cell>
          <cell r="C216">
            <v>36573</v>
          </cell>
          <cell r="D216">
            <v>41788.06</v>
          </cell>
          <cell r="E216">
            <v>39646.410000000003</v>
          </cell>
          <cell r="F216">
            <v>43485.49</v>
          </cell>
          <cell r="G216">
            <v>3839.08</v>
          </cell>
          <cell r="H216">
            <v>0</v>
          </cell>
          <cell r="I216">
            <v>208.94</v>
          </cell>
          <cell r="J216">
            <v>208.94</v>
          </cell>
          <cell r="K216">
            <v>6</v>
          </cell>
          <cell r="L216" t="str">
            <v>30F360</v>
          </cell>
          <cell r="M216" t="str">
            <v>NPV</v>
          </cell>
        </row>
        <row r="217">
          <cell r="A217" t="str">
            <v>36206XRE5</v>
          </cell>
          <cell r="B217">
            <v>40664</v>
          </cell>
          <cell r="C217">
            <v>36573</v>
          </cell>
          <cell r="D217">
            <v>16018.22</v>
          </cell>
          <cell r="E217">
            <v>15197.29</v>
          </cell>
          <cell r="F217">
            <v>16668.88</v>
          </cell>
          <cell r="G217">
            <v>1471.59</v>
          </cell>
          <cell r="H217">
            <v>0</v>
          </cell>
          <cell r="I217">
            <v>80.09</v>
          </cell>
          <cell r="J217">
            <v>80.09</v>
          </cell>
          <cell r="K217">
            <v>6</v>
          </cell>
          <cell r="L217" t="str">
            <v>30F360</v>
          </cell>
          <cell r="M217" t="str">
            <v>NPV</v>
          </cell>
        </row>
        <row r="218">
          <cell r="A218" t="str">
            <v>36207BHW3</v>
          </cell>
          <cell r="B218" t="str">
            <v>01 dic 2011</v>
          </cell>
          <cell r="C218">
            <v>37028</v>
          </cell>
          <cell r="D218">
            <v>282401</v>
          </cell>
          <cell r="E218">
            <v>293697.05</v>
          </cell>
          <cell r="F218">
            <v>301801.95</v>
          </cell>
          <cell r="G218">
            <v>8104.9</v>
          </cell>
          <cell r="H218">
            <v>0</v>
          </cell>
          <cell r="I218">
            <v>1882.67</v>
          </cell>
          <cell r="J218">
            <v>1882.67</v>
          </cell>
          <cell r="K218">
            <v>8</v>
          </cell>
          <cell r="L218" t="str">
            <v>BOND</v>
          </cell>
          <cell r="M218" t="str">
            <v>NPV</v>
          </cell>
        </row>
        <row r="219">
          <cell r="A219" t="str">
            <v>36207BY46</v>
          </cell>
          <cell r="B219" t="str">
            <v>01 abr 2011</v>
          </cell>
          <cell r="C219">
            <v>36573</v>
          </cell>
          <cell r="D219">
            <v>164926.67000000001</v>
          </cell>
          <cell r="E219">
            <v>156474.17000000001</v>
          </cell>
          <cell r="F219">
            <v>171625.99</v>
          </cell>
          <cell r="G219">
            <v>15151.82</v>
          </cell>
          <cell r="H219">
            <v>0</v>
          </cell>
          <cell r="I219">
            <v>824.63</v>
          </cell>
          <cell r="J219">
            <v>824.63</v>
          </cell>
          <cell r="K219">
            <v>6</v>
          </cell>
          <cell r="L219" t="str">
            <v>30F360</v>
          </cell>
          <cell r="M219" t="str">
            <v>NPV</v>
          </cell>
        </row>
        <row r="220">
          <cell r="A220" t="str">
            <v>36207C3N6</v>
          </cell>
          <cell r="B220" t="str">
            <v>01 abr 2011</v>
          </cell>
          <cell r="C220">
            <v>36573</v>
          </cell>
          <cell r="D220">
            <v>140011.72</v>
          </cell>
          <cell r="E220">
            <v>132836.13</v>
          </cell>
          <cell r="F220">
            <v>145699</v>
          </cell>
          <cell r="G220">
            <v>12862.87</v>
          </cell>
          <cell r="H220">
            <v>0</v>
          </cell>
          <cell r="I220">
            <v>700.06</v>
          </cell>
          <cell r="J220">
            <v>700.06</v>
          </cell>
          <cell r="K220">
            <v>6</v>
          </cell>
          <cell r="L220" t="str">
            <v>30F360</v>
          </cell>
          <cell r="M220" t="str">
            <v>NPV</v>
          </cell>
        </row>
        <row r="221">
          <cell r="A221" t="str">
            <v>36207DN93</v>
          </cell>
          <cell r="B221">
            <v>40940</v>
          </cell>
          <cell r="C221">
            <v>36573</v>
          </cell>
          <cell r="D221">
            <v>26093.48</v>
          </cell>
          <cell r="E221">
            <v>24756.19</v>
          </cell>
          <cell r="F221">
            <v>27153.4</v>
          </cell>
          <cell r="G221">
            <v>2397.21</v>
          </cell>
          <cell r="H221">
            <v>0</v>
          </cell>
          <cell r="I221">
            <v>130.47</v>
          </cell>
          <cell r="J221">
            <v>130.47</v>
          </cell>
          <cell r="K221">
            <v>6</v>
          </cell>
          <cell r="L221" t="str">
            <v>30F360</v>
          </cell>
          <cell r="M221" t="str">
            <v>NPV</v>
          </cell>
        </row>
        <row r="222">
          <cell r="A222" t="str">
            <v>36207DNU6</v>
          </cell>
          <cell r="B222">
            <v>40725</v>
          </cell>
          <cell r="C222">
            <v>36573</v>
          </cell>
          <cell r="D222">
            <v>166734.87</v>
          </cell>
          <cell r="E222">
            <v>158189.71</v>
          </cell>
          <cell r="F222">
            <v>173507.64</v>
          </cell>
          <cell r="G222">
            <v>15317.93</v>
          </cell>
          <cell r="H222">
            <v>0</v>
          </cell>
          <cell r="I222">
            <v>833.67</v>
          </cell>
          <cell r="J222">
            <v>833.67</v>
          </cell>
          <cell r="K222">
            <v>6</v>
          </cell>
          <cell r="L222" t="str">
            <v>30F360</v>
          </cell>
          <cell r="M222" t="str">
            <v>NPV</v>
          </cell>
        </row>
        <row r="223">
          <cell r="A223" t="str">
            <v>36207E7J7</v>
          </cell>
          <cell r="B223" t="str">
            <v>01 abr 2011</v>
          </cell>
          <cell r="C223">
            <v>36573</v>
          </cell>
          <cell r="D223">
            <v>198851.4</v>
          </cell>
          <cell r="E223">
            <v>188660.26</v>
          </cell>
          <cell r="F223">
            <v>206928.74</v>
          </cell>
          <cell r="G223">
            <v>18268.48</v>
          </cell>
          <cell r="H223">
            <v>0</v>
          </cell>
          <cell r="I223">
            <v>994.26</v>
          </cell>
          <cell r="J223">
            <v>994.26</v>
          </cell>
          <cell r="K223">
            <v>6</v>
          </cell>
          <cell r="L223" t="str">
            <v>30F360</v>
          </cell>
          <cell r="M223" t="str">
            <v>NPV</v>
          </cell>
        </row>
        <row r="224">
          <cell r="A224" t="str">
            <v>36207GLS6</v>
          </cell>
          <cell r="B224">
            <v>40817</v>
          </cell>
          <cell r="C224">
            <v>37028</v>
          </cell>
          <cell r="D224">
            <v>381174.83</v>
          </cell>
          <cell r="E224">
            <v>396421.82</v>
          </cell>
          <cell r="F224">
            <v>407361.54</v>
          </cell>
          <cell r="G224">
            <v>10939.72</v>
          </cell>
          <cell r="H224">
            <v>0</v>
          </cell>
          <cell r="I224">
            <v>2541.17</v>
          </cell>
          <cell r="J224">
            <v>2541.17</v>
          </cell>
          <cell r="K224">
            <v>8</v>
          </cell>
          <cell r="L224" t="str">
            <v>BOND</v>
          </cell>
          <cell r="M224" t="str">
            <v>NPV</v>
          </cell>
        </row>
        <row r="225">
          <cell r="A225" t="str">
            <v>36207GML0</v>
          </cell>
          <cell r="B225">
            <v>40848</v>
          </cell>
          <cell r="C225">
            <v>37028</v>
          </cell>
          <cell r="D225">
            <v>591294.04</v>
          </cell>
          <cell r="E225">
            <v>614945.80000000005</v>
          </cell>
          <cell r="F225">
            <v>631915.93999999994</v>
          </cell>
          <cell r="G225">
            <v>16970.14</v>
          </cell>
          <cell r="H225">
            <v>0</v>
          </cell>
          <cell r="I225">
            <v>3941.96</v>
          </cell>
          <cell r="J225">
            <v>3941.96</v>
          </cell>
          <cell r="K225">
            <v>8</v>
          </cell>
          <cell r="L225" t="str">
            <v>BOND</v>
          </cell>
          <cell r="M225" t="str">
            <v>NPV</v>
          </cell>
        </row>
        <row r="226">
          <cell r="A226" t="str">
            <v>36207M3Z7</v>
          </cell>
          <cell r="B226">
            <v>40848</v>
          </cell>
          <cell r="C226">
            <v>37028</v>
          </cell>
          <cell r="D226">
            <v>175558.88</v>
          </cell>
          <cell r="E226">
            <v>182581.24</v>
          </cell>
          <cell r="F226">
            <v>187619.78</v>
          </cell>
          <cell r="G226">
            <v>5038.54</v>
          </cell>
          <cell r="H226">
            <v>0</v>
          </cell>
          <cell r="I226">
            <v>1170.3900000000001</v>
          </cell>
          <cell r="J226">
            <v>1170.3900000000001</v>
          </cell>
          <cell r="K226">
            <v>8</v>
          </cell>
          <cell r="L226" t="str">
            <v>BOND</v>
          </cell>
          <cell r="M226" t="str">
            <v>NPV</v>
          </cell>
        </row>
        <row r="227">
          <cell r="A227" t="str">
            <v>36207NR97</v>
          </cell>
          <cell r="B227" t="str">
            <v>01 dic 2011</v>
          </cell>
          <cell r="C227">
            <v>37028</v>
          </cell>
          <cell r="D227">
            <v>381444.8</v>
          </cell>
          <cell r="E227">
            <v>396702.61</v>
          </cell>
          <cell r="F227">
            <v>407650.06</v>
          </cell>
          <cell r="G227">
            <v>10947.45</v>
          </cell>
          <cell r="H227">
            <v>0</v>
          </cell>
          <cell r="I227">
            <v>2542.9699999999998</v>
          </cell>
          <cell r="J227">
            <v>2542.9699999999998</v>
          </cell>
          <cell r="K227">
            <v>8</v>
          </cell>
          <cell r="L227" t="str">
            <v>BOND</v>
          </cell>
          <cell r="M227" t="str">
            <v>NPV</v>
          </cell>
        </row>
        <row r="228">
          <cell r="A228" t="str">
            <v>36207NRU0</v>
          </cell>
          <cell r="B228">
            <v>40848</v>
          </cell>
          <cell r="C228">
            <v>37028</v>
          </cell>
          <cell r="D228">
            <v>509598.14</v>
          </cell>
          <cell r="E228">
            <v>529982.07999999996</v>
          </cell>
          <cell r="F228">
            <v>544607.53</v>
          </cell>
          <cell r="G228">
            <v>14625.45</v>
          </cell>
          <cell r="H228">
            <v>0</v>
          </cell>
          <cell r="I228">
            <v>3397.32</v>
          </cell>
          <cell r="J228">
            <v>3397.32</v>
          </cell>
          <cell r="K228">
            <v>8</v>
          </cell>
          <cell r="L228" t="str">
            <v>BOND</v>
          </cell>
          <cell r="M228" t="str">
            <v>NPV</v>
          </cell>
        </row>
        <row r="229">
          <cell r="A229" t="str">
            <v>36207UBZ0</v>
          </cell>
          <cell r="B229">
            <v>40817</v>
          </cell>
          <cell r="C229">
            <v>37028</v>
          </cell>
          <cell r="D229">
            <v>216365.7</v>
          </cell>
          <cell r="E229">
            <v>225020.33</v>
          </cell>
          <cell r="F229">
            <v>231230.02</v>
          </cell>
          <cell r="G229">
            <v>6209.69</v>
          </cell>
          <cell r="H229">
            <v>0</v>
          </cell>
          <cell r="I229">
            <v>1442.44</v>
          </cell>
          <cell r="J229">
            <v>1442.44</v>
          </cell>
          <cell r="K229">
            <v>8</v>
          </cell>
          <cell r="L229" t="str">
            <v>BOND</v>
          </cell>
          <cell r="M229" t="str">
            <v>NPV</v>
          </cell>
        </row>
        <row r="230">
          <cell r="A230" t="str">
            <v>36207UFJ2</v>
          </cell>
          <cell r="B230" t="str">
            <v>01 dic 2011</v>
          </cell>
          <cell r="C230">
            <v>37028</v>
          </cell>
          <cell r="D230">
            <v>250655.04</v>
          </cell>
          <cell r="E230">
            <v>260681.25</v>
          </cell>
          <cell r="F230">
            <v>267875.03999999998</v>
          </cell>
          <cell r="G230">
            <v>7193.79</v>
          </cell>
          <cell r="H230">
            <v>0</v>
          </cell>
          <cell r="I230">
            <v>1671.03</v>
          </cell>
          <cell r="J230">
            <v>1671.03</v>
          </cell>
          <cell r="K230">
            <v>8</v>
          </cell>
          <cell r="L230" t="str">
            <v>BOND</v>
          </cell>
          <cell r="M230" t="str">
            <v>NPV</v>
          </cell>
        </row>
        <row r="231">
          <cell r="A231" t="str">
            <v>36209L4R4</v>
          </cell>
          <cell r="B231" t="str">
            <v>01 ago 2030</v>
          </cell>
          <cell r="C231" t="str">
            <v>18 abr 2002</v>
          </cell>
          <cell r="D231">
            <v>4738543.18</v>
          </cell>
          <cell r="E231">
            <v>4874776.3099999996</v>
          </cell>
          <cell r="F231">
            <v>4945854.4400000004</v>
          </cell>
          <cell r="G231">
            <v>71078.13</v>
          </cell>
          <cell r="H231">
            <v>0</v>
          </cell>
          <cell r="I231">
            <v>27641.5</v>
          </cell>
          <cell r="J231">
            <v>27641.5</v>
          </cell>
          <cell r="K231">
            <v>7</v>
          </cell>
          <cell r="L231" t="str">
            <v>BOND</v>
          </cell>
          <cell r="M231" t="str">
            <v>NPV</v>
          </cell>
        </row>
        <row r="232">
          <cell r="A232" t="str">
            <v>36209RZW6</v>
          </cell>
          <cell r="B232">
            <v>42278</v>
          </cell>
          <cell r="C232" t="str">
            <v>20 dic 2000</v>
          </cell>
          <cell r="D232">
            <v>124724.68</v>
          </cell>
          <cell r="E232">
            <v>127608.94</v>
          </cell>
          <cell r="F232">
            <v>133138.60999999999</v>
          </cell>
          <cell r="G232">
            <v>5529.67</v>
          </cell>
          <cell r="H232">
            <v>0</v>
          </cell>
          <cell r="I232">
            <v>831.5</v>
          </cell>
          <cell r="J232">
            <v>831.5</v>
          </cell>
          <cell r="K232">
            <v>8</v>
          </cell>
          <cell r="L232" t="str">
            <v>30F360</v>
          </cell>
          <cell r="M232" t="str">
            <v>NPV</v>
          </cell>
        </row>
        <row r="233">
          <cell r="A233" t="str">
            <v>36210GE91</v>
          </cell>
          <cell r="B233">
            <v>41913</v>
          </cell>
          <cell r="C233">
            <v>36937</v>
          </cell>
          <cell r="D233">
            <v>796240.83</v>
          </cell>
          <cell r="E233">
            <v>830081.07</v>
          </cell>
          <cell r="F233">
            <v>846523.44</v>
          </cell>
          <cell r="G233">
            <v>16442.37</v>
          </cell>
          <cell r="H233">
            <v>0</v>
          </cell>
          <cell r="I233">
            <v>5308.27</v>
          </cell>
          <cell r="J233">
            <v>5308.27</v>
          </cell>
          <cell r="K233">
            <v>8</v>
          </cell>
          <cell r="L233" t="str">
            <v>30F360</v>
          </cell>
          <cell r="M233" t="str">
            <v>NPV</v>
          </cell>
        </row>
        <row r="234">
          <cell r="A234" t="str">
            <v>36211FMN2</v>
          </cell>
          <cell r="B234">
            <v>42248</v>
          </cell>
          <cell r="C234" t="str">
            <v>20 dic 2000</v>
          </cell>
          <cell r="D234">
            <v>704126.89</v>
          </cell>
          <cell r="E234">
            <v>720409.82</v>
          </cell>
          <cell r="F234">
            <v>751627.29</v>
          </cell>
          <cell r="G234">
            <v>31217.47</v>
          </cell>
          <cell r="H234">
            <v>0</v>
          </cell>
          <cell r="I234">
            <v>4694.18</v>
          </cell>
          <cell r="J234">
            <v>4694.18</v>
          </cell>
          <cell r="K234">
            <v>8</v>
          </cell>
          <cell r="L234" t="str">
            <v>30F360</v>
          </cell>
          <cell r="M234" t="str">
            <v>NPV</v>
          </cell>
        </row>
        <row r="235">
          <cell r="A235" t="str">
            <v>36211KHA5</v>
          </cell>
          <cell r="B235">
            <v>42278</v>
          </cell>
          <cell r="C235" t="str">
            <v>20 dic 2000</v>
          </cell>
          <cell r="D235">
            <v>673104.09</v>
          </cell>
          <cell r="E235">
            <v>688669.63</v>
          </cell>
          <cell r="F235">
            <v>718511.69</v>
          </cell>
          <cell r="G235">
            <v>29842.06</v>
          </cell>
          <cell r="H235">
            <v>0</v>
          </cell>
          <cell r="I235">
            <v>4487.3599999999997</v>
          </cell>
          <cell r="J235">
            <v>4487.3599999999997</v>
          </cell>
          <cell r="K235">
            <v>8</v>
          </cell>
          <cell r="L235" t="str">
            <v>30F360</v>
          </cell>
          <cell r="M235" t="str">
            <v>NPV</v>
          </cell>
        </row>
        <row r="236">
          <cell r="A236" t="str">
            <v>36211KU28</v>
          </cell>
          <cell r="B236">
            <v>47757</v>
          </cell>
          <cell r="C236" t="str">
            <v>23 ene 2001</v>
          </cell>
          <cell r="D236">
            <v>452227.77</v>
          </cell>
          <cell r="E236">
            <v>466430.52</v>
          </cell>
          <cell r="F236">
            <v>488405.99</v>
          </cell>
          <cell r="G236">
            <v>21975.47</v>
          </cell>
          <cell r="H236">
            <v>0</v>
          </cell>
          <cell r="I236">
            <v>3203.28</v>
          </cell>
          <cell r="J236">
            <v>3203.28</v>
          </cell>
          <cell r="K236">
            <v>8.5</v>
          </cell>
          <cell r="L236" t="str">
            <v>30F360</v>
          </cell>
          <cell r="M236" t="str">
            <v>NPV</v>
          </cell>
        </row>
        <row r="237">
          <cell r="A237" t="str">
            <v>36211KVU5</v>
          </cell>
          <cell r="B237">
            <v>47788</v>
          </cell>
          <cell r="C237" t="str">
            <v>23 ene 2001</v>
          </cell>
          <cell r="D237">
            <v>1730268.93</v>
          </cell>
          <cell r="E237">
            <v>1784610.19</v>
          </cell>
          <cell r="F237">
            <v>1868690.44</v>
          </cell>
          <cell r="G237">
            <v>84080.25</v>
          </cell>
          <cell r="H237">
            <v>0</v>
          </cell>
          <cell r="I237">
            <v>12256.07</v>
          </cell>
          <cell r="J237">
            <v>12256.07</v>
          </cell>
          <cell r="K237">
            <v>8.5</v>
          </cell>
          <cell r="L237" t="str">
            <v>30F360</v>
          </cell>
          <cell r="M237" t="str">
            <v>NPV</v>
          </cell>
        </row>
        <row r="238">
          <cell r="A238" t="str">
            <v>36211KVV3</v>
          </cell>
          <cell r="B238">
            <v>47788</v>
          </cell>
          <cell r="C238" t="str">
            <v>23 ene 2001</v>
          </cell>
          <cell r="D238">
            <v>1615535.73</v>
          </cell>
          <cell r="E238">
            <v>1666273.65</v>
          </cell>
          <cell r="F238">
            <v>1744778.59</v>
          </cell>
          <cell r="G238">
            <v>78504.94</v>
          </cell>
          <cell r="H238">
            <v>0</v>
          </cell>
          <cell r="I238">
            <v>11443.38</v>
          </cell>
          <cell r="J238">
            <v>11443.38</v>
          </cell>
          <cell r="K238">
            <v>8.5</v>
          </cell>
          <cell r="L238" t="str">
            <v>30F360</v>
          </cell>
          <cell r="M238" t="str">
            <v>NPV</v>
          </cell>
        </row>
        <row r="239">
          <cell r="A239" t="str">
            <v>36211P6X6</v>
          </cell>
          <cell r="B239">
            <v>42036</v>
          </cell>
          <cell r="C239">
            <v>36937</v>
          </cell>
          <cell r="D239">
            <v>71029.33</v>
          </cell>
          <cell r="E239">
            <v>74048.08</v>
          </cell>
          <cell r="F239">
            <v>75514.83</v>
          </cell>
          <cell r="G239">
            <v>1466.75</v>
          </cell>
          <cell r="H239">
            <v>0</v>
          </cell>
          <cell r="I239">
            <v>473.53</v>
          </cell>
          <cell r="J239">
            <v>473.53</v>
          </cell>
          <cell r="K239">
            <v>8</v>
          </cell>
          <cell r="L239" t="str">
            <v>30F360</v>
          </cell>
          <cell r="M239" t="str">
            <v>NPV</v>
          </cell>
        </row>
        <row r="240">
          <cell r="A240" t="str">
            <v>36211QA50</v>
          </cell>
          <cell r="B240">
            <v>42186</v>
          </cell>
          <cell r="C240" t="str">
            <v>20 dic 2000</v>
          </cell>
          <cell r="D240">
            <v>472028.53</v>
          </cell>
          <cell r="E240">
            <v>482944.19</v>
          </cell>
          <cell r="F240">
            <v>503871.57</v>
          </cell>
          <cell r="G240">
            <v>20927.38</v>
          </cell>
          <cell r="H240">
            <v>0</v>
          </cell>
          <cell r="I240">
            <v>3146.86</v>
          </cell>
          <cell r="J240">
            <v>3146.86</v>
          </cell>
          <cell r="K240">
            <v>8</v>
          </cell>
          <cell r="L240" t="str">
            <v>30F360</v>
          </cell>
          <cell r="M240" t="str">
            <v>NPV</v>
          </cell>
        </row>
        <row r="241">
          <cell r="A241" t="str">
            <v>36211RR27</v>
          </cell>
          <cell r="B241" t="str">
            <v>01 ago 2015</v>
          </cell>
          <cell r="C241" t="str">
            <v>20 dic 2000</v>
          </cell>
          <cell r="D241">
            <v>205969.96</v>
          </cell>
          <cell r="E241">
            <v>210733.02</v>
          </cell>
          <cell r="F241">
            <v>219864.69</v>
          </cell>
          <cell r="G241">
            <v>9131.67</v>
          </cell>
          <cell r="H241">
            <v>0</v>
          </cell>
          <cell r="I241">
            <v>1373.13</v>
          </cell>
          <cell r="J241">
            <v>1373.13</v>
          </cell>
          <cell r="K241">
            <v>8</v>
          </cell>
          <cell r="L241" t="str">
            <v>30F360</v>
          </cell>
          <cell r="M241" t="str">
            <v>NPV</v>
          </cell>
        </row>
        <row r="242">
          <cell r="A242" t="str">
            <v>36211RRZ4</v>
          </cell>
          <cell r="B242" t="str">
            <v>01 ago 2015</v>
          </cell>
          <cell r="C242" t="str">
            <v>20 dic 2000</v>
          </cell>
          <cell r="D242">
            <v>809287.61</v>
          </cell>
          <cell r="E242">
            <v>828002.37</v>
          </cell>
          <cell r="F242">
            <v>863882.15</v>
          </cell>
          <cell r="G242">
            <v>35879.78</v>
          </cell>
          <cell r="H242">
            <v>0</v>
          </cell>
          <cell r="I242">
            <v>5395.25</v>
          </cell>
          <cell r="J242">
            <v>5395.25</v>
          </cell>
          <cell r="K242">
            <v>8</v>
          </cell>
          <cell r="L242" t="str">
            <v>30F360</v>
          </cell>
          <cell r="M242" t="str">
            <v>NPV</v>
          </cell>
        </row>
        <row r="243">
          <cell r="A243" t="str">
            <v>36211SMY0</v>
          </cell>
          <cell r="B243">
            <v>41944</v>
          </cell>
          <cell r="C243">
            <v>36937</v>
          </cell>
          <cell r="D243">
            <v>565440.06000000006</v>
          </cell>
          <cell r="E243">
            <v>589471.27</v>
          </cell>
          <cell r="F243">
            <v>601147.6</v>
          </cell>
          <cell r="G243">
            <v>11676.33</v>
          </cell>
          <cell r="H243">
            <v>0</v>
          </cell>
          <cell r="I243">
            <v>3769.6</v>
          </cell>
          <cell r="J243">
            <v>3769.6</v>
          </cell>
          <cell r="K243">
            <v>8</v>
          </cell>
          <cell r="L243" t="str">
            <v>30F360</v>
          </cell>
          <cell r="M243" t="str">
            <v>NPV</v>
          </cell>
        </row>
        <row r="244">
          <cell r="A244" t="str">
            <v>36211XW36</v>
          </cell>
          <cell r="B244">
            <v>42186</v>
          </cell>
          <cell r="C244" t="str">
            <v>20 dic 2000</v>
          </cell>
          <cell r="D244">
            <v>400750.83</v>
          </cell>
          <cell r="E244">
            <v>410018.18</v>
          </cell>
          <cell r="F244">
            <v>426058.23999999999</v>
          </cell>
          <cell r="G244">
            <v>16040.06</v>
          </cell>
          <cell r="H244">
            <v>0</v>
          </cell>
          <cell r="I244">
            <v>2671.67</v>
          </cell>
          <cell r="J244">
            <v>2671.67</v>
          </cell>
          <cell r="K244">
            <v>8</v>
          </cell>
          <cell r="L244" t="str">
            <v>30F360</v>
          </cell>
          <cell r="M244" t="str">
            <v>NPV</v>
          </cell>
        </row>
        <row r="245">
          <cell r="A245" t="str">
            <v>36211YXD1</v>
          </cell>
          <cell r="B245" t="str">
            <v>01 ago 2015</v>
          </cell>
          <cell r="C245">
            <v>36937</v>
          </cell>
          <cell r="D245">
            <v>324846.34000000003</v>
          </cell>
          <cell r="E245">
            <v>338652.31</v>
          </cell>
          <cell r="F245">
            <v>346760.47</v>
          </cell>
          <cell r="G245">
            <v>8108.16</v>
          </cell>
          <cell r="H245">
            <v>0</v>
          </cell>
          <cell r="I245">
            <v>2165.64</v>
          </cell>
          <cell r="J245">
            <v>2165.64</v>
          </cell>
          <cell r="K245">
            <v>8</v>
          </cell>
          <cell r="L245" t="str">
            <v>30F360</v>
          </cell>
          <cell r="M245" t="str">
            <v>NPV</v>
          </cell>
        </row>
        <row r="246">
          <cell r="A246" t="str">
            <v>36212C5J6</v>
          </cell>
          <cell r="B246">
            <v>42278</v>
          </cell>
          <cell r="C246" t="str">
            <v>20 dic 2000</v>
          </cell>
          <cell r="D246">
            <v>554104.1</v>
          </cell>
          <cell r="E246">
            <v>566917.76</v>
          </cell>
          <cell r="F246">
            <v>591483.96</v>
          </cell>
          <cell r="G246">
            <v>24566.2</v>
          </cell>
          <cell r="H246">
            <v>0</v>
          </cell>
          <cell r="I246">
            <v>3694.03</v>
          </cell>
          <cell r="J246">
            <v>3694.03</v>
          </cell>
          <cell r="K246">
            <v>8</v>
          </cell>
          <cell r="L246" t="str">
            <v>30F360</v>
          </cell>
          <cell r="M246" t="str">
            <v>NPV</v>
          </cell>
        </row>
        <row r="247">
          <cell r="A247" t="str">
            <v>36212ECY1</v>
          </cell>
          <cell r="B247">
            <v>42156</v>
          </cell>
          <cell r="C247">
            <v>36937</v>
          </cell>
          <cell r="D247">
            <v>776391.62</v>
          </cell>
          <cell r="E247">
            <v>809388.26</v>
          </cell>
          <cell r="F247">
            <v>828767</v>
          </cell>
          <cell r="G247">
            <v>19378.740000000002</v>
          </cell>
          <cell r="H247">
            <v>0</v>
          </cell>
          <cell r="I247">
            <v>5175.9399999999996</v>
          </cell>
          <cell r="J247">
            <v>5175.9399999999996</v>
          </cell>
          <cell r="K247">
            <v>8</v>
          </cell>
          <cell r="L247" t="str">
            <v>30F360</v>
          </cell>
          <cell r="M247" t="str">
            <v>NPV</v>
          </cell>
        </row>
        <row r="248">
          <cell r="A248" t="str">
            <v>36212EGP6</v>
          </cell>
          <cell r="B248" t="str">
            <v>01 ago 2030</v>
          </cell>
          <cell r="C248">
            <v>36790</v>
          </cell>
          <cell r="D248">
            <v>87109.7</v>
          </cell>
          <cell r="E248">
            <v>89273.83</v>
          </cell>
          <cell r="F248">
            <v>94078.48</v>
          </cell>
          <cell r="G248">
            <v>4804.6499999999996</v>
          </cell>
          <cell r="H248">
            <v>0</v>
          </cell>
          <cell r="I248">
            <v>617.03</v>
          </cell>
          <cell r="J248">
            <v>617.03</v>
          </cell>
          <cell r="K248">
            <v>8.5</v>
          </cell>
          <cell r="L248" t="str">
            <v>30F360</v>
          </cell>
          <cell r="M248" t="str">
            <v>NPV</v>
          </cell>
        </row>
        <row r="249">
          <cell r="A249" t="str">
            <v>36212KAP8</v>
          </cell>
          <cell r="B249">
            <v>42309</v>
          </cell>
          <cell r="C249">
            <v>36937</v>
          </cell>
          <cell r="D249">
            <v>502482.99</v>
          </cell>
          <cell r="E249">
            <v>523838.51</v>
          </cell>
          <cell r="F249">
            <v>536380.49</v>
          </cell>
          <cell r="G249">
            <v>12541.98</v>
          </cell>
          <cell r="H249">
            <v>0</v>
          </cell>
          <cell r="I249">
            <v>3349.89</v>
          </cell>
          <cell r="J249">
            <v>3349.89</v>
          </cell>
          <cell r="K249">
            <v>8</v>
          </cell>
          <cell r="L249" t="str">
            <v>30F360</v>
          </cell>
          <cell r="M249" t="str">
            <v>NPV</v>
          </cell>
        </row>
        <row r="250">
          <cell r="A250" t="str">
            <v>362165LD2</v>
          </cell>
          <cell r="B250">
            <v>39479</v>
          </cell>
          <cell r="C250" t="str">
            <v>16 ago 2001</v>
          </cell>
          <cell r="D250">
            <v>160277.99</v>
          </cell>
          <cell r="E250">
            <v>165987.89000000001</v>
          </cell>
          <cell r="F250">
            <v>171697.8</v>
          </cell>
          <cell r="G250">
            <v>5709.91</v>
          </cell>
          <cell r="H250">
            <v>0</v>
          </cell>
          <cell r="I250">
            <v>934.95</v>
          </cell>
          <cell r="J250">
            <v>934.95</v>
          </cell>
          <cell r="K250">
            <v>7</v>
          </cell>
          <cell r="L250" t="str">
            <v>BOND</v>
          </cell>
          <cell r="M250" t="str">
            <v>NPV</v>
          </cell>
        </row>
        <row r="251">
          <cell r="A251" t="str">
            <v>36216YNX3</v>
          </cell>
          <cell r="B251" t="str">
            <v>01 ago 2007</v>
          </cell>
          <cell r="C251" t="str">
            <v>16 ago 2001</v>
          </cell>
          <cell r="D251">
            <v>19033.11</v>
          </cell>
          <cell r="E251">
            <v>19865.810000000001</v>
          </cell>
          <cell r="F251">
            <v>20443.46</v>
          </cell>
          <cell r="G251">
            <v>577.65</v>
          </cell>
          <cell r="H251">
            <v>0</v>
          </cell>
          <cell r="I251">
            <v>118.96</v>
          </cell>
          <cell r="J251">
            <v>118.96</v>
          </cell>
          <cell r="K251">
            <v>7.5</v>
          </cell>
          <cell r="L251" t="str">
            <v>BOND</v>
          </cell>
          <cell r="M251" t="str">
            <v>NPV</v>
          </cell>
        </row>
        <row r="252">
          <cell r="A252" t="str">
            <v>36217HJY2</v>
          </cell>
          <cell r="B252">
            <v>39569</v>
          </cell>
          <cell r="C252">
            <v>36573</v>
          </cell>
          <cell r="D252">
            <v>103224.13</v>
          </cell>
          <cell r="E252">
            <v>101901.56</v>
          </cell>
          <cell r="F252">
            <v>110578.85</v>
          </cell>
          <cell r="G252">
            <v>8677.2900000000009</v>
          </cell>
          <cell r="H252">
            <v>0</v>
          </cell>
          <cell r="I252">
            <v>602.14</v>
          </cell>
          <cell r="J252">
            <v>602.14</v>
          </cell>
          <cell r="K252">
            <v>7</v>
          </cell>
          <cell r="L252" t="str">
            <v>30F360</v>
          </cell>
          <cell r="M252" t="str">
            <v>NPV</v>
          </cell>
        </row>
        <row r="253">
          <cell r="A253" t="str">
            <v>36217U6J0</v>
          </cell>
          <cell r="B253">
            <v>39356</v>
          </cell>
          <cell r="C253" t="str">
            <v>16 ago 2001</v>
          </cell>
          <cell r="D253">
            <v>57079.18</v>
          </cell>
          <cell r="E253">
            <v>59112.639999999999</v>
          </cell>
          <cell r="F253">
            <v>61146.07</v>
          </cell>
          <cell r="G253">
            <v>2033.43</v>
          </cell>
          <cell r="H253">
            <v>0</v>
          </cell>
          <cell r="I253">
            <v>332.96</v>
          </cell>
          <cell r="J253">
            <v>332.96</v>
          </cell>
          <cell r="K253">
            <v>7</v>
          </cell>
          <cell r="L253" t="str">
            <v>BOND</v>
          </cell>
          <cell r="M253" t="str">
            <v>NPV</v>
          </cell>
        </row>
        <row r="254">
          <cell r="A254" t="str">
            <v>36217YL89</v>
          </cell>
          <cell r="B254">
            <v>39569</v>
          </cell>
          <cell r="C254">
            <v>36573</v>
          </cell>
          <cell r="D254">
            <v>222569.42</v>
          </cell>
          <cell r="E254">
            <v>219717.75</v>
          </cell>
          <cell r="F254">
            <v>238427.49</v>
          </cell>
          <cell r="G254">
            <v>18709.740000000002</v>
          </cell>
          <cell r="H254">
            <v>0</v>
          </cell>
          <cell r="I254">
            <v>1298.32</v>
          </cell>
          <cell r="J254">
            <v>1298.32</v>
          </cell>
          <cell r="K254">
            <v>7</v>
          </cell>
          <cell r="L254" t="str">
            <v>30F360</v>
          </cell>
          <cell r="M254" t="str">
            <v>NPV</v>
          </cell>
        </row>
        <row r="255">
          <cell r="A255" t="str">
            <v>36218KTH0</v>
          </cell>
          <cell r="B255" t="str">
            <v>01 ene 2008</v>
          </cell>
          <cell r="C255" t="str">
            <v>16 ago 2001</v>
          </cell>
          <cell r="D255">
            <v>29557.22</v>
          </cell>
          <cell r="E255">
            <v>30850.33</v>
          </cell>
          <cell r="F255">
            <v>31747.41</v>
          </cell>
          <cell r="G255">
            <v>897.08</v>
          </cell>
          <cell r="H255">
            <v>0</v>
          </cell>
          <cell r="I255">
            <v>184.73</v>
          </cell>
          <cell r="J255">
            <v>184.73</v>
          </cell>
          <cell r="K255">
            <v>7.5</v>
          </cell>
          <cell r="L255" t="str">
            <v>BOND</v>
          </cell>
          <cell r="M255" t="str">
            <v>NPV</v>
          </cell>
        </row>
        <row r="256">
          <cell r="A256" t="str">
            <v>36218KVK0</v>
          </cell>
          <cell r="B256" t="str">
            <v>01 abr 2008</v>
          </cell>
          <cell r="C256" t="str">
            <v>16 ago 2001</v>
          </cell>
          <cell r="D256">
            <v>158654.79999999999</v>
          </cell>
          <cell r="E256">
            <v>165595.95000000001</v>
          </cell>
          <cell r="F256">
            <v>170447.61</v>
          </cell>
          <cell r="G256">
            <v>4851.66</v>
          </cell>
          <cell r="H256">
            <v>0</v>
          </cell>
          <cell r="I256">
            <v>991.59</v>
          </cell>
          <cell r="J256">
            <v>991.59</v>
          </cell>
          <cell r="K256">
            <v>7.5</v>
          </cell>
          <cell r="L256" t="str">
            <v>BOND</v>
          </cell>
          <cell r="M256" t="str">
            <v>NPV</v>
          </cell>
        </row>
        <row r="257">
          <cell r="A257" t="str">
            <v>36218KVQ7</v>
          </cell>
          <cell r="B257" t="str">
            <v>01 abr 2008</v>
          </cell>
          <cell r="C257" t="str">
            <v>16 ago 2001</v>
          </cell>
          <cell r="D257">
            <v>4040.25</v>
          </cell>
          <cell r="E257">
            <v>4244.78</v>
          </cell>
          <cell r="F257">
            <v>4326.26</v>
          </cell>
          <cell r="G257">
            <v>81.48</v>
          </cell>
          <cell r="H257">
            <v>0</v>
          </cell>
          <cell r="I257">
            <v>26.94</v>
          </cell>
          <cell r="J257">
            <v>26.94</v>
          </cell>
          <cell r="K257">
            <v>8</v>
          </cell>
          <cell r="L257" t="str">
            <v>BOND</v>
          </cell>
          <cell r="M257" t="str">
            <v>NPV</v>
          </cell>
        </row>
        <row r="258">
          <cell r="A258" t="str">
            <v>362194MX7</v>
          </cell>
          <cell r="B258">
            <v>39600</v>
          </cell>
          <cell r="C258">
            <v>36573</v>
          </cell>
          <cell r="D258">
            <v>233799</v>
          </cell>
          <cell r="E258">
            <v>230803.44</v>
          </cell>
          <cell r="F258">
            <v>250457.18</v>
          </cell>
          <cell r="G258">
            <v>19653.740000000002</v>
          </cell>
          <cell r="H258">
            <v>0</v>
          </cell>
          <cell r="I258">
            <v>1363.83</v>
          </cell>
          <cell r="J258">
            <v>1363.83</v>
          </cell>
          <cell r="K258">
            <v>7</v>
          </cell>
          <cell r="L258" t="str">
            <v>30F360</v>
          </cell>
          <cell r="M258" t="str">
            <v>NPV</v>
          </cell>
        </row>
        <row r="259">
          <cell r="A259" t="str">
            <v>362194NP3</v>
          </cell>
          <cell r="B259">
            <v>45078</v>
          </cell>
          <cell r="C259" t="str">
            <v>20 dic 2001</v>
          </cell>
          <cell r="D259">
            <v>745028.88</v>
          </cell>
          <cell r="E259">
            <v>765051.54</v>
          </cell>
          <cell r="F259">
            <v>780883.39</v>
          </cell>
          <cell r="G259">
            <v>15831.85</v>
          </cell>
          <cell r="H259">
            <v>0</v>
          </cell>
          <cell r="I259">
            <v>4346</v>
          </cell>
          <cell r="J259">
            <v>4346</v>
          </cell>
          <cell r="K259">
            <v>7</v>
          </cell>
          <cell r="L259" t="str">
            <v>BOND</v>
          </cell>
          <cell r="M259" t="str">
            <v>NPV</v>
          </cell>
        </row>
        <row r="260">
          <cell r="A260" t="str">
            <v>36219LE67</v>
          </cell>
          <cell r="B260">
            <v>38869</v>
          </cell>
          <cell r="C260" t="str">
            <v>16 ago 2001</v>
          </cell>
          <cell r="D260">
            <v>8431.3799999999992</v>
          </cell>
          <cell r="E260">
            <v>8858.2099999999991</v>
          </cell>
          <cell r="F260">
            <v>8911.1299999999992</v>
          </cell>
          <cell r="G260">
            <v>52.92</v>
          </cell>
          <cell r="H260">
            <v>0</v>
          </cell>
          <cell r="I260">
            <v>56.21</v>
          </cell>
          <cell r="J260">
            <v>56.21</v>
          </cell>
          <cell r="K260">
            <v>8</v>
          </cell>
          <cell r="L260" t="str">
            <v>BOND</v>
          </cell>
          <cell r="M260" t="str">
            <v>NPV</v>
          </cell>
        </row>
        <row r="261">
          <cell r="A261" t="str">
            <v>36219SH77</v>
          </cell>
          <cell r="B261" t="str">
            <v>01 abr 2008</v>
          </cell>
          <cell r="C261" t="str">
            <v>16 ago 2001</v>
          </cell>
          <cell r="D261">
            <v>20739.82</v>
          </cell>
          <cell r="E261">
            <v>21647.18</v>
          </cell>
          <cell r="F261">
            <v>22281.41</v>
          </cell>
          <cell r="G261">
            <v>634.23</v>
          </cell>
          <cell r="H261">
            <v>0</v>
          </cell>
          <cell r="I261">
            <v>129.62</v>
          </cell>
          <cell r="J261">
            <v>129.62</v>
          </cell>
          <cell r="K261">
            <v>7.5</v>
          </cell>
          <cell r="L261" t="str">
            <v>BOND</v>
          </cell>
          <cell r="M261" t="str">
            <v>NPV</v>
          </cell>
        </row>
        <row r="262">
          <cell r="A262" t="str">
            <v>3622032M2</v>
          </cell>
          <cell r="B262">
            <v>38899</v>
          </cell>
          <cell r="C262" t="str">
            <v>16 ago 2001</v>
          </cell>
          <cell r="D262">
            <v>2534.46</v>
          </cell>
          <cell r="E262">
            <v>2662.77</v>
          </cell>
          <cell r="F262">
            <v>2678.67</v>
          </cell>
          <cell r="G262">
            <v>15.9</v>
          </cell>
          <cell r="H262">
            <v>0</v>
          </cell>
          <cell r="I262">
            <v>16.899999999999999</v>
          </cell>
          <cell r="J262">
            <v>16.899999999999999</v>
          </cell>
          <cell r="K262">
            <v>8</v>
          </cell>
          <cell r="L262" t="str">
            <v>BOND</v>
          </cell>
          <cell r="M262" t="str">
            <v>NPV</v>
          </cell>
        </row>
        <row r="263">
          <cell r="A263" t="str">
            <v>3622047A1</v>
          </cell>
          <cell r="B263">
            <v>39234</v>
          </cell>
          <cell r="C263" t="str">
            <v>16 ago 2001</v>
          </cell>
          <cell r="D263">
            <v>10455.6</v>
          </cell>
          <cell r="E263">
            <v>10913.03</v>
          </cell>
          <cell r="F263">
            <v>11230.36</v>
          </cell>
          <cell r="G263">
            <v>317.33</v>
          </cell>
          <cell r="H263">
            <v>0</v>
          </cell>
          <cell r="I263">
            <v>65.349999999999994</v>
          </cell>
          <cell r="J263">
            <v>65.349999999999994</v>
          </cell>
          <cell r="K263">
            <v>7.5</v>
          </cell>
          <cell r="L263" t="str">
            <v>BOND</v>
          </cell>
          <cell r="M263" t="str">
            <v>NPV</v>
          </cell>
        </row>
        <row r="264">
          <cell r="A264" t="str">
            <v>362205JT4</v>
          </cell>
          <cell r="B264">
            <v>39508</v>
          </cell>
          <cell r="C264" t="str">
            <v>16 ago 2001</v>
          </cell>
          <cell r="D264">
            <v>335845.12</v>
          </cell>
          <cell r="E264">
            <v>350538.35</v>
          </cell>
          <cell r="F264">
            <v>360808.49</v>
          </cell>
          <cell r="G264">
            <v>10270.14</v>
          </cell>
          <cell r="H264">
            <v>0</v>
          </cell>
          <cell r="I264">
            <v>2099.0300000000002</v>
          </cell>
          <cell r="J264">
            <v>2099.0300000000002</v>
          </cell>
          <cell r="K264">
            <v>7.5</v>
          </cell>
          <cell r="L264" t="str">
            <v>BOND</v>
          </cell>
          <cell r="M264" t="str">
            <v>NPV</v>
          </cell>
        </row>
        <row r="265">
          <cell r="A265" t="str">
            <v>362205JU1</v>
          </cell>
          <cell r="B265">
            <v>39508</v>
          </cell>
          <cell r="C265" t="str">
            <v>16 ago 2001</v>
          </cell>
          <cell r="D265">
            <v>20352.330000000002</v>
          </cell>
          <cell r="E265">
            <v>21382.66</v>
          </cell>
          <cell r="F265">
            <v>21793.07</v>
          </cell>
          <cell r="G265">
            <v>410.41</v>
          </cell>
          <cell r="H265">
            <v>0</v>
          </cell>
          <cell r="I265">
            <v>135.68</v>
          </cell>
          <cell r="J265">
            <v>135.68</v>
          </cell>
          <cell r="K265">
            <v>8</v>
          </cell>
          <cell r="L265" t="str">
            <v>BOND</v>
          </cell>
          <cell r="M265" t="str">
            <v>NPV</v>
          </cell>
        </row>
        <row r="266">
          <cell r="A266" t="str">
            <v>362205XW1</v>
          </cell>
          <cell r="B266" t="str">
            <v>01 ago 2007</v>
          </cell>
          <cell r="C266" t="str">
            <v>16 ago 2001</v>
          </cell>
          <cell r="D266">
            <v>51357.68</v>
          </cell>
          <cell r="E266">
            <v>53604.58</v>
          </cell>
          <cell r="F266">
            <v>55163.28</v>
          </cell>
          <cell r="G266">
            <v>1558.7</v>
          </cell>
          <cell r="H266">
            <v>0</v>
          </cell>
          <cell r="I266">
            <v>320.99</v>
          </cell>
          <cell r="J266">
            <v>320.99</v>
          </cell>
          <cell r="K266">
            <v>7.5</v>
          </cell>
          <cell r="L266" t="str">
            <v>BOND</v>
          </cell>
          <cell r="M266" t="str">
            <v>NPV</v>
          </cell>
        </row>
        <row r="267">
          <cell r="A267" t="str">
            <v>3622095B0</v>
          </cell>
          <cell r="B267">
            <v>39326</v>
          </cell>
          <cell r="C267" t="str">
            <v>16 ago 2001</v>
          </cell>
          <cell r="D267">
            <v>44414.63</v>
          </cell>
          <cell r="E267">
            <v>46357.760000000002</v>
          </cell>
          <cell r="F267">
            <v>47705.75</v>
          </cell>
          <cell r="G267">
            <v>1347.99</v>
          </cell>
          <cell r="H267">
            <v>0</v>
          </cell>
          <cell r="I267">
            <v>277.58999999999997</v>
          </cell>
          <cell r="J267">
            <v>277.58999999999997</v>
          </cell>
          <cell r="K267">
            <v>7.5</v>
          </cell>
          <cell r="L267" t="str">
            <v>BOND</v>
          </cell>
          <cell r="M267" t="str">
            <v>NPV</v>
          </cell>
        </row>
        <row r="268">
          <cell r="A268" t="str">
            <v>3622097G7</v>
          </cell>
          <cell r="B268">
            <v>39356</v>
          </cell>
          <cell r="C268" t="str">
            <v>16 ago 2001</v>
          </cell>
          <cell r="D268">
            <v>88159.46</v>
          </cell>
          <cell r="E268">
            <v>92016.45</v>
          </cell>
          <cell r="F268">
            <v>94692.08</v>
          </cell>
          <cell r="G268">
            <v>2675.63</v>
          </cell>
          <cell r="H268">
            <v>0</v>
          </cell>
          <cell r="I268">
            <v>551</v>
          </cell>
          <cell r="J268">
            <v>551</v>
          </cell>
          <cell r="K268">
            <v>7.5</v>
          </cell>
          <cell r="L268" t="str">
            <v>BOND</v>
          </cell>
          <cell r="M268" t="str">
            <v>NPV</v>
          </cell>
        </row>
        <row r="269">
          <cell r="A269" t="str">
            <v>36220SAX4</v>
          </cell>
          <cell r="B269">
            <v>38384</v>
          </cell>
          <cell r="C269" t="str">
            <v>16 ago 2001</v>
          </cell>
          <cell r="D269">
            <v>12279.35</v>
          </cell>
          <cell r="E269">
            <v>12900.99</v>
          </cell>
          <cell r="F269">
            <v>13054.79</v>
          </cell>
          <cell r="G269">
            <v>153.80000000000001</v>
          </cell>
          <cell r="H269">
            <v>0</v>
          </cell>
          <cell r="I269">
            <v>81.86</v>
          </cell>
          <cell r="J269">
            <v>81.86</v>
          </cell>
          <cell r="K269">
            <v>8</v>
          </cell>
          <cell r="L269" t="str">
            <v>BOND</v>
          </cell>
          <cell r="M269" t="str">
            <v>NPV</v>
          </cell>
        </row>
        <row r="270">
          <cell r="A270" t="str">
            <v>36223CCU0</v>
          </cell>
          <cell r="B270">
            <v>38838</v>
          </cell>
          <cell r="C270" t="str">
            <v>16 ago 2001</v>
          </cell>
          <cell r="D270">
            <v>3637.76</v>
          </cell>
          <cell r="E270">
            <v>3821.92</v>
          </cell>
          <cell r="F270">
            <v>3844.75</v>
          </cell>
          <cell r="G270">
            <v>22.83</v>
          </cell>
          <cell r="H270">
            <v>0</v>
          </cell>
          <cell r="I270">
            <v>24.25</v>
          </cell>
          <cell r="J270">
            <v>24.25</v>
          </cell>
          <cell r="K270">
            <v>8</v>
          </cell>
          <cell r="L270" t="str">
            <v>BOND</v>
          </cell>
          <cell r="M270" t="str">
            <v>NPV</v>
          </cell>
        </row>
        <row r="271">
          <cell r="A271" t="str">
            <v>36223FB67</v>
          </cell>
          <cell r="B271">
            <v>38838</v>
          </cell>
          <cell r="C271" t="str">
            <v>16 ago 2001</v>
          </cell>
          <cell r="D271">
            <v>4507.75</v>
          </cell>
          <cell r="E271">
            <v>4735.95</v>
          </cell>
          <cell r="F271">
            <v>4764.24</v>
          </cell>
          <cell r="G271">
            <v>28.29</v>
          </cell>
          <cell r="H271">
            <v>0</v>
          </cell>
          <cell r="I271">
            <v>30.05</v>
          </cell>
          <cell r="J271">
            <v>30.05</v>
          </cell>
          <cell r="K271">
            <v>8</v>
          </cell>
          <cell r="L271" t="str">
            <v>BOND</v>
          </cell>
          <cell r="M271" t="str">
            <v>NPV</v>
          </cell>
        </row>
        <row r="272">
          <cell r="A272" t="str">
            <v>36223HQ91</v>
          </cell>
          <cell r="B272">
            <v>39569</v>
          </cell>
          <cell r="C272">
            <v>36573</v>
          </cell>
          <cell r="D272">
            <v>144770.22</v>
          </cell>
          <cell r="E272">
            <v>142915.35999999999</v>
          </cell>
          <cell r="F272">
            <v>155085.1</v>
          </cell>
          <cell r="G272">
            <v>12169.74</v>
          </cell>
          <cell r="H272">
            <v>0</v>
          </cell>
          <cell r="I272">
            <v>844.49</v>
          </cell>
          <cell r="J272">
            <v>844.49</v>
          </cell>
          <cell r="K272">
            <v>7</v>
          </cell>
          <cell r="L272" t="str">
            <v>30F360</v>
          </cell>
          <cell r="M272" t="str">
            <v>NPV</v>
          </cell>
        </row>
        <row r="273">
          <cell r="A273" t="str">
            <v>36223HQT7</v>
          </cell>
          <cell r="B273">
            <v>39508</v>
          </cell>
          <cell r="C273" t="str">
            <v>16 ago 2001</v>
          </cell>
          <cell r="D273">
            <v>55670.69</v>
          </cell>
          <cell r="E273">
            <v>58106.28</v>
          </cell>
          <cell r="F273">
            <v>59808.69</v>
          </cell>
          <cell r="G273">
            <v>1702.41</v>
          </cell>
          <cell r="H273">
            <v>0</v>
          </cell>
          <cell r="I273">
            <v>347.94</v>
          </cell>
          <cell r="J273">
            <v>347.94</v>
          </cell>
          <cell r="K273">
            <v>7.5</v>
          </cell>
          <cell r="L273" t="str">
            <v>BOND</v>
          </cell>
          <cell r="M273" t="str">
            <v>NPV</v>
          </cell>
        </row>
        <row r="274">
          <cell r="A274" t="str">
            <v>36223L3K2</v>
          </cell>
          <cell r="B274" t="str">
            <v>01 ene 2007</v>
          </cell>
          <cell r="C274" t="str">
            <v>16 ago 2001</v>
          </cell>
          <cell r="D274">
            <v>32172.51</v>
          </cell>
          <cell r="E274">
            <v>33801.25</v>
          </cell>
          <cell r="F274">
            <v>34003.129999999997</v>
          </cell>
          <cell r="G274">
            <v>201.88</v>
          </cell>
          <cell r="H274">
            <v>0</v>
          </cell>
          <cell r="I274">
            <v>214.48</v>
          </cell>
          <cell r="J274">
            <v>214.48</v>
          </cell>
          <cell r="K274">
            <v>8</v>
          </cell>
          <cell r="L274" t="str">
            <v>BOND</v>
          </cell>
          <cell r="M274" t="str">
            <v>NPV</v>
          </cell>
        </row>
        <row r="275">
          <cell r="A275" t="str">
            <v>36223MU53</v>
          </cell>
          <cell r="B275">
            <v>38961</v>
          </cell>
          <cell r="C275" t="str">
            <v>16 ago 2001</v>
          </cell>
          <cell r="D275">
            <v>60905.93</v>
          </cell>
          <cell r="E275">
            <v>63989.29</v>
          </cell>
          <cell r="F275">
            <v>64371.48</v>
          </cell>
          <cell r="G275">
            <v>382.19</v>
          </cell>
          <cell r="H275">
            <v>0</v>
          </cell>
          <cell r="I275">
            <v>406.04</v>
          </cell>
          <cell r="J275">
            <v>406.04</v>
          </cell>
          <cell r="K275">
            <v>8</v>
          </cell>
          <cell r="L275" t="str">
            <v>BOND</v>
          </cell>
          <cell r="M275" t="str">
            <v>NPV</v>
          </cell>
        </row>
        <row r="276">
          <cell r="A276" t="str">
            <v>36223NCW2</v>
          </cell>
          <cell r="B276" t="str">
            <v>01 ago 2006</v>
          </cell>
          <cell r="C276" t="str">
            <v>16 ago 2001</v>
          </cell>
          <cell r="D276">
            <v>25969.119999999999</v>
          </cell>
          <cell r="E276">
            <v>27283.81</v>
          </cell>
          <cell r="F276">
            <v>27446.76</v>
          </cell>
          <cell r="G276">
            <v>162.94999999999999</v>
          </cell>
          <cell r="H276">
            <v>0</v>
          </cell>
          <cell r="I276">
            <v>173.13</v>
          </cell>
          <cell r="J276">
            <v>173.13</v>
          </cell>
          <cell r="K276">
            <v>8</v>
          </cell>
          <cell r="L276" t="str">
            <v>BOND</v>
          </cell>
          <cell r="M276" t="str">
            <v>NPV</v>
          </cell>
        </row>
        <row r="277">
          <cell r="A277" t="str">
            <v>36223NTU8</v>
          </cell>
          <cell r="B277" t="str">
            <v>01 ago 2006</v>
          </cell>
          <cell r="C277" t="str">
            <v>16 ago 2001</v>
          </cell>
          <cell r="D277">
            <v>15873.14</v>
          </cell>
          <cell r="E277">
            <v>16676.72</v>
          </cell>
          <cell r="F277">
            <v>16776.32</v>
          </cell>
          <cell r="G277">
            <v>99.6</v>
          </cell>
          <cell r="H277">
            <v>0</v>
          </cell>
          <cell r="I277">
            <v>105.82</v>
          </cell>
          <cell r="J277">
            <v>105.82</v>
          </cell>
          <cell r="K277">
            <v>8</v>
          </cell>
          <cell r="L277" t="str">
            <v>BOND</v>
          </cell>
          <cell r="M277" t="str">
            <v>NPV</v>
          </cell>
        </row>
        <row r="278">
          <cell r="A278" t="str">
            <v>36223QX69</v>
          </cell>
          <cell r="B278">
            <v>39203</v>
          </cell>
          <cell r="C278" t="str">
            <v>16 ago 2001</v>
          </cell>
          <cell r="D278">
            <v>29342.82</v>
          </cell>
          <cell r="E278">
            <v>30828.29</v>
          </cell>
          <cell r="F278">
            <v>31416.77</v>
          </cell>
          <cell r="G278">
            <v>588.48</v>
          </cell>
          <cell r="H278">
            <v>0</v>
          </cell>
          <cell r="I278">
            <v>195.62</v>
          </cell>
          <cell r="J278">
            <v>195.62</v>
          </cell>
          <cell r="K278">
            <v>8</v>
          </cell>
          <cell r="L278" t="str">
            <v>BOND</v>
          </cell>
          <cell r="M278" t="str">
            <v>NPV</v>
          </cell>
        </row>
        <row r="279">
          <cell r="A279" t="str">
            <v>36223RAA3</v>
          </cell>
          <cell r="B279" t="str">
            <v>01 dic 2006</v>
          </cell>
          <cell r="C279" t="str">
            <v>16 ago 2001</v>
          </cell>
          <cell r="D279">
            <v>26339.63</v>
          </cell>
          <cell r="E279">
            <v>27491.99</v>
          </cell>
          <cell r="F279">
            <v>27913.69</v>
          </cell>
          <cell r="G279">
            <v>421.7</v>
          </cell>
          <cell r="H279">
            <v>0</v>
          </cell>
          <cell r="I279">
            <v>164.62</v>
          </cell>
          <cell r="J279">
            <v>164.62</v>
          </cell>
          <cell r="K279">
            <v>7.5</v>
          </cell>
          <cell r="L279" t="str">
            <v>BOND</v>
          </cell>
          <cell r="M279" t="str">
            <v>NPV</v>
          </cell>
        </row>
        <row r="280">
          <cell r="A280" t="str">
            <v>36223RBX2</v>
          </cell>
          <cell r="B280">
            <v>39142</v>
          </cell>
          <cell r="C280" t="str">
            <v>16 ago 2001</v>
          </cell>
          <cell r="D280">
            <v>48054.42</v>
          </cell>
          <cell r="E280">
            <v>50156.800000000003</v>
          </cell>
          <cell r="F280">
            <v>51615.25</v>
          </cell>
          <cell r="G280">
            <v>1458.45</v>
          </cell>
          <cell r="H280">
            <v>0</v>
          </cell>
          <cell r="I280">
            <v>300.33999999999997</v>
          </cell>
          <cell r="J280">
            <v>300.33999999999997</v>
          </cell>
          <cell r="K280">
            <v>7.5</v>
          </cell>
          <cell r="L280" t="str">
            <v>BOND</v>
          </cell>
          <cell r="M280" t="str">
            <v>NPV</v>
          </cell>
        </row>
        <row r="281">
          <cell r="A281" t="str">
            <v>36223RE50</v>
          </cell>
          <cell r="B281">
            <v>44866</v>
          </cell>
          <cell r="C281" t="str">
            <v>20 dic 2001</v>
          </cell>
          <cell r="D281">
            <v>130457.55</v>
          </cell>
          <cell r="E281">
            <v>133963.6</v>
          </cell>
          <cell r="F281">
            <v>136923.03</v>
          </cell>
          <cell r="G281">
            <v>2959.43</v>
          </cell>
          <cell r="H281">
            <v>0</v>
          </cell>
          <cell r="I281">
            <v>761</v>
          </cell>
          <cell r="J281">
            <v>761</v>
          </cell>
          <cell r="K281">
            <v>7</v>
          </cell>
          <cell r="L281" t="str">
            <v>BOND</v>
          </cell>
          <cell r="M281" t="str">
            <v>NPV</v>
          </cell>
        </row>
        <row r="282">
          <cell r="A282" t="str">
            <v>36223S4L4</v>
          </cell>
          <cell r="B282">
            <v>39264</v>
          </cell>
          <cell r="C282" t="str">
            <v>16 ago 2001</v>
          </cell>
          <cell r="D282">
            <v>7949.93</v>
          </cell>
          <cell r="E282">
            <v>8352.41</v>
          </cell>
          <cell r="F282">
            <v>8511.83</v>
          </cell>
          <cell r="G282">
            <v>159.41999999999999</v>
          </cell>
          <cell r="H282">
            <v>0</v>
          </cell>
          <cell r="I282">
            <v>53</v>
          </cell>
          <cell r="J282">
            <v>53</v>
          </cell>
          <cell r="K282">
            <v>8</v>
          </cell>
          <cell r="L282" t="str">
            <v>BOND</v>
          </cell>
          <cell r="M282" t="str">
            <v>NPV</v>
          </cell>
        </row>
        <row r="283">
          <cell r="A283" t="str">
            <v>36223SBX0</v>
          </cell>
          <cell r="B283" t="str">
            <v>01 ene 2007</v>
          </cell>
          <cell r="C283" t="str">
            <v>16 ago 2001</v>
          </cell>
          <cell r="D283">
            <v>1796.27</v>
          </cell>
          <cell r="E283">
            <v>1887.21</v>
          </cell>
          <cell r="F283">
            <v>1898.48</v>
          </cell>
          <cell r="G283">
            <v>11.27</v>
          </cell>
          <cell r="H283">
            <v>0</v>
          </cell>
          <cell r="I283">
            <v>11.98</v>
          </cell>
          <cell r="J283">
            <v>11.98</v>
          </cell>
          <cell r="K283">
            <v>8</v>
          </cell>
          <cell r="L283" t="str">
            <v>BOND</v>
          </cell>
          <cell r="M283" t="str">
            <v>NPV</v>
          </cell>
        </row>
        <row r="284">
          <cell r="A284" t="str">
            <v>36223SDP5</v>
          </cell>
          <cell r="B284">
            <v>39142</v>
          </cell>
          <cell r="C284" t="str">
            <v>16 ago 2001</v>
          </cell>
          <cell r="D284">
            <v>31128.71</v>
          </cell>
          <cell r="E284">
            <v>32490.6</v>
          </cell>
          <cell r="F284">
            <v>33435.35</v>
          </cell>
          <cell r="G284">
            <v>944.75</v>
          </cell>
          <cell r="H284">
            <v>0</v>
          </cell>
          <cell r="I284">
            <v>194.55</v>
          </cell>
          <cell r="J284">
            <v>194.55</v>
          </cell>
          <cell r="K284">
            <v>7.5</v>
          </cell>
          <cell r="L284" t="str">
            <v>BOND</v>
          </cell>
          <cell r="M284" t="str">
            <v>NPV</v>
          </cell>
        </row>
        <row r="285">
          <cell r="A285" t="str">
            <v>36223T6C0</v>
          </cell>
          <cell r="B285">
            <v>39142</v>
          </cell>
          <cell r="C285" t="str">
            <v>16 ago 2001</v>
          </cell>
          <cell r="D285">
            <v>10665.58</v>
          </cell>
          <cell r="E285">
            <v>11132.2</v>
          </cell>
          <cell r="F285">
            <v>11302.96</v>
          </cell>
          <cell r="G285">
            <v>170.76</v>
          </cell>
          <cell r="H285">
            <v>0</v>
          </cell>
          <cell r="I285">
            <v>66.66</v>
          </cell>
          <cell r="J285">
            <v>66.66</v>
          </cell>
          <cell r="K285">
            <v>7.5</v>
          </cell>
          <cell r="L285" t="str">
            <v>BOND</v>
          </cell>
          <cell r="M285" t="str">
            <v>NPV</v>
          </cell>
        </row>
        <row r="286">
          <cell r="A286" t="str">
            <v>36223UCY2</v>
          </cell>
          <cell r="B286" t="str">
            <v>01 abr 2007</v>
          </cell>
          <cell r="C286" t="str">
            <v>16 ago 2001</v>
          </cell>
          <cell r="D286">
            <v>19997.09</v>
          </cell>
          <cell r="E286">
            <v>21009.45</v>
          </cell>
          <cell r="F286">
            <v>21410.48</v>
          </cell>
          <cell r="G286">
            <v>401.03</v>
          </cell>
          <cell r="H286">
            <v>0</v>
          </cell>
          <cell r="I286">
            <v>133.31</v>
          </cell>
          <cell r="J286">
            <v>133.31</v>
          </cell>
          <cell r="K286">
            <v>8</v>
          </cell>
          <cell r="L286" t="str">
            <v>BOND</v>
          </cell>
          <cell r="M286" t="str">
            <v>NPV</v>
          </cell>
        </row>
        <row r="287">
          <cell r="A287" t="str">
            <v>36223UGW2</v>
          </cell>
          <cell r="B287">
            <v>39203</v>
          </cell>
          <cell r="C287" t="str">
            <v>16 ago 2001</v>
          </cell>
          <cell r="D287">
            <v>20007.5</v>
          </cell>
          <cell r="E287">
            <v>21020.38</v>
          </cell>
          <cell r="F287">
            <v>21421.63</v>
          </cell>
          <cell r="G287">
            <v>401.25</v>
          </cell>
          <cell r="H287">
            <v>0</v>
          </cell>
          <cell r="I287">
            <v>133.38</v>
          </cell>
          <cell r="J287">
            <v>133.38</v>
          </cell>
          <cell r="K287">
            <v>8</v>
          </cell>
          <cell r="L287" t="str">
            <v>BOND</v>
          </cell>
          <cell r="M287" t="str">
            <v>NPV</v>
          </cell>
        </row>
        <row r="288">
          <cell r="A288" t="str">
            <v>36223UU48</v>
          </cell>
          <cell r="B288">
            <v>39022</v>
          </cell>
          <cell r="C288" t="str">
            <v>16 ago 2001</v>
          </cell>
          <cell r="D288">
            <v>1950.78</v>
          </cell>
          <cell r="E288">
            <v>2049.54</v>
          </cell>
          <cell r="F288">
            <v>2061.7800000000002</v>
          </cell>
          <cell r="G288">
            <v>12.24</v>
          </cell>
          <cell r="H288">
            <v>0</v>
          </cell>
          <cell r="I288">
            <v>13.01</v>
          </cell>
          <cell r="J288">
            <v>13.01</v>
          </cell>
          <cell r="K288">
            <v>8</v>
          </cell>
          <cell r="L288" t="str">
            <v>BOND</v>
          </cell>
          <cell r="M288" t="str">
            <v>NPV</v>
          </cell>
        </row>
        <row r="289">
          <cell r="A289" t="str">
            <v>36223V5S1</v>
          </cell>
          <cell r="B289">
            <v>39142</v>
          </cell>
          <cell r="C289" t="str">
            <v>16 ago 2001</v>
          </cell>
          <cell r="D289">
            <v>59723.89</v>
          </cell>
          <cell r="E289">
            <v>62336.83</v>
          </cell>
          <cell r="F289">
            <v>64149.43</v>
          </cell>
          <cell r="G289">
            <v>1812.6</v>
          </cell>
          <cell r="H289">
            <v>0</v>
          </cell>
          <cell r="I289">
            <v>373.27</v>
          </cell>
          <cell r="J289">
            <v>373.27</v>
          </cell>
          <cell r="K289">
            <v>7.5</v>
          </cell>
          <cell r="L289" t="str">
            <v>BOND</v>
          </cell>
          <cell r="M289" t="str">
            <v>NPV</v>
          </cell>
        </row>
        <row r="290">
          <cell r="A290" t="str">
            <v>36223VAU0</v>
          </cell>
          <cell r="B290" t="str">
            <v>01 abr 2007</v>
          </cell>
          <cell r="C290" t="str">
            <v>16 ago 2001</v>
          </cell>
          <cell r="D290">
            <v>62161.55</v>
          </cell>
          <cell r="E290">
            <v>65308.47</v>
          </cell>
          <cell r="F290">
            <v>66555.13</v>
          </cell>
          <cell r="G290">
            <v>1246.6600000000001</v>
          </cell>
          <cell r="H290">
            <v>0</v>
          </cell>
          <cell r="I290">
            <v>414.41</v>
          </cell>
          <cell r="J290">
            <v>414.41</v>
          </cell>
          <cell r="K290">
            <v>7.5</v>
          </cell>
          <cell r="L290" t="str">
            <v>BOND</v>
          </cell>
          <cell r="M290" t="str">
            <v>NPV</v>
          </cell>
        </row>
        <row r="291">
          <cell r="A291" t="str">
            <v>36223VBB1</v>
          </cell>
          <cell r="B291" t="str">
            <v>01 ene 2007</v>
          </cell>
          <cell r="C291" t="str">
            <v>16 ago 2001</v>
          </cell>
          <cell r="D291">
            <v>7166.65</v>
          </cell>
          <cell r="E291">
            <v>7529.45</v>
          </cell>
          <cell r="F291">
            <v>7673.19</v>
          </cell>
          <cell r="G291">
            <v>143.74</v>
          </cell>
          <cell r="H291">
            <v>0</v>
          </cell>
          <cell r="I291">
            <v>47.78</v>
          </cell>
          <cell r="J291">
            <v>47.78</v>
          </cell>
          <cell r="K291">
            <v>8</v>
          </cell>
          <cell r="L291" t="str">
            <v>BOND</v>
          </cell>
          <cell r="M291" t="str">
            <v>NPV</v>
          </cell>
        </row>
        <row r="292">
          <cell r="A292" t="str">
            <v>36223VBR6</v>
          </cell>
          <cell r="B292">
            <v>39142</v>
          </cell>
          <cell r="C292" t="str">
            <v>16 ago 2001</v>
          </cell>
          <cell r="D292">
            <v>16556.43</v>
          </cell>
          <cell r="E292">
            <v>17280.78</v>
          </cell>
          <cell r="F292">
            <v>17783.259999999998</v>
          </cell>
          <cell r="G292">
            <v>502.48</v>
          </cell>
          <cell r="H292">
            <v>0</v>
          </cell>
          <cell r="I292">
            <v>103.48</v>
          </cell>
          <cell r="J292">
            <v>103.48</v>
          </cell>
          <cell r="K292">
            <v>7.5</v>
          </cell>
          <cell r="L292" t="str">
            <v>BOND</v>
          </cell>
          <cell r="M292" t="str">
            <v>NPV</v>
          </cell>
        </row>
        <row r="293">
          <cell r="A293" t="str">
            <v>36223VCA2</v>
          </cell>
          <cell r="B293" t="str">
            <v>01 ene 2007</v>
          </cell>
          <cell r="C293" t="str">
            <v>16 ago 2001</v>
          </cell>
          <cell r="D293">
            <v>32241.59</v>
          </cell>
          <cell r="E293">
            <v>33652.17</v>
          </cell>
          <cell r="F293">
            <v>34168.35</v>
          </cell>
          <cell r="G293">
            <v>516.17999999999995</v>
          </cell>
          <cell r="H293">
            <v>0</v>
          </cell>
          <cell r="I293">
            <v>201.51</v>
          </cell>
          <cell r="J293">
            <v>201.51</v>
          </cell>
          <cell r="K293">
            <v>7.5</v>
          </cell>
          <cell r="L293" t="str">
            <v>BOND</v>
          </cell>
          <cell r="M293" t="str">
            <v>NPV</v>
          </cell>
        </row>
        <row r="294">
          <cell r="A294" t="str">
            <v>36223VPC4</v>
          </cell>
          <cell r="B294">
            <v>39142</v>
          </cell>
          <cell r="C294" t="str">
            <v>16 ago 2001</v>
          </cell>
          <cell r="D294">
            <v>21830.82</v>
          </cell>
          <cell r="E294">
            <v>22785.93</v>
          </cell>
          <cell r="F294">
            <v>23448.48</v>
          </cell>
          <cell r="G294">
            <v>662.55</v>
          </cell>
          <cell r="H294">
            <v>0</v>
          </cell>
          <cell r="I294">
            <v>136.44</v>
          </cell>
          <cell r="J294">
            <v>136.44</v>
          </cell>
          <cell r="K294">
            <v>7.5</v>
          </cell>
          <cell r="L294" t="str">
            <v>BOND</v>
          </cell>
          <cell r="M294" t="str">
            <v>NPV</v>
          </cell>
        </row>
        <row r="295">
          <cell r="A295" t="str">
            <v>36223VRL2</v>
          </cell>
          <cell r="B295">
            <v>39142</v>
          </cell>
          <cell r="C295" t="str">
            <v>16 ago 2001</v>
          </cell>
          <cell r="D295">
            <v>28959.37</v>
          </cell>
          <cell r="E295">
            <v>30226.36</v>
          </cell>
          <cell r="F295">
            <v>31105.26</v>
          </cell>
          <cell r="G295">
            <v>878.9</v>
          </cell>
          <cell r="H295">
            <v>0</v>
          </cell>
          <cell r="I295">
            <v>181</v>
          </cell>
          <cell r="J295">
            <v>181</v>
          </cell>
          <cell r="K295">
            <v>7.5</v>
          </cell>
          <cell r="L295" t="str">
            <v>BOND</v>
          </cell>
          <cell r="M295" t="str">
            <v>NPV</v>
          </cell>
        </row>
        <row r="296">
          <cell r="A296" t="str">
            <v>36223VS72</v>
          </cell>
          <cell r="B296">
            <v>39203</v>
          </cell>
          <cell r="C296" t="str">
            <v>16 ago 2001</v>
          </cell>
          <cell r="D296">
            <v>7095.25</v>
          </cell>
          <cell r="E296">
            <v>7454.44</v>
          </cell>
          <cell r="F296">
            <v>7596.74</v>
          </cell>
          <cell r="G296">
            <v>142.30000000000001</v>
          </cell>
          <cell r="H296">
            <v>0</v>
          </cell>
          <cell r="I296">
            <v>47.3</v>
          </cell>
          <cell r="J296">
            <v>47.3</v>
          </cell>
          <cell r="K296">
            <v>8</v>
          </cell>
          <cell r="L296" t="str">
            <v>BOND</v>
          </cell>
          <cell r="M296" t="str">
            <v>NPV</v>
          </cell>
        </row>
        <row r="297">
          <cell r="A297" t="str">
            <v>36223WAE4</v>
          </cell>
          <cell r="B297">
            <v>45200</v>
          </cell>
          <cell r="C297" t="str">
            <v>20 dic 2001</v>
          </cell>
          <cell r="D297">
            <v>2519620.65</v>
          </cell>
          <cell r="E297">
            <v>2587335.4500000002</v>
          </cell>
          <cell r="F297">
            <v>2640877.4</v>
          </cell>
          <cell r="G297">
            <v>53541.95</v>
          </cell>
          <cell r="H297">
            <v>0</v>
          </cell>
          <cell r="I297">
            <v>14697.78</v>
          </cell>
          <cell r="J297">
            <v>14697.78</v>
          </cell>
          <cell r="K297">
            <v>7</v>
          </cell>
          <cell r="L297" t="str">
            <v>BOND</v>
          </cell>
          <cell r="M297" t="str">
            <v>NPV</v>
          </cell>
        </row>
        <row r="298">
          <cell r="A298" t="str">
            <v>36223WB52</v>
          </cell>
          <cell r="B298">
            <v>39387</v>
          </cell>
          <cell r="C298" t="str">
            <v>16 ago 2001</v>
          </cell>
          <cell r="D298">
            <v>154554.79</v>
          </cell>
          <cell r="E298">
            <v>161316.56</v>
          </cell>
          <cell r="F298">
            <v>166007.29999999999</v>
          </cell>
          <cell r="G298">
            <v>4690.74</v>
          </cell>
          <cell r="H298">
            <v>0</v>
          </cell>
          <cell r="I298">
            <v>965.97</v>
          </cell>
          <cell r="J298">
            <v>965.97</v>
          </cell>
          <cell r="K298">
            <v>7.5</v>
          </cell>
          <cell r="L298" t="str">
            <v>BOND</v>
          </cell>
          <cell r="M298" t="str">
            <v>NPV</v>
          </cell>
        </row>
        <row r="299">
          <cell r="A299" t="str">
            <v>36223WBC7</v>
          </cell>
          <cell r="B299">
            <v>44835</v>
          </cell>
          <cell r="C299" t="str">
            <v>20 dic 2001</v>
          </cell>
          <cell r="D299">
            <v>54509.04</v>
          </cell>
          <cell r="E299">
            <v>55973.98</v>
          </cell>
          <cell r="F299">
            <v>57210.51</v>
          </cell>
          <cell r="G299">
            <v>1236.53</v>
          </cell>
          <cell r="H299">
            <v>0</v>
          </cell>
          <cell r="I299">
            <v>317.97000000000003</v>
          </cell>
          <cell r="J299">
            <v>317.97000000000003</v>
          </cell>
          <cell r="K299">
            <v>7</v>
          </cell>
          <cell r="L299" t="str">
            <v>BOND</v>
          </cell>
          <cell r="M299" t="str">
            <v>NPV</v>
          </cell>
        </row>
        <row r="300">
          <cell r="A300" t="str">
            <v>36223WBD5</v>
          </cell>
          <cell r="B300">
            <v>39356</v>
          </cell>
          <cell r="C300" t="str">
            <v>16 ago 2001</v>
          </cell>
          <cell r="D300">
            <v>6317.39</v>
          </cell>
          <cell r="E300">
            <v>6637.2</v>
          </cell>
          <cell r="F300">
            <v>6763.9</v>
          </cell>
          <cell r="G300">
            <v>126.7</v>
          </cell>
          <cell r="H300">
            <v>0</v>
          </cell>
          <cell r="I300">
            <v>42.12</v>
          </cell>
          <cell r="J300">
            <v>42.12</v>
          </cell>
          <cell r="K300">
            <v>8</v>
          </cell>
          <cell r="L300" t="str">
            <v>BOND</v>
          </cell>
          <cell r="M300" t="str">
            <v>NPV</v>
          </cell>
        </row>
        <row r="301">
          <cell r="A301" t="str">
            <v>36223WPC2</v>
          </cell>
          <cell r="B301">
            <v>39387</v>
          </cell>
          <cell r="C301" t="str">
            <v>16 ago 2001</v>
          </cell>
          <cell r="D301">
            <v>14544.72</v>
          </cell>
          <cell r="E301">
            <v>15181.05</v>
          </cell>
          <cell r="F301">
            <v>15622.48</v>
          </cell>
          <cell r="G301">
            <v>441.43</v>
          </cell>
          <cell r="H301">
            <v>0</v>
          </cell>
          <cell r="I301">
            <v>90.9</v>
          </cell>
          <cell r="J301">
            <v>90.9</v>
          </cell>
          <cell r="K301">
            <v>7</v>
          </cell>
          <cell r="L301" t="str">
            <v>BOND</v>
          </cell>
          <cell r="M301" t="str">
            <v>NPV</v>
          </cell>
        </row>
        <row r="302">
          <cell r="A302" t="str">
            <v>36223WYD0</v>
          </cell>
          <cell r="B302">
            <v>39114</v>
          </cell>
          <cell r="C302" t="str">
            <v>16 ago 2001</v>
          </cell>
          <cell r="D302">
            <v>1281.73</v>
          </cell>
          <cell r="E302">
            <v>1346.61</v>
          </cell>
          <cell r="F302">
            <v>1354.66</v>
          </cell>
          <cell r="G302">
            <v>8.0500000000000007</v>
          </cell>
          <cell r="H302">
            <v>0</v>
          </cell>
          <cell r="I302">
            <v>8.5399999999999991</v>
          </cell>
          <cell r="J302">
            <v>8.5399999999999991</v>
          </cell>
          <cell r="K302">
            <v>8</v>
          </cell>
          <cell r="L302" t="str">
            <v>BOND</v>
          </cell>
          <cell r="M302" t="str">
            <v>NPV</v>
          </cell>
        </row>
        <row r="303">
          <cell r="A303" t="str">
            <v>36223X5A6</v>
          </cell>
          <cell r="B303">
            <v>39479</v>
          </cell>
          <cell r="C303" t="str">
            <v>16 ago 2001</v>
          </cell>
          <cell r="D303">
            <v>82408.67</v>
          </cell>
          <cell r="E303">
            <v>86014.04</v>
          </cell>
          <cell r="F303">
            <v>88515.15</v>
          </cell>
          <cell r="G303">
            <v>2501.11</v>
          </cell>
          <cell r="H303">
            <v>0</v>
          </cell>
          <cell r="I303">
            <v>515.04999999999995</v>
          </cell>
          <cell r="J303">
            <v>515.04999999999995</v>
          </cell>
          <cell r="K303">
            <v>7.5</v>
          </cell>
          <cell r="L303" t="str">
            <v>BOND</v>
          </cell>
          <cell r="M303" t="str">
            <v>NPV</v>
          </cell>
        </row>
        <row r="304">
          <cell r="A304" t="str">
            <v>36223XEV0</v>
          </cell>
          <cell r="B304">
            <v>39142</v>
          </cell>
          <cell r="C304" t="str">
            <v>16 ago 2001</v>
          </cell>
          <cell r="D304">
            <v>7662.93</v>
          </cell>
          <cell r="E304">
            <v>7998.2</v>
          </cell>
          <cell r="F304">
            <v>8230.75</v>
          </cell>
          <cell r="G304">
            <v>232.55</v>
          </cell>
          <cell r="H304">
            <v>0</v>
          </cell>
          <cell r="I304">
            <v>47.89</v>
          </cell>
          <cell r="J304">
            <v>47.89</v>
          </cell>
          <cell r="K304">
            <v>7.5</v>
          </cell>
          <cell r="L304" t="str">
            <v>BOND</v>
          </cell>
          <cell r="M304" t="str">
            <v>NPV</v>
          </cell>
        </row>
        <row r="305">
          <cell r="A305" t="str">
            <v>36223XHF2</v>
          </cell>
          <cell r="B305">
            <v>39142</v>
          </cell>
          <cell r="C305" t="str">
            <v>16 ago 2001</v>
          </cell>
          <cell r="D305">
            <v>21658.12</v>
          </cell>
          <cell r="E305">
            <v>22605.65</v>
          </cell>
          <cell r="F305">
            <v>23262.99</v>
          </cell>
          <cell r="G305">
            <v>657.34</v>
          </cell>
          <cell r="H305">
            <v>0</v>
          </cell>
          <cell r="I305">
            <v>135.36000000000001</v>
          </cell>
          <cell r="J305">
            <v>135.36000000000001</v>
          </cell>
          <cell r="K305">
            <v>7.5</v>
          </cell>
          <cell r="L305" t="str">
            <v>BOND</v>
          </cell>
          <cell r="M305" t="str">
            <v>NPV</v>
          </cell>
        </row>
        <row r="306">
          <cell r="A306" t="str">
            <v>36223XKT8</v>
          </cell>
          <cell r="B306">
            <v>39142</v>
          </cell>
          <cell r="C306" t="str">
            <v>16 ago 2001</v>
          </cell>
          <cell r="D306">
            <v>432157.85</v>
          </cell>
          <cell r="E306">
            <v>451064.77</v>
          </cell>
          <cell r="F306">
            <v>464180.75</v>
          </cell>
          <cell r="G306">
            <v>13115.98</v>
          </cell>
          <cell r="H306">
            <v>0</v>
          </cell>
          <cell r="I306">
            <v>2700.99</v>
          </cell>
          <cell r="J306">
            <v>2700.99</v>
          </cell>
          <cell r="K306">
            <v>7.5</v>
          </cell>
          <cell r="L306" t="str">
            <v>BOND</v>
          </cell>
          <cell r="M306" t="str">
            <v>NPV</v>
          </cell>
        </row>
        <row r="307">
          <cell r="A307" t="str">
            <v>36223XLB6</v>
          </cell>
          <cell r="B307">
            <v>39203</v>
          </cell>
          <cell r="C307" t="str">
            <v>16 ago 2001</v>
          </cell>
          <cell r="D307">
            <v>61299.78</v>
          </cell>
          <cell r="E307">
            <v>64403.07</v>
          </cell>
          <cell r="F307">
            <v>65632.45</v>
          </cell>
          <cell r="G307">
            <v>1229.3800000000001</v>
          </cell>
          <cell r="H307">
            <v>0</v>
          </cell>
          <cell r="I307">
            <v>408.67</v>
          </cell>
          <cell r="J307">
            <v>408.67</v>
          </cell>
          <cell r="K307">
            <v>8</v>
          </cell>
          <cell r="L307" t="str">
            <v>BOND</v>
          </cell>
          <cell r="M307" t="str">
            <v>NPV</v>
          </cell>
        </row>
        <row r="308">
          <cell r="A308" t="str">
            <v>36223XLK6</v>
          </cell>
          <cell r="B308">
            <v>39234</v>
          </cell>
          <cell r="C308" t="str">
            <v>16 ago 2001</v>
          </cell>
          <cell r="D308">
            <v>5545.13</v>
          </cell>
          <cell r="E308">
            <v>5825.83</v>
          </cell>
          <cell r="F308">
            <v>5937.06</v>
          </cell>
          <cell r="G308">
            <v>111.23</v>
          </cell>
          <cell r="H308">
            <v>0</v>
          </cell>
          <cell r="I308">
            <v>36.97</v>
          </cell>
          <cell r="J308">
            <v>36.97</v>
          </cell>
          <cell r="K308">
            <v>8</v>
          </cell>
          <cell r="L308" t="str">
            <v>BOND</v>
          </cell>
          <cell r="M308" t="str">
            <v>NPV</v>
          </cell>
        </row>
        <row r="309">
          <cell r="A309" t="str">
            <v>36223XNK4</v>
          </cell>
          <cell r="B309">
            <v>39142</v>
          </cell>
          <cell r="C309" t="str">
            <v>16 ago 2001</v>
          </cell>
          <cell r="D309">
            <v>131501.92000000001</v>
          </cell>
          <cell r="E309">
            <v>137255.12</v>
          </cell>
          <cell r="F309">
            <v>141246.21</v>
          </cell>
          <cell r="G309">
            <v>3991.09</v>
          </cell>
          <cell r="H309">
            <v>0</v>
          </cell>
          <cell r="I309">
            <v>821.89</v>
          </cell>
          <cell r="J309">
            <v>821.89</v>
          </cell>
          <cell r="K309">
            <v>7.5</v>
          </cell>
          <cell r="L309" t="str">
            <v>BOND</v>
          </cell>
          <cell r="M309" t="str">
            <v>NPV</v>
          </cell>
        </row>
        <row r="310">
          <cell r="A310" t="str">
            <v>36223YPE4</v>
          </cell>
          <cell r="B310" t="str">
            <v>01 ago 2007</v>
          </cell>
          <cell r="C310" t="str">
            <v>16 ago 2001</v>
          </cell>
          <cell r="D310">
            <v>72621.740000000005</v>
          </cell>
          <cell r="E310">
            <v>75798.94</v>
          </cell>
          <cell r="F310">
            <v>78003.009999999995</v>
          </cell>
          <cell r="G310">
            <v>2204.0700000000002</v>
          </cell>
          <cell r="H310">
            <v>0</v>
          </cell>
          <cell r="I310">
            <v>453.89</v>
          </cell>
          <cell r="J310">
            <v>453.89</v>
          </cell>
          <cell r="K310">
            <v>7.5</v>
          </cell>
          <cell r="L310" t="str">
            <v>BOND</v>
          </cell>
          <cell r="M310" t="str">
            <v>NPV</v>
          </cell>
        </row>
        <row r="311">
          <cell r="A311" t="str">
            <v>36223YPK0</v>
          </cell>
          <cell r="B311">
            <v>39326</v>
          </cell>
          <cell r="C311" t="str">
            <v>16 ago 2001</v>
          </cell>
          <cell r="D311">
            <v>73896.77</v>
          </cell>
          <cell r="E311">
            <v>77129.75</v>
          </cell>
          <cell r="F311">
            <v>79372.52</v>
          </cell>
          <cell r="G311">
            <v>2242.77</v>
          </cell>
          <cell r="H311">
            <v>0</v>
          </cell>
          <cell r="I311">
            <v>461.85</v>
          </cell>
          <cell r="J311">
            <v>461.85</v>
          </cell>
          <cell r="K311">
            <v>7.5</v>
          </cell>
          <cell r="L311" t="str">
            <v>BOND</v>
          </cell>
          <cell r="M311" t="str">
            <v>NPV</v>
          </cell>
        </row>
        <row r="312">
          <cell r="A312" t="str">
            <v>36223YQW3</v>
          </cell>
          <cell r="B312">
            <v>39142</v>
          </cell>
          <cell r="C312" t="str">
            <v>16 ago 2001</v>
          </cell>
          <cell r="D312">
            <v>94890.96</v>
          </cell>
          <cell r="E312">
            <v>99042.44</v>
          </cell>
          <cell r="F312">
            <v>101922.38</v>
          </cell>
          <cell r="G312">
            <v>2879.94</v>
          </cell>
          <cell r="H312">
            <v>0</v>
          </cell>
          <cell r="I312">
            <v>593.07000000000005</v>
          </cell>
          <cell r="J312">
            <v>593.07000000000005</v>
          </cell>
          <cell r="K312">
            <v>7.5</v>
          </cell>
          <cell r="L312" t="str">
            <v>BOND</v>
          </cell>
          <cell r="M312" t="str">
            <v>NPV</v>
          </cell>
        </row>
        <row r="313">
          <cell r="A313" t="str">
            <v>36223YTS9</v>
          </cell>
          <cell r="B313">
            <v>39508</v>
          </cell>
          <cell r="C313" t="str">
            <v>16 ago 2001</v>
          </cell>
          <cell r="D313">
            <v>116380.05</v>
          </cell>
          <cell r="E313">
            <v>122271.79</v>
          </cell>
          <cell r="F313">
            <v>124618.59</v>
          </cell>
          <cell r="G313">
            <v>2346.8000000000002</v>
          </cell>
          <cell r="H313">
            <v>0</v>
          </cell>
          <cell r="I313">
            <v>775.87</v>
          </cell>
          <cell r="J313">
            <v>775.87</v>
          </cell>
          <cell r="K313">
            <v>8</v>
          </cell>
          <cell r="L313" t="str">
            <v>BOND</v>
          </cell>
          <cell r="M313" t="str">
            <v>NPV</v>
          </cell>
        </row>
        <row r="314">
          <cell r="A314" t="str">
            <v>36224A5B3</v>
          </cell>
          <cell r="B314">
            <v>39234</v>
          </cell>
          <cell r="C314" t="str">
            <v>16 ago 2001</v>
          </cell>
          <cell r="D314">
            <v>85324.9</v>
          </cell>
          <cell r="E314">
            <v>89644.479999999996</v>
          </cell>
          <cell r="F314">
            <v>91355.66</v>
          </cell>
          <cell r="G314">
            <v>1711.18</v>
          </cell>
          <cell r="H314">
            <v>0</v>
          </cell>
          <cell r="I314">
            <v>568.83000000000004</v>
          </cell>
          <cell r="J314">
            <v>568.83000000000004</v>
          </cell>
          <cell r="K314">
            <v>8</v>
          </cell>
          <cell r="L314" t="str">
            <v>BOND</v>
          </cell>
          <cell r="M314" t="str">
            <v>NPV</v>
          </cell>
        </row>
        <row r="315">
          <cell r="A315" t="str">
            <v>36224ABP5</v>
          </cell>
          <cell r="B315" t="str">
            <v>01 ene 2007</v>
          </cell>
          <cell r="C315" t="str">
            <v>16 ago 2001</v>
          </cell>
          <cell r="D315">
            <v>46032.5</v>
          </cell>
          <cell r="E315">
            <v>48046.42</v>
          </cell>
          <cell r="F315">
            <v>48783.4</v>
          </cell>
          <cell r="G315">
            <v>736.98</v>
          </cell>
          <cell r="H315">
            <v>0</v>
          </cell>
          <cell r="I315">
            <v>287.7</v>
          </cell>
          <cell r="J315">
            <v>287.7</v>
          </cell>
          <cell r="K315">
            <v>7.5</v>
          </cell>
          <cell r="L315" t="str">
            <v>BOND</v>
          </cell>
          <cell r="M315" t="str">
            <v>NPV</v>
          </cell>
        </row>
        <row r="316">
          <cell r="A316" t="str">
            <v>36224AEF4</v>
          </cell>
          <cell r="B316">
            <v>39264</v>
          </cell>
          <cell r="C316" t="str">
            <v>16 ago 2001</v>
          </cell>
          <cell r="D316">
            <v>75595.520000000004</v>
          </cell>
          <cell r="E316">
            <v>78902.83</v>
          </cell>
          <cell r="F316">
            <v>81197.149999999994</v>
          </cell>
          <cell r="G316">
            <v>2294.3200000000002</v>
          </cell>
          <cell r="H316">
            <v>0</v>
          </cell>
          <cell r="I316">
            <v>472.47</v>
          </cell>
          <cell r="J316">
            <v>472.47</v>
          </cell>
          <cell r="K316">
            <v>7.5</v>
          </cell>
          <cell r="L316" t="str">
            <v>BOND</v>
          </cell>
          <cell r="M316" t="str">
            <v>NPV</v>
          </cell>
        </row>
        <row r="317">
          <cell r="A317" t="str">
            <v>36224AFS5</v>
          </cell>
          <cell r="B317">
            <v>39203</v>
          </cell>
          <cell r="C317" t="str">
            <v>16 ago 2001</v>
          </cell>
          <cell r="D317">
            <v>9259.85</v>
          </cell>
          <cell r="E317">
            <v>9728.6299999999992</v>
          </cell>
          <cell r="F317">
            <v>9914.34</v>
          </cell>
          <cell r="G317">
            <v>185.71</v>
          </cell>
          <cell r="H317">
            <v>0</v>
          </cell>
          <cell r="I317">
            <v>61.73</v>
          </cell>
          <cell r="J317">
            <v>61.73</v>
          </cell>
          <cell r="K317">
            <v>8</v>
          </cell>
          <cell r="L317" t="str">
            <v>BOND</v>
          </cell>
          <cell r="M317" t="str">
            <v>NPV</v>
          </cell>
        </row>
        <row r="318">
          <cell r="A318" t="str">
            <v>36224AGS4</v>
          </cell>
          <cell r="B318" t="str">
            <v>01 ago 2007</v>
          </cell>
          <cell r="C318" t="str">
            <v>16 ago 2001</v>
          </cell>
          <cell r="D318">
            <v>2151.2800000000002</v>
          </cell>
          <cell r="E318">
            <v>2260.1999999999998</v>
          </cell>
          <cell r="F318">
            <v>2303.33</v>
          </cell>
          <cell r="G318">
            <v>43.13</v>
          </cell>
          <cell r="H318">
            <v>0</v>
          </cell>
          <cell r="I318">
            <v>14.34</v>
          </cell>
          <cell r="J318">
            <v>14.34</v>
          </cell>
          <cell r="K318">
            <v>8</v>
          </cell>
          <cell r="L318" t="str">
            <v>BOND</v>
          </cell>
          <cell r="M318" t="str">
            <v>NPV</v>
          </cell>
        </row>
        <row r="319">
          <cell r="A319" t="str">
            <v>36224ARL7</v>
          </cell>
          <cell r="B319">
            <v>39142</v>
          </cell>
          <cell r="C319" t="str">
            <v>16 ago 2001</v>
          </cell>
          <cell r="D319">
            <v>22145.61</v>
          </cell>
          <cell r="E319">
            <v>23114.48</v>
          </cell>
          <cell r="F319">
            <v>23786.6</v>
          </cell>
          <cell r="G319">
            <v>672.12</v>
          </cell>
          <cell r="H319">
            <v>0</v>
          </cell>
          <cell r="I319">
            <v>138.41</v>
          </cell>
          <cell r="J319">
            <v>138.41</v>
          </cell>
          <cell r="K319">
            <v>7.5</v>
          </cell>
          <cell r="L319" t="str">
            <v>BOND</v>
          </cell>
          <cell r="M319" t="str">
            <v>NPV</v>
          </cell>
        </row>
        <row r="320">
          <cell r="A320" t="str">
            <v>36224AS36</v>
          </cell>
          <cell r="B320">
            <v>39142</v>
          </cell>
          <cell r="C320" t="str">
            <v>16 ago 2001</v>
          </cell>
          <cell r="D320">
            <v>7090.31</v>
          </cell>
          <cell r="E320">
            <v>7400.5</v>
          </cell>
          <cell r="F320">
            <v>7615.7</v>
          </cell>
          <cell r="G320">
            <v>215.2</v>
          </cell>
          <cell r="H320">
            <v>0</v>
          </cell>
          <cell r="I320">
            <v>44.31</v>
          </cell>
          <cell r="J320">
            <v>44.31</v>
          </cell>
          <cell r="K320">
            <v>7.5</v>
          </cell>
          <cell r="L320" t="str">
            <v>BOND</v>
          </cell>
          <cell r="M320" t="str">
            <v>NPV</v>
          </cell>
        </row>
        <row r="321">
          <cell r="A321" t="str">
            <v>36224AUV1</v>
          </cell>
          <cell r="B321">
            <v>39326</v>
          </cell>
          <cell r="C321" t="str">
            <v>16 ago 2001</v>
          </cell>
          <cell r="D321">
            <v>5674.27</v>
          </cell>
          <cell r="E321">
            <v>5922.51</v>
          </cell>
          <cell r="F321">
            <v>6094.73</v>
          </cell>
          <cell r="G321">
            <v>172.22</v>
          </cell>
          <cell r="H321">
            <v>0</v>
          </cell>
          <cell r="I321">
            <v>35.46</v>
          </cell>
          <cell r="J321">
            <v>35.46</v>
          </cell>
          <cell r="K321">
            <v>7.5</v>
          </cell>
          <cell r="L321" t="str">
            <v>BOND</v>
          </cell>
          <cell r="M321" t="str">
            <v>NPV</v>
          </cell>
        </row>
        <row r="322">
          <cell r="A322" t="str">
            <v>36224AVV0</v>
          </cell>
          <cell r="B322" t="str">
            <v>01 dic 2022</v>
          </cell>
          <cell r="C322" t="str">
            <v>20 dic 2001</v>
          </cell>
          <cell r="D322">
            <v>68035.03</v>
          </cell>
          <cell r="E322">
            <v>69863.48</v>
          </cell>
          <cell r="F322">
            <v>71406.850000000006</v>
          </cell>
          <cell r="G322">
            <v>1543.37</v>
          </cell>
          <cell r="H322">
            <v>0</v>
          </cell>
          <cell r="I322">
            <v>396.87</v>
          </cell>
          <cell r="J322">
            <v>396.87</v>
          </cell>
          <cell r="K322">
            <v>7</v>
          </cell>
          <cell r="L322" t="str">
            <v>BOND</v>
          </cell>
          <cell r="M322" t="str">
            <v>NPV</v>
          </cell>
        </row>
        <row r="323">
          <cell r="A323" t="str">
            <v>36224AXF3</v>
          </cell>
          <cell r="B323">
            <v>39479</v>
          </cell>
          <cell r="C323" t="str">
            <v>16 ago 2001</v>
          </cell>
          <cell r="D323">
            <v>48029.58</v>
          </cell>
          <cell r="E323">
            <v>50130.86</v>
          </cell>
          <cell r="F323">
            <v>51599.62</v>
          </cell>
          <cell r="G323">
            <v>1468.76</v>
          </cell>
          <cell r="H323">
            <v>0</v>
          </cell>
          <cell r="I323">
            <v>300.18</v>
          </cell>
          <cell r="J323">
            <v>300.18</v>
          </cell>
          <cell r="K323">
            <v>7.5</v>
          </cell>
          <cell r="L323" t="str">
            <v>BOND</v>
          </cell>
          <cell r="M323" t="str">
            <v>NPV</v>
          </cell>
        </row>
        <row r="324">
          <cell r="A324" t="str">
            <v>36224AY47</v>
          </cell>
          <cell r="B324">
            <v>39114</v>
          </cell>
          <cell r="C324" t="str">
            <v>16 ago 2001</v>
          </cell>
          <cell r="D324">
            <v>23365.5</v>
          </cell>
          <cell r="E324">
            <v>24387.72</v>
          </cell>
          <cell r="F324">
            <v>25096.880000000001</v>
          </cell>
          <cell r="G324">
            <v>709.16</v>
          </cell>
          <cell r="H324">
            <v>0</v>
          </cell>
          <cell r="I324">
            <v>146.03</v>
          </cell>
          <cell r="J324">
            <v>146.03</v>
          </cell>
          <cell r="K324">
            <v>7.5</v>
          </cell>
          <cell r="L324" t="str">
            <v>BOND</v>
          </cell>
          <cell r="M324" t="str">
            <v>NPV</v>
          </cell>
        </row>
        <row r="325">
          <cell r="A325" t="str">
            <v>36224AYS4</v>
          </cell>
          <cell r="B325">
            <v>39508</v>
          </cell>
          <cell r="C325" t="str">
            <v>16 ago 2001</v>
          </cell>
          <cell r="D325">
            <v>37778.25</v>
          </cell>
          <cell r="E325">
            <v>39124.1</v>
          </cell>
          <cell r="F325">
            <v>40469.949999999997</v>
          </cell>
          <cell r="G325">
            <v>1345.85</v>
          </cell>
          <cell r="H325">
            <v>0</v>
          </cell>
          <cell r="I325">
            <v>220.37</v>
          </cell>
          <cell r="J325">
            <v>220.37</v>
          </cell>
          <cell r="K325">
            <v>7</v>
          </cell>
          <cell r="L325" t="str">
            <v>BOND</v>
          </cell>
          <cell r="M325" t="str">
            <v>NPV</v>
          </cell>
        </row>
        <row r="326">
          <cell r="A326" t="str">
            <v>36224AZC8</v>
          </cell>
          <cell r="B326">
            <v>39142</v>
          </cell>
          <cell r="C326" t="str">
            <v>16 ago 2001</v>
          </cell>
          <cell r="D326">
            <v>67267.070000000007</v>
          </cell>
          <cell r="E326">
            <v>70210.009999999995</v>
          </cell>
          <cell r="F326">
            <v>72251.56</v>
          </cell>
          <cell r="G326">
            <v>2041.55</v>
          </cell>
          <cell r="H326">
            <v>0</v>
          </cell>
          <cell r="I326">
            <v>420.42</v>
          </cell>
          <cell r="J326">
            <v>420.42</v>
          </cell>
          <cell r="K326">
            <v>7.5</v>
          </cell>
          <cell r="L326" t="str">
            <v>BOND</v>
          </cell>
          <cell r="M326" t="str">
            <v>NPV</v>
          </cell>
        </row>
        <row r="327">
          <cell r="A327" t="str">
            <v>36224B4P1</v>
          </cell>
          <cell r="B327">
            <v>39142</v>
          </cell>
          <cell r="C327" t="str">
            <v>16 ago 2001</v>
          </cell>
          <cell r="D327">
            <v>44269.81</v>
          </cell>
          <cell r="E327">
            <v>46510.98</v>
          </cell>
          <cell r="F327">
            <v>47398.8</v>
          </cell>
          <cell r="G327">
            <v>887.82</v>
          </cell>
          <cell r="H327">
            <v>0</v>
          </cell>
          <cell r="I327">
            <v>295.13</v>
          </cell>
          <cell r="J327">
            <v>295.13</v>
          </cell>
          <cell r="K327">
            <v>7.5</v>
          </cell>
          <cell r="L327" t="str">
            <v>BOND</v>
          </cell>
          <cell r="M327" t="str">
            <v>NPV</v>
          </cell>
        </row>
        <row r="328">
          <cell r="A328" t="str">
            <v>36224BDY2</v>
          </cell>
          <cell r="B328">
            <v>39326</v>
          </cell>
          <cell r="C328" t="str">
            <v>16 ago 2001</v>
          </cell>
          <cell r="D328">
            <v>25559.17</v>
          </cell>
          <cell r="E328">
            <v>26853.09</v>
          </cell>
          <cell r="F328">
            <v>27365.69</v>
          </cell>
          <cell r="G328">
            <v>512.6</v>
          </cell>
          <cell r="H328">
            <v>0</v>
          </cell>
          <cell r="I328">
            <v>170.39</v>
          </cell>
          <cell r="J328">
            <v>170.39</v>
          </cell>
          <cell r="K328">
            <v>7.5</v>
          </cell>
          <cell r="L328" t="str">
            <v>BOND</v>
          </cell>
          <cell r="M328" t="str">
            <v>NPV</v>
          </cell>
        </row>
        <row r="329">
          <cell r="A329" t="str">
            <v>36224BK32</v>
          </cell>
          <cell r="B329" t="str">
            <v>01 ago 2007</v>
          </cell>
          <cell r="C329" t="str">
            <v>16 ago 2001</v>
          </cell>
          <cell r="D329">
            <v>54201.34</v>
          </cell>
          <cell r="E329">
            <v>56572.65</v>
          </cell>
          <cell r="F329">
            <v>58217.66</v>
          </cell>
          <cell r="G329">
            <v>1645.01</v>
          </cell>
          <cell r="H329">
            <v>0</v>
          </cell>
          <cell r="I329">
            <v>338.76</v>
          </cell>
          <cell r="J329">
            <v>338.76</v>
          </cell>
          <cell r="K329">
            <v>7.5</v>
          </cell>
          <cell r="L329" t="str">
            <v>BOND</v>
          </cell>
          <cell r="M329" t="str">
            <v>NPV</v>
          </cell>
        </row>
        <row r="330">
          <cell r="A330" t="str">
            <v>36224BQ77</v>
          </cell>
          <cell r="B330">
            <v>39508</v>
          </cell>
          <cell r="C330" t="str">
            <v>16 ago 2001</v>
          </cell>
          <cell r="D330">
            <v>143130.12</v>
          </cell>
          <cell r="E330">
            <v>149392.06</v>
          </cell>
          <cell r="F330">
            <v>153768.98000000001</v>
          </cell>
          <cell r="G330">
            <v>4376.92</v>
          </cell>
          <cell r="H330">
            <v>0</v>
          </cell>
          <cell r="I330">
            <v>894.56</v>
          </cell>
          <cell r="J330">
            <v>894.56</v>
          </cell>
          <cell r="K330">
            <v>7.5</v>
          </cell>
          <cell r="L330" t="str">
            <v>BOND</v>
          </cell>
          <cell r="M330" t="str">
            <v>NPV</v>
          </cell>
        </row>
        <row r="331">
          <cell r="A331" t="str">
            <v>36224BQT9</v>
          </cell>
          <cell r="B331">
            <v>39479</v>
          </cell>
          <cell r="C331" t="str">
            <v>16 ago 2001</v>
          </cell>
          <cell r="D331">
            <v>43036.34</v>
          </cell>
          <cell r="E331">
            <v>44919.18</v>
          </cell>
          <cell r="F331">
            <v>46235.23</v>
          </cell>
          <cell r="G331">
            <v>1316.05</v>
          </cell>
          <cell r="H331">
            <v>0</v>
          </cell>
          <cell r="I331">
            <v>268.98</v>
          </cell>
          <cell r="J331">
            <v>268.98</v>
          </cell>
          <cell r="K331">
            <v>7.5</v>
          </cell>
          <cell r="L331" t="str">
            <v>BOND</v>
          </cell>
          <cell r="M331" t="str">
            <v>NPV</v>
          </cell>
        </row>
        <row r="332">
          <cell r="A332" t="str">
            <v>36224BYS2</v>
          </cell>
          <cell r="B332">
            <v>39326</v>
          </cell>
          <cell r="C332" t="str">
            <v>16 ago 2001</v>
          </cell>
          <cell r="D332">
            <v>38488.239999999998</v>
          </cell>
          <cell r="E332">
            <v>40172.1</v>
          </cell>
          <cell r="F332">
            <v>41340.22</v>
          </cell>
          <cell r="G332">
            <v>1168.1199999999999</v>
          </cell>
          <cell r="H332">
            <v>0</v>
          </cell>
          <cell r="I332">
            <v>240.55</v>
          </cell>
          <cell r="J332">
            <v>240.55</v>
          </cell>
          <cell r="K332">
            <v>7.5</v>
          </cell>
          <cell r="L332" t="str">
            <v>BOND</v>
          </cell>
          <cell r="M332" t="str">
            <v>NPV</v>
          </cell>
        </row>
        <row r="333">
          <cell r="A333" t="str">
            <v>36224C3E5</v>
          </cell>
          <cell r="B333">
            <v>39142</v>
          </cell>
          <cell r="C333" t="str">
            <v>16 ago 2001</v>
          </cell>
          <cell r="D333">
            <v>59771.15</v>
          </cell>
          <cell r="E333">
            <v>62386.14</v>
          </cell>
          <cell r="F333">
            <v>64200.19</v>
          </cell>
          <cell r="G333">
            <v>1814.05</v>
          </cell>
          <cell r="H333">
            <v>0</v>
          </cell>
          <cell r="I333">
            <v>373.57</v>
          </cell>
          <cell r="J333">
            <v>373.57</v>
          </cell>
          <cell r="K333">
            <v>8</v>
          </cell>
          <cell r="L333" t="str">
            <v>BOND</v>
          </cell>
          <cell r="M333" t="str">
            <v>NPV</v>
          </cell>
        </row>
        <row r="334">
          <cell r="A334" t="str">
            <v>36224C3F2</v>
          </cell>
          <cell r="B334">
            <v>39142</v>
          </cell>
          <cell r="C334" t="str">
            <v>16 ago 2001</v>
          </cell>
          <cell r="D334">
            <v>57904.18</v>
          </cell>
          <cell r="E334">
            <v>60437.48</v>
          </cell>
          <cell r="F334">
            <v>62194.879999999997</v>
          </cell>
          <cell r="G334">
            <v>1757.4</v>
          </cell>
          <cell r="H334">
            <v>0</v>
          </cell>
          <cell r="I334">
            <v>361.9</v>
          </cell>
          <cell r="J334">
            <v>361.9</v>
          </cell>
          <cell r="K334">
            <v>7.5</v>
          </cell>
          <cell r="L334" t="str">
            <v>BOND</v>
          </cell>
          <cell r="M334" t="str">
            <v>NPV</v>
          </cell>
        </row>
        <row r="335">
          <cell r="A335" t="str">
            <v>36224C5N3</v>
          </cell>
          <cell r="B335">
            <v>39569</v>
          </cell>
          <cell r="C335">
            <v>36573</v>
          </cell>
          <cell r="D335">
            <v>137017.66</v>
          </cell>
          <cell r="E335">
            <v>135262.12</v>
          </cell>
          <cell r="F335">
            <v>146780.17000000001</v>
          </cell>
          <cell r="G335">
            <v>11518.05</v>
          </cell>
          <cell r="H335">
            <v>0</v>
          </cell>
          <cell r="I335">
            <v>799.27</v>
          </cell>
          <cell r="J335">
            <v>799.27</v>
          </cell>
          <cell r="K335">
            <v>7</v>
          </cell>
          <cell r="L335" t="str">
            <v>30F360</v>
          </cell>
          <cell r="M335" t="str">
            <v>NPV</v>
          </cell>
        </row>
        <row r="336">
          <cell r="A336" t="str">
            <v>36224C6E2</v>
          </cell>
          <cell r="B336">
            <v>39264</v>
          </cell>
          <cell r="C336" t="str">
            <v>16 ago 2001</v>
          </cell>
          <cell r="D336">
            <v>98054.37</v>
          </cell>
          <cell r="E336">
            <v>102344.26</v>
          </cell>
          <cell r="F336">
            <v>105320.2</v>
          </cell>
          <cell r="G336">
            <v>2975.94</v>
          </cell>
          <cell r="H336">
            <v>0</v>
          </cell>
          <cell r="I336">
            <v>612.84</v>
          </cell>
          <cell r="J336">
            <v>612.84</v>
          </cell>
          <cell r="K336">
            <v>7.5</v>
          </cell>
          <cell r="L336" t="str">
            <v>BOND</v>
          </cell>
          <cell r="M336" t="str">
            <v>NPV</v>
          </cell>
        </row>
        <row r="337">
          <cell r="A337" t="str">
            <v>36224CJ24</v>
          </cell>
          <cell r="B337">
            <v>39234</v>
          </cell>
          <cell r="C337" t="str">
            <v>16 ago 2001</v>
          </cell>
          <cell r="D337">
            <v>49908.95</v>
          </cell>
          <cell r="E337">
            <v>52092.45</v>
          </cell>
          <cell r="F337">
            <v>53607.199999999997</v>
          </cell>
          <cell r="G337">
            <v>1514.75</v>
          </cell>
          <cell r="H337">
            <v>0</v>
          </cell>
          <cell r="I337">
            <v>311.93</v>
          </cell>
          <cell r="J337">
            <v>311.93</v>
          </cell>
          <cell r="K337">
            <v>7.5</v>
          </cell>
          <cell r="L337" t="str">
            <v>BOND</v>
          </cell>
          <cell r="M337" t="str">
            <v>NPV</v>
          </cell>
        </row>
        <row r="338">
          <cell r="A338" t="str">
            <v>36224CKT3</v>
          </cell>
          <cell r="B338">
            <v>39264</v>
          </cell>
          <cell r="C338" t="str">
            <v>16 ago 2001</v>
          </cell>
          <cell r="D338">
            <v>39004.14</v>
          </cell>
          <cell r="E338">
            <v>40710.57</v>
          </cell>
          <cell r="F338">
            <v>41894.35</v>
          </cell>
          <cell r="G338">
            <v>1183.78</v>
          </cell>
          <cell r="H338">
            <v>0</v>
          </cell>
          <cell r="I338">
            <v>243.78</v>
          </cell>
          <cell r="J338">
            <v>243.78</v>
          </cell>
          <cell r="K338">
            <v>7.5</v>
          </cell>
          <cell r="L338" t="str">
            <v>BOND</v>
          </cell>
          <cell r="M338" t="str">
            <v>NPV</v>
          </cell>
        </row>
        <row r="339">
          <cell r="A339" t="str">
            <v>36224CZF7</v>
          </cell>
          <cell r="B339">
            <v>39203</v>
          </cell>
          <cell r="C339" t="str">
            <v>16 ago 2001</v>
          </cell>
          <cell r="D339">
            <v>33050.269999999997</v>
          </cell>
          <cell r="E339">
            <v>34723.449999999997</v>
          </cell>
          <cell r="F339">
            <v>35386.26</v>
          </cell>
          <cell r="G339">
            <v>662.81</v>
          </cell>
          <cell r="H339">
            <v>0</v>
          </cell>
          <cell r="I339">
            <v>220.34</v>
          </cell>
          <cell r="J339">
            <v>220.34</v>
          </cell>
          <cell r="K339">
            <v>8</v>
          </cell>
          <cell r="L339" t="str">
            <v>BOND</v>
          </cell>
          <cell r="M339" t="str">
            <v>NPV</v>
          </cell>
        </row>
        <row r="340">
          <cell r="A340" t="str">
            <v>36224DF67</v>
          </cell>
          <cell r="B340" t="str">
            <v>01 ago 2007</v>
          </cell>
          <cell r="C340" t="str">
            <v>16 ago 2001</v>
          </cell>
          <cell r="D340">
            <v>23987.13</v>
          </cell>
          <cell r="E340">
            <v>25036.57</v>
          </cell>
          <cell r="F340">
            <v>25764.58</v>
          </cell>
          <cell r="G340">
            <v>728.01</v>
          </cell>
          <cell r="H340">
            <v>0</v>
          </cell>
          <cell r="I340">
            <v>149.91999999999999</v>
          </cell>
          <cell r="J340">
            <v>149.91999999999999</v>
          </cell>
          <cell r="K340">
            <v>8</v>
          </cell>
          <cell r="L340" t="str">
            <v>BOND</v>
          </cell>
          <cell r="M340" t="str">
            <v>NPV</v>
          </cell>
        </row>
        <row r="341">
          <cell r="A341" t="str">
            <v>36224DF83</v>
          </cell>
          <cell r="B341" t="str">
            <v>01 ago 2007</v>
          </cell>
          <cell r="C341" t="str">
            <v>16 ago 2001</v>
          </cell>
          <cell r="D341">
            <v>54746.45</v>
          </cell>
          <cell r="E341">
            <v>57517.99</v>
          </cell>
          <cell r="F341">
            <v>58615.93</v>
          </cell>
          <cell r="G341">
            <v>1097.94</v>
          </cell>
          <cell r="H341">
            <v>0</v>
          </cell>
          <cell r="I341">
            <v>364.98</v>
          </cell>
          <cell r="J341">
            <v>364.98</v>
          </cell>
          <cell r="K341">
            <v>7.5</v>
          </cell>
          <cell r="L341" t="str">
            <v>BOND</v>
          </cell>
          <cell r="M341" t="str">
            <v>NPV</v>
          </cell>
        </row>
        <row r="342">
          <cell r="A342" t="str">
            <v>36224DFH3</v>
          </cell>
          <cell r="B342">
            <v>39234</v>
          </cell>
          <cell r="C342" t="str">
            <v>16 ago 2001</v>
          </cell>
          <cell r="D342">
            <v>48063.8</v>
          </cell>
          <cell r="E342">
            <v>50166.58</v>
          </cell>
          <cell r="F342">
            <v>51625.33</v>
          </cell>
          <cell r="G342">
            <v>1458.75</v>
          </cell>
          <cell r="H342">
            <v>0</v>
          </cell>
          <cell r="I342">
            <v>300.39999999999998</v>
          </cell>
          <cell r="J342">
            <v>300.39999999999998</v>
          </cell>
          <cell r="K342">
            <v>7.5</v>
          </cell>
          <cell r="L342" t="str">
            <v>BOND</v>
          </cell>
          <cell r="M342" t="str">
            <v>NPV</v>
          </cell>
        </row>
        <row r="343">
          <cell r="A343" t="str">
            <v>36224DFL4</v>
          </cell>
          <cell r="B343">
            <v>39234</v>
          </cell>
          <cell r="C343" t="str">
            <v>16 ago 2001</v>
          </cell>
          <cell r="D343">
            <v>44113.89</v>
          </cell>
          <cell r="E343">
            <v>46347.17</v>
          </cell>
          <cell r="F343">
            <v>47231.86</v>
          </cell>
          <cell r="G343">
            <v>884.69</v>
          </cell>
          <cell r="H343">
            <v>0</v>
          </cell>
          <cell r="I343">
            <v>294.08999999999997</v>
          </cell>
          <cell r="J343">
            <v>294.08999999999997</v>
          </cell>
          <cell r="K343">
            <v>7.5</v>
          </cell>
          <cell r="L343" t="str">
            <v>BOND</v>
          </cell>
          <cell r="M343" t="str">
            <v>NPV</v>
          </cell>
        </row>
        <row r="344">
          <cell r="A344" t="str">
            <v>36224DNY7</v>
          </cell>
          <cell r="B344">
            <v>39326</v>
          </cell>
          <cell r="C344" t="str">
            <v>16 ago 2001</v>
          </cell>
          <cell r="D344">
            <v>164421.07</v>
          </cell>
          <cell r="E344">
            <v>171614.49</v>
          </cell>
          <cell r="F344">
            <v>176604.67</v>
          </cell>
          <cell r="G344">
            <v>4990.18</v>
          </cell>
          <cell r="H344">
            <v>0</v>
          </cell>
          <cell r="I344">
            <v>1027.6300000000001</v>
          </cell>
          <cell r="J344">
            <v>1027.6300000000001</v>
          </cell>
          <cell r="K344">
            <v>7.5</v>
          </cell>
          <cell r="L344" t="str">
            <v>BOND</v>
          </cell>
          <cell r="M344" t="str">
            <v>NPV</v>
          </cell>
        </row>
        <row r="345">
          <cell r="A345" t="str">
            <v>36224DUJ2</v>
          </cell>
          <cell r="B345">
            <v>39203</v>
          </cell>
          <cell r="C345" t="str">
            <v>16 ago 2001</v>
          </cell>
          <cell r="D345">
            <v>83070.87</v>
          </cell>
          <cell r="E345">
            <v>86705.22</v>
          </cell>
          <cell r="F345">
            <v>89226.42</v>
          </cell>
          <cell r="G345">
            <v>2521.1999999999998</v>
          </cell>
          <cell r="H345">
            <v>0</v>
          </cell>
          <cell r="I345">
            <v>519.19000000000005</v>
          </cell>
          <cell r="J345">
            <v>519.19000000000005</v>
          </cell>
          <cell r="K345">
            <v>7.5</v>
          </cell>
          <cell r="L345" t="str">
            <v>BOND</v>
          </cell>
          <cell r="M345" t="str">
            <v>NPV</v>
          </cell>
        </row>
        <row r="346">
          <cell r="A346" t="str">
            <v>36224DVB8</v>
          </cell>
          <cell r="B346" t="str">
            <v>01 abr 2008</v>
          </cell>
          <cell r="C346" t="str">
            <v>16 ago 2001</v>
          </cell>
          <cell r="D346">
            <v>25781.11</v>
          </cell>
          <cell r="E346">
            <v>27086.27</v>
          </cell>
          <cell r="F346">
            <v>27606.15</v>
          </cell>
          <cell r="G346">
            <v>519.88</v>
          </cell>
          <cell r="H346">
            <v>0</v>
          </cell>
          <cell r="I346">
            <v>171.87</v>
          </cell>
          <cell r="J346">
            <v>171.87</v>
          </cell>
          <cell r="K346">
            <v>8</v>
          </cell>
          <cell r="L346" t="str">
            <v>BOND</v>
          </cell>
          <cell r="M346" t="str">
            <v>NPV</v>
          </cell>
        </row>
        <row r="347">
          <cell r="A347" t="str">
            <v>36224E6A6</v>
          </cell>
          <cell r="B347" t="str">
            <v>01 abr 2007</v>
          </cell>
          <cell r="C347" t="str">
            <v>16 ago 2001</v>
          </cell>
          <cell r="D347">
            <v>37832.94</v>
          </cell>
          <cell r="E347">
            <v>39488.129999999997</v>
          </cell>
          <cell r="F347">
            <v>40636.36</v>
          </cell>
          <cell r="G347">
            <v>1148.23</v>
          </cell>
          <cell r="H347">
            <v>0</v>
          </cell>
          <cell r="I347">
            <v>236.46</v>
          </cell>
          <cell r="J347">
            <v>236.46</v>
          </cell>
          <cell r="K347">
            <v>8</v>
          </cell>
          <cell r="L347" t="str">
            <v>BOND</v>
          </cell>
          <cell r="M347" t="str">
            <v>NPV</v>
          </cell>
        </row>
        <row r="348">
          <cell r="A348" t="str">
            <v>36224EDK6</v>
          </cell>
          <cell r="B348" t="str">
            <v>01 abr 2007</v>
          </cell>
          <cell r="C348" t="str">
            <v>16 ago 2001</v>
          </cell>
          <cell r="D348">
            <v>7155.13</v>
          </cell>
          <cell r="E348">
            <v>7410.03</v>
          </cell>
          <cell r="F348">
            <v>7664.93</v>
          </cell>
          <cell r="G348">
            <v>254.9</v>
          </cell>
          <cell r="H348">
            <v>0</v>
          </cell>
          <cell r="I348">
            <v>41.74</v>
          </cell>
          <cell r="J348">
            <v>41.74</v>
          </cell>
          <cell r="K348">
            <v>7</v>
          </cell>
          <cell r="L348" t="str">
            <v>BOND</v>
          </cell>
          <cell r="M348" t="str">
            <v>NPV</v>
          </cell>
        </row>
        <row r="349">
          <cell r="A349" t="str">
            <v>36224EJ38</v>
          </cell>
          <cell r="B349">
            <v>39722</v>
          </cell>
          <cell r="C349" t="str">
            <v>16 ago 2001</v>
          </cell>
          <cell r="D349">
            <v>7398.74</v>
          </cell>
          <cell r="E349">
            <v>7588.33</v>
          </cell>
          <cell r="F349">
            <v>7796.42</v>
          </cell>
          <cell r="G349">
            <v>208.09</v>
          </cell>
          <cell r="H349">
            <v>0</v>
          </cell>
          <cell r="I349">
            <v>40.08</v>
          </cell>
          <cell r="J349">
            <v>40.08</v>
          </cell>
          <cell r="K349">
            <v>6.5</v>
          </cell>
          <cell r="L349" t="str">
            <v>BOND</v>
          </cell>
          <cell r="M349" t="str">
            <v>NPV</v>
          </cell>
        </row>
        <row r="350">
          <cell r="A350" t="str">
            <v>36224EN82</v>
          </cell>
          <cell r="B350">
            <v>39203</v>
          </cell>
          <cell r="C350" t="str">
            <v>16 ago 2001</v>
          </cell>
          <cell r="D350">
            <v>11279.37</v>
          </cell>
          <cell r="E350">
            <v>11850.37</v>
          </cell>
          <cell r="F350">
            <v>12076.6</v>
          </cell>
          <cell r="G350">
            <v>226.23</v>
          </cell>
          <cell r="H350">
            <v>0</v>
          </cell>
          <cell r="I350">
            <v>75.2</v>
          </cell>
          <cell r="J350">
            <v>75.2</v>
          </cell>
          <cell r="K350">
            <v>8</v>
          </cell>
          <cell r="L350" t="str">
            <v>BOND</v>
          </cell>
          <cell r="M350" t="str">
            <v>NPV</v>
          </cell>
        </row>
        <row r="351">
          <cell r="A351" t="str">
            <v>36224ENP4</v>
          </cell>
          <cell r="B351">
            <v>39142</v>
          </cell>
          <cell r="C351" t="str">
            <v>16 ago 2001</v>
          </cell>
          <cell r="D351">
            <v>118097.63</v>
          </cell>
          <cell r="E351">
            <v>123264.4</v>
          </cell>
          <cell r="F351">
            <v>126848.66</v>
          </cell>
          <cell r="G351">
            <v>3584.26</v>
          </cell>
          <cell r="H351">
            <v>0</v>
          </cell>
          <cell r="I351">
            <v>738.11</v>
          </cell>
          <cell r="J351">
            <v>738.11</v>
          </cell>
          <cell r="K351">
            <v>7.5</v>
          </cell>
          <cell r="L351" t="str">
            <v>BOND</v>
          </cell>
          <cell r="M351" t="str">
            <v>NPV</v>
          </cell>
        </row>
        <row r="352">
          <cell r="A352" t="str">
            <v>36224ESR5</v>
          </cell>
          <cell r="B352">
            <v>39479</v>
          </cell>
          <cell r="C352" t="str">
            <v>16 ago 2001</v>
          </cell>
          <cell r="D352">
            <v>50499.89</v>
          </cell>
          <cell r="E352">
            <v>52709.26</v>
          </cell>
          <cell r="F352">
            <v>54253.55</v>
          </cell>
          <cell r="G352">
            <v>1544.29</v>
          </cell>
          <cell r="H352">
            <v>0</v>
          </cell>
          <cell r="I352">
            <v>315.62</v>
          </cell>
          <cell r="J352">
            <v>315.62</v>
          </cell>
          <cell r="K352">
            <v>7.5</v>
          </cell>
          <cell r="L352" t="str">
            <v>BOND</v>
          </cell>
          <cell r="M352" t="str">
            <v>NPV</v>
          </cell>
        </row>
        <row r="353">
          <cell r="A353" t="str">
            <v>36224ESW4</v>
          </cell>
          <cell r="B353">
            <v>39508</v>
          </cell>
          <cell r="C353" t="str">
            <v>16 ago 2001</v>
          </cell>
          <cell r="D353">
            <v>137873.01999999999</v>
          </cell>
          <cell r="E353">
            <v>143904.95000000001</v>
          </cell>
          <cell r="F353">
            <v>148121.12</v>
          </cell>
          <cell r="G353">
            <v>4216.17</v>
          </cell>
          <cell r="H353">
            <v>0</v>
          </cell>
          <cell r="I353">
            <v>861.71</v>
          </cell>
          <cell r="J353">
            <v>861.71</v>
          </cell>
          <cell r="K353">
            <v>7</v>
          </cell>
          <cell r="L353" t="str">
            <v>BOND</v>
          </cell>
          <cell r="M353" t="str">
            <v>NPV</v>
          </cell>
        </row>
        <row r="354">
          <cell r="A354" t="str">
            <v>36224ETC7</v>
          </cell>
          <cell r="B354">
            <v>39630</v>
          </cell>
          <cell r="C354">
            <v>36573</v>
          </cell>
          <cell r="D354">
            <v>115888.86</v>
          </cell>
          <cell r="E354">
            <v>114404.03</v>
          </cell>
          <cell r="F354">
            <v>124145.94</v>
          </cell>
          <cell r="G354">
            <v>9741.91</v>
          </cell>
          <cell r="H354">
            <v>0</v>
          </cell>
          <cell r="I354">
            <v>676.02</v>
          </cell>
          <cell r="J354">
            <v>676.02</v>
          </cell>
          <cell r="K354">
            <v>7</v>
          </cell>
          <cell r="L354" t="str">
            <v>30F360</v>
          </cell>
          <cell r="M354" t="str">
            <v>NPV</v>
          </cell>
        </row>
        <row r="355">
          <cell r="A355" t="str">
            <v>36224ETP8</v>
          </cell>
          <cell r="B355">
            <v>45200</v>
          </cell>
          <cell r="C355" t="str">
            <v>20 dic 2001</v>
          </cell>
          <cell r="D355">
            <v>414990.07</v>
          </cell>
          <cell r="E355">
            <v>426142.93</v>
          </cell>
          <cell r="F355">
            <v>434961.47</v>
          </cell>
          <cell r="G355">
            <v>8818.5400000000009</v>
          </cell>
          <cell r="H355">
            <v>0</v>
          </cell>
          <cell r="I355">
            <v>2420.7800000000002</v>
          </cell>
          <cell r="J355">
            <v>2420.7800000000002</v>
          </cell>
          <cell r="K355">
            <v>7</v>
          </cell>
          <cell r="L355" t="str">
            <v>BOND</v>
          </cell>
          <cell r="M355" t="str">
            <v>NPV</v>
          </cell>
        </row>
        <row r="356">
          <cell r="A356" t="str">
            <v>36224EV42</v>
          </cell>
          <cell r="B356" t="str">
            <v>01 ago 2008</v>
          </cell>
          <cell r="C356" t="str">
            <v>22 dic 1999</v>
          </cell>
          <cell r="D356">
            <v>30130.68</v>
          </cell>
          <cell r="E356">
            <v>29612.81</v>
          </cell>
          <cell r="F356">
            <v>31750.2</v>
          </cell>
          <cell r="G356">
            <v>2137.39</v>
          </cell>
          <cell r="H356">
            <v>0</v>
          </cell>
          <cell r="I356">
            <v>163.21</v>
          </cell>
          <cell r="J356">
            <v>163.21</v>
          </cell>
          <cell r="K356">
            <v>6.5</v>
          </cell>
          <cell r="L356" t="str">
            <v>30F360</v>
          </cell>
          <cell r="M356" t="str">
            <v>NPV</v>
          </cell>
        </row>
        <row r="357">
          <cell r="A357" t="str">
            <v>36224EVV2</v>
          </cell>
          <cell r="B357" t="str">
            <v>01 dic 2007</v>
          </cell>
          <cell r="C357" t="str">
            <v>16 ago 2001</v>
          </cell>
          <cell r="D357">
            <v>441989.17</v>
          </cell>
          <cell r="E357">
            <v>457735.04</v>
          </cell>
          <cell r="F357">
            <v>473480.9</v>
          </cell>
          <cell r="G357">
            <v>15745.86</v>
          </cell>
          <cell r="H357">
            <v>0</v>
          </cell>
          <cell r="I357">
            <v>2578.27</v>
          </cell>
          <cell r="J357">
            <v>2578.27</v>
          </cell>
          <cell r="K357">
            <v>7</v>
          </cell>
          <cell r="L357" t="str">
            <v>BOND</v>
          </cell>
          <cell r="M357" t="str">
            <v>NPV</v>
          </cell>
        </row>
        <row r="358">
          <cell r="A358" t="str">
            <v>36224FE30</v>
          </cell>
          <cell r="B358" t="str">
            <v>01 abr 2008</v>
          </cell>
          <cell r="C358" t="str">
            <v>16 ago 2001</v>
          </cell>
          <cell r="D358">
            <v>40660.68</v>
          </cell>
          <cell r="E358">
            <v>42439.58</v>
          </cell>
          <cell r="F358">
            <v>43682.99</v>
          </cell>
          <cell r="G358">
            <v>1243.4100000000001</v>
          </cell>
          <cell r="H358">
            <v>0</v>
          </cell>
          <cell r="I358">
            <v>254.13</v>
          </cell>
          <cell r="J358">
            <v>254.13</v>
          </cell>
          <cell r="K358">
            <v>7.5</v>
          </cell>
          <cell r="L358" t="str">
            <v>BOND</v>
          </cell>
          <cell r="M358" t="str">
            <v>NPV</v>
          </cell>
        </row>
        <row r="359">
          <cell r="A359" t="str">
            <v>36224FFN5</v>
          </cell>
          <cell r="B359">
            <v>39569</v>
          </cell>
          <cell r="C359" t="str">
            <v>16 ago 2001</v>
          </cell>
          <cell r="D359">
            <v>46424.639999999999</v>
          </cell>
          <cell r="E359">
            <v>47614.27</v>
          </cell>
          <cell r="F359">
            <v>48919.96</v>
          </cell>
          <cell r="G359">
            <v>1305.69</v>
          </cell>
          <cell r="H359">
            <v>0</v>
          </cell>
          <cell r="I359">
            <v>251.47</v>
          </cell>
          <cell r="J359">
            <v>251.47</v>
          </cell>
          <cell r="K359">
            <v>6.5</v>
          </cell>
          <cell r="L359" t="str">
            <v>BOND</v>
          </cell>
          <cell r="M359" t="str">
            <v>NPV</v>
          </cell>
        </row>
        <row r="360">
          <cell r="A360" t="str">
            <v>36224FGC8</v>
          </cell>
          <cell r="B360">
            <v>39569</v>
          </cell>
          <cell r="C360">
            <v>36573</v>
          </cell>
          <cell r="D360">
            <v>56747.22</v>
          </cell>
          <cell r="E360">
            <v>56020.14</v>
          </cell>
          <cell r="F360">
            <v>60790.46</v>
          </cell>
          <cell r="G360">
            <v>4770.32</v>
          </cell>
          <cell r="H360">
            <v>0</v>
          </cell>
          <cell r="I360">
            <v>331.03</v>
          </cell>
          <cell r="J360">
            <v>331.03</v>
          </cell>
          <cell r="K360">
            <v>7</v>
          </cell>
          <cell r="L360" t="str">
            <v>30F360</v>
          </cell>
          <cell r="M360" t="str">
            <v>NPV</v>
          </cell>
        </row>
        <row r="361">
          <cell r="A361" t="str">
            <v>36224FGT1</v>
          </cell>
          <cell r="B361">
            <v>39600</v>
          </cell>
          <cell r="C361">
            <v>36573</v>
          </cell>
          <cell r="D361">
            <v>358376.02</v>
          </cell>
          <cell r="E361">
            <v>353784.33</v>
          </cell>
          <cell r="F361">
            <v>383910.31</v>
          </cell>
          <cell r="G361">
            <v>30125.98</v>
          </cell>
          <cell r="H361">
            <v>0</v>
          </cell>
          <cell r="I361">
            <v>2090.5300000000002</v>
          </cell>
          <cell r="J361">
            <v>2090.5300000000002</v>
          </cell>
          <cell r="K361">
            <v>7</v>
          </cell>
          <cell r="L361" t="str">
            <v>30F360</v>
          </cell>
          <cell r="M361" t="str">
            <v>NPV</v>
          </cell>
        </row>
        <row r="362">
          <cell r="A362" t="str">
            <v>36224FJH4</v>
          </cell>
          <cell r="B362">
            <v>39264</v>
          </cell>
          <cell r="C362" t="str">
            <v>16 ago 2001</v>
          </cell>
          <cell r="D362">
            <v>60112.11</v>
          </cell>
          <cell r="E362">
            <v>63155.3</v>
          </cell>
          <cell r="F362">
            <v>64360.83</v>
          </cell>
          <cell r="G362">
            <v>1205.53</v>
          </cell>
          <cell r="H362">
            <v>0</v>
          </cell>
          <cell r="I362">
            <v>400.75</v>
          </cell>
          <cell r="J362">
            <v>400.75</v>
          </cell>
          <cell r="K362">
            <v>7.5</v>
          </cell>
          <cell r="L362" t="str">
            <v>BOND</v>
          </cell>
          <cell r="M362" t="str">
            <v>NPV</v>
          </cell>
        </row>
        <row r="363">
          <cell r="A363" t="str">
            <v>36224G7L6</v>
          </cell>
          <cell r="B363">
            <v>39326</v>
          </cell>
          <cell r="C363" t="str">
            <v>16 ago 2001</v>
          </cell>
          <cell r="D363">
            <v>93807.17</v>
          </cell>
          <cell r="E363">
            <v>97911.23</v>
          </cell>
          <cell r="F363">
            <v>100758.28</v>
          </cell>
          <cell r="G363">
            <v>2847.05</v>
          </cell>
          <cell r="H363">
            <v>0</v>
          </cell>
          <cell r="I363">
            <v>586.29</v>
          </cell>
          <cell r="J363">
            <v>586.29</v>
          </cell>
          <cell r="K363">
            <v>7.5</v>
          </cell>
          <cell r="L363" t="str">
            <v>BOND</v>
          </cell>
          <cell r="M363" t="str">
            <v>NPV</v>
          </cell>
        </row>
        <row r="364">
          <cell r="A364" t="str">
            <v>36224GBE7</v>
          </cell>
          <cell r="B364">
            <v>39326</v>
          </cell>
          <cell r="C364" t="str">
            <v>16 ago 2001</v>
          </cell>
          <cell r="D364">
            <v>11899.35</v>
          </cell>
          <cell r="E364">
            <v>12419.96</v>
          </cell>
          <cell r="F364">
            <v>12781.09</v>
          </cell>
          <cell r="G364">
            <v>361.13</v>
          </cell>
          <cell r="H364">
            <v>0</v>
          </cell>
          <cell r="I364">
            <v>74.37</v>
          </cell>
          <cell r="J364">
            <v>74.37</v>
          </cell>
          <cell r="K364">
            <v>7.5</v>
          </cell>
          <cell r="L364" t="str">
            <v>BOND</v>
          </cell>
          <cell r="M364" t="str">
            <v>NPV</v>
          </cell>
        </row>
        <row r="365">
          <cell r="A365" t="str">
            <v>36224GN79</v>
          </cell>
          <cell r="B365" t="str">
            <v>01 ago 2007</v>
          </cell>
          <cell r="C365" t="str">
            <v>16 ago 2001</v>
          </cell>
          <cell r="D365">
            <v>47286.14</v>
          </cell>
          <cell r="E365">
            <v>49354.92</v>
          </cell>
          <cell r="F365">
            <v>50790.04</v>
          </cell>
          <cell r="G365">
            <v>1435.12</v>
          </cell>
          <cell r="H365">
            <v>0</v>
          </cell>
          <cell r="I365">
            <v>295.54000000000002</v>
          </cell>
          <cell r="J365">
            <v>295.54000000000002</v>
          </cell>
          <cell r="K365">
            <v>7.5</v>
          </cell>
          <cell r="L365" t="str">
            <v>BOND</v>
          </cell>
          <cell r="M365" t="str">
            <v>NPV</v>
          </cell>
        </row>
        <row r="366">
          <cell r="A366" t="str">
            <v>36224GRA8</v>
          </cell>
          <cell r="B366">
            <v>39264</v>
          </cell>
          <cell r="C366" t="str">
            <v>16 ago 2001</v>
          </cell>
          <cell r="D366">
            <v>44933.67</v>
          </cell>
          <cell r="E366">
            <v>46899.53</v>
          </cell>
          <cell r="F366">
            <v>48263.25</v>
          </cell>
          <cell r="G366">
            <v>1363.72</v>
          </cell>
          <cell r="H366">
            <v>0</v>
          </cell>
          <cell r="I366">
            <v>280.83999999999997</v>
          </cell>
          <cell r="J366">
            <v>280.83999999999997</v>
          </cell>
          <cell r="K366">
            <v>7.5</v>
          </cell>
          <cell r="L366" t="str">
            <v>BOND</v>
          </cell>
          <cell r="M366" t="str">
            <v>NPV</v>
          </cell>
        </row>
        <row r="367">
          <cell r="A367" t="str">
            <v>36224HCV6</v>
          </cell>
          <cell r="B367">
            <v>39356</v>
          </cell>
          <cell r="C367" t="str">
            <v>16 ago 2001</v>
          </cell>
          <cell r="D367">
            <v>50756.21</v>
          </cell>
          <cell r="E367">
            <v>52976.800000000003</v>
          </cell>
          <cell r="F367">
            <v>54517.25</v>
          </cell>
          <cell r="G367">
            <v>1540.45</v>
          </cell>
          <cell r="H367">
            <v>0</v>
          </cell>
          <cell r="I367">
            <v>317.23</v>
          </cell>
          <cell r="J367">
            <v>317.23</v>
          </cell>
          <cell r="K367">
            <v>7</v>
          </cell>
          <cell r="L367" t="str">
            <v>BOND</v>
          </cell>
          <cell r="M367" t="str">
            <v>NPV</v>
          </cell>
        </row>
        <row r="368">
          <cell r="A368" t="str">
            <v>36224HG26</v>
          </cell>
          <cell r="B368">
            <v>44835</v>
          </cell>
          <cell r="C368" t="str">
            <v>20 dic 2001</v>
          </cell>
          <cell r="D368">
            <v>41292.22</v>
          </cell>
          <cell r="E368">
            <v>42401.95</v>
          </cell>
          <cell r="F368">
            <v>43338.66</v>
          </cell>
          <cell r="G368">
            <v>936.71</v>
          </cell>
          <cell r="H368">
            <v>0</v>
          </cell>
          <cell r="I368">
            <v>240.87</v>
          </cell>
          <cell r="J368">
            <v>240.87</v>
          </cell>
          <cell r="K368">
            <v>7</v>
          </cell>
          <cell r="L368" t="str">
            <v>BOND</v>
          </cell>
          <cell r="M368" t="str">
            <v>NPV</v>
          </cell>
        </row>
        <row r="369">
          <cell r="A369" t="str">
            <v>36224HG83</v>
          </cell>
          <cell r="B369">
            <v>39508</v>
          </cell>
          <cell r="C369" t="str">
            <v>16 ago 2001</v>
          </cell>
          <cell r="D369">
            <v>48377.85</v>
          </cell>
          <cell r="E369">
            <v>50101.32</v>
          </cell>
          <cell r="F369">
            <v>51824.77</v>
          </cell>
          <cell r="G369">
            <v>1723.45</v>
          </cell>
          <cell r="H369">
            <v>0</v>
          </cell>
          <cell r="I369">
            <v>282.2</v>
          </cell>
          <cell r="J369">
            <v>282.2</v>
          </cell>
          <cell r="K369">
            <v>7</v>
          </cell>
          <cell r="L369" t="str">
            <v>BOND</v>
          </cell>
          <cell r="M369" t="str">
            <v>NPV</v>
          </cell>
        </row>
        <row r="370">
          <cell r="A370" t="str">
            <v>36224HP83</v>
          </cell>
          <cell r="B370">
            <v>39234</v>
          </cell>
          <cell r="C370" t="str">
            <v>16 ago 2001</v>
          </cell>
          <cell r="D370">
            <v>3569.46</v>
          </cell>
          <cell r="E370">
            <v>3725.62</v>
          </cell>
          <cell r="F370">
            <v>3833.96</v>
          </cell>
          <cell r="G370">
            <v>108.34</v>
          </cell>
          <cell r="H370">
            <v>0</v>
          </cell>
          <cell r="I370">
            <v>22.31</v>
          </cell>
          <cell r="J370">
            <v>22.31</v>
          </cell>
          <cell r="K370">
            <v>8</v>
          </cell>
          <cell r="L370" t="str">
            <v>BOND</v>
          </cell>
          <cell r="M370" t="str">
            <v>NPV</v>
          </cell>
        </row>
        <row r="371">
          <cell r="A371" t="str">
            <v>36224HQG4</v>
          </cell>
          <cell r="B371">
            <v>39264</v>
          </cell>
          <cell r="C371" t="str">
            <v>16 ago 2001</v>
          </cell>
          <cell r="D371">
            <v>99319.2</v>
          </cell>
          <cell r="E371">
            <v>103664.42</v>
          </cell>
          <cell r="F371">
            <v>106678.75</v>
          </cell>
          <cell r="G371">
            <v>3014.33</v>
          </cell>
          <cell r="H371">
            <v>0</v>
          </cell>
          <cell r="I371">
            <v>620.75</v>
          </cell>
          <cell r="J371">
            <v>620.75</v>
          </cell>
          <cell r="K371">
            <v>8</v>
          </cell>
          <cell r="L371" t="str">
            <v>BOND</v>
          </cell>
          <cell r="M371" t="str">
            <v>NPV</v>
          </cell>
        </row>
        <row r="372">
          <cell r="A372" t="str">
            <v>36224HSM9</v>
          </cell>
          <cell r="B372">
            <v>39326</v>
          </cell>
          <cell r="C372" t="str">
            <v>16 ago 2001</v>
          </cell>
          <cell r="D372">
            <v>29675.09</v>
          </cell>
          <cell r="E372">
            <v>30973.39</v>
          </cell>
          <cell r="F372">
            <v>31874.01</v>
          </cell>
          <cell r="G372">
            <v>900.62</v>
          </cell>
          <cell r="H372">
            <v>0</v>
          </cell>
          <cell r="I372">
            <v>185.47</v>
          </cell>
          <cell r="J372">
            <v>185.47</v>
          </cell>
          <cell r="K372">
            <v>7.5</v>
          </cell>
          <cell r="L372" t="str">
            <v>BOND</v>
          </cell>
          <cell r="M372" t="str">
            <v>NPV</v>
          </cell>
        </row>
        <row r="373">
          <cell r="A373" t="str">
            <v>36224JBS0</v>
          </cell>
          <cell r="B373">
            <v>39326</v>
          </cell>
          <cell r="C373" t="str">
            <v>16 ago 2001</v>
          </cell>
          <cell r="D373">
            <v>142068.76999999999</v>
          </cell>
          <cell r="E373">
            <v>148284.28</v>
          </cell>
          <cell r="F373">
            <v>152596.07</v>
          </cell>
          <cell r="G373">
            <v>4311.79</v>
          </cell>
          <cell r="H373">
            <v>0</v>
          </cell>
          <cell r="I373">
            <v>887.93</v>
          </cell>
          <cell r="J373">
            <v>887.93</v>
          </cell>
          <cell r="K373">
            <v>7.5</v>
          </cell>
          <cell r="L373" t="str">
            <v>BOND</v>
          </cell>
          <cell r="M373" t="str">
            <v>NPV</v>
          </cell>
        </row>
        <row r="374">
          <cell r="A374" t="str">
            <v>36224JDS8</v>
          </cell>
          <cell r="B374" t="str">
            <v>01 ago 2007</v>
          </cell>
          <cell r="C374" t="str">
            <v>16 ago 2001</v>
          </cell>
          <cell r="D374">
            <v>29982.45</v>
          </cell>
          <cell r="E374">
            <v>31294.18</v>
          </cell>
          <cell r="F374">
            <v>32204.15</v>
          </cell>
          <cell r="G374">
            <v>909.97</v>
          </cell>
          <cell r="H374">
            <v>0</v>
          </cell>
          <cell r="I374">
            <v>187.39</v>
          </cell>
          <cell r="J374">
            <v>187.39</v>
          </cell>
          <cell r="K374">
            <v>7.5</v>
          </cell>
          <cell r="L374" t="str">
            <v>BOND</v>
          </cell>
          <cell r="M374" t="str">
            <v>NPV</v>
          </cell>
        </row>
        <row r="375">
          <cell r="A375" t="str">
            <v>36224JG89</v>
          </cell>
          <cell r="B375">
            <v>44835</v>
          </cell>
          <cell r="C375" t="str">
            <v>20 dic 2001</v>
          </cell>
          <cell r="D375">
            <v>29560.69</v>
          </cell>
          <cell r="E375">
            <v>30355.14</v>
          </cell>
          <cell r="F375">
            <v>31025.72</v>
          </cell>
          <cell r="G375">
            <v>670.58</v>
          </cell>
          <cell r="H375">
            <v>0</v>
          </cell>
          <cell r="I375">
            <v>172.44</v>
          </cell>
          <cell r="J375">
            <v>172.44</v>
          </cell>
          <cell r="K375">
            <v>7</v>
          </cell>
          <cell r="L375" t="str">
            <v>BOND</v>
          </cell>
          <cell r="M375" t="str">
            <v>NPV</v>
          </cell>
        </row>
        <row r="376">
          <cell r="A376" t="str">
            <v>36224JGA4</v>
          </cell>
          <cell r="B376" t="str">
            <v>01 ago 2007</v>
          </cell>
          <cell r="C376" t="str">
            <v>16 ago 2001</v>
          </cell>
          <cell r="D376">
            <v>54609.39</v>
          </cell>
          <cell r="E376">
            <v>56998.55</v>
          </cell>
          <cell r="F376">
            <v>58655.95</v>
          </cell>
          <cell r="G376">
            <v>1657.4</v>
          </cell>
          <cell r="H376">
            <v>0</v>
          </cell>
          <cell r="I376">
            <v>341.31</v>
          </cell>
          <cell r="J376">
            <v>341.31</v>
          </cell>
          <cell r="K376">
            <v>7.5</v>
          </cell>
          <cell r="L376" t="str">
            <v>BOND</v>
          </cell>
          <cell r="M376" t="str">
            <v>NPV</v>
          </cell>
        </row>
        <row r="377">
          <cell r="A377" t="str">
            <v>36224JGV8</v>
          </cell>
          <cell r="B377">
            <v>39234</v>
          </cell>
          <cell r="C377" t="str">
            <v>16 ago 2001</v>
          </cell>
          <cell r="D377">
            <v>41278.870000000003</v>
          </cell>
          <cell r="E377">
            <v>43368.6</v>
          </cell>
          <cell r="F377">
            <v>44196.46</v>
          </cell>
          <cell r="G377">
            <v>827.86</v>
          </cell>
          <cell r="H377">
            <v>0</v>
          </cell>
          <cell r="I377">
            <v>275.19</v>
          </cell>
          <cell r="J377">
            <v>275.19</v>
          </cell>
          <cell r="K377">
            <v>8</v>
          </cell>
          <cell r="L377" t="str">
            <v>BOND</v>
          </cell>
          <cell r="M377" t="str">
            <v>NPV</v>
          </cell>
        </row>
        <row r="378">
          <cell r="A378" t="str">
            <v>36224JHE5</v>
          </cell>
          <cell r="B378">
            <v>39387</v>
          </cell>
          <cell r="C378" t="str">
            <v>16 ago 2001</v>
          </cell>
          <cell r="D378">
            <v>53886.89</v>
          </cell>
          <cell r="E378">
            <v>55806.61</v>
          </cell>
          <cell r="F378">
            <v>57726.33</v>
          </cell>
          <cell r="G378">
            <v>1919.72</v>
          </cell>
          <cell r="H378">
            <v>0</v>
          </cell>
          <cell r="I378">
            <v>314.33999999999997</v>
          </cell>
          <cell r="J378">
            <v>314.33999999999997</v>
          </cell>
          <cell r="K378">
            <v>7.5</v>
          </cell>
          <cell r="L378" t="str">
            <v>BOND</v>
          </cell>
          <cell r="M378" t="str">
            <v>NPV</v>
          </cell>
        </row>
        <row r="379">
          <cell r="A379" t="str">
            <v>36224JHF2</v>
          </cell>
          <cell r="B379">
            <v>44866</v>
          </cell>
          <cell r="C379" t="str">
            <v>20 dic 2001</v>
          </cell>
          <cell r="D379">
            <v>696479.15</v>
          </cell>
          <cell r="E379">
            <v>715197.02</v>
          </cell>
          <cell r="F379">
            <v>730996.66</v>
          </cell>
          <cell r="G379">
            <v>15799.64</v>
          </cell>
          <cell r="H379">
            <v>0</v>
          </cell>
          <cell r="I379">
            <v>4062.8</v>
          </cell>
          <cell r="J379">
            <v>4062.8</v>
          </cell>
          <cell r="K379">
            <v>7</v>
          </cell>
          <cell r="L379" t="str">
            <v>BOND</v>
          </cell>
          <cell r="M379" t="str">
            <v>NPV</v>
          </cell>
        </row>
        <row r="380">
          <cell r="A380" t="str">
            <v>36224JHJ4</v>
          </cell>
          <cell r="B380">
            <v>39387</v>
          </cell>
          <cell r="C380" t="str">
            <v>16 ago 2001</v>
          </cell>
          <cell r="D380">
            <v>69885.38</v>
          </cell>
          <cell r="E380">
            <v>72942.850000000006</v>
          </cell>
          <cell r="F380">
            <v>75063.89</v>
          </cell>
          <cell r="G380">
            <v>2121.04</v>
          </cell>
          <cell r="H380">
            <v>0</v>
          </cell>
          <cell r="I380">
            <v>436.78</v>
          </cell>
          <cell r="J380">
            <v>436.78</v>
          </cell>
          <cell r="K380">
            <v>7.5</v>
          </cell>
          <cell r="L380" t="str">
            <v>BOND</v>
          </cell>
          <cell r="M380" t="str">
            <v>NPV</v>
          </cell>
        </row>
        <row r="381">
          <cell r="A381" t="str">
            <v>36224JMV1</v>
          </cell>
          <cell r="B381">
            <v>39508</v>
          </cell>
          <cell r="C381" t="str">
            <v>16 ago 2001</v>
          </cell>
          <cell r="D381">
            <v>186872.12</v>
          </cell>
          <cell r="E381">
            <v>195047.79</v>
          </cell>
          <cell r="F381">
            <v>200762.32</v>
          </cell>
          <cell r="G381">
            <v>5714.53</v>
          </cell>
          <cell r="H381">
            <v>0</v>
          </cell>
          <cell r="I381">
            <v>1167.95</v>
          </cell>
          <cell r="J381">
            <v>1167.95</v>
          </cell>
          <cell r="K381">
            <v>7.5</v>
          </cell>
          <cell r="L381" t="str">
            <v>BOND</v>
          </cell>
          <cell r="M381" t="str">
            <v>NPV</v>
          </cell>
        </row>
        <row r="382">
          <cell r="A382" t="str">
            <v>36224KD71</v>
          </cell>
          <cell r="B382">
            <v>39387</v>
          </cell>
          <cell r="C382" t="str">
            <v>16 ago 2001</v>
          </cell>
          <cell r="D382">
            <v>9447.4500000000007</v>
          </cell>
          <cell r="E382">
            <v>9784.02</v>
          </cell>
          <cell r="F382">
            <v>10120.58</v>
          </cell>
          <cell r="G382">
            <v>336.56</v>
          </cell>
          <cell r="H382">
            <v>0</v>
          </cell>
          <cell r="I382">
            <v>55.11</v>
          </cell>
          <cell r="J382">
            <v>55.11</v>
          </cell>
          <cell r="K382">
            <v>7.5</v>
          </cell>
          <cell r="L382" t="str">
            <v>BOND</v>
          </cell>
          <cell r="M382" t="str">
            <v>NPV</v>
          </cell>
        </row>
        <row r="383">
          <cell r="A383" t="str">
            <v>36224KEL9</v>
          </cell>
          <cell r="B383">
            <v>39326</v>
          </cell>
          <cell r="C383" t="str">
            <v>16 ago 2001</v>
          </cell>
          <cell r="D383">
            <v>41235.699999999997</v>
          </cell>
          <cell r="E383">
            <v>43039.75</v>
          </cell>
          <cell r="F383">
            <v>44291.27</v>
          </cell>
          <cell r="G383">
            <v>1251.52</v>
          </cell>
          <cell r="H383">
            <v>0</v>
          </cell>
          <cell r="I383">
            <v>257.72000000000003</v>
          </cell>
          <cell r="J383">
            <v>257.72000000000003</v>
          </cell>
          <cell r="K383">
            <v>8</v>
          </cell>
          <cell r="L383" t="str">
            <v>BOND</v>
          </cell>
          <cell r="M383" t="str">
            <v>NPV</v>
          </cell>
        </row>
        <row r="384">
          <cell r="A384" t="str">
            <v>36224KQ44</v>
          </cell>
          <cell r="B384">
            <v>39387</v>
          </cell>
          <cell r="C384" t="str">
            <v>16 ago 2001</v>
          </cell>
          <cell r="D384">
            <v>90019.85</v>
          </cell>
          <cell r="E384">
            <v>93226.81</v>
          </cell>
          <cell r="F384">
            <v>96433.76</v>
          </cell>
          <cell r="G384">
            <v>3206.95</v>
          </cell>
          <cell r="H384">
            <v>0</v>
          </cell>
          <cell r="I384">
            <v>525.12</v>
          </cell>
          <cell r="J384">
            <v>525.12</v>
          </cell>
          <cell r="K384">
            <v>7.5</v>
          </cell>
          <cell r="L384" t="str">
            <v>BOND</v>
          </cell>
          <cell r="M384" t="str">
            <v>NPV</v>
          </cell>
        </row>
        <row r="385">
          <cell r="A385" t="str">
            <v>36224L3A3</v>
          </cell>
          <cell r="B385" t="str">
            <v>01 dic 2007</v>
          </cell>
          <cell r="C385" t="str">
            <v>16 ago 2001</v>
          </cell>
          <cell r="D385">
            <v>44875.23</v>
          </cell>
          <cell r="E385">
            <v>46473.91</v>
          </cell>
          <cell r="F385">
            <v>48072.59</v>
          </cell>
          <cell r="G385">
            <v>1598.68</v>
          </cell>
          <cell r="H385">
            <v>0</v>
          </cell>
          <cell r="I385">
            <v>261.77</v>
          </cell>
          <cell r="J385">
            <v>261.77</v>
          </cell>
          <cell r="K385">
            <v>7</v>
          </cell>
          <cell r="L385" t="str">
            <v>BOND</v>
          </cell>
          <cell r="M385" t="str">
            <v>NPV</v>
          </cell>
        </row>
        <row r="386">
          <cell r="A386" t="str">
            <v>36224LC21</v>
          </cell>
          <cell r="B386">
            <v>39387</v>
          </cell>
          <cell r="C386" t="str">
            <v>16 ago 2001</v>
          </cell>
          <cell r="D386">
            <v>243592.18</v>
          </cell>
          <cell r="E386">
            <v>252270.16</v>
          </cell>
          <cell r="F386">
            <v>260948.12</v>
          </cell>
          <cell r="G386">
            <v>8677.9599999999991</v>
          </cell>
          <cell r="H386">
            <v>0</v>
          </cell>
          <cell r="I386">
            <v>1420.95</v>
          </cell>
          <cell r="J386">
            <v>1420.95</v>
          </cell>
          <cell r="K386">
            <v>7.5</v>
          </cell>
          <cell r="L386" t="str">
            <v>BOND</v>
          </cell>
          <cell r="M386" t="str">
            <v>NPV</v>
          </cell>
        </row>
        <row r="387">
          <cell r="A387" t="str">
            <v>36224LV95</v>
          </cell>
          <cell r="B387">
            <v>39264</v>
          </cell>
          <cell r="C387" t="str">
            <v>16 ago 2001</v>
          </cell>
          <cell r="D387">
            <v>28261.22</v>
          </cell>
          <cell r="E387">
            <v>29497.67</v>
          </cell>
          <cell r="F387">
            <v>30355.38</v>
          </cell>
          <cell r="G387">
            <v>857.71</v>
          </cell>
          <cell r="H387">
            <v>0</v>
          </cell>
          <cell r="I387">
            <v>176.63</v>
          </cell>
          <cell r="J387">
            <v>176.63</v>
          </cell>
          <cell r="K387">
            <v>7.5</v>
          </cell>
          <cell r="L387" t="str">
            <v>BOND</v>
          </cell>
          <cell r="M387" t="str">
            <v>NPV</v>
          </cell>
        </row>
        <row r="388">
          <cell r="A388" t="str">
            <v>36224LZX8</v>
          </cell>
          <cell r="B388">
            <v>39356</v>
          </cell>
          <cell r="C388" t="str">
            <v>16 ago 2001</v>
          </cell>
          <cell r="D388">
            <v>48491.53</v>
          </cell>
          <cell r="E388">
            <v>50219.03</v>
          </cell>
          <cell r="F388">
            <v>51946.55</v>
          </cell>
          <cell r="G388">
            <v>1727.52</v>
          </cell>
          <cell r="H388">
            <v>0</v>
          </cell>
          <cell r="I388">
            <v>282.87</v>
          </cell>
          <cell r="J388">
            <v>282.87</v>
          </cell>
          <cell r="K388">
            <v>7.5</v>
          </cell>
          <cell r="L388" t="str">
            <v>BOND</v>
          </cell>
          <cell r="M388" t="str">
            <v>NPV</v>
          </cell>
        </row>
        <row r="389">
          <cell r="A389" t="str">
            <v>36224M2C8</v>
          </cell>
          <cell r="B389">
            <v>39387</v>
          </cell>
          <cell r="C389" t="str">
            <v>16 ago 2001</v>
          </cell>
          <cell r="D389">
            <v>123258.65</v>
          </cell>
          <cell r="E389">
            <v>127649.75</v>
          </cell>
          <cell r="F389">
            <v>132040.82999999999</v>
          </cell>
          <cell r="G389">
            <v>4391.08</v>
          </cell>
          <cell r="H389">
            <v>0</v>
          </cell>
          <cell r="I389">
            <v>719.01</v>
          </cell>
          <cell r="J389">
            <v>719.01</v>
          </cell>
          <cell r="K389">
            <v>7</v>
          </cell>
          <cell r="L389" t="str">
            <v>BOND</v>
          </cell>
          <cell r="M389" t="str">
            <v>NPV</v>
          </cell>
        </row>
        <row r="390">
          <cell r="A390" t="str">
            <v>36224MFA8</v>
          </cell>
          <cell r="B390">
            <v>39356</v>
          </cell>
          <cell r="C390" t="str">
            <v>16 ago 2001</v>
          </cell>
          <cell r="D390">
            <v>80226.559999999998</v>
          </cell>
          <cell r="E390">
            <v>83736.479999999996</v>
          </cell>
          <cell r="F390">
            <v>86171.35</v>
          </cell>
          <cell r="G390">
            <v>2434.87</v>
          </cell>
          <cell r="H390">
            <v>0</v>
          </cell>
          <cell r="I390">
            <v>501.42</v>
          </cell>
          <cell r="J390">
            <v>501.42</v>
          </cell>
          <cell r="K390">
            <v>7</v>
          </cell>
          <cell r="L390" t="str">
            <v>BOND</v>
          </cell>
          <cell r="M390" t="str">
            <v>NPV</v>
          </cell>
        </row>
        <row r="391">
          <cell r="A391" t="str">
            <v>36224MJS5</v>
          </cell>
          <cell r="B391">
            <v>39569</v>
          </cell>
          <cell r="C391">
            <v>36573</v>
          </cell>
          <cell r="D391">
            <v>418474.31</v>
          </cell>
          <cell r="E391">
            <v>413112.6</v>
          </cell>
          <cell r="F391">
            <v>448290.6</v>
          </cell>
          <cell r="G391">
            <v>35178</v>
          </cell>
          <cell r="H391">
            <v>0</v>
          </cell>
          <cell r="I391">
            <v>2441.1</v>
          </cell>
          <cell r="J391">
            <v>2441.1</v>
          </cell>
          <cell r="K391">
            <v>7</v>
          </cell>
          <cell r="L391" t="str">
            <v>30F360</v>
          </cell>
          <cell r="M391" t="str">
            <v>NPV</v>
          </cell>
        </row>
        <row r="392">
          <cell r="A392" t="str">
            <v>36224MKC8</v>
          </cell>
          <cell r="B392" t="str">
            <v>01 ene 2023</v>
          </cell>
          <cell r="C392" t="str">
            <v>20 dic 2001</v>
          </cell>
          <cell r="D392">
            <v>344787.34</v>
          </cell>
          <cell r="E392">
            <v>354053.49</v>
          </cell>
          <cell r="F392">
            <v>361875</v>
          </cell>
          <cell r="G392">
            <v>7821.51</v>
          </cell>
          <cell r="H392">
            <v>0</v>
          </cell>
          <cell r="I392">
            <v>2011.26</v>
          </cell>
          <cell r="J392">
            <v>2011.26</v>
          </cell>
          <cell r="K392">
            <v>7</v>
          </cell>
          <cell r="L392" t="str">
            <v>BOND</v>
          </cell>
          <cell r="M392" t="str">
            <v>NPV</v>
          </cell>
        </row>
        <row r="393">
          <cell r="A393" t="str">
            <v>36224MUJ2</v>
          </cell>
          <cell r="B393">
            <v>39326</v>
          </cell>
          <cell r="C393" t="str">
            <v>16 ago 2001</v>
          </cell>
          <cell r="D393">
            <v>7485.47</v>
          </cell>
          <cell r="E393">
            <v>7812.96</v>
          </cell>
          <cell r="F393">
            <v>8040.14</v>
          </cell>
          <cell r="G393">
            <v>227.18</v>
          </cell>
          <cell r="H393">
            <v>0</v>
          </cell>
          <cell r="I393">
            <v>46.78</v>
          </cell>
          <cell r="J393">
            <v>46.78</v>
          </cell>
          <cell r="K393">
            <v>7.5</v>
          </cell>
          <cell r="L393" t="str">
            <v>BOND</v>
          </cell>
          <cell r="M393" t="str">
            <v>NPV</v>
          </cell>
        </row>
        <row r="394">
          <cell r="A394" t="str">
            <v>36224MWQ4</v>
          </cell>
          <cell r="B394">
            <v>39356</v>
          </cell>
          <cell r="C394" t="str">
            <v>16 ago 2001</v>
          </cell>
          <cell r="D394">
            <v>47406.34</v>
          </cell>
          <cell r="E394">
            <v>49095.19</v>
          </cell>
          <cell r="F394">
            <v>50784.04</v>
          </cell>
          <cell r="G394">
            <v>1688.85</v>
          </cell>
          <cell r="H394">
            <v>0</v>
          </cell>
          <cell r="I394">
            <v>276.54000000000002</v>
          </cell>
          <cell r="J394">
            <v>276.54000000000002</v>
          </cell>
          <cell r="K394">
            <v>7</v>
          </cell>
          <cell r="L394" t="str">
            <v>BOND</v>
          </cell>
          <cell r="M394" t="str">
            <v>NPV</v>
          </cell>
        </row>
        <row r="395">
          <cell r="A395" t="str">
            <v>36224NBM4</v>
          </cell>
          <cell r="B395">
            <v>39387</v>
          </cell>
          <cell r="C395" t="str">
            <v>16 ago 2001</v>
          </cell>
          <cell r="D395">
            <v>48773.120000000003</v>
          </cell>
          <cell r="E395">
            <v>50510.66</v>
          </cell>
          <cell r="F395">
            <v>52248.2</v>
          </cell>
          <cell r="G395">
            <v>1737.54</v>
          </cell>
          <cell r="H395">
            <v>0</v>
          </cell>
          <cell r="I395">
            <v>284.51</v>
          </cell>
          <cell r="J395">
            <v>284.51</v>
          </cell>
          <cell r="K395">
            <v>7</v>
          </cell>
          <cell r="L395" t="str">
            <v>BOND</v>
          </cell>
          <cell r="M395" t="str">
            <v>NPV</v>
          </cell>
        </row>
        <row r="396">
          <cell r="A396" t="str">
            <v>36224NEY5</v>
          </cell>
          <cell r="B396" t="str">
            <v>01 ago 2007</v>
          </cell>
          <cell r="C396" t="str">
            <v>16 ago 2001</v>
          </cell>
          <cell r="D396">
            <v>46237.83</v>
          </cell>
          <cell r="E396">
            <v>48260.73</v>
          </cell>
          <cell r="F396">
            <v>49664.05</v>
          </cell>
          <cell r="G396">
            <v>1403.32</v>
          </cell>
          <cell r="H396">
            <v>0</v>
          </cell>
          <cell r="I396">
            <v>288.99</v>
          </cell>
          <cell r="J396">
            <v>288.99</v>
          </cell>
          <cell r="K396">
            <v>7.5</v>
          </cell>
          <cell r="L396" t="str">
            <v>BOND</v>
          </cell>
          <cell r="M396" t="str">
            <v>NPV</v>
          </cell>
        </row>
        <row r="397">
          <cell r="A397" t="str">
            <v>36224NF32</v>
          </cell>
          <cell r="B397" t="str">
            <v>01 ago 2007</v>
          </cell>
          <cell r="C397" t="str">
            <v>16 ago 2001</v>
          </cell>
          <cell r="D397">
            <v>48105.05</v>
          </cell>
          <cell r="E397">
            <v>50209.64</v>
          </cell>
          <cell r="F397">
            <v>51669.63</v>
          </cell>
          <cell r="G397">
            <v>1459.99</v>
          </cell>
          <cell r="H397">
            <v>0</v>
          </cell>
          <cell r="I397">
            <v>300.66000000000003</v>
          </cell>
          <cell r="J397">
            <v>300.66000000000003</v>
          </cell>
          <cell r="K397">
            <v>7.5</v>
          </cell>
          <cell r="L397" t="str">
            <v>BOND</v>
          </cell>
          <cell r="M397" t="str">
            <v>NPV</v>
          </cell>
        </row>
        <row r="398">
          <cell r="A398" t="str">
            <v>36224NFU2</v>
          </cell>
          <cell r="B398">
            <v>39387</v>
          </cell>
          <cell r="C398" t="str">
            <v>16 ago 2001</v>
          </cell>
          <cell r="D398">
            <v>135140.92000000001</v>
          </cell>
          <cell r="E398">
            <v>139955.29999999999</v>
          </cell>
          <cell r="F398">
            <v>144769.71</v>
          </cell>
          <cell r="G398">
            <v>4814.41</v>
          </cell>
          <cell r="H398">
            <v>0</v>
          </cell>
          <cell r="I398">
            <v>788.32</v>
          </cell>
          <cell r="J398">
            <v>788.32</v>
          </cell>
          <cell r="K398">
            <v>7.5</v>
          </cell>
          <cell r="L398" t="str">
            <v>BOND</v>
          </cell>
          <cell r="M398" t="str">
            <v>NPV</v>
          </cell>
        </row>
        <row r="399">
          <cell r="A399" t="str">
            <v>36224NFW8</v>
          </cell>
          <cell r="B399">
            <v>39387</v>
          </cell>
          <cell r="C399" t="str">
            <v>16 ago 2001</v>
          </cell>
          <cell r="D399">
            <v>60626.69</v>
          </cell>
          <cell r="E399">
            <v>63279.11</v>
          </cell>
          <cell r="F399">
            <v>65119.13</v>
          </cell>
          <cell r="G399">
            <v>1840.02</v>
          </cell>
          <cell r="H399">
            <v>0</v>
          </cell>
          <cell r="I399">
            <v>378.92</v>
          </cell>
          <cell r="J399">
            <v>378.92</v>
          </cell>
          <cell r="K399">
            <v>7</v>
          </cell>
          <cell r="L399" t="str">
            <v>BOND</v>
          </cell>
          <cell r="M399" t="str">
            <v>NPV</v>
          </cell>
        </row>
        <row r="400">
          <cell r="A400" t="str">
            <v>36224NLB7</v>
          </cell>
          <cell r="B400">
            <v>39387</v>
          </cell>
          <cell r="C400" t="str">
            <v>16 ago 2001</v>
          </cell>
          <cell r="D400">
            <v>25236.89</v>
          </cell>
          <cell r="E400">
            <v>26341</v>
          </cell>
          <cell r="F400">
            <v>27106.94</v>
          </cell>
          <cell r="G400">
            <v>765.94</v>
          </cell>
          <cell r="H400">
            <v>0</v>
          </cell>
          <cell r="I400">
            <v>157.72999999999999</v>
          </cell>
          <cell r="J400">
            <v>157.72999999999999</v>
          </cell>
          <cell r="K400">
            <v>7</v>
          </cell>
          <cell r="L400" t="str">
            <v>BOND</v>
          </cell>
          <cell r="M400" t="str">
            <v>NPV</v>
          </cell>
        </row>
        <row r="401">
          <cell r="A401" t="str">
            <v>36224NMC4</v>
          </cell>
          <cell r="B401" t="str">
            <v>01 ene 2008</v>
          </cell>
          <cell r="C401" t="str">
            <v>16 ago 2001</v>
          </cell>
          <cell r="D401">
            <v>45484.1</v>
          </cell>
          <cell r="E401">
            <v>47474.03</v>
          </cell>
          <cell r="F401">
            <v>48854.47</v>
          </cell>
          <cell r="G401">
            <v>1380.44</v>
          </cell>
          <cell r="H401">
            <v>0</v>
          </cell>
          <cell r="I401">
            <v>284.27999999999997</v>
          </cell>
          <cell r="J401">
            <v>284.27999999999997</v>
          </cell>
          <cell r="K401">
            <v>7.5</v>
          </cell>
          <cell r="L401" t="str">
            <v>BOND</v>
          </cell>
          <cell r="M401" t="str">
            <v>NPV</v>
          </cell>
        </row>
        <row r="402">
          <cell r="A402" t="str">
            <v>36224NMQ3</v>
          </cell>
          <cell r="B402">
            <v>39508</v>
          </cell>
          <cell r="C402" t="str">
            <v>16 ago 2001</v>
          </cell>
          <cell r="D402">
            <v>103284.17</v>
          </cell>
          <cell r="E402">
            <v>107802.85</v>
          </cell>
          <cell r="F402">
            <v>110961.28</v>
          </cell>
          <cell r="G402">
            <v>3158.43</v>
          </cell>
          <cell r="H402">
            <v>0</v>
          </cell>
          <cell r="I402">
            <v>645.53</v>
          </cell>
          <cell r="J402">
            <v>645.53</v>
          </cell>
          <cell r="K402">
            <v>7</v>
          </cell>
          <cell r="L402" t="str">
            <v>BOND</v>
          </cell>
          <cell r="M402" t="str">
            <v>NPV</v>
          </cell>
        </row>
        <row r="403">
          <cell r="A403" t="str">
            <v>36224NVK6</v>
          </cell>
          <cell r="B403">
            <v>39326</v>
          </cell>
          <cell r="C403" t="str">
            <v>16 ago 2001</v>
          </cell>
          <cell r="D403">
            <v>49986.85</v>
          </cell>
          <cell r="E403">
            <v>52173.760000000002</v>
          </cell>
          <cell r="F403">
            <v>53690.879999999997</v>
          </cell>
          <cell r="G403">
            <v>1517.12</v>
          </cell>
          <cell r="H403">
            <v>0</v>
          </cell>
          <cell r="I403">
            <v>312.42</v>
          </cell>
          <cell r="J403">
            <v>312.42</v>
          </cell>
          <cell r="K403">
            <v>7.5</v>
          </cell>
          <cell r="L403" t="str">
            <v>BOND</v>
          </cell>
          <cell r="M403" t="str">
            <v>NPV</v>
          </cell>
        </row>
        <row r="404">
          <cell r="A404" t="str">
            <v>36224P6E3</v>
          </cell>
          <cell r="B404" t="str">
            <v>01 dic 2007</v>
          </cell>
          <cell r="C404" t="str">
            <v>16 ago 2001</v>
          </cell>
          <cell r="D404">
            <v>23890.05</v>
          </cell>
          <cell r="E404">
            <v>24935.25</v>
          </cell>
          <cell r="F404">
            <v>25660.3</v>
          </cell>
          <cell r="G404">
            <v>725.05</v>
          </cell>
          <cell r="H404">
            <v>0</v>
          </cell>
          <cell r="I404">
            <v>149.31</v>
          </cell>
          <cell r="J404">
            <v>149.31</v>
          </cell>
          <cell r="K404">
            <v>7</v>
          </cell>
          <cell r="L404" t="str">
            <v>BOND</v>
          </cell>
          <cell r="M404" t="str">
            <v>NPV</v>
          </cell>
        </row>
        <row r="405">
          <cell r="A405" t="str">
            <v>36224PE95</v>
          </cell>
          <cell r="B405">
            <v>39356</v>
          </cell>
          <cell r="C405" t="str">
            <v>16 ago 2001</v>
          </cell>
          <cell r="D405">
            <v>4707.05</v>
          </cell>
          <cell r="E405">
            <v>4874.72</v>
          </cell>
          <cell r="F405">
            <v>5042.43</v>
          </cell>
          <cell r="G405">
            <v>167.71</v>
          </cell>
          <cell r="H405">
            <v>0</v>
          </cell>
          <cell r="I405">
            <v>27.46</v>
          </cell>
          <cell r="J405">
            <v>27.46</v>
          </cell>
          <cell r="K405">
            <v>7.5</v>
          </cell>
          <cell r="L405" t="str">
            <v>BOND</v>
          </cell>
          <cell r="M405" t="str">
            <v>NPV</v>
          </cell>
        </row>
        <row r="406">
          <cell r="A406" t="str">
            <v>36224PUF3</v>
          </cell>
          <cell r="B406">
            <v>39508</v>
          </cell>
          <cell r="C406" t="str">
            <v>16 ago 2001</v>
          </cell>
          <cell r="D406">
            <v>18519.689999999999</v>
          </cell>
          <cell r="E406">
            <v>19329.93</v>
          </cell>
          <cell r="F406">
            <v>19896.259999999998</v>
          </cell>
          <cell r="G406">
            <v>566.33000000000004</v>
          </cell>
          <cell r="H406">
            <v>0</v>
          </cell>
          <cell r="I406">
            <v>115.75</v>
          </cell>
          <cell r="J406">
            <v>115.75</v>
          </cell>
          <cell r="K406">
            <v>7.5</v>
          </cell>
          <cell r="L406" t="str">
            <v>BOND</v>
          </cell>
          <cell r="M406" t="str">
            <v>NPV</v>
          </cell>
        </row>
        <row r="407">
          <cell r="A407" t="str">
            <v>36224Q4Q6</v>
          </cell>
          <cell r="B407">
            <v>39692</v>
          </cell>
          <cell r="C407" t="str">
            <v>22 dic 1999</v>
          </cell>
          <cell r="D407">
            <v>17710.52</v>
          </cell>
          <cell r="E407">
            <v>17406.13</v>
          </cell>
          <cell r="F407">
            <v>18662.46</v>
          </cell>
          <cell r="G407">
            <v>1256.33</v>
          </cell>
          <cell r="H407">
            <v>0</v>
          </cell>
          <cell r="I407">
            <v>95.93</v>
          </cell>
          <cell r="J407">
            <v>95.93</v>
          </cell>
          <cell r="K407">
            <v>6.5</v>
          </cell>
          <cell r="L407" t="str">
            <v>30F360</v>
          </cell>
          <cell r="M407" t="str">
            <v>NPV</v>
          </cell>
        </row>
        <row r="408">
          <cell r="A408" t="str">
            <v>36224QCZ7</v>
          </cell>
          <cell r="B408">
            <v>39356</v>
          </cell>
          <cell r="C408" t="str">
            <v>16 ago 2001</v>
          </cell>
          <cell r="D408">
            <v>264059.84000000003</v>
          </cell>
          <cell r="E408">
            <v>275612.45</v>
          </cell>
          <cell r="F408">
            <v>283626.67</v>
          </cell>
          <cell r="G408">
            <v>8014.22</v>
          </cell>
          <cell r="H408">
            <v>0</v>
          </cell>
          <cell r="I408">
            <v>1650.37</v>
          </cell>
          <cell r="J408">
            <v>1650.37</v>
          </cell>
          <cell r="K408">
            <v>7</v>
          </cell>
          <cell r="L408" t="str">
            <v>BOND</v>
          </cell>
          <cell r="M408" t="str">
            <v>NPV</v>
          </cell>
        </row>
        <row r="409">
          <cell r="A409" t="str">
            <v>36224QDS2</v>
          </cell>
          <cell r="B409">
            <v>39387</v>
          </cell>
          <cell r="C409" t="str">
            <v>16 ago 2001</v>
          </cell>
          <cell r="D409">
            <v>63658.87</v>
          </cell>
          <cell r="E409">
            <v>65926.710000000006</v>
          </cell>
          <cell r="F409">
            <v>68194.559999999998</v>
          </cell>
          <cell r="G409">
            <v>2267.85</v>
          </cell>
          <cell r="H409">
            <v>0</v>
          </cell>
          <cell r="I409">
            <v>371.34</v>
          </cell>
          <cell r="J409">
            <v>371.34</v>
          </cell>
          <cell r="K409">
            <v>7.5</v>
          </cell>
          <cell r="L409" t="str">
            <v>BOND</v>
          </cell>
          <cell r="M409" t="str">
            <v>NPV</v>
          </cell>
        </row>
        <row r="410">
          <cell r="A410" t="str">
            <v>36224QEE2</v>
          </cell>
          <cell r="B410">
            <v>39356</v>
          </cell>
          <cell r="C410" t="str">
            <v>16 ago 2001</v>
          </cell>
          <cell r="D410">
            <v>6756.16</v>
          </cell>
          <cell r="E410">
            <v>6996.85</v>
          </cell>
          <cell r="F410">
            <v>7237.54</v>
          </cell>
          <cell r="G410">
            <v>240.69</v>
          </cell>
          <cell r="H410">
            <v>0</v>
          </cell>
          <cell r="I410">
            <v>39.409999999999997</v>
          </cell>
          <cell r="J410">
            <v>39.409999999999997</v>
          </cell>
          <cell r="K410">
            <v>7.5</v>
          </cell>
          <cell r="L410" t="str">
            <v>BOND</v>
          </cell>
          <cell r="M410" t="str">
            <v>NPV</v>
          </cell>
        </row>
        <row r="411">
          <cell r="A411" t="str">
            <v>36224QMK9</v>
          </cell>
          <cell r="B411">
            <v>39845</v>
          </cell>
          <cell r="C411" t="str">
            <v>22 dic 1999</v>
          </cell>
          <cell r="D411">
            <v>109948.81</v>
          </cell>
          <cell r="E411">
            <v>108059.05</v>
          </cell>
          <cell r="F411">
            <v>115789.29</v>
          </cell>
          <cell r="G411">
            <v>7730.24</v>
          </cell>
          <cell r="H411">
            <v>0</v>
          </cell>
          <cell r="I411">
            <v>595.55999999999995</v>
          </cell>
          <cell r="J411">
            <v>595.55999999999995</v>
          </cell>
          <cell r="K411">
            <v>6.5</v>
          </cell>
          <cell r="L411" t="str">
            <v>30F360</v>
          </cell>
          <cell r="M411" t="str">
            <v>NPV</v>
          </cell>
        </row>
        <row r="412">
          <cell r="A412" t="str">
            <v>36224QQM1</v>
          </cell>
          <cell r="B412" t="str">
            <v>01 dic 2007</v>
          </cell>
          <cell r="C412" t="str">
            <v>16 ago 2001</v>
          </cell>
          <cell r="D412">
            <v>81177.850000000006</v>
          </cell>
          <cell r="E412">
            <v>84069.81</v>
          </cell>
          <cell r="F412">
            <v>86961.77</v>
          </cell>
          <cell r="G412">
            <v>2891.96</v>
          </cell>
          <cell r="H412">
            <v>0</v>
          </cell>
          <cell r="I412">
            <v>473.54</v>
          </cell>
          <cell r="J412">
            <v>473.54</v>
          </cell>
          <cell r="K412">
            <v>7</v>
          </cell>
          <cell r="L412" t="str">
            <v>BOND</v>
          </cell>
          <cell r="M412" t="str">
            <v>NPV</v>
          </cell>
        </row>
        <row r="413">
          <cell r="A413" t="str">
            <v>36224QSW7</v>
          </cell>
          <cell r="B413">
            <v>44835</v>
          </cell>
          <cell r="C413" t="str">
            <v>20 dic 2001</v>
          </cell>
          <cell r="D413">
            <v>68191.23</v>
          </cell>
          <cell r="E413">
            <v>70023.87</v>
          </cell>
          <cell r="F413">
            <v>71570.789999999994</v>
          </cell>
          <cell r="G413">
            <v>1546.92</v>
          </cell>
          <cell r="H413">
            <v>0</v>
          </cell>
          <cell r="I413">
            <v>397.78</v>
          </cell>
          <cell r="J413">
            <v>397.78</v>
          </cell>
          <cell r="K413">
            <v>7</v>
          </cell>
          <cell r="L413" t="str">
            <v>BOND</v>
          </cell>
          <cell r="M413" t="str">
            <v>NPV</v>
          </cell>
        </row>
        <row r="414">
          <cell r="A414" t="str">
            <v>36224QUG9</v>
          </cell>
          <cell r="B414">
            <v>39387</v>
          </cell>
          <cell r="C414" t="str">
            <v>16 ago 2001</v>
          </cell>
          <cell r="D414">
            <v>8458.2099999999991</v>
          </cell>
          <cell r="E414">
            <v>8759.5300000000007</v>
          </cell>
          <cell r="F414">
            <v>9060.86</v>
          </cell>
          <cell r="G414">
            <v>301.33</v>
          </cell>
          <cell r="H414">
            <v>0</v>
          </cell>
          <cell r="I414">
            <v>49.34</v>
          </cell>
          <cell r="J414">
            <v>49.34</v>
          </cell>
          <cell r="K414">
            <v>7</v>
          </cell>
          <cell r="L414" t="str">
            <v>BOND</v>
          </cell>
          <cell r="M414" t="str">
            <v>NPV</v>
          </cell>
        </row>
        <row r="415">
          <cell r="A415" t="str">
            <v>36224QWX0</v>
          </cell>
          <cell r="B415">
            <v>39356</v>
          </cell>
          <cell r="C415" t="str">
            <v>16 ago 2001</v>
          </cell>
          <cell r="D415">
            <v>35485.279999999999</v>
          </cell>
          <cell r="E415">
            <v>37037.769999999997</v>
          </cell>
          <cell r="F415">
            <v>38114.74</v>
          </cell>
          <cell r="G415">
            <v>1076.97</v>
          </cell>
          <cell r="H415">
            <v>0</v>
          </cell>
          <cell r="I415">
            <v>221.78</v>
          </cell>
          <cell r="J415">
            <v>221.78</v>
          </cell>
          <cell r="K415">
            <v>7</v>
          </cell>
          <cell r="L415" t="str">
            <v>BOND</v>
          </cell>
          <cell r="M415" t="str">
            <v>NPV</v>
          </cell>
        </row>
        <row r="416">
          <cell r="A416" t="str">
            <v>36224QXB7</v>
          </cell>
          <cell r="B416">
            <v>39387</v>
          </cell>
          <cell r="C416" t="str">
            <v>16 ago 2001</v>
          </cell>
          <cell r="D416">
            <v>29588.62</v>
          </cell>
          <cell r="E416">
            <v>30883.13</v>
          </cell>
          <cell r="F416">
            <v>31781.14</v>
          </cell>
          <cell r="G416">
            <v>898.01</v>
          </cell>
          <cell r="H416">
            <v>0</v>
          </cell>
          <cell r="I416">
            <v>184.93</v>
          </cell>
          <cell r="J416">
            <v>184.93</v>
          </cell>
          <cell r="K416">
            <v>7</v>
          </cell>
          <cell r="L416" t="str">
            <v>BOND</v>
          </cell>
          <cell r="M416" t="str">
            <v>NPV</v>
          </cell>
        </row>
        <row r="417">
          <cell r="A417" t="str">
            <v>36224QXC5</v>
          </cell>
          <cell r="B417">
            <v>39356</v>
          </cell>
          <cell r="C417" t="str">
            <v>16 ago 2001</v>
          </cell>
          <cell r="D417">
            <v>7029.96</v>
          </cell>
          <cell r="E417">
            <v>7280.4</v>
          </cell>
          <cell r="F417">
            <v>7530.84</v>
          </cell>
          <cell r="G417">
            <v>250.44</v>
          </cell>
          <cell r="H417">
            <v>0</v>
          </cell>
          <cell r="I417">
            <v>41.01</v>
          </cell>
          <cell r="J417">
            <v>41.01</v>
          </cell>
          <cell r="K417">
            <v>7.5</v>
          </cell>
          <cell r="L417" t="str">
            <v>BOND</v>
          </cell>
          <cell r="M417" t="str">
            <v>NPV</v>
          </cell>
        </row>
        <row r="418">
          <cell r="A418" t="str">
            <v>36224QXJ0</v>
          </cell>
          <cell r="B418">
            <v>39387</v>
          </cell>
          <cell r="C418" t="str">
            <v>16 ago 2001</v>
          </cell>
          <cell r="D418">
            <v>64829.98</v>
          </cell>
          <cell r="E418">
            <v>67139.53</v>
          </cell>
          <cell r="F418">
            <v>69449.119999999995</v>
          </cell>
          <cell r="G418">
            <v>2309.59</v>
          </cell>
          <cell r="H418">
            <v>0</v>
          </cell>
          <cell r="I418">
            <v>378.17</v>
          </cell>
          <cell r="J418">
            <v>378.17</v>
          </cell>
          <cell r="K418">
            <v>7</v>
          </cell>
          <cell r="L418" t="str">
            <v>BOND</v>
          </cell>
          <cell r="M418" t="str">
            <v>NPV</v>
          </cell>
        </row>
        <row r="419">
          <cell r="A419" t="str">
            <v>36224QZ90</v>
          </cell>
          <cell r="B419" t="str">
            <v>01 abr 2008</v>
          </cell>
          <cell r="C419" t="str">
            <v>16 ago 2001</v>
          </cell>
          <cell r="D419">
            <v>124291.43</v>
          </cell>
          <cell r="E419">
            <v>129729.19</v>
          </cell>
          <cell r="F419">
            <v>133530.01</v>
          </cell>
          <cell r="G419">
            <v>3800.82</v>
          </cell>
          <cell r="H419">
            <v>0</v>
          </cell>
          <cell r="I419">
            <v>776.82</v>
          </cell>
          <cell r="J419">
            <v>776.82</v>
          </cell>
          <cell r="K419">
            <v>7.5</v>
          </cell>
          <cell r="L419" t="str">
            <v>BOND</v>
          </cell>
          <cell r="M419" t="str">
            <v>NPV</v>
          </cell>
        </row>
        <row r="420">
          <cell r="A420" t="str">
            <v>36224QZD1</v>
          </cell>
          <cell r="B420">
            <v>39479</v>
          </cell>
          <cell r="C420" t="str">
            <v>16 ago 2001</v>
          </cell>
          <cell r="D420">
            <v>7394.59</v>
          </cell>
          <cell r="E420">
            <v>7718.1</v>
          </cell>
          <cell r="F420">
            <v>7944.23</v>
          </cell>
          <cell r="G420">
            <v>226.13</v>
          </cell>
          <cell r="H420">
            <v>0</v>
          </cell>
          <cell r="I420">
            <v>46.22</v>
          </cell>
          <cell r="J420">
            <v>46.22</v>
          </cell>
          <cell r="K420">
            <v>7</v>
          </cell>
          <cell r="L420" t="str">
            <v>BOND</v>
          </cell>
          <cell r="M420" t="str">
            <v>NPV</v>
          </cell>
        </row>
        <row r="421">
          <cell r="A421" t="str">
            <v>36224QZG4</v>
          </cell>
          <cell r="B421">
            <v>39508</v>
          </cell>
          <cell r="C421" t="str">
            <v>16 ago 2001</v>
          </cell>
          <cell r="D421">
            <v>132336.9</v>
          </cell>
          <cell r="E421">
            <v>137051.39000000001</v>
          </cell>
          <cell r="F421">
            <v>141765.9</v>
          </cell>
          <cell r="G421">
            <v>4714.51</v>
          </cell>
          <cell r="H421">
            <v>0</v>
          </cell>
          <cell r="I421">
            <v>771.97</v>
          </cell>
          <cell r="J421">
            <v>771.97</v>
          </cell>
          <cell r="K421">
            <v>7.5</v>
          </cell>
          <cell r="L421" t="str">
            <v>BOND</v>
          </cell>
          <cell r="M421" t="str">
            <v>NPV</v>
          </cell>
        </row>
        <row r="422">
          <cell r="A422" t="str">
            <v>36224QZS8</v>
          </cell>
          <cell r="B422">
            <v>39508</v>
          </cell>
          <cell r="C422" t="str">
            <v>16 ago 2001</v>
          </cell>
          <cell r="D422">
            <v>22070.62</v>
          </cell>
          <cell r="E422">
            <v>23036.21</v>
          </cell>
          <cell r="F422">
            <v>23711.13</v>
          </cell>
          <cell r="G422">
            <v>674.92</v>
          </cell>
          <cell r="H422">
            <v>0</v>
          </cell>
          <cell r="I422">
            <v>137.94</v>
          </cell>
          <cell r="J422">
            <v>137.94</v>
          </cell>
          <cell r="K422">
            <v>7.5</v>
          </cell>
          <cell r="L422" t="str">
            <v>BOND</v>
          </cell>
          <cell r="M422" t="str">
            <v>NPV</v>
          </cell>
        </row>
        <row r="423">
          <cell r="A423" t="str">
            <v>36224R4D3</v>
          </cell>
          <cell r="B423">
            <v>39479</v>
          </cell>
          <cell r="C423" t="str">
            <v>16 ago 2001</v>
          </cell>
          <cell r="D423">
            <v>58583.97</v>
          </cell>
          <cell r="E423">
            <v>60671.02</v>
          </cell>
          <cell r="F423">
            <v>62758.080000000002</v>
          </cell>
          <cell r="G423">
            <v>2087.06</v>
          </cell>
          <cell r="H423">
            <v>0</v>
          </cell>
          <cell r="I423">
            <v>341.74</v>
          </cell>
          <cell r="J423">
            <v>341.74</v>
          </cell>
          <cell r="K423">
            <v>7.5</v>
          </cell>
          <cell r="L423" t="str">
            <v>BOND</v>
          </cell>
          <cell r="M423" t="str">
            <v>NPV</v>
          </cell>
        </row>
        <row r="424">
          <cell r="A424" t="str">
            <v>36224RCR3</v>
          </cell>
          <cell r="B424">
            <v>39387</v>
          </cell>
          <cell r="C424" t="str">
            <v>16 ago 2001</v>
          </cell>
          <cell r="D424">
            <v>57974.93</v>
          </cell>
          <cell r="E424">
            <v>60040.29</v>
          </cell>
          <cell r="F424">
            <v>62105.64</v>
          </cell>
          <cell r="G424">
            <v>2065.35</v>
          </cell>
          <cell r="H424">
            <v>0</v>
          </cell>
          <cell r="I424">
            <v>338.19</v>
          </cell>
          <cell r="J424">
            <v>338.19</v>
          </cell>
          <cell r="K424">
            <v>7</v>
          </cell>
          <cell r="L424" t="str">
            <v>BOND</v>
          </cell>
          <cell r="M424" t="str">
            <v>NPV</v>
          </cell>
        </row>
        <row r="425">
          <cell r="A425" t="str">
            <v>36224RE34</v>
          </cell>
          <cell r="B425">
            <v>39356</v>
          </cell>
          <cell r="C425" t="str">
            <v>16 ago 2001</v>
          </cell>
          <cell r="D425">
            <v>5968.08</v>
          </cell>
          <cell r="E425">
            <v>6180.7</v>
          </cell>
          <cell r="F425">
            <v>6393.31</v>
          </cell>
          <cell r="G425">
            <v>212.61</v>
          </cell>
          <cell r="H425">
            <v>0</v>
          </cell>
          <cell r="I425">
            <v>34.81</v>
          </cell>
          <cell r="J425">
            <v>34.81</v>
          </cell>
          <cell r="K425">
            <v>7</v>
          </cell>
          <cell r="L425" t="str">
            <v>BOND</v>
          </cell>
          <cell r="M425" t="str">
            <v>NPV</v>
          </cell>
        </row>
        <row r="426">
          <cell r="A426" t="str">
            <v>36224RFP4</v>
          </cell>
          <cell r="B426">
            <v>39387</v>
          </cell>
          <cell r="C426" t="str">
            <v>16 ago 2001</v>
          </cell>
          <cell r="D426">
            <v>89307.26</v>
          </cell>
          <cell r="E426">
            <v>93214.43</v>
          </cell>
          <cell r="F426">
            <v>95924.93</v>
          </cell>
          <cell r="G426">
            <v>2710.5</v>
          </cell>
          <cell r="H426">
            <v>0</v>
          </cell>
          <cell r="I426">
            <v>558.16999999999996</v>
          </cell>
          <cell r="J426">
            <v>558.16999999999996</v>
          </cell>
          <cell r="K426">
            <v>7</v>
          </cell>
          <cell r="L426" t="str">
            <v>BOND</v>
          </cell>
          <cell r="M426" t="str">
            <v>NPV</v>
          </cell>
        </row>
        <row r="427">
          <cell r="A427" t="str">
            <v>36224RGC2</v>
          </cell>
          <cell r="B427" t="str">
            <v>01 ago 2007</v>
          </cell>
          <cell r="C427" t="str">
            <v>16 ago 2001</v>
          </cell>
          <cell r="D427">
            <v>51975.03</v>
          </cell>
          <cell r="E427">
            <v>54248.93</v>
          </cell>
          <cell r="F427">
            <v>55826.38</v>
          </cell>
          <cell r="G427">
            <v>1577.45</v>
          </cell>
          <cell r="H427">
            <v>0</v>
          </cell>
          <cell r="I427">
            <v>324.83999999999997</v>
          </cell>
          <cell r="J427">
            <v>324.83999999999997</v>
          </cell>
          <cell r="K427">
            <v>7.5</v>
          </cell>
          <cell r="L427" t="str">
            <v>BOND</v>
          </cell>
          <cell r="M427" t="str">
            <v>NPV</v>
          </cell>
        </row>
        <row r="428">
          <cell r="A428" t="str">
            <v>36224RS39</v>
          </cell>
          <cell r="B428">
            <v>39326</v>
          </cell>
          <cell r="C428" t="str">
            <v>16 ago 2001</v>
          </cell>
          <cell r="D428">
            <v>88584.48</v>
          </cell>
          <cell r="E428">
            <v>92460.05</v>
          </cell>
          <cell r="F428">
            <v>95148.59</v>
          </cell>
          <cell r="G428">
            <v>2688.54</v>
          </cell>
          <cell r="H428">
            <v>0</v>
          </cell>
          <cell r="I428">
            <v>553.65</v>
          </cell>
          <cell r="J428">
            <v>553.65</v>
          </cell>
          <cell r="K428">
            <v>7.5</v>
          </cell>
          <cell r="L428" t="str">
            <v>BOND</v>
          </cell>
          <cell r="M428" t="str">
            <v>NPV</v>
          </cell>
        </row>
        <row r="429">
          <cell r="A429" t="str">
            <v>36224RW91</v>
          </cell>
          <cell r="B429">
            <v>39600</v>
          </cell>
          <cell r="C429">
            <v>36573</v>
          </cell>
          <cell r="D429">
            <v>208460.29</v>
          </cell>
          <cell r="E429">
            <v>205789.4</v>
          </cell>
          <cell r="F429">
            <v>223313.09</v>
          </cell>
          <cell r="G429">
            <v>17523.689999999999</v>
          </cell>
          <cell r="H429">
            <v>0</v>
          </cell>
          <cell r="I429">
            <v>1216.02</v>
          </cell>
          <cell r="J429">
            <v>1216.02</v>
          </cell>
          <cell r="K429">
            <v>7</v>
          </cell>
          <cell r="L429" t="str">
            <v>30F360</v>
          </cell>
          <cell r="M429" t="str">
            <v>NPV</v>
          </cell>
        </row>
        <row r="430">
          <cell r="A430" t="str">
            <v>36224SHX3</v>
          </cell>
          <cell r="B430" t="str">
            <v>01 abr 2008</v>
          </cell>
          <cell r="C430" t="str">
            <v>16 ago 2001</v>
          </cell>
          <cell r="D430">
            <v>95265.47</v>
          </cell>
          <cell r="E430">
            <v>99433.34</v>
          </cell>
          <cell r="F430">
            <v>102346.55</v>
          </cell>
          <cell r="G430">
            <v>2913.21</v>
          </cell>
          <cell r="H430">
            <v>0</v>
          </cell>
          <cell r="I430">
            <v>595.41</v>
          </cell>
          <cell r="J430">
            <v>595.41</v>
          </cell>
          <cell r="K430">
            <v>7.5</v>
          </cell>
          <cell r="L430" t="str">
            <v>BOND</v>
          </cell>
          <cell r="M430" t="str">
            <v>NPV</v>
          </cell>
        </row>
        <row r="431">
          <cell r="A431" t="str">
            <v>36224SJE3</v>
          </cell>
          <cell r="B431">
            <v>39569</v>
          </cell>
          <cell r="C431" t="str">
            <v>16 ago 2001</v>
          </cell>
          <cell r="D431">
            <v>34853.89</v>
          </cell>
          <cell r="E431">
            <v>35747</v>
          </cell>
          <cell r="F431">
            <v>36727.29</v>
          </cell>
          <cell r="G431">
            <v>980.29</v>
          </cell>
          <cell r="H431">
            <v>0</v>
          </cell>
          <cell r="I431">
            <v>188.79</v>
          </cell>
          <cell r="J431">
            <v>188.79</v>
          </cell>
          <cell r="K431">
            <v>6.5</v>
          </cell>
          <cell r="L431" t="str">
            <v>BOND</v>
          </cell>
          <cell r="M431" t="str">
            <v>NPV</v>
          </cell>
        </row>
        <row r="432">
          <cell r="A432" t="str">
            <v>36224SL26</v>
          </cell>
          <cell r="B432" t="str">
            <v>01 abr 2008</v>
          </cell>
          <cell r="C432" t="str">
            <v>16 ago 2001</v>
          </cell>
          <cell r="D432">
            <v>30069.66</v>
          </cell>
          <cell r="E432">
            <v>31385.200000000001</v>
          </cell>
          <cell r="F432">
            <v>32304.74</v>
          </cell>
          <cell r="G432">
            <v>919.54</v>
          </cell>
          <cell r="H432">
            <v>0</v>
          </cell>
          <cell r="I432">
            <v>187.94</v>
          </cell>
          <cell r="J432">
            <v>187.94</v>
          </cell>
          <cell r="K432">
            <v>7.5</v>
          </cell>
          <cell r="L432" t="str">
            <v>BOND</v>
          </cell>
          <cell r="M432" t="str">
            <v>NPV</v>
          </cell>
        </row>
        <row r="433">
          <cell r="A433" t="str">
            <v>36224SM41</v>
          </cell>
          <cell r="B433">
            <v>39600</v>
          </cell>
          <cell r="C433">
            <v>36573</v>
          </cell>
          <cell r="D433">
            <v>158970.54999999999</v>
          </cell>
          <cell r="E433">
            <v>156933.74</v>
          </cell>
          <cell r="F433">
            <v>170297.2</v>
          </cell>
          <cell r="G433">
            <v>13363.46</v>
          </cell>
          <cell r="H433">
            <v>0</v>
          </cell>
          <cell r="I433">
            <v>927.33</v>
          </cell>
          <cell r="J433">
            <v>927.33</v>
          </cell>
          <cell r="K433">
            <v>7</v>
          </cell>
          <cell r="L433" t="str">
            <v>30F360</v>
          </cell>
          <cell r="M433" t="str">
            <v>NPV</v>
          </cell>
        </row>
        <row r="434">
          <cell r="A434" t="str">
            <v>36224SMM1</v>
          </cell>
          <cell r="B434">
            <v>39569</v>
          </cell>
          <cell r="C434">
            <v>36573</v>
          </cell>
          <cell r="D434">
            <v>139961.26999999999</v>
          </cell>
          <cell r="E434">
            <v>138168.01</v>
          </cell>
          <cell r="F434">
            <v>149933.51</v>
          </cell>
          <cell r="G434">
            <v>11765.5</v>
          </cell>
          <cell r="H434">
            <v>0</v>
          </cell>
          <cell r="I434">
            <v>816.44</v>
          </cell>
          <cell r="J434">
            <v>816.44</v>
          </cell>
          <cell r="K434">
            <v>7</v>
          </cell>
          <cell r="L434" t="str">
            <v>30F360</v>
          </cell>
          <cell r="M434" t="str">
            <v>NPV</v>
          </cell>
        </row>
        <row r="435">
          <cell r="A435" t="str">
            <v>36224SV58</v>
          </cell>
          <cell r="B435">
            <v>39600</v>
          </cell>
          <cell r="C435">
            <v>36573</v>
          </cell>
          <cell r="D435">
            <v>130459.68</v>
          </cell>
          <cell r="E435">
            <v>128788.17</v>
          </cell>
          <cell r="F435">
            <v>139754.93</v>
          </cell>
          <cell r="G435">
            <v>10966.76</v>
          </cell>
          <cell r="H435">
            <v>0</v>
          </cell>
          <cell r="I435">
            <v>761.01</v>
          </cell>
          <cell r="J435">
            <v>761.01</v>
          </cell>
          <cell r="K435">
            <v>7</v>
          </cell>
          <cell r="L435" t="str">
            <v>30F360</v>
          </cell>
          <cell r="M435" t="str">
            <v>NPV</v>
          </cell>
        </row>
        <row r="436">
          <cell r="A436" t="str">
            <v>36224SYP1</v>
          </cell>
          <cell r="B436">
            <v>39569</v>
          </cell>
          <cell r="C436">
            <v>36573</v>
          </cell>
          <cell r="D436">
            <v>191765.06</v>
          </cell>
          <cell r="E436">
            <v>189308.08</v>
          </cell>
          <cell r="F436">
            <v>205428.32</v>
          </cell>
          <cell r="G436">
            <v>16120.24</v>
          </cell>
          <cell r="H436">
            <v>0</v>
          </cell>
          <cell r="I436">
            <v>1118.6300000000001</v>
          </cell>
          <cell r="J436">
            <v>1118.6300000000001</v>
          </cell>
          <cell r="K436">
            <v>7</v>
          </cell>
          <cell r="L436" t="str">
            <v>30F360</v>
          </cell>
          <cell r="M436" t="str">
            <v>NPV</v>
          </cell>
        </row>
        <row r="437">
          <cell r="A437" t="str">
            <v>36224SZX3</v>
          </cell>
          <cell r="B437">
            <v>39600</v>
          </cell>
          <cell r="C437">
            <v>36573</v>
          </cell>
          <cell r="D437">
            <v>520222.53</v>
          </cell>
          <cell r="E437">
            <v>513557.15</v>
          </cell>
          <cell r="F437">
            <v>557288.39</v>
          </cell>
          <cell r="G437">
            <v>43731.24</v>
          </cell>
          <cell r="H437">
            <v>0</v>
          </cell>
          <cell r="I437">
            <v>3034.63</v>
          </cell>
          <cell r="J437">
            <v>3034.63</v>
          </cell>
          <cell r="K437">
            <v>7</v>
          </cell>
          <cell r="L437" t="str">
            <v>30F360</v>
          </cell>
          <cell r="M437" t="str">
            <v>NPV</v>
          </cell>
        </row>
        <row r="438">
          <cell r="A438" t="str">
            <v>36224T2N9</v>
          </cell>
          <cell r="B438" t="str">
            <v>01 dic 2007</v>
          </cell>
          <cell r="C438">
            <v>36573</v>
          </cell>
          <cell r="D438">
            <v>296880.62</v>
          </cell>
          <cell r="E438">
            <v>293076.84000000003</v>
          </cell>
          <cell r="F438">
            <v>318033.36</v>
          </cell>
          <cell r="G438">
            <v>24956.52</v>
          </cell>
          <cell r="H438">
            <v>0</v>
          </cell>
          <cell r="I438">
            <v>1731.8</v>
          </cell>
          <cell r="J438">
            <v>1731.8</v>
          </cell>
          <cell r="K438">
            <v>7</v>
          </cell>
          <cell r="L438" t="str">
            <v>30F360</v>
          </cell>
          <cell r="M438" t="str">
            <v>NPV</v>
          </cell>
        </row>
        <row r="439">
          <cell r="A439" t="str">
            <v>36224TNB2</v>
          </cell>
          <cell r="B439">
            <v>44866</v>
          </cell>
          <cell r="C439" t="str">
            <v>20 dic 2001</v>
          </cell>
          <cell r="D439">
            <v>61105</v>
          </cell>
          <cell r="E439">
            <v>62747.19</v>
          </cell>
          <cell r="F439">
            <v>64133.36</v>
          </cell>
          <cell r="G439">
            <v>1386.17</v>
          </cell>
          <cell r="H439">
            <v>0</v>
          </cell>
          <cell r="I439">
            <v>356.45</v>
          </cell>
          <cell r="J439">
            <v>356.45</v>
          </cell>
          <cell r="K439">
            <v>7</v>
          </cell>
          <cell r="L439" t="str">
            <v>BOND</v>
          </cell>
          <cell r="M439" t="str">
            <v>NPV</v>
          </cell>
        </row>
        <row r="440">
          <cell r="A440" t="str">
            <v>36224TT26</v>
          </cell>
          <cell r="B440">
            <v>39387</v>
          </cell>
          <cell r="C440" t="str">
            <v>16 ago 2001</v>
          </cell>
          <cell r="D440">
            <v>21381.87</v>
          </cell>
          <cell r="E440">
            <v>22317.32</v>
          </cell>
          <cell r="F440">
            <v>22966.27</v>
          </cell>
          <cell r="G440">
            <v>648.95000000000005</v>
          </cell>
          <cell r="H440">
            <v>0</v>
          </cell>
          <cell r="I440">
            <v>133.63999999999999</v>
          </cell>
          <cell r="J440">
            <v>133.63999999999999</v>
          </cell>
          <cell r="K440">
            <v>7</v>
          </cell>
          <cell r="L440" t="str">
            <v>BOND</v>
          </cell>
          <cell r="M440" t="str">
            <v>NPV</v>
          </cell>
        </row>
        <row r="441">
          <cell r="A441" t="str">
            <v>36224TVW7</v>
          </cell>
          <cell r="B441" t="str">
            <v>01 dic 2007</v>
          </cell>
          <cell r="C441" t="str">
            <v>16 ago 2001</v>
          </cell>
          <cell r="D441">
            <v>84696.16</v>
          </cell>
          <cell r="E441">
            <v>88401.61</v>
          </cell>
          <cell r="F441">
            <v>90972.15</v>
          </cell>
          <cell r="G441">
            <v>2570.54</v>
          </cell>
          <cell r="H441">
            <v>0</v>
          </cell>
          <cell r="I441">
            <v>529.35</v>
          </cell>
          <cell r="J441">
            <v>529.35</v>
          </cell>
          <cell r="K441">
            <v>7.5</v>
          </cell>
          <cell r="L441" t="str">
            <v>BOND</v>
          </cell>
          <cell r="M441" t="str">
            <v>NPV</v>
          </cell>
        </row>
        <row r="442">
          <cell r="A442" t="str">
            <v>36224TWW6</v>
          </cell>
          <cell r="B442">
            <v>44866</v>
          </cell>
          <cell r="C442" t="str">
            <v>20 dic 2001</v>
          </cell>
          <cell r="D442">
            <v>8866.5400000000009</v>
          </cell>
          <cell r="E442">
            <v>9104.82</v>
          </cell>
          <cell r="F442">
            <v>9305.9699999999993</v>
          </cell>
          <cell r="G442">
            <v>201.15</v>
          </cell>
          <cell r="H442">
            <v>0</v>
          </cell>
          <cell r="I442">
            <v>51.72</v>
          </cell>
          <cell r="J442">
            <v>51.72</v>
          </cell>
          <cell r="K442">
            <v>7</v>
          </cell>
          <cell r="L442" t="str">
            <v>BOND</v>
          </cell>
          <cell r="M442" t="str">
            <v>NPV</v>
          </cell>
        </row>
        <row r="443">
          <cell r="A443" t="str">
            <v>36224TZY9</v>
          </cell>
          <cell r="B443" t="str">
            <v>01 dic 2007</v>
          </cell>
          <cell r="C443" t="str">
            <v>16 ago 2001</v>
          </cell>
          <cell r="D443">
            <v>33560.51</v>
          </cell>
          <cell r="E443">
            <v>34756.11</v>
          </cell>
          <cell r="F443">
            <v>35951.699999999997</v>
          </cell>
          <cell r="G443">
            <v>1195.5899999999999</v>
          </cell>
          <cell r="H443">
            <v>0</v>
          </cell>
          <cell r="I443">
            <v>195.77</v>
          </cell>
          <cell r="J443">
            <v>195.77</v>
          </cell>
          <cell r="K443">
            <v>7.5</v>
          </cell>
          <cell r="L443" t="str">
            <v>BOND</v>
          </cell>
          <cell r="M443" t="str">
            <v>NPV</v>
          </cell>
        </row>
        <row r="444">
          <cell r="A444" t="str">
            <v>36224TZZ6</v>
          </cell>
          <cell r="B444" t="str">
            <v>01 dic 2007</v>
          </cell>
          <cell r="C444" t="str">
            <v>16 ago 2001</v>
          </cell>
          <cell r="D444">
            <v>69763.98</v>
          </cell>
          <cell r="E444">
            <v>72249.31</v>
          </cell>
          <cell r="F444">
            <v>74734.66</v>
          </cell>
          <cell r="G444">
            <v>2485.35</v>
          </cell>
          <cell r="H444">
            <v>0</v>
          </cell>
          <cell r="I444">
            <v>406.96</v>
          </cell>
          <cell r="J444">
            <v>406.96</v>
          </cell>
          <cell r="K444">
            <v>7</v>
          </cell>
          <cell r="L444" t="str">
            <v>BOND</v>
          </cell>
          <cell r="M444" t="str">
            <v>NPV</v>
          </cell>
        </row>
        <row r="445">
          <cell r="A445" t="str">
            <v>36224UDV6</v>
          </cell>
          <cell r="B445" t="str">
            <v>01 ene 2008</v>
          </cell>
          <cell r="C445" t="str">
            <v>16 ago 2001</v>
          </cell>
          <cell r="D445">
            <v>65311.45</v>
          </cell>
          <cell r="E445">
            <v>68168.820000000007</v>
          </cell>
          <cell r="F445">
            <v>70151.03</v>
          </cell>
          <cell r="G445">
            <v>1982.21</v>
          </cell>
          <cell r="H445">
            <v>0</v>
          </cell>
          <cell r="I445">
            <v>408.2</v>
          </cell>
          <cell r="J445">
            <v>408.2</v>
          </cell>
          <cell r="K445">
            <v>7.5</v>
          </cell>
          <cell r="L445" t="str">
            <v>BOND</v>
          </cell>
          <cell r="M445" t="str">
            <v>NPV</v>
          </cell>
        </row>
        <row r="446">
          <cell r="A446" t="str">
            <v>36224UHV2</v>
          </cell>
          <cell r="B446" t="str">
            <v>01 abr 2008</v>
          </cell>
          <cell r="C446">
            <v>36573</v>
          </cell>
          <cell r="D446">
            <v>226256.16</v>
          </cell>
          <cell r="E446">
            <v>223357.26</v>
          </cell>
          <cell r="F446">
            <v>242376.91</v>
          </cell>
          <cell r="G446">
            <v>19019.650000000001</v>
          </cell>
          <cell r="H446">
            <v>0</v>
          </cell>
          <cell r="I446">
            <v>1319.83</v>
          </cell>
          <cell r="J446">
            <v>1319.83</v>
          </cell>
          <cell r="K446">
            <v>7</v>
          </cell>
          <cell r="L446" t="str">
            <v>30F360</v>
          </cell>
          <cell r="M446" t="str">
            <v>NPV</v>
          </cell>
        </row>
        <row r="447">
          <cell r="A447" t="str">
            <v>36224UT23</v>
          </cell>
          <cell r="B447" t="str">
            <v>01 dic 2007</v>
          </cell>
          <cell r="C447">
            <v>36573</v>
          </cell>
          <cell r="D447">
            <v>276093.09000000003</v>
          </cell>
          <cell r="E447">
            <v>272555.64</v>
          </cell>
          <cell r="F447">
            <v>295764.71999999997</v>
          </cell>
          <cell r="G447">
            <v>23209.08</v>
          </cell>
          <cell r="H447">
            <v>0</v>
          </cell>
          <cell r="I447">
            <v>1610.54</v>
          </cell>
          <cell r="J447">
            <v>1610.54</v>
          </cell>
          <cell r="K447">
            <v>7</v>
          </cell>
          <cell r="L447" t="str">
            <v>30F360</v>
          </cell>
          <cell r="M447" t="str">
            <v>NPV</v>
          </cell>
        </row>
        <row r="448">
          <cell r="A448" t="str">
            <v>36224UU47</v>
          </cell>
          <cell r="B448">
            <v>44866</v>
          </cell>
          <cell r="C448" t="str">
            <v>20 dic 2001</v>
          </cell>
          <cell r="D448">
            <v>683388.4</v>
          </cell>
          <cell r="E448">
            <v>701754.47</v>
          </cell>
          <cell r="F448">
            <v>717257.13</v>
          </cell>
          <cell r="G448">
            <v>15502.66</v>
          </cell>
          <cell r="H448">
            <v>0</v>
          </cell>
          <cell r="I448">
            <v>3986.43</v>
          </cell>
          <cell r="J448">
            <v>3986.43</v>
          </cell>
          <cell r="K448">
            <v>7</v>
          </cell>
          <cell r="L448" t="str">
            <v>BOND</v>
          </cell>
          <cell r="M448" t="str">
            <v>NPV</v>
          </cell>
        </row>
        <row r="449">
          <cell r="A449" t="str">
            <v>36224UZ42</v>
          </cell>
          <cell r="B449">
            <v>39600</v>
          </cell>
          <cell r="C449">
            <v>36573</v>
          </cell>
          <cell r="D449">
            <v>148721.49</v>
          </cell>
          <cell r="E449">
            <v>146816.01</v>
          </cell>
          <cell r="F449">
            <v>159317.9</v>
          </cell>
          <cell r="G449">
            <v>12501.89</v>
          </cell>
          <cell r="H449">
            <v>0</v>
          </cell>
          <cell r="I449">
            <v>867.54</v>
          </cell>
          <cell r="J449">
            <v>867.54</v>
          </cell>
          <cell r="K449">
            <v>7</v>
          </cell>
          <cell r="L449" t="str">
            <v>30F360</v>
          </cell>
          <cell r="M449" t="str">
            <v>NPV</v>
          </cell>
        </row>
        <row r="450">
          <cell r="A450" t="str">
            <v>36224UZ59</v>
          </cell>
          <cell r="B450">
            <v>39600</v>
          </cell>
          <cell r="C450">
            <v>36573</v>
          </cell>
          <cell r="D450">
            <v>250000.01</v>
          </cell>
          <cell r="E450">
            <v>246796.89</v>
          </cell>
          <cell r="F450">
            <v>267812.51</v>
          </cell>
          <cell r="G450">
            <v>21015.62</v>
          </cell>
          <cell r="H450">
            <v>0</v>
          </cell>
          <cell r="I450">
            <v>1458.33</v>
          </cell>
          <cell r="J450">
            <v>1458.33</v>
          </cell>
          <cell r="K450">
            <v>7</v>
          </cell>
          <cell r="L450" t="str">
            <v>30F360</v>
          </cell>
          <cell r="M450" t="str">
            <v>NPV</v>
          </cell>
        </row>
        <row r="451">
          <cell r="A451" t="str">
            <v>36224UZB6</v>
          </cell>
          <cell r="B451">
            <v>39508</v>
          </cell>
          <cell r="C451" t="str">
            <v>16 ago 2001</v>
          </cell>
          <cell r="D451">
            <v>18250.64</v>
          </cell>
          <cell r="E451">
            <v>19049.099999999999</v>
          </cell>
          <cell r="F451">
            <v>19607.21</v>
          </cell>
          <cell r="G451">
            <v>558.11</v>
          </cell>
          <cell r="H451">
            <v>0</v>
          </cell>
          <cell r="I451">
            <v>114.07</v>
          </cell>
          <cell r="J451">
            <v>114.07</v>
          </cell>
          <cell r="K451">
            <v>7</v>
          </cell>
          <cell r="L451" t="str">
            <v>BOND</v>
          </cell>
          <cell r="M451" t="str">
            <v>NPV</v>
          </cell>
        </row>
        <row r="452">
          <cell r="A452" t="str">
            <v>36224V4Y8</v>
          </cell>
          <cell r="B452">
            <v>39356</v>
          </cell>
          <cell r="C452" t="str">
            <v>16 ago 2001</v>
          </cell>
          <cell r="D452">
            <v>5410.79</v>
          </cell>
          <cell r="E452">
            <v>5603.54</v>
          </cell>
          <cell r="F452">
            <v>5796.31</v>
          </cell>
          <cell r="G452">
            <v>192.77</v>
          </cell>
          <cell r="H452">
            <v>0</v>
          </cell>
          <cell r="I452">
            <v>31.56</v>
          </cell>
          <cell r="J452">
            <v>31.56</v>
          </cell>
          <cell r="K452">
            <v>7</v>
          </cell>
          <cell r="L452" t="str">
            <v>BOND</v>
          </cell>
          <cell r="M452" t="str">
            <v>NPV</v>
          </cell>
        </row>
        <row r="453">
          <cell r="A453" t="str">
            <v>36224VBT1</v>
          </cell>
          <cell r="B453">
            <v>39387</v>
          </cell>
          <cell r="C453" t="str">
            <v>16 ago 2001</v>
          </cell>
          <cell r="D453">
            <v>53804.65</v>
          </cell>
          <cell r="E453">
            <v>55721.440000000002</v>
          </cell>
          <cell r="F453">
            <v>57638.23</v>
          </cell>
          <cell r="G453">
            <v>1916.79</v>
          </cell>
          <cell r="H453">
            <v>0</v>
          </cell>
          <cell r="I453">
            <v>313.86</v>
          </cell>
          <cell r="J453">
            <v>313.86</v>
          </cell>
          <cell r="K453">
            <v>7</v>
          </cell>
          <cell r="L453" t="str">
            <v>BOND</v>
          </cell>
          <cell r="M453" t="str">
            <v>NPV</v>
          </cell>
        </row>
        <row r="454">
          <cell r="A454" t="str">
            <v>36224VC29</v>
          </cell>
          <cell r="B454" t="str">
            <v>01 abr 2008</v>
          </cell>
          <cell r="C454" t="str">
            <v>16 ago 2001</v>
          </cell>
          <cell r="D454">
            <v>219542.32</v>
          </cell>
          <cell r="E454">
            <v>229147.31</v>
          </cell>
          <cell r="F454">
            <v>235860.9</v>
          </cell>
          <cell r="G454">
            <v>6713.59</v>
          </cell>
          <cell r="H454">
            <v>0</v>
          </cell>
          <cell r="I454">
            <v>1372.14</v>
          </cell>
          <cell r="J454">
            <v>1372.14</v>
          </cell>
          <cell r="K454">
            <v>7.5</v>
          </cell>
          <cell r="L454" t="str">
            <v>BOND</v>
          </cell>
          <cell r="M454" t="str">
            <v>NPV</v>
          </cell>
        </row>
        <row r="455">
          <cell r="A455" t="str">
            <v>36224WAH6</v>
          </cell>
          <cell r="B455">
            <v>39479</v>
          </cell>
          <cell r="C455" t="str">
            <v>16 ago 2001</v>
          </cell>
          <cell r="D455">
            <v>140055.6</v>
          </cell>
          <cell r="E455">
            <v>145045.07999999999</v>
          </cell>
          <cell r="F455">
            <v>150034.56</v>
          </cell>
          <cell r="G455">
            <v>4989.4799999999996</v>
          </cell>
          <cell r="H455">
            <v>0</v>
          </cell>
          <cell r="I455">
            <v>816.99</v>
          </cell>
          <cell r="J455">
            <v>816.99</v>
          </cell>
          <cell r="K455">
            <v>7</v>
          </cell>
          <cell r="L455" t="str">
            <v>BOND</v>
          </cell>
          <cell r="M455" t="str">
            <v>NPV</v>
          </cell>
        </row>
        <row r="456">
          <cell r="A456" t="str">
            <v>36224WN90</v>
          </cell>
          <cell r="B456">
            <v>39508</v>
          </cell>
          <cell r="C456" t="str">
            <v>16 ago 2001</v>
          </cell>
          <cell r="D456">
            <v>239513.01</v>
          </cell>
          <cell r="E456">
            <v>249991.7</v>
          </cell>
          <cell r="F456">
            <v>257316.01</v>
          </cell>
          <cell r="G456">
            <v>7324.31</v>
          </cell>
          <cell r="H456">
            <v>0</v>
          </cell>
          <cell r="I456">
            <v>1496.96</v>
          </cell>
          <cell r="J456">
            <v>1496.96</v>
          </cell>
          <cell r="K456">
            <v>7.5</v>
          </cell>
          <cell r="L456" t="str">
            <v>BOND</v>
          </cell>
          <cell r="M456" t="str">
            <v>NPV</v>
          </cell>
        </row>
        <row r="457">
          <cell r="A457" t="str">
            <v>36224WNC3</v>
          </cell>
          <cell r="B457">
            <v>39508</v>
          </cell>
          <cell r="C457" t="str">
            <v>16 ago 2001</v>
          </cell>
          <cell r="D457">
            <v>7190.55</v>
          </cell>
          <cell r="E457">
            <v>7505.12</v>
          </cell>
          <cell r="F457">
            <v>7725.02</v>
          </cell>
          <cell r="G457">
            <v>219.9</v>
          </cell>
          <cell r="H457">
            <v>0</v>
          </cell>
          <cell r="I457">
            <v>44.94</v>
          </cell>
          <cell r="J457">
            <v>44.94</v>
          </cell>
          <cell r="K457">
            <v>7.5</v>
          </cell>
          <cell r="L457" t="str">
            <v>BOND</v>
          </cell>
          <cell r="M457" t="str">
            <v>NPV</v>
          </cell>
        </row>
        <row r="458">
          <cell r="A458" t="str">
            <v>36224WNF6</v>
          </cell>
          <cell r="B458">
            <v>39508</v>
          </cell>
          <cell r="C458" t="str">
            <v>16 ago 2001</v>
          </cell>
          <cell r="D458">
            <v>67397.710000000006</v>
          </cell>
          <cell r="E458">
            <v>70346.36</v>
          </cell>
          <cell r="F458">
            <v>72407.38</v>
          </cell>
          <cell r="G458">
            <v>2061.02</v>
          </cell>
          <cell r="H458">
            <v>0</v>
          </cell>
          <cell r="I458">
            <v>421.24</v>
          </cell>
          <cell r="J458">
            <v>421.24</v>
          </cell>
          <cell r="K458">
            <v>7.5</v>
          </cell>
          <cell r="L458" t="str">
            <v>BOND</v>
          </cell>
          <cell r="M458" t="str">
            <v>NPV</v>
          </cell>
        </row>
        <row r="459">
          <cell r="A459" t="str">
            <v>36224WPB3</v>
          </cell>
          <cell r="B459">
            <v>39508</v>
          </cell>
          <cell r="C459" t="str">
            <v>16 ago 2001</v>
          </cell>
          <cell r="D459">
            <v>120899.77</v>
          </cell>
          <cell r="E459">
            <v>127020.32</v>
          </cell>
          <cell r="F459">
            <v>129458.26</v>
          </cell>
          <cell r="G459">
            <v>2437.94</v>
          </cell>
          <cell r="H459">
            <v>0</v>
          </cell>
          <cell r="I459">
            <v>806</v>
          </cell>
          <cell r="J459">
            <v>806</v>
          </cell>
          <cell r="K459">
            <v>7.5</v>
          </cell>
          <cell r="L459" t="str">
            <v>BOND</v>
          </cell>
          <cell r="M459" t="str">
            <v>NPV</v>
          </cell>
        </row>
        <row r="460">
          <cell r="A460" t="str">
            <v>36224WPZ0</v>
          </cell>
          <cell r="B460" t="str">
            <v>01 abr 2008</v>
          </cell>
          <cell r="C460" t="str">
            <v>16 ago 2001</v>
          </cell>
          <cell r="D460">
            <v>34743.65</v>
          </cell>
          <cell r="E460">
            <v>36263.69</v>
          </cell>
          <cell r="F460">
            <v>37326.15</v>
          </cell>
          <cell r="G460">
            <v>1062.46</v>
          </cell>
          <cell r="H460">
            <v>0</v>
          </cell>
          <cell r="I460">
            <v>217.15</v>
          </cell>
          <cell r="J460">
            <v>217.15</v>
          </cell>
          <cell r="K460">
            <v>7.5</v>
          </cell>
          <cell r="L460" t="str">
            <v>BOND</v>
          </cell>
          <cell r="M460" t="str">
            <v>NPV</v>
          </cell>
        </row>
        <row r="461">
          <cell r="A461" t="str">
            <v>36224WQC0</v>
          </cell>
          <cell r="B461" t="str">
            <v>01 abr 2008</v>
          </cell>
          <cell r="C461" t="str">
            <v>16 ago 2001</v>
          </cell>
          <cell r="D461">
            <v>72865.16</v>
          </cell>
          <cell r="E461">
            <v>74732.34</v>
          </cell>
          <cell r="F461">
            <v>76781.66</v>
          </cell>
          <cell r="G461">
            <v>2049.3200000000002</v>
          </cell>
          <cell r="H461">
            <v>0</v>
          </cell>
          <cell r="I461">
            <v>394.69</v>
          </cell>
          <cell r="J461">
            <v>394.69</v>
          </cell>
          <cell r="K461">
            <v>7.5</v>
          </cell>
          <cell r="L461" t="str">
            <v>BOND</v>
          </cell>
          <cell r="M461" t="str">
            <v>NPV</v>
          </cell>
        </row>
        <row r="462">
          <cell r="A462" t="str">
            <v>36224X2N0</v>
          </cell>
          <cell r="B462">
            <v>39508</v>
          </cell>
          <cell r="C462" t="str">
            <v>16 ago 2001</v>
          </cell>
          <cell r="D462">
            <v>87152.960000000006</v>
          </cell>
          <cell r="E462">
            <v>90965.9</v>
          </cell>
          <cell r="F462">
            <v>93631.039999999994</v>
          </cell>
          <cell r="G462">
            <v>2665.14</v>
          </cell>
          <cell r="H462">
            <v>0</v>
          </cell>
          <cell r="I462">
            <v>544.71</v>
          </cell>
          <cell r="J462">
            <v>544.71</v>
          </cell>
          <cell r="K462">
            <v>8</v>
          </cell>
          <cell r="L462" t="str">
            <v>BOND</v>
          </cell>
          <cell r="M462" t="str">
            <v>NPV</v>
          </cell>
        </row>
        <row r="463">
          <cell r="A463" t="str">
            <v>36224X4D0</v>
          </cell>
          <cell r="B463" t="str">
            <v>01 abr 2008</v>
          </cell>
          <cell r="C463" t="str">
            <v>16 ago 2001</v>
          </cell>
          <cell r="D463">
            <v>177538.56</v>
          </cell>
          <cell r="E463">
            <v>185305.86</v>
          </cell>
          <cell r="F463">
            <v>190735</v>
          </cell>
          <cell r="G463">
            <v>5429.14</v>
          </cell>
          <cell r="H463">
            <v>0</v>
          </cell>
          <cell r="I463">
            <v>1109.6199999999999</v>
          </cell>
          <cell r="J463">
            <v>1109.6199999999999</v>
          </cell>
          <cell r="K463">
            <v>6.5</v>
          </cell>
          <cell r="L463" t="str">
            <v>BOND</v>
          </cell>
          <cell r="M463" t="str">
            <v>NPV</v>
          </cell>
        </row>
        <row r="464">
          <cell r="A464" t="str">
            <v>36224XBW0</v>
          </cell>
          <cell r="B464">
            <v>44866</v>
          </cell>
          <cell r="C464" t="str">
            <v>20 dic 2001</v>
          </cell>
          <cell r="D464">
            <v>83600.100000000006</v>
          </cell>
          <cell r="E464">
            <v>85846.85</v>
          </cell>
          <cell r="F464">
            <v>87743.32</v>
          </cell>
          <cell r="G464">
            <v>1896.47</v>
          </cell>
          <cell r="H464">
            <v>0</v>
          </cell>
          <cell r="I464">
            <v>487.67</v>
          </cell>
          <cell r="J464">
            <v>487.67</v>
          </cell>
          <cell r="K464">
            <v>7</v>
          </cell>
          <cell r="L464" t="str">
            <v>BOND</v>
          </cell>
          <cell r="M464" t="str">
            <v>NPV</v>
          </cell>
        </row>
        <row r="465">
          <cell r="A465" t="str">
            <v>36224XD32</v>
          </cell>
          <cell r="B465">
            <v>39387</v>
          </cell>
          <cell r="C465" t="str">
            <v>16 ago 2001</v>
          </cell>
          <cell r="D465">
            <v>119014.46</v>
          </cell>
          <cell r="E465">
            <v>123254.34</v>
          </cell>
          <cell r="F465">
            <v>127494.24</v>
          </cell>
          <cell r="G465">
            <v>4239.8999999999996</v>
          </cell>
          <cell r="H465">
            <v>0</v>
          </cell>
          <cell r="I465">
            <v>694.25</v>
          </cell>
          <cell r="J465">
            <v>694.25</v>
          </cell>
          <cell r="K465">
            <v>7.5</v>
          </cell>
          <cell r="L465" t="str">
            <v>BOND</v>
          </cell>
          <cell r="M465" t="str">
            <v>NPV</v>
          </cell>
        </row>
        <row r="466">
          <cell r="A466" t="str">
            <v>36224XMT5</v>
          </cell>
          <cell r="B466" t="str">
            <v>01 ene 2008</v>
          </cell>
          <cell r="C466">
            <v>36573</v>
          </cell>
          <cell r="D466">
            <v>64176.67</v>
          </cell>
          <cell r="E466">
            <v>63354.43</v>
          </cell>
          <cell r="F466">
            <v>68749.259999999995</v>
          </cell>
          <cell r="G466">
            <v>5394.83</v>
          </cell>
          <cell r="H466">
            <v>0</v>
          </cell>
          <cell r="I466">
            <v>374.36</v>
          </cell>
          <cell r="J466">
            <v>374.36</v>
          </cell>
          <cell r="K466">
            <v>7</v>
          </cell>
          <cell r="L466" t="str">
            <v>30F360</v>
          </cell>
          <cell r="M466" t="str">
            <v>NPV</v>
          </cell>
        </row>
        <row r="467">
          <cell r="A467" t="str">
            <v>36224XP88</v>
          </cell>
          <cell r="B467" t="str">
            <v>01 abr 2008</v>
          </cell>
          <cell r="C467" t="str">
            <v>16 ago 2001</v>
          </cell>
          <cell r="D467">
            <v>145842.18</v>
          </cell>
          <cell r="E467">
            <v>152222.78</v>
          </cell>
          <cell r="F467">
            <v>156682.63</v>
          </cell>
          <cell r="G467">
            <v>4459.8500000000004</v>
          </cell>
          <cell r="H467">
            <v>0</v>
          </cell>
          <cell r="I467">
            <v>911.51</v>
          </cell>
          <cell r="J467">
            <v>911.51</v>
          </cell>
          <cell r="K467">
            <v>7.5</v>
          </cell>
          <cell r="L467" t="str">
            <v>BOND</v>
          </cell>
          <cell r="M467" t="str">
            <v>NPV</v>
          </cell>
        </row>
        <row r="468">
          <cell r="A468" t="str">
            <v>36224XPW5</v>
          </cell>
          <cell r="B468">
            <v>39508</v>
          </cell>
          <cell r="C468" t="str">
            <v>16 ago 2001</v>
          </cell>
          <cell r="D468">
            <v>46790.54</v>
          </cell>
          <cell r="E468">
            <v>48837.62</v>
          </cell>
          <cell r="F468">
            <v>50257.72</v>
          </cell>
          <cell r="G468">
            <v>1420.1</v>
          </cell>
          <cell r="H468">
            <v>0</v>
          </cell>
          <cell r="I468">
            <v>292.44</v>
          </cell>
          <cell r="J468">
            <v>292.44</v>
          </cell>
          <cell r="K468">
            <v>7.5</v>
          </cell>
          <cell r="L468" t="str">
            <v>BOND</v>
          </cell>
          <cell r="M468" t="str">
            <v>NPV</v>
          </cell>
        </row>
        <row r="469">
          <cell r="A469" t="str">
            <v>36224XPX3</v>
          </cell>
          <cell r="B469">
            <v>39508</v>
          </cell>
          <cell r="C469" t="str">
            <v>16 ago 2001</v>
          </cell>
          <cell r="D469">
            <v>415671.75</v>
          </cell>
          <cell r="E469">
            <v>430480.06</v>
          </cell>
          <cell r="F469">
            <v>445288.36</v>
          </cell>
          <cell r="G469">
            <v>14808.3</v>
          </cell>
          <cell r="H469">
            <v>0</v>
          </cell>
          <cell r="I469">
            <v>2424.75</v>
          </cell>
          <cell r="J469">
            <v>2424.75</v>
          </cell>
          <cell r="K469">
            <v>7.5</v>
          </cell>
          <cell r="L469" t="str">
            <v>BOND</v>
          </cell>
          <cell r="M469" t="str">
            <v>NPV</v>
          </cell>
        </row>
        <row r="470">
          <cell r="A470" t="str">
            <v>36224XX97</v>
          </cell>
          <cell r="B470">
            <v>39508</v>
          </cell>
          <cell r="C470" t="str">
            <v>16 ago 2001</v>
          </cell>
          <cell r="D470">
            <v>91455.59</v>
          </cell>
          <cell r="E470">
            <v>95456.78</v>
          </cell>
          <cell r="F470">
            <v>98253.48</v>
          </cell>
          <cell r="G470">
            <v>2796.7</v>
          </cell>
          <cell r="H470">
            <v>0</v>
          </cell>
          <cell r="I470">
            <v>571.6</v>
          </cell>
          <cell r="J470">
            <v>571.6</v>
          </cell>
          <cell r="K470">
            <v>7</v>
          </cell>
          <cell r="L470" t="str">
            <v>BOND</v>
          </cell>
          <cell r="M470" t="str">
            <v>NPV</v>
          </cell>
        </row>
        <row r="471">
          <cell r="A471" t="str">
            <v>36224XXT3</v>
          </cell>
          <cell r="B471">
            <v>39479</v>
          </cell>
          <cell r="C471" t="str">
            <v>16 ago 2001</v>
          </cell>
          <cell r="D471">
            <v>57285.37</v>
          </cell>
          <cell r="E471">
            <v>59791.6</v>
          </cell>
          <cell r="F471">
            <v>61530.22</v>
          </cell>
          <cell r="G471">
            <v>1738.62</v>
          </cell>
          <cell r="H471">
            <v>0</v>
          </cell>
          <cell r="I471">
            <v>358.03</v>
          </cell>
          <cell r="J471">
            <v>358.03</v>
          </cell>
          <cell r="K471">
            <v>7.5</v>
          </cell>
          <cell r="L471" t="str">
            <v>BOND</v>
          </cell>
          <cell r="M471" t="str">
            <v>NPV</v>
          </cell>
        </row>
        <row r="472">
          <cell r="A472" t="str">
            <v>36224YCY3</v>
          </cell>
          <cell r="B472">
            <v>39387</v>
          </cell>
          <cell r="C472" t="str">
            <v>16 ago 2001</v>
          </cell>
          <cell r="D472">
            <v>14907.05</v>
          </cell>
          <cell r="E472">
            <v>15559.23</v>
          </cell>
          <cell r="F472">
            <v>16011.66</v>
          </cell>
          <cell r="G472">
            <v>452.43</v>
          </cell>
          <cell r="H472">
            <v>0</v>
          </cell>
          <cell r="I472">
            <v>93.17</v>
          </cell>
          <cell r="J472">
            <v>93.17</v>
          </cell>
          <cell r="K472">
            <v>7</v>
          </cell>
          <cell r="L472" t="str">
            <v>BOND</v>
          </cell>
          <cell r="M472" t="str">
            <v>NPV</v>
          </cell>
        </row>
        <row r="473">
          <cell r="A473" t="str">
            <v>36224YM22</v>
          </cell>
          <cell r="B473" t="str">
            <v>01 dic 2022</v>
          </cell>
          <cell r="C473" t="str">
            <v>20 dic 2001</v>
          </cell>
          <cell r="D473">
            <v>69291.97</v>
          </cell>
          <cell r="E473">
            <v>71154.2</v>
          </cell>
          <cell r="F473">
            <v>72726.080000000002</v>
          </cell>
          <cell r="G473">
            <v>1571.88</v>
          </cell>
          <cell r="H473">
            <v>0</v>
          </cell>
          <cell r="I473">
            <v>404.2</v>
          </cell>
          <cell r="J473">
            <v>404.2</v>
          </cell>
          <cell r="K473">
            <v>7</v>
          </cell>
          <cell r="L473" t="str">
            <v>BOND</v>
          </cell>
          <cell r="M473" t="str">
            <v>NPV</v>
          </cell>
        </row>
        <row r="474">
          <cell r="A474" t="str">
            <v>36224YQK8</v>
          </cell>
          <cell r="B474">
            <v>39508</v>
          </cell>
          <cell r="C474" t="str">
            <v>16 ago 2001</v>
          </cell>
          <cell r="D474">
            <v>148056.35999999999</v>
          </cell>
          <cell r="E474">
            <v>153330.87</v>
          </cell>
          <cell r="F474">
            <v>158605.38</v>
          </cell>
          <cell r="G474">
            <v>5274.51</v>
          </cell>
          <cell r="H474">
            <v>0</v>
          </cell>
          <cell r="I474">
            <v>863.66</v>
          </cell>
          <cell r="J474">
            <v>863.66</v>
          </cell>
          <cell r="K474">
            <v>7.5</v>
          </cell>
          <cell r="L474" t="str">
            <v>BOND</v>
          </cell>
          <cell r="M474" t="str">
            <v>NPV</v>
          </cell>
        </row>
        <row r="475">
          <cell r="A475" t="str">
            <v>36224YQL6</v>
          </cell>
          <cell r="B475">
            <v>39508</v>
          </cell>
          <cell r="C475" t="str">
            <v>16 ago 2001</v>
          </cell>
          <cell r="D475">
            <v>101388.06</v>
          </cell>
          <cell r="E475">
            <v>105000</v>
          </cell>
          <cell r="F475">
            <v>108611.96</v>
          </cell>
          <cell r="G475">
            <v>3611.96</v>
          </cell>
          <cell r="H475">
            <v>0</v>
          </cell>
          <cell r="I475">
            <v>591.42999999999995</v>
          </cell>
          <cell r="J475">
            <v>591.42999999999995</v>
          </cell>
          <cell r="K475">
            <v>7.5</v>
          </cell>
          <cell r="L475" t="str">
            <v>BOND</v>
          </cell>
          <cell r="M475" t="str">
            <v>NPV</v>
          </cell>
        </row>
        <row r="476">
          <cell r="A476" t="str">
            <v>36225AA91</v>
          </cell>
          <cell r="B476" t="str">
            <v>01 dic 2023</v>
          </cell>
          <cell r="C476" t="str">
            <v>25 ene 2000</v>
          </cell>
          <cell r="D476">
            <v>5390147.5599999996</v>
          </cell>
          <cell r="E476">
            <v>5090320.6100000003</v>
          </cell>
          <cell r="F476">
            <v>5582171.5700000003</v>
          </cell>
          <cell r="G476">
            <v>491850.96</v>
          </cell>
          <cell r="H476">
            <v>0</v>
          </cell>
          <cell r="I476">
            <v>29196.63</v>
          </cell>
          <cell r="J476">
            <v>29196.63</v>
          </cell>
          <cell r="K476">
            <v>6.5</v>
          </cell>
          <cell r="L476" t="str">
            <v>30F360</v>
          </cell>
          <cell r="M476" t="str">
            <v>NPV</v>
          </cell>
        </row>
        <row r="477">
          <cell r="A477" t="str">
            <v>36225ABA7</v>
          </cell>
          <cell r="B477">
            <v>45474</v>
          </cell>
          <cell r="C477" t="str">
            <v>25 ene 2000</v>
          </cell>
          <cell r="D477">
            <v>10802547.470000001</v>
          </cell>
          <cell r="E477">
            <v>10201655.77</v>
          </cell>
          <cell r="F477">
            <v>11187388.220000001</v>
          </cell>
          <cell r="G477">
            <v>985732.45</v>
          </cell>
          <cell r="H477">
            <v>0</v>
          </cell>
          <cell r="I477">
            <v>58513.8</v>
          </cell>
          <cell r="J477">
            <v>58513.8</v>
          </cell>
          <cell r="K477">
            <v>6.5</v>
          </cell>
          <cell r="L477" t="str">
            <v>30F360</v>
          </cell>
          <cell r="M477" t="str">
            <v>NPV</v>
          </cell>
        </row>
        <row r="478">
          <cell r="A478" t="str">
            <v>36225AK25</v>
          </cell>
          <cell r="B478" t="str">
            <v>01 ene 2011</v>
          </cell>
          <cell r="C478">
            <v>37396</v>
          </cell>
          <cell r="D478">
            <v>2289170.9700000002</v>
          </cell>
          <cell r="E478">
            <v>2359276.84</v>
          </cell>
          <cell r="F478">
            <v>2390398.11</v>
          </cell>
          <cell r="G478">
            <v>31121.27</v>
          </cell>
          <cell r="H478">
            <v>0</v>
          </cell>
          <cell r="I478">
            <v>11445.85</v>
          </cell>
          <cell r="J478">
            <v>11445.85</v>
          </cell>
          <cell r="K478">
            <v>6</v>
          </cell>
          <cell r="L478" t="str">
            <v>BOND</v>
          </cell>
          <cell r="M478" t="str">
            <v>NPV</v>
          </cell>
        </row>
        <row r="479">
          <cell r="A479" t="str">
            <v>36225AL73</v>
          </cell>
          <cell r="B479">
            <v>39934</v>
          </cell>
          <cell r="C479" t="str">
            <v>16 ago 2001</v>
          </cell>
          <cell r="D479">
            <v>662589.23</v>
          </cell>
          <cell r="E479">
            <v>679568.09</v>
          </cell>
          <cell r="F479">
            <v>698203.4</v>
          </cell>
          <cell r="G479">
            <v>18635.310000000001</v>
          </cell>
          <cell r="H479">
            <v>0</v>
          </cell>
          <cell r="I479">
            <v>3589.03</v>
          </cell>
          <cell r="J479">
            <v>3589.03</v>
          </cell>
          <cell r="K479">
            <v>6.5</v>
          </cell>
          <cell r="L479" t="str">
            <v>BOND</v>
          </cell>
          <cell r="M479" t="str">
            <v>NPV</v>
          </cell>
        </row>
        <row r="480">
          <cell r="A480" t="str">
            <v>36225AP46</v>
          </cell>
          <cell r="B480">
            <v>39203</v>
          </cell>
          <cell r="C480" t="str">
            <v>27 ago 2001</v>
          </cell>
          <cell r="D480">
            <v>3010549.56</v>
          </cell>
          <cell r="E480">
            <v>3149787.48</v>
          </cell>
          <cell r="F480">
            <v>3181849.83</v>
          </cell>
          <cell r="G480">
            <v>32062.35</v>
          </cell>
          <cell r="H480">
            <v>0</v>
          </cell>
          <cell r="I480">
            <v>20070.330000000002</v>
          </cell>
          <cell r="J480">
            <v>20070.330000000002</v>
          </cell>
          <cell r="K480">
            <v>8</v>
          </cell>
          <cell r="L480" t="str">
            <v>30F360</v>
          </cell>
          <cell r="M480" t="str">
            <v>NPV</v>
          </cell>
        </row>
        <row r="481">
          <cell r="A481" t="str">
            <v>36225AQP8</v>
          </cell>
          <cell r="B481">
            <v>39965</v>
          </cell>
          <cell r="C481" t="str">
            <v>16 ago 2001</v>
          </cell>
          <cell r="D481">
            <v>655803.61</v>
          </cell>
          <cell r="E481">
            <v>684495.01</v>
          </cell>
          <cell r="F481">
            <v>704549.49</v>
          </cell>
          <cell r="G481">
            <v>20054.48</v>
          </cell>
          <cell r="H481">
            <v>0</v>
          </cell>
          <cell r="I481">
            <v>4098.7700000000004</v>
          </cell>
          <cell r="J481">
            <v>4098.7700000000004</v>
          </cell>
          <cell r="K481">
            <v>7.5</v>
          </cell>
          <cell r="L481" t="str">
            <v>BOND</v>
          </cell>
          <cell r="M481" t="str">
            <v>NPV</v>
          </cell>
        </row>
        <row r="482">
          <cell r="A482" t="str">
            <v>36225AZT0</v>
          </cell>
          <cell r="B482">
            <v>41334</v>
          </cell>
          <cell r="C482">
            <v>37392</v>
          </cell>
          <cell r="D482">
            <v>21050333.109999999</v>
          </cell>
          <cell r="E482">
            <v>21754203.620000001</v>
          </cell>
          <cell r="F482">
            <v>22094008.629999999</v>
          </cell>
          <cell r="G482">
            <v>339805.01</v>
          </cell>
          <cell r="H482">
            <v>0</v>
          </cell>
          <cell r="I482">
            <v>114022.64</v>
          </cell>
          <cell r="J482">
            <v>114022.64</v>
          </cell>
          <cell r="K482">
            <v>6.5</v>
          </cell>
          <cell r="L482" t="str">
            <v>BOND</v>
          </cell>
          <cell r="M482" t="str">
            <v>NPV</v>
          </cell>
        </row>
        <row r="483">
          <cell r="A483" t="str">
            <v>36225BRE0</v>
          </cell>
          <cell r="B483">
            <v>42644</v>
          </cell>
          <cell r="C483">
            <v>37414</v>
          </cell>
          <cell r="D483">
            <v>11507631.460000001</v>
          </cell>
          <cell r="E483">
            <v>12217868.09</v>
          </cell>
          <cell r="F483">
            <v>12246996.779999999</v>
          </cell>
          <cell r="G483">
            <v>29128.69</v>
          </cell>
          <cell r="H483">
            <v>0</v>
          </cell>
          <cell r="I483">
            <v>71922.7</v>
          </cell>
          <cell r="J483">
            <v>71922.7</v>
          </cell>
          <cell r="K483">
            <v>7.5</v>
          </cell>
          <cell r="L483" t="str">
            <v>BOND</v>
          </cell>
          <cell r="M483" t="str">
            <v>NPV</v>
          </cell>
        </row>
        <row r="484">
          <cell r="A484" t="str">
            <v>3837H0MG5</v>
          </cell>
          <cell r="B484">
            <v>44470</v>
          </cell>
          <cell r="C484" t="str">
            <v>10 ene 2001</v>
          </cell>
          <cell r="D484">
            <v>1140985.71</v>
          </cell>
          <cell r="E484">
            <v>1154891.48</v>
          </cell>
          <cell r="F484">
            <v>1141156.8600000001</v>
          </cell>
          <cell r="G484">
            <v>-13734.62</v>
          </cell>
          <cell r="H484">
            <v>0</v>
          </cell>
          <cell r="I484">
            <v>6655.75</v>
          </cell>
          <cell r="J484">
            <v>6655.75</v>
          </cell>
          <cell r="K484">
            <v>7</v>
          </cell>
          <cell r="L484" t="str">
            <v>30F360</v>
          </cell>
          <cell r="M484" t="str">
            <v>NPV</v>
          </cell>
        </row>
        <row r="485">
          <cell r="A485" t="str">
            <v>3837H0MM2</v>
          </cell>
          <cell r="B485">
            <v>44713</v>
          </cell>
          <cell r="C485">
            <v>37216</v>
          </cell>
          <cell r="D485">
            <v>2274373.69</v>
          </cell>
          <cell r="E485">
            <v>2317018.19</v>
          </cell>
          <cell r="F485">
            <v>2291749.91</v>
          </cell>
          <cell r="G485">
            <v>-25268.28</v>
          </cell>
          <cell r="H485">
            <v>0</v>
          </cell>
          <cell r="I485">
            <v>13267.18</v>
          </cell>
          <cell r="J485">
            <v>13267.18</v>
          </cell>
          <cell r="K485">
            <v>7</v>
          </cell>
          <cell r="L485" t="str">
            <v>BOND</v>
          </cell>
          <cell r="M485" t="str">
            <v>NPV</v>
          </cell>
        </row>
        <row r="486">
          <cell r="A486" t="str">
            <v>3837H0NM1</v>
          </cell>
          <cell r="B486">
            <v>43009</v>
          </cell>
          <cell r="C486">
            <v>37064</v>
          </cell>
          <cell r="D486">
            <v>2738177.23</v>
          </cell>
          <cell r="E486">
            <v>2789518.05</v>
          </cell>
          <cell r="F486">
            <v>2778483.2</v>
          </cell>
          <cell r="G486">
            <v>-11034.85</v>
          </cell>
          <cell r="H486">
            <v>0</v>
          </cell>
          <cell r="I486">
            <v>14831.79</v>
          </cell>
          <cell r="J486">
            <v>14831.79</v>
          </cell>
          <cell r="K486">
            <v>6.5</v>
          </cell>
          <cell r="L486" t="str">
            <v>BOND</v>
          </cell>
          <cell r="M486" t="str">
            <v>NPV</v>
          </cell>
        </row>
        <row r="487">
          <cell r="A487" t="str">
            <v>3837H1PF2</v>
          </cell>
          <cell r="B487">
            <v>45078</v>
          </cell>
          <cell r="C487" t="str">
            <v>05 dic 2000</v>
          </cell>
          <cell r="D487">
            <v>2342952.1</v>
          </cell>
          <cell r="E487">
            <v>2334898.19</v>
          </cell>
          <cell r="F487">
            <v>2405532.35</v>
          </cell>
          <cell r="G487">
            <v>70634.16</v>
          </cell>
          <cell r="H487">
            <v>0</v>
          </cell>
          <cell r="I487">
            <v>12690.99</v>
          </cell>
          <cell r="J487">
            <v>12690.99</v>
          </cell>
          <cell r="K487">
            <v>6.5</v>
          </cell>
          <cell r="L487" t="str">
            <v>30F360</v>
          </cell>
          <cell r="M487" t="str">
            <v>NPV</v>
          </cell>
        </row>
        <row r="488">
          <cell r="A488" t="str">
            <v>3837H3D53</v>
          </cell>
          <cell r="B488">
            <v>39203</v>
          </cell>
          <cell r="C488">
            <v>36928</v>
          </cell>
          <cell r="D488">
            <v>4827529.6100000003</v>
          </cell>
          <cell r="E488">
            <v>5002527.57</v>
          </cell>
          <cell r="F488">
            <v>5100960.8899999997</v>
          </cell>
          <cell r="G488">
            <v>98433.32</v>
          </cell>
          <cell r="H488">
            <v>0</v>
          </cell>
          <cell r="I488">
            <v>30172.06</v>
          </cell>
          <cell r="J488">
            <v>30172.06</v>
          </cell>
          <cell r="K488">
            <v>7.5</v>
          </cell>
          <cell r="L488" t="str">
            <v>30F360</v>
          </cell>
          <cell r="M488" t="str">
            <v>NPV</v>
          </cell>
        </row>
        <row r="489">
          <cell r="A489" t="str">
            <v>3837H4AJ4</v>
          </cell>
          <cell r="B489" t="str">
            <v>01 ago 2006</v>
          </cell>
          <cell r="C489" t="str">
            <v>30 ene 2002</v>
          </cell>
          <cell r="D489">
            <v>8397222.6899999995</v>
          </cell>
          <cell r="E489">
            <v>8670132.4299999997</v>
          </cell>
          <cell r="F489">
            <v>8498913.0600000005</v>
          </cell>
          <cell r="G489">
            <v>-171219.37</v>
          </cell>
          <cell r="H489">
            <v>0</v>
          </cell>
          <cell r="I489">
            <v>52482.64</v>
          </cell>
          <cell r="J489">
            <v>52482.64</v>
          </cell>
          <cell r="K489">
            <v>7.5</v>
          </cell>
          <cell r="L489" t="str">
            <v>BOND</v>
          </cell>
          <cell r="M489" t="str">
            <v>NPV</v>
          </cell>
        </row>
        <row r="490">
          <cell r="A490" t="str">
            <v>3837H4MY8</v>
          </cell>
          <cell r="B490">
            <v>46661</v>
          </cell>
          <cell r="C490">
            <v>37200</v>
          </cell>
          <cell r="D490">
            <v>1810088.41</v>
          </cell>
          <cell r="E490">
            <v>1853078.01</v>
          </cell>
          <cell r="F490">
            <v>1810776.24</v>
          </cell>
          <cell r="G490">
            <v>-42301.77</v>
          </cell>
          <cell r="H490">
            <v>0</v>
          </cell>
          <cell r="I490">
            <v>12067.26</v>
          </cell>
          <cell r="J490">
            <v>12067.26</v>
          </cell>
          <cell r="K490">
            <v>8</v>
          </cell>
          <cell r="L490" t="str">
            <v>BOND</v>
          </cell>
          <cell r="M490" t="str">
            <v>NPV</v>
          </cell>
        </row>
        <row r="491">
          <cell r="A491" t="str">
            <v>3837H4ZY4</v>
          </cell>
          <cell r="B491" t="str">
            <v>01 abr 2011</v>
          </cell>
          <cell r="C491">
            <v>37043</v>
          </cell>
          <cell r="D491">
            <v>11726197.4</v>
          </cell>
          <cell r="E491">
            <v>12151272.060000001</v>
          </cell>
          <cell r="F491">
            <v>11982414.810000001</v>
          </cell>
          <cell r="G491">
            <v>-168857.25</v>
          </cell>
          <cell r="H491">
            <v>0</v>
          </cell>
          <cell r="I491">
            <v>75731.69</v>
          </cell>
          <cell r="J491">
            <v>75731.69</v>
          </cell>
          <cell r="K491">
            <v>7.75</v>
          </cell>
          <cell r="L491" t="str">
            <v>BOND</v>
          </cell>
          <cell r="M491" t="str">
            <v>NPV</v>
          </cell>
        </row>
        <row r="492">
          <cell r="A492" t="str">
            <v>BE0000275819</v>
          </cell>
          <cell r="B492">
            <v>38275</v>
          </cell>
          <cell r="C492" t="str">
            <v>21 ago 2001</v>
          </cell>
          <cell r="D492">
            <v>5000000</v>
          </cell>
          <cell r="E492">
            <v>5498000</v>
          </cell>
          <cell r="F492">
            <v>5414450</v>
          </cell>
          <cell r="G492">
            <v>-83550</v>
          </cell>
          <cell r="H492">
            <v>0</v>
          </cell>
          <cell r="I492">
            <v>307876.71000000002</v>
          </cell>
          <cell r="J492">
            <v>307876.71000000002</v>
          </cell>
          <cell r="K492">
            <v>7.75</v>
          </cell>
          <cell r="L492" t="str">
            <v>ACTUAL</v>
          </cell>
          <cell r="M492" t="str">
            <v>RPI</v>
          </cell>
        </row>
        <row r="493">
          <cell r="A493" t="str">
            <v>DE0001134963</v>
          </cell>
          <cell r="B493" t="str">
            <v>03 ene 2005</v>
          </cell>
          <cell r="C493" t="str">
            <v>25 ene 2002</v>
          </cell>
          <cell r="D493">
            <v>6500000</v>
          </cell>
          <cell r="E493">
            <v>7081100</v>
          </cell>
          <cell r="F493">
            <v>7030530</v>
          </cell>
          <cell r="G493">
            <v>-50570</v>
          </cell>
          <cell r="H493">
            <v>28893.84</v>
          </cell>
          <cell r="I493">
            <v>246910.95</v>
          </cell>
          <cell r="J493">
            <v>275804.79000000004</v>
          </cell>
          <cell r="K493">
            <v>7.38</v>
          </cell>
          <cell r="L493" t="str">
            <v>ACTUAL</v>
          </cell>
          <cell r="M493" t="str">
            <v>RPI</v>
          </cell>
        </row>
        <row r="494">
          <cell r="A494" t="str">
            <v>DE0001141356</v>
          </cell>
          <cell r="B494">
            <v>38492</v>
          </cell>
          <cell r="C494">
            <v>37069</v>
          </cell>
          <cell r="D494">
            <v>1000000</v>
          </cell>
          <cell r="E494">
            <v>1021300</v>
          </cell>
          <cell r="F494">
            <v>1031520</v>
          </cell>
          <cell r="G494">
            <v>10220</v>
          </cell>
          <cell r="H494">
            <v>0</v>
          </cell>
          <cell r="I494">
            <v>10000</v>
          </cell>
          <cell r="J494">
            <v>10000</v>
          </cell>
          <cell r="K494">
            <v>5</v>
          </cell>
          <cell r="L494" t="str">
            <v>ACTUAL</v>
          </cell>
          <cell r="M494" t="str">
            <v>OFC</v>
          </cell>
        </row>
        <row r="495">
          <cell r="A495" t="str">
            <v>DK0009917833</v>
          </cell>
          <cell r="B495" t="str">
            <v>15 dic 2004</v>
          </cell>
          <cell r="C495">
            <v>37404</v>
          </cell>
          <cell r="D495">
            <v>40000000</v>
          </cell>
          <cell r="E495">
            <v>42104000</v>
          </cell>
          <cell r="F495">
            <v>42509960</v>
          </cell>
          <cell r="G495">
            <v>405960</v>
          </cell>
          <cell r="H495">
            <v>1258082.19</v>
          </cell>
          <cell r="I495">
            <v>498630.14</v>
          </cell>
          <cell r="J495">
            <v>1756712.33</v>
          </cell>
          <cell r="K495">
            <v>7</v>
          </cell>
          <cell r="L495" t="str">
            <v>ACTUAL</v>
          </cell>
          <cell r="M495" t="str">
            <v>RPI</v>
          </cell>
        </row>
        <row r="496">
          <cell r="A496" t="str">
            <v>FR0000499311</v>
          </cell>
          <cell r="B496" t="str">
            <v>07 abr 2005</v>
          </cell>
          <cell r="C496">
            <v>37207</v>
          </cell>
          <cell r="D496">
            <v>1000000</v>
          </cell>
          <cell r="E496">
            <v>999700</v>
          </cell>
          <cell r="F496">
            <v>1001550</v>
          </cell>
          <cell r="G496">
            <v>1850</v>
          </cell>
          <cell r="H496">
            <v>0</v>
          </cell>
          <cell r="I496">
            <v>2358.67</v>
          </cell>
          <cell r="J496">
            <v>2358.67</v>
          </cell>
          <cell r="K496">
            <v>3.54</v>
          </cell>
          <cell r="L496" t="str">
            <v>A360</v>
          </cell>
          <cell r="M496" t="str">
            <v>NPV</v>
          </cell>
        </row>
        <row r="497">
          <cell r="A497" t="str">
            <v>FR0101659813</v>
          </cell>
          <cell r="B497">
            <v>38545</v>
          </cell>
          <cell r="C497" t="str">
            <v>10 abr 2001</v>
          </cell>
          <cell r="D497">
            <v>2000000</v>
          </cell>
          <cell r="E497">
            <v>2041800</v>
          </cell>
          <cell r="F497">
            <v>2060620</v>
          </cell>
          <cell r="G497">
            <v>18820</v>
          </cell>
          <cell r="H497">
            <v>0</v>
          </cell>
          <cell r="I497">
            <v>5479.45</v>
          </cell>
          <cell r="J497">
            <v>5479.45</v>
          </cell>
          <cell r="K497">
            <v>5</v>
          </cell>
          <cell r="L497" t="str">
            <v>ACTUAL</v>
          </cell>
          <cell r="M497" t="str">
            <v>RPI</v>
          </cell>
        </row>
        <row r="498">
          <cell r="A498" t="str">
            <v>FR0104446457</v>
          </cell>
          <cell r="B498" t="str">
            <v>29 ago 2002</v>
          </cell>
          <cell r="C498">
            <v>37431</v>
          </cell>
          <cell r="D498">
            <v>11000000</v>
          </cell>
          <cell r="E498">
            <v>10932654.810000001</v>
          </cell>
          <cell r="F498">
            <v>10969200</v>
          </cell>
          <cell r="G498">
            <v>36545.19</v>
          </cell>
          <cell r="H498">
            <v>0</v>
          </cell>
          <cell r="I498">
            <v>0</v>
          </cell>
          <cell r="J498">
            <v>0</v>
          </cell>
          <cell r="K498">
            <v>3.36</v>
          </cell>
          <cell r="L498" t="str">
            <v>A360</v>
          </cell>
          <cell r="M498" t="str">
            <v>TBL</v>
          </cell>
        </row>
        <row r="499">
          <cell r="A499" t="str">
            <v>FR0104446564</v>
          </cell>
          <cell r="B499" t="str">
            <v>27 dic 2002</v>
          </cell>
          <cell r="C499">
            <v>37435</v>
          </cell>
          <cell r="D499">
            <v>4000000</v>
          </cell>
          <cell r="E499">
            <v>3931527</v>
          </cell>
          <cell r="F499">
            <v>3945600</v>
          </cell>
          <cell r="G499">
            <v>14073</v>
          </cell>
          <cell r="H499">
            <v>0</v>
          </cell>
          <cell r="I499">
            <v>0</v>
          </cell>
          <cell r="J499">
            <v>0</v>
          </cell>
          <cell r="K499">
            <v>3.45</v>
          </cell>
          <cell r="L499" t="str">
            <v>A360</v>
          </cell>
          <cell r="M499" t="str">
            <v>DIS</v>
          </cell>
        </row>
        <row r="500">
          <cell r="A500" t="str">
            <v>IT0001305454</v>
          </cell>
          <cell r="B500">
            <v>38018</v>
          </cell>
          <cell r="C500">
            <v>36811</v>
          </cell>
          <cell r="D500">
            <v>700000</v>
          </cell>
          <cell r="E500">
            <v>656740</v>
          </cell>
          <cell r="F500">
            <v>697263</v>
          </cell>
          <cell r="G500">
            <v>40523</v>
          </cell>
          <cell r="H500">
            <v>0</v>
          </cell>
          <cell r="I500">
            <v>11375</v>
          </cell>
          <cell r="J500">
            <v>11375</v>
          </cell>
          <cell r="K500">
            <v>3.25</v>
          </cell>
          <cell r="L500" t="str">
            <v>ACTUAL</v>
          </cell>
          <cell r="M500" t="str">
            <v>RPI</v>
          </cell>
        </row>
        <row r="501">
          <cell r="A501" t="str">
            <v>IT0001326567</v>
          </cell>
          <cell r="B501" t="str">
            <v>15 abr 2004</v>
          </cell>
          <cell r="C501" t="str">
            <v>07 ago 2001</v>
          </cell>
          <cell r="D501">
            <v>6000000</v>
          </cell>
          <cell r="E501">
            <v>5835000</v>
          </cell>
          <cell r="F501">
            <v>5968980</v>
          </cell>
          <cell r="G501">
            <v>133980</v>
          </cell>
          <cell r="H501">
            <v>0</v>
          </cell>
          <cell r="I501">
            <v>57541.2</v>
          </cell>
          <cell r="J501">
            <v>57541.2</v>
          </cell>
          <cell r="K501">
            <v>3.25</v>
          </cell>
          <cell r="L501" t="str">
            <v>ACTUAL</v>
          </cell>
          <cell r="M501" t="str">
            <v>RPI</v>
          </cell>
        </row>
        <row r="502">
          <cell r="A502" t="str">
            <v>IT0003101992</v>
          </cell>
          <cell r="B502">
            <v>38061</v>
          </cell>
          <cell r="C502" t="str">
            <v>21 ago 2001</v>
          </cell>
          <cell r="D502">
            <v>6000000</v>
          </cell>
          <cell r="E502">
            <v>6042000</v>
          </cell>
          <cell r="F502">
            <v>6087300</v>
          </cell>
          <cell r="G502">
            <v>45300</v>
          </cell>
          <cell r="H502">
            <v>0</v>
          </cell>
          <cell r="I502">
            <v>101983.8</v>
          </cell>
          <cell r="J502">
            <v>101983.8</v>
          </cell>
          <cell r="K502">
            <v>4.5</v>
          </cell>
          <cell r="L502" t="str">
            <v>ACTUAL</v>
          </cell>
          <cell r="M502" t="str">
            <v>RPI</v>
          </cell>
        </row>
        <row r="503">
          <cell r="A503" t="str">
            <v>NL0000102663</v>
          </cell>
          <cell r="B503">
            <v>38548</v>
          </cell>
          <cell r="C503">
            <v>37411</v>
          </cell>
          <cell r="D503">
            <v>2600000</v>
          </cell>
          <cell r="E503">
            <v>2557360</v>
          </cell>
          <cell r="F503">
            <v>2604550</v>
          </cell>
          <cell r="G503">
            <v>47190</v>
          </cell>
          <cell r="H503">
            <v>41030.14</v>
          </cell>
          <cell r="I503">
            <v>16526.02</v>
          </cell>
          <cell r="J503">
            <v>57556.160000000003</v>
          </cell>
          <cell r="K503">
            <v>4</v>
          </cell>
          <cell r="L503" t="str">
            <v>ACTUAL</v>
          </cell>
          <cell r="M503" t="str">
            <v>OFC</v>
          </cell>
        </row>
        <row r="504">
          <cell r="A504" t="str">
            <v>SE0000306805</v>
          </cell>
          <cell r="B504" t="str">
            <v>01 dic 2008</v>
          </cell>
          <cell r="C504">
            <v>37431</v>
          </cell>
          <cell r="D504">
            <v>105000000</v>
          </cell>
          <cell r="E504">
            <v>120582349.93000001</v>
          </cell>
          <cell r="F504">
            <v>121514610</v>
          </cell>
          <cell r="G504">
            <v>932260.07</v>
          </cell>
          <cell r="H504">
            <v>2025864.18</v>
          </cell>
          <cell r="I504">
            <v>1099717.23</v>
          </cell>
          <cell r="J504">
            <v>3125581.41</v>
          </cell>
          <cell r="K504">
            <v>4.47</v>
          </cell>
          <cell r="L504" t="str">
            <v>EBOND</v>
          </cell>
          <cell r="M504" t="str">
            <v>NPV</v>
          </cell>
        </row>
        <row r="505">
          <cell r="A505" t="str">
            <v>SE0000555955</v>
          </cell>
          <cell r="B505" t="str">
            <v>01 dic 2015</v>
          </cell>
          <cell r="C505">
            <v>37426</v>
          </cell>
          <cell r="D505">
            <v>20000000</v>
          </cell>
          <cell r="E505">
            <v>20987000</v>
          </cell>
          <cell r="F505">
            <v>21383920</v>
          </cell>
          <cell r="G505">
            <v>396920</v>
          </cell>
          <cell r="H505">
            <v>409434.43</v>
          </cell>
          <cell r="I505">
            <v>88926.23</v>
          </cell>
          <cell r="J505">
            <v>498360.66</v>
          </cell>
          <cell r="K505">
            <v>3.74</v>
          </cell>
          <cell r="L505" t="str">
            <v>EBOND</v>
          </cell>
          <cell r="M505" t="str">
            <v>NPV</v>
          </cell>
        </row>
        <row r="506">
          <cell r="A506" t="str">
            <v>US008281AK33</v>
          </cell>
          <cell r="B506">
            <v>38261</v>
          </cell>
          <cell r="C506" t="str">
            <v>06 dic 2000</v>
          </cell>
          <cell r="D506">
            <v>6000000</v>
          </cell>
          <cell r="E506">
            <v>6059280</v>
          </cell>
          <cell r="F506">
            <v>6472253.1299999999</v>
          </cell>
          <cell r="G506">
            <v>412973.13</v>
          </cell>
          <cell r="H506">
            <v>0</v>
          </cell>
          <cell r="I506">
            <v>135000</v>
          </cell>
          <cell r="J506">
            <v>135000</v>
          </cell>
          <cell r="K506">
            <v>6.75</v>
          </cell>
          <cell r="L506" t="str">
            <v>BOND</v>
          </cell>
          <cell r="M506" t="str">
            <v>OFC</v>
          </cell>
        </row>
        <row r="507">
          <cell r="A507" t="str">
            <v>US312923S716</v>
          </cell>
          <cell r="B507">
            <v>38888</v>
          </cell>
          <cell r="C507">
            <v>37091</v>
          </cell>
          <cell r="D507">
            <v>14000000</v>
          </cell>
          <cell r="E507">
            <v>14004375</v>
          </cell>
          <cell r="F507">
            <v>14419944.550000001</v>
          </cell>
          <cell r="G507">
            <v>415569.55</v>
          </cell>
          <cell r="H507">
            <v>0</v>
          </cell>
          <cell r="I507">
            <v>89687.5</v>
          </cell>
          <cell r="J507">
            <v>89687.5</v>
          </cell>
          <cell r="K507">
            <v>5.63</v>
          </cell>
          <cell r="L507" t="str">
            <v>BOND</v>
          </cell>
          <cell r="M507" t="str">
            <v>RPI</v>
          </cell>
        </row>
        <row r="508">
          <cell r="A508" t="str">
            <v>US312924BB81</v>
          </cell>
          <cell r="B508" t="str">
            <v>16 ago 2006</v>
          </cell>
          <cell r="C508">
            <v>37144</v>
          </cell>
          <cell r="D508">
            <v>9000000</v>
          </cell>
          <cell r="E508">
            <v>9003960</v>
          </cell>
          <cell r="F508">
            <v>9444027.8300000001</v>
          </cell>
          <cell r="G508">
            <v>440067.83</v>
          </cell>
          <cell r="H508">
            <v>0</v>
          </cell>
          <cell r="I508">
            <v>221718.75</v>
          </cell>
          <cell r="J508">
            <v>221718.75</v>
          </cell>
          <cell r="K508">
            <v>5.38</v>
          </cell>
          <cell r="L508" t="str">
            <v>BOND</v>
          </cell>
          <cell r="M508" t="str">
            <v>RPI</v>
          </cell>
        </row>
        <row r="509">
          <cell r="A509" t="str">
            <v>US312925FF25</v>
          </cell>
          <cell r="B509" t="str">
            <v>11 abr 2005</v>
          </cell>
          <cell r="C509" t="str">
            <v>16 abr 2002</v>
          </cell>
          <cell r="D509">
            <v>8000000</v>
          </cell>
          <cell r="E509">
            <v>8011484.3799999999</v>
          </cell>
          <cell r="F509">
            <v>8146096.25</v>
          </cell>
          <cell r="G509">
            <v>134611.87</v>
          </cell>
          <cell r="H509">
            <v>642.36</v>
          </cell>
          <cell r="I509">
            <v>112413.19</v>
          </cell>
          <cell r="J509">
            <v>113055.55</v>
          </cell>
          <cell r="K509">
            <v>4.63</v>
          </cell>
          <cell r="L509" t="str">
            <v>BOND</v>
          </cell>
          <cell r="M509" t="str">
            <v>RPI</v>
          </cell>
        </row>
        <row r="510">
          <cell r="A510" t="str">
            <v>US31359MLN10</v>
          </cell>
          <cell r="B510">
            <v>39038</v>
          </cell>
          <cell r="C510">
            <v>37442</v>
          </cell>
          <cell r="D510">
            <v>1000000</v>
          </cell>
          <cell r="E510">
            <v>982900</v>
          </cell>
          <cell r="F510">
            <v>1004502.69</v>
          </cell>
          <cell r="G510">
            <v>21602.69</v>
          </cell>
          <cell r="H510">
            <v>5333.33</v>
          </cell>
          <cell r="I510">
            <v>2888.89</v>
          </cell>
          <cell r="J510">
            <v>8222.2199999999993</v>
          </cell>
          <cell r="K510">
            <v>4</v>
          </cell>
          <cell r="L510" t="str">
            <v>BOND</v>
          </cell>
          <cell r="M510" t="str">
            <v>OFC</v>
          </cell>
        </row>
        <row r="511">
          <cell r="A511" t="str">
            <v>US31359MNQ23</v>
          </cell>
          <cell r="B511">
            <v>38197</v>
          </cell>
          <cell r="C511">
            <v>37466</v>
          </cell>
          <cell r="D511">
            <v>2000000</v>
          </cell>
          <cell r="E511">
            <v>1999375</v>
          </cell>
          <cell r="F511">
            <v>2016690.74</v>
          </cell>
          <cell r="G511">
            <v>17315.740000000002</v>
          </cell>
          <cell r="H511">
            <v>0</v>
          </cell>
          <cell r="I511">
            <v>333.33</v>
          </cell>
          <cell r="J511">
            <v>333.33</v>
          </cell>
          <cell r="K511">
            <v>3</v>
          </cell>
          <cell r="L511" t="str">
            <v>BOND</v>
          </cell>
          <cell r="M511" t="str">
            <v>RPI</v>
          </cell>
        </row>
        <row r="512">
          <cell r="A512" t="str">
            <v>US3136F03X87</v>
          </cell>
          <cell r="B512">
            <v>38677</v>
          </cell>
          <cell r="C512" t="str">
            <v>07 ene 2002</v>
          </cell>
          <cell r="D512">
            <v>5000000</v>
          </cell>
          <cell r="E512">
            <v>4822656.25</v>
          </cell>
          <cell r="F512">
            <v>5069273.37</v>
          </cell>
          <cell r="G512">
            <v>246617.12</v>
          </cell>
          <cell r="H512">
            <v>0</v>
          </cell>
          <cell r="I512">
            <v>37673.61</v>
          </cell>
          <cell r="J512">
            <v>37673.61</v>
          </cell>
          <cell r="K512">
            <v>3.88</v>
          </cell>
          <cell r="L512" t="str">
            <v>BOND</v>
          </cell>
          <cell r="M512" t="str">
            <v>RPI</v>
          </cell>
        </row>
        <row r="513">
          <cell r="A513" t="str">
            <v>US3136F1K416</v>
          </cell>
          <cell r="B513">
            <v>38492</v>
          </cell>
          <cell r="C513">
            <v>37396</v>
          </cell>
          <cell r="D513">
            <v>9300000</v>
          </cell>
          <cell r="E513">
            <v>9233691</v>
          </cell>
          <cell r="F513">
            <v>9522199.7799999993</v>
          </cell>
          <cell r="G513">
            <v>288508.78000000003</v>
          </cell>
          <cell r="H513">
            <v>0</v>
          </cell>
          <cell r="I513">
            <v>76117.919999999998</v>
          </cell>
          <cell r="J513">
            <v>76117.919999999998</v>
          </cell>
          <cell r="K513">
            <v>4.1500000000000004</v>
          </cell>
          <cell r="L513" t="str">
            <v>BOND</v>
          </cell>
          <cell r="M513" t="str">
            <v>RPI</v>
          </cell>
        </row>
        <row r="514">
          <cell r="A514" t="str">
            <v>US458182CF76</v>
          </cell>
          <cell r="B514">
            <v>38022</v>
          </cell>
          <cell r="C514" t="str">
            <v>24 ene 2000</v>
          </cell>
          <cell r="D514">
            <v>14500000</v>
          </cell>
          <cell r="E514">
            <v>13498157.74</v>
          </cell>
          <cell r="F514">
            <v>15115307.470000001</v>
          </cell>
          <cell r="G514">
            <v>1617149.73</v>
          </cell>
          <cell r="H514">
            <v>0</v>
          </cell>
          <cell r="I514">
            <v>363305.56</v>
          </cell>
          <cell r="J514">
            <v>363305.56</v>
          </cell>
          <cell r="K514">
            <v>5.13</v>
          </cell>
          <cell r="L514" t="str">
            <v>EBOND</v>
          </cell>
          <cell r="M514" t="str">
            <v>RPI</v>
          </cell>
        </row>
        <row r="515">
          <cell r="A515" t="str">
            <v>US459056QA84</v>
          </cell>
          <cell r="B515" t="str">
            <v>27 ene 2005</v>
          </cell>
          <cell r="C515">
            <v>37447</v>
          </cell>
          <cell r="D515">
            <v>14150000</v>
          </cell>
          <cell r="E515">
            <v>15391238</v>
          </cell>
          <cell r="F515">
            <v>15538024.039999999</v>
          </cell>
          <cell r="G515">
            <v>146786.04</v>
          </cell>
          <cell r="H515">
            <v>0</v>
          </cell>
          <cell r="I515">
            <v>11005.56</v>
          </cell>
          <cell r="J515">
            <v>11005.56</v>
          </cell>
          <cell r="K515">
            <v>7</v>
          </cell>
          <cell r="L515" t="str">
            <v>EBOND</v>
          </cell>
          <cell r="M515" t="str">
            <v>RPI</v>
          </cell>
        </row>
        <row r="516">
          <cell r="A516" t="str">
            <v>US45950VAG14</v>
          </cell>
          <cell r="B516" t="str">
            <v>06 abr 2005</v>
          </cell>
          <cell r="C516">
            <v>37050</v>
          </cell>
          <cell r="D516">
            <v>10000000</v>
          </cell>
          <cell r="E516">
            <v>10635900</v>
          </cell>
          <cell r="F516">
            <v>11047410.27</v>
          </cell>
          <cell r="G516">
            <v>411510.27</v>
          </cell>
          <cell r="H516">
            <v>0</v>
          </cell>
          <cell r="I516">
            <v>227604.17</v>
          </cell>
          <cell r="J516">
            <v>227604.17</v>
          </cell>
          <cell r="K516">
            <v>7.13</v>
          </cell>
          <cell r="L516" t="str">
            <v>EBOND</v>
          </cell>
          <cell r="M516" t="str">
            <v>RPI</v>
          </cell>
        </row>
        <row r="517">
          <cell r="A517" t="str">
            <v>US465410AG35</v>
          </cell>
          <cell r="B517">
            <v>37891</v>
          </cell>
          <cell r="C517">
            <v>37095</v>
          </cell>
          <cell r="D517">
            <v>5000000</v>
          </cell>
          <cell r="E517">
            <v>5136300</v>
          </cell>
          <cell r="F517">
            <v>5220500</v>
          </cell>
          <cell r="G517">
            <v>84200</v>
          </cell>
          <cell r="H517">
            <v>0</v>
          </cell>
          <cell r="I517">
            <v>103333.33</v>
          </cell>
          <cell r="J517">
            <v>103333.33</v>
          </cell>
          <cell r="K517">
            <v>6</v>
          </cell>
          <cell r="L517" t="str">
            <v>EBOND</v>
          </cell>
          <cell r="M517" t="str">
            <v>RPI</v>
          </cell>
        </row>
        <row r="518">
          <cell r="A518" t="str">
            <v>US9128273T70</v>
          </cell>
          <cell r="B518" t="str">
            <v>15 ene 2008</v>
          </cell>
          <cell r="C518">
            <v>37299</v>
          </cell>
          <cell r="D518">
            <v>6300000</v>
          </cell>
          <cell r="E518">
            <v>7069431.6600000001</v>
          </cell>
          <cell r="F518">
            <v>7458439.5099999998</v>
          </cell>
          <cell r="G518">
            <v>389007.85</v>
          </cell>
          <cell r="H518">
            <v>0</v>
          </cell>
          <cell r="I518">
            <v>11741.34</v>
          </cell>
          <cell r="J518">
            <v>11741.34</v>
          </cell>
          <cell r="K518">
            <v>4.03</v>
          </cell>
          <cell r="L518" t="str">
            <v>ACTUAL</v>
          </cell>
          <cell r="M518" t="str">
            <v>NPV</v>
          </cell>
        </row>
        <row r="519">
          <cell r="A519" t="str">
            <v>US9128274Y56</v>
          </cell>
          <cell r="B519" t="str">
            <v>15 ene 2009</v>
          </cell>
          <cell r="C519">
            <v>37452</v>
          </cell>
          <cell r="D519">
            <v>10000000</v>
          </cell>
          <cell r="E519">
            <v>11592082.470000001</v>
          </cell>
          <cell r="F519">
            <v>11826767.75</v>
          </cell>
          <cell r="G519">
            <v>234685.28</v>
          </cell>
          <cell r="H519">
            <v>0</v>
          </cell>
          <cell r="I519">
            <v>19625.38</v>
          </cell>
          <cell r="J519">
            <v>19625.38</v>
          </cell>
          <cell r="K519">
            <v>4.25</v>
          </cell>
          <cell r="L519" t="str">
            <v>ACTUAL</v>
          </cell>
          <cell r="M519" t="str">
            <v>NPV</v>
          </cell>
        </row>
        <row r="520">
          <cell r="A520" t="str">
            <v>US9128275W81</v>
          </cell>
          <cell r="B520" t="str">
            <v>15 ene 2010</v>
          </cell>
          <cell r="C520">
            <v>37448</v>
          </cell>
          <cell r="D520">
            <v>14750000</v>
          </cell>
          <cell r="E520">
            <v>17018192.25</v>
          </cell>
          <cell r="F520">
            <v>17398444.359999999</v>
          </cell>
          <cell r="G520">
            <v>380252.11</v>
          </cell>
          <cell r="H520">
            <v>0</v>
          </cell>
          <cell r="I520">
            <v>30947.79</v>
          </cell>
          <cell r="J520">
            <v>30947.79</v>
          </cell>
          <cell r="K520">
            <v>4.54</v>
          </cell>
          <cell r="L520" t="str">
            <v>ACTUAL</v>
          </cell>
          <cell r="M520" t="str">
            <v>NPV</v>
          </cell>
        </row>
        <row r="521">
          <cell r="A521" t="str">
            <v>US9128276D91</v>
          </cell>
          <cell r="B521">
            <v>38487</v>
          </cell>
          <cell r="C521">
            <v>37399</v>
          </cell>
          <cell r="D521">
            <v>55000000</v>
          </cell>
          <cell r="E521">
            <v>59516015.720000006</v>
          </cell>
          <cell r="F521">
            <v>60972656.25</v>
          </cell>
          <cell r="G521">
            <v>1456640.53</v>
          </cell>
          <cell r="H521">
            <v>72452.44</v>
          </cell>
          <cell r="I521">
            <v>714436.15</v>
          </cell>
          <cell r="J521">
            <v>786888.59000000008</v>
          </cell>
          <cell r="K521">
            <v>6.75</v>
          </cell>
          <cell r="L521" t="str">
            <v>ACTUAL</v>
          </cell>
          <cell r="M521" t="str">
            <v>RPI</v>
          </cell>
        </row>
        <row r="522">
          <cell r="A522" t="str">
            <v>US9128277F31</v>
          </cell>
          <cell r="B522">
            <v>39036</v>
          </cell>
          <cell r="C522" t="str">
            <v>01 ago 2002</v>
          </cell>
          <cell r="D522">
            <v>14000000</v>
          </cell>
          <cell r="E522">
            <v>13945625</v>
          </cell>
          <cell r="F522">
            <v>14096250</v>
          </cell>
          <cell r="G522">
            <v>150625</v>
          </cell>
          <cell r="H522">
            <v>73899.460000000006</v>
          </cell>
          <cell r="I522">
            <v>29959.23</v>
          </cell>
          <cell r="J522">
            <v>103858.69</v>
          </cell>
          <cell r="K522">
            <v>3.5</v>
          </cell>
          <cell r="L522" t="str">
            <v>ACTUAL</v>
          </cell>
          <cell r="M522" t="str">
            <v>RPI</v>
          </cell>
        </row>
        <row r="523">
          <cell r="A523" t="str">
            <v>US9128277K26</v>
          </cell>
          <cell r="B523" t="str">
            <v>31 ene 2004</v>
          </cell>
          <cell r="C523" t="str">
            <v>24 abr 2002</v>
          </cell>
          <cell r="D523">
            <v>6000000</v>
          </cell>
          <cell r="E523">
            <v>5980312.5</v>
          </cell>
          <cell r="F523">
            <v>6094218.75</v>
          </cell>
          <cell r="G523">
            <v>113906.25</v>
          </cell>
          <cell r="H523">
            <v>0</v>
          </cell>
          <cell r="I523">
            <v>489.13</v>
          </cell>
          <cell r="J523">
            <v>489.13</v>
          </cell>
          <cell r="K523">
            <v>3</v>
          </cell>
          <cell r="L523" t="str">
            <v>ACTUAL</v>
          </cell>
          <cell r="M523" t="str">
            <v>RPI</v>
          </cell>
        </row>
        <row r="524">
          <cell r="A524" t="str">
            <v>US912828AC44</v>
          </cell>
          <cell r="B524">
            <v>39217</v>
          </cell>
          <cell r="C524">
            <v>37459</v>
          </cell>
          <cell r="D524">
            <v>20000000</v>
          </cell>
          <cell r="E524">
            <v>20548007.82</v>
          </cell>
          <cell r="F524">
            <v>20809375</v>
          </cell>
          <cell r="G524">
            <v>261367.18</v>
          </cell>
          <cell r="H524">
            <v>157523.78</v>
          </cell>
          <cell r="I524">
            <v>27938.17</v>
          </cell>
          <cell r="J524">
            <v>185461.95</v>
          </cell>
          <cell r="K524">
            <v>4.38</v>
          </cell>
          <cell r="L524" t="str">
            <v>ACTUAL</v>
          </cell>
          <cell r="M524" t="str">
            <v>RPI</v>
          </cell>
        </row>
        <row r="525">
          <cell r="A525" t="str">
            <v>XS0049380032</v>
          </cell>
          <cell r="B525">
            <v>38061</v>
          </cell>
          <cell r="C525">
            <v>36956</v>
          </cell>
          <cell r="D525">
            <v>5430000</v>
          </cell>
          <cell r="E525">
            <v>5562154.7599999998</v>
          </cell>
          <cell r="F525">
            <v>5768631.7999999998</v>
          </cell>
          <cell r="G525">
            <v>206477.04</v>
          </cell>
          <cell r="H525">
            <v>0</v>
          </cell>
          <cell r="I525">
            <v>133336.67000000001</v>
          </cell>
          <cell r="J525">
            <v>133336.67000000001</v>
          </cell>
          <cell r="K525">
            <v>6.5</v>
          </cell>
          <cell r="L525" t="str">
            <v>EBOND</v>
          </cell>
          <cell r="M525" t="str">
            <v>RPI</v>
          </cell>
        </row>
        <row r="526">
          <cell r="A526" t="str">
            <v>XS0054616262</v>
          </cell>
          <cell r="B526" t="str">
            <v>05 ene 2005</v>
          </cell>
          <cell r="C526">
            <v>37166</v>
          </cell>
          <cell r="D526">
            <v>5000000</v>
          </cell>
          <cell r="E526">
            <v>5642450</v>
          </cell>
          <cell r="F526">
            <v>5609731.3499999996</v>
          </cell>
          <cell r="G526">
            <v>-32718.65</v>
          </cell>
          <cell r="H526">
            <v>0</v>
          </cell>
          <cell r="I526">
            <v>236041.67</v>
          </cell>
          <cell r="J526">
            <v>236041.67</v>
          </cell>
          <cell r="K526">
            <v>8.25</v>
          </cell>
          <cell r="L526" t="str">
            <v>EBOND</v>
          </cell>
          <cell r="M526" t="str">
            <v>RPI</v>
          </cell>
        </row>
        <row r="527">
          <cell r="A527" t="str">
            <v>XS0054636963</v>
          </cell>
          <cell r="B527" t="str">
            <v>20 dic 2004</v>
          </cell>
          <cell r="C527" t="str">
            <v>18 ene 2002</v>
          </cell>
          <cell r="D527">
            <v>20000000</v>
          </cell>
          <cell r="E527">
            <v>22075611.100000001</v>
          </cell>
          <cell r="F527">
            <v>22430000</v>
          </cell>
          <cell r="G527">
            <v>354388.9</v>
          </cell>
          <cell r="H527">
            <v>57750</v>
          </cell>
          <cell r="I527">
            <v>955166.67</v>
          </cell>
          <cell r="J527">
            <v>1012916.67</v>
          </cell>
          <cell r="K527">
            <v>8.25</v>
          </cell>
          <cell r="L527" t="str">
            <v>EBOND</v>
          </cell>
          <cell r="M527" t="str">
            <v>RPI</v>
          </cell>
        </row>
        <row r="528">
          <cell r="A528" t="str">
            <v>XS0081337940</v>
          </cell>
          <cell r="B528">
            <v>37557</v>
          </cell>
          <cell r="C528">
            <v>36840</v>
          </cell>
          <cell r="D528">
            <v>6000000</v>
          </cell>
          <cell r="E528">
            <v>5938703.8500000006</v>
          </cell>
          <cell r="F528">
            <v>6060604.9199999999</v>
          </cell>
          <cell r="G528">
            <v>121901.07</v>
          </cell>
          <cell r="H528">
            <v>0</v>
          </cell>
          <cell r="I528">
            <v>284375</v>
          </cell>
          <cell r="J528">
            <v>284375</v>
          </cell>
          <cell r="K528">
            <v>6.25</v>
          </cell>
          <cell r="L528" t="str">
            <v>EBOND</v>
          </cell>
          <cell r="M528" t="str">
            <v>RPI</v>
          </cell>
        </row>
        <row r="529">
          <cell r="A529" t="str">
            <v>XS0092514560</v>
          </cell>
          <cell r="B529">
            <v>37945</v>
          </cell>
          <cell r="C529">
            <v>37193</v>
          </cell>
          <cell r="D529">
            <v>5000000</v>
          </cell>
          <cell r="E529">
            <v>5164900</v>
          </cell>
          <cell r="F529">
            <v>5178659.5</v>
          </cell>
          <cell r="G529">
            <v>13759.5</v>
          </cell>
          <cell r="H529">
            <v>0</v>
          </cell>
          <cell r="I529">
            <v>174305.56</v>
          </cell>
          <cell r="J529">
            <v>174305.56</v>
          </cell>
          <cell r="K529">
            <v>5</v>
          </cell>
          <cell r="L529" t="str">
            <v>EBOND</v>
          </cell>
          <cell r="M529" t="str">
            <v>RPI</v>
          </cell>
        </row>
        <row r="530">
          <cell r="A530" t="str">
            <v>XS0095462353</v>
          </cell>
          <cell r="B530">
            <v>38070</v>
          </cell>
          <cell r="C530" t="str">
            <v>14 dic 2000</v>
          </cell>
          <cell r="D530">
            <v>15000000</v>
          </cell>
          <cell r="E530">
            <v>14783094.960000001</v>
          </cell>
          <cell r="F530">
            <v>15862614.600000001</v>
          </cell>
          <cell r="G530">
            <v>1079519.6399999999</v>
          </cell>
          <cell r="H530">
            <v>0</v>
          </cell>
          <cell r="I530">
            <v>317500</v>
          </cell>
          <cell r="J530">
            <v>317500</v>
          </cell>
          <cell r="K530">
            <v>6</v>
          </cell>
          <cell r="L530" t="str">
            <v>EBOND</v>
          </cell>
          <cell r="M530" t="str">
            <v>RPI</v>
          </cell>
        </row>
        <row r="531">
          <cell r="A531" t="str">
            <v>XS0098876955</v>
          </cell>
          <cell r="B531">
            <v>38169</v>
          </cell>
          <cell r="C531">
            <v>37202</v>
          </cell>
          <cell r="D531">
            <v>2000000</v>
          </cell>
          <cell r="E531">
            <v>2002000</v>
          </cell>
          <cell r="F531">
            <v>2002196</v>
          </cell>
          <cell r="G531">
            <v>196</v>
          </cell>
          <cell r="H531">
            <v>0</v>
          </cell>
          <cell r="I531">
            <v>6139.72</v>
          </cell>
          <cell r="J531">
            <v>6139.72</v>
          </cell>
          <cell r="K531">
            <v>3.57</v>
          </cell>
          <cell r="L531" t="str">
            <v>A360</v>
          </cell>
          <cell r="M531" t="str">
            <v>NPV</v>
          </cell>
        </row>
        <row r="532">
          <cell r="A532" t="str">
            <v>XS0101868890</v>
          </cell>
          <cell r="B532">
            <v>37516</v>
          </cell>
          <cell r="C532" t="str">
            <v>25 abr 2001</v>
          </cell>
          <cell r="D532">
            <v>3000000</v>
          </cell>
          <cell r="E532">
            <v>3070200</v>
          </cell>
          <cell r="F532">
            <v>3015750.6</v>
          </cell>
          <cell r="G532">
            <v>-54449.4</v>
          </cell>
          <cell r="H532">
            <v>0</v>
          </cell>
          <cell r="I532">
            <v>166812.5</v>
          </cell>
          <cell r="J532">
            <v>166812.5</v>
          </cell>
          <cell r="K532">
            <v>6.38</v>
          </cell>
          <cell r="L532" t="str">
            <v>EBOND</v>
          </cell>
          <cell r="M532" t="str">
            <v>RPI</v>
          </cell>
        </row>
        <row r="533">
          <cell r="A533" t="str">
            <v>XS0142029510</v>
          </cell>
          <cell r="B533" t="str">
            <v>28 ene 2004</v>
          </cell>
          <cell r="C533">
            <v>37292</v>
          </cell>
          <cell r="D533">
            <v>3000000</v>
          </cell>
          <cell r="E533">
            <v>2998800</v>
          </cell>
          <cell r="F533">
            <v>3002385</v>
          </cell>
          <cell r="G533">
            <v>3585</v>
          </cell>
          <cell r="H533">
            <v>0</v>
          </cell>
          <cell r="I533">
            <v>859</v>
          </cell>
          <cell r="J533">
            <v>859</v>
          </cell>
          <cell r="K533">
            <v>3.44</v>
          </cell>
          <cell r="L533" t="str">
            <v>A360</v>
          </cell>
          <cell r="M533" t="str">
            <v>NPV</v>
          </cell>
        </row>
        <row r="534">
          <cell r="A534" t="str">
            <v>XS0142391209</v>
          </cell>
          <cell r="B534">
            <v>39128</v>
          </cell>
          <cell r="C534">
            <v>37447</v>
          </cell>
          <cell r="D534">
            <v>1200000</v>
          </cell>
          <cell r="E534">
            <v>1192080</v>
          </cell>
          <cell r="F534">
            <v>1207508.3999999999</v>
          </cell>
          <cell r="G534">
            <v>15428.4</v>
          </cell>
          <cell r="H534">
            <v>22047.95</v>
          </cell>
          <cell r="I534">
            <v>3345.2</v>
          </cell>
          <cell r="J534">
            <v>25393.15</v>
          </cell>
          <cell r="K534">
            <v>4.63</v>
          </cell>
          <cell r="L534" t="str">
            <v>ACTUAL</v>
          </cell>
          <cell r="M534" t="str">
            <v>OFC</v>
          </cell>
        </row>
        <row r="535">
          <cell r="A535" t="str">
            <v>XS0146883581</v>
          </cell>
          <cell r="B535">
            <v>38487</v>
          </cell>
          <cell r="C535" t="str">
            <v>29 abr 2002</v>
          </cell>
          <cell r="D535">
            <v>5000000</v>
          </cell>
          <cell r="E535">
            <v>4997850</v>
          </cell>
          <cell r="F535">
            <v>5072582.75</v>
          </cell>
          <cell r="G535">
            <v>74732.75</v>
          </cell>
          <cell r="H535">
            <v>0</v>
          </cell>
          <cell r="I535">
            <v>49417.81</v>
          </cell>
          <cell r="J535">
            <v>49417.81</v>
          </cell>
          <cell r="K535">
            <v>4.63</v>
          </cell>
          <cell r="L535" t="str">
            <v>ACTUAL</v>
          </cell>
          <cell r="M535" t="str">
            <v>OFC</v>
          </cell>
        </row>
      </sheetData>
      <sheetData sheetId="1">
        <row r="5">
          <cell r="A5" t="str">
            <v>36202C6A6</v>
          </cell>
          <cell r="B5" t="str">
            <v>36202C6A6</v>
          </cell>
          <cell r="C5">
            <v>5.5</v>
          </cell>
          <cell r="D5">
            <v>41537</v>
          </cell>
          <cell r="E5" t="str">
            <v>GNMA POOL# 22665</v>
          </cell>
          <cell r="F5">
            <v>101.874999</v>
          </cell>
          <cell r="G5">
            <v>1425.71</v>
          </cell>
          <cell r="H5">
            <v>311063.13</v>
          </cell>
          <cell r="I5">
            <v>316895.56</v>
          </cell>
          <cell r="J5">
            <v>1</v>
          </cell>
        </row>
        <row r="6">
          <cell r="A6" t="str">
            <v>36202CNF6</v>
          </cell>
          <cell r="B6" t="str">
            <v>36202CNF6</v>
          </cell>
          <cell r="C6">
            <v>5.5</v>
          </cell>
          <cell r="D6">
            <v>40622</v>
          </cell>
          <cell r="E6" t="str">
            <v>GNMA POOL# 22190</v>
          </cell>
          <cell r="F6">
            <v>101.999999</v>
          </cell>
          <cell r="G6">
            <v>1796.88</v>
          </cell>
          <cell r="H6">
            <v>392047.18</v>
          </cell>
          <cell r="I6">
            <v>399888.12</v>
          </cell>
          <cell r="J6">
            <v>1</v>
          </cell>
        </row>
        <row r="7">
          <cell r="A7" t="str">
            <v>36202CPF4</v>
          </cell>
          <cell r="B7" t="str">
            <v>36202CPF4</v>
          </cell>
          <cell r="C7">
            <v>5.5</v>
          </cell>
          <cell r="D7">
            <v>40653</v>
          </cell>
          <cell r="E7" t="str">
            <v>GNMA POOL# 22222</v>
          </cell>
          <cell r="F7">
            <v>101.999999</v>
          </cell>
          <cell r="G7">
            <v>2063.0500000000002</v>
          </cell>
          <cell r="H7">
            <v>450119.22</v>
          </cell>
          <cell r="I7">
            <v>459121.6</v>
          </cell>
          <cell r="J7">
            <v>1</v>
          </cell>
        </row>
        <row r="8">
          <cell r="A8" t="str">
            <v>36202CPW7</v>
          </cell>
          <cell r="B8" t="str">
            <v>36202CPW7</v>
          </cell>
          <cell r="C8">
            <v>5.5</v>
          </cell>
          <cell r="D8">
            <v>40714</v>
          </cell>
          <cell r="E8" t="str">
            <v>GNMA POOL# 22237</v>
          </cell>
          <cell r="F8">
            <v>101.99999800000001</v>
          </cell>
          <cell r="G8">
            <v>1260.5899999999999</v>
          </cell>
          <cell r="H8">
            <v>275038.71999999997</v>
          </cell>
          <cell r="I8">
            <v>280539.49</v>
          </cell>
          <cell r="J8">
            <v>1</v>
          </cell>
        </row>
        <row r="9">
          <cell r="A9" t="str">
            <v>36202DAG6</v>
          </cell>
          <cell r="B9" t="str">
            <v>36202DAG6</v>
          </cell>
          <cell r="C9">
            <v>5.5</v>
          </cell>
          <cell r="D9">
            <v>41659</v>
          </cell>
          <cell r="E9" t="str">
            <v>GNMA POOL# 22707</v>
          </cell>
          <cell r="F9">
            <v>101.874999</v>
          </cell>
          <cell r="G9">
            <v>1831.57</v>
          </cell>
          <cell r="H9">
            <v>399615.67</v>
          </cell>
          <cell r="I9">
            <v>407108.46</v>
          </cell>
          <cell r="J9">
            <v>1</v>
          </cell>
        </row>
        <row r="10">
          <cell r="A10" t="str">
            <v>36202DAW1</v>
          </cell>
          <cell r="B10" t="str">
            <v>36202DAW1</v>
          </cell>
          <cell r="C10">
            <v>6</v>
          </cell>
          <cell r="D10">
            <v>41690</v>
          </cell>
          <cell r="E10" t="str">
            <v>GNMA POOL# 22721</v>
          </cell>
          <cell r="F10">
            <v>103.1563</v>
          </cell>
          <cell r="G10">
            <v>4625.74</v>
          </cell>
          <cell r="H10">
            <v>925147.73</v>
          </cell>
          <cell r="I10">
            <v>954348.17</v>
          </cell>
          <cell r="J10">
            <v>1</v>
          </cell>
        </row>
        <row r="11">
          <cell r="A11" t="str">
            <v>36202DB67</v>
          </cell>
          <cell r="B11" t="str">
            <v>36202DB67</v>
          </cell>
          <cell r="C11">
            <v>6</v>
          </cell>
          <cell r="D11">
            <v>41779</v>
          </cell>
          <cell r="E11" t="str">
            <v>GNMA POOL# 22761</v>
          </cell>
          <cell r="F11">
            <v>103.1563</v>
          </cell>
          <cell r="G11">
            <v>3998.41</v>
          </cell>
          <cell r="H11">
            <v>799682.83</v>
          </cell>
          <cell r="I11">
            <v>824923.22</v>
          </cell>
          <cell r="J11">
            <v>1</v>
          </cell>
        </row>
        <row r="12">
          <cell r="A12" t="str">
            <v>36202DCK5</v>
          </cell>
          <cell r="B12" t="str">
            <v>36202DCK5</v>
          </cell>
          <cell r="C12">
            <v>6</v>
          </cell>
          <cell r="D12">
            <v>41810</v>
          </cell>
          <cell r="E12" t="str">
            <v>GNMA POOL# 22774</v>
          </cell>
          <cell r="F12">
            <v>103.1563</v>
          </cell>
          <cell r="G12">
            <v>11397.74</v>
          </cell>
          <cell r="H12">
            <v>2279548.13</v>
          </cell>
          <cell r="I12">
            <v>2351497.5099999998</v>
          </cell>
          <cell r="J12">
            <v>1</v>
          </cell>
        </row>
        <row r="13">
          <cell r="A13" t="str">
            <v>36202DCZ2</v>
          </cell>
          <cell r="B13" t="str">
            <v>36202DCZ2</v>
          </cell>
          <cell r="C13">
            <v>6</v>
          </cell>
          <cell r="D13">
            <v>41840</v>
          </cell>
          <cell r="E13" t="str">
            <v>GNMA POOL# 22788</v>
          </cell>
          <cell r="F13">
            <v>103.156299</v>
          </cell>
          <cell r="G13">
            <v>3663.51</v>
          </cell>
          <cell r="H13">
            <v>732701.7</v>
          </cell>
          <cell r="I13">
            <v>755827.96</v>
          </cell>
          <cell r="J13">
            <v>1</v>
          </cell>
        </row>
        <row r="14">
          <cell r="A14" t="str">
            <v>36202DDG3</v>
          </cell>
          <cell r="B14" t="str">
            <v>36202DDG3</v>
          </cell>
          <cell r="C14">
            <v>6</v>
          </cell>
          <cell r="D14">
            <v>41871</v>
          </cell>
          <cell r="E14" t="str">
            <v>GNMA POOL# 22803</v>
          </cell>
          <cell r="F14">
            <v>103.156301</v>
          </cell>
          <cell r="G14">
            <v>2981.4</v>
          </cell>
          <cell r="H14">
            <v>596279.67000000004</v>
          </cell>
          <cell r="I14">
            <v>615100.05000000005</v>
          </cell>
          <cell r="J14">
            <v>1</v>
          </cell>
        </row>
        <row r="15">
          <cell r="A15" t="str">
            <v>36202DDU2</v>
          </cell>
          <cell r="B15" t="str">
            <v>36202DDU2</v>
          </cell>
          <cell r="C15">
            <v>6</v>
          </cell>
          <cell r="D15">
            <v>41902</v>
          </cell>
          <cell r="E15" t="str">
            <v>GNMA POOL# 22815</v>
          </cell>
          <cell r="F15">
            <v>103.156299</v>
          </cell>
          <cell r="G15">
            <v>1869.68</v>
          </cell>
          <cell r="H15">
            <v>373936</v>
          </cell>
          <cell r="I15">
            <v>385738.54</v>
          </cell>
          <cell r="J15">
            <v>1</v>
          </cell>
        </row>
        <row r="16">
          <cell r="A16" t="str">
            <v>36202DER8</v>
          </cell>
          <cell r="B16" t="str">
            <v>36202DER8</v>
          </cell>
          <cell r="C16">
            <v>6</v>
          </cell>
          <cell r="D16">
            <v>41963</v>
          </cell>
          <cell r="E16" t="str">
            <v>GNMA POOL# 22844</v>
          </cell>
          <cell r="F16">
            <v>103.156302</v>
          </cell>
          <cell r="G16">
            <v>1610.84</v>
          </cell>
          <cell r="H16">
            <v>322168.84000000003</v>
          </cell>
          <cell r="I16">
            <v>332337.46000000002</v>
          </cell>
          <cell r="J16">
            <v>1</v>
          </cell>
        </row>
        <row r="17">
          <cell r="A17" t="str">
            <v>36202DFM8</v>
          </cell>
          <cell r="B17" t="str">
            <v>36202DFM8</v>
          </cell>
          <cell r="C17">
            <v>6</v>
          </cell>
          <cell r="D17">
            <v>42024</v>
          </cell>
          <cell r="E17" t="str">
            <v>GNMA POOL# 22872</v>
          </cell>
          <cell r="F17">
            <v>103.156301</v>
          </cell>
          <cell r="G17">
            <v>1590.86</v>
          </cell>
          <cell r="H17">
            <v>318172.08</v>
          </cell>
          <cell r="I17">
            <v>328214.55</v>
          </cell>
          <cell r="J17">
            <v>1</v>
          </cell>
        </row>
        <row r="18">
          <cell r="A18" t="str">
            <v>36203ACD6</v>
          </cell>
          <cell r="B18" t="str">
            <v>36203ACD6</v>
          </cell>
          <cell r="C18">
            <v>7</v>
          </cell>
          <cell r="D18">
            <v>39522</v>
          </cell>
          <cell r="E18" t="str">
            <v>GNMA POOL# 343068</v>
          </cell>
          <cell r="F18">
            <v>107.12499800000001</v>
          </cell>
          <cell r="G18">
            <v>564.75</v>
          </cell>
          <cell r="H18">
            <v>96815.039999999994</v>
          </cell>
          <cell r="I18">
            <v>103713.11</v>
          </cell>
          <cell r="J18">
            <v>1</v>
          </cell>
        </row>
        <row r="19">
          <cell r="A19" t="str">
            <v>36203ACH7</v>
          </cell>
          <cell r="B19" t="str">
            <v>36203ACH7</v>
          </cell>
          <cell r="C19">
            <v>7.5</v>
          </cell>
          <cell r="D19">
            <v>39553</v>
          </cell>
          <cell r="E19" t="str">
            <v>GNMA POOL# 343072</v>
          </cell>
          <cell r="F19">
            <v>107.433001</v>
          </cell>
          <cell r="G19">
            <v>1298.32</v>
          </cell>
          <cell r="H19">
            <v>207730.5</v>
          </cell>
          <cell r="I19">
            <v>223171.11</v>
          </cell>
          <cell r="J19">
            <v>1</v>
          </cell>
        </row>
        <row r="20">
          <cell r="A20" t="str">
            <v>36203AEY8</v>
          </cell>
          <cell r="B20" t="str">
            <v>36203AEY8</v>
          </cell>
          <cell r="C20">
            <v>7</v>
          </cell>
          <cell r="D20">
            <v>39462</v>
          </cell>
          <cell r="E20" t="str">
            <v>GNMA POOL# 343151</v>
          </cell>
          <cell r="F20">
            <v>107.124999</v>
          </cell>
          <cell r="G20">
            <v>933.14</v>
          </cell>
          <cell r="H20">
            <v>159966.47</v>
          </cell>
          <cell r="I20">
            <v>171364.08</v>
          </cell>
          <cell r="J20">
            <v>1</v>
          </cell>
        </row>
        <row r="21">
          <cell r="A21" t="str">
            <v>36203AFW1</v>
          </cell>
          <cell r="B21" t="str">
            <v>36203AFW1</v>
          </cell>
          <cell r="C21">
            <v>7.5</v>
          </cell>
          <cell r="D21">
            <v>39522</v>
          </cell>
          <cell r="E21" t="str">
            <v>GNMA POOL# 343181</v>
          </cell>
          <cell r="F21">
            <v>107.433008</v>
          </cell>
          <cell r="G21">
            <v>284.3</v>
          </cell>
          <cell r="H21">
            <v>45488.18</v>
          </cell>
          <cell r="I21">
            <v>48869.32</v>
          </cell>
          <cell r="J21">
            <v>1</v>
          </cell>
        </row>
        <row r="22">
          <cell r="A22" t="str">
            <v>36203AGG5</v>
          </cell>
          <cell r="B22" t="str">
            <v>36203AGG5</v>
          </cell>
          <cell r="C22">
            <v>6.5</v>
          </cell>
          <cell r="D22">
            <v>39553</v>
          </cell>
          <cell r="E22" t="str">
            <v>GNMA POOL# 343199</v>
          </cell>
          <cell r="F22">
            <v>105.429</v>
          </cell>
          <cell r="G22">
            <v>707.6</v>
          </cell>
          <cell r="H22">
            <v>130633.08</v>
          </cell>
          <cell r="I22">
            <v>137725.15</v>
          </cell>
          <cell r="J22">
            <v>1</v>
          </cell>
        </row>
        <row r="23">
          <cell r="A23" t="str">
            <v>36203AGJ9</v>
          </cell>
          <cell r="B23" t="str">
            <v>36203AGJ9</v>
          </cell>
          <cell r="C23">
            <v>7.5</v>
          </cell>
          <cell r="D23">
            <v>39553</v>
          </cell>
          <cell r="E23" t="str">
            <v>GNMA POOL# 343201</v>
          </cell>
          <cell r="F23">
            <v>107.43300000000001</v>
          </cell>
          <cell r="G23">
            <v>827.67</v>
          </cell>
          <cell r="H23">
            <v>132426.75</v>
          </cell>
          <cell r="I23">
            <v>142270.03</v>
          </cell>
          <cell r="J23">
            <v>1</v>
          </cell>
        </row>
        <row r="24">
          <cell r="A24" t="str">
            <v>36203AR32</v>
          </cell>
          <cell r="B24" t="str">
            <v>36203AR32</v>
          </cell>
          <cell r="C24">
            <v>7</v>
          </cell>
          <cell r="D24">
            <v>39522</v>
          </cell>
          <cell r="E24" t="str">
            <v>GNMA POOL# 343506</v>
          </cell>
          <cell r="F24">
            <v>107.124999</v>
          </cell>
          <cell r="G24">
            <v>950.46</v>
          </cell>
          <cell r="H24">
            <v>162936.29999999999</v>
          </cell>
          <cell r="I24">
            <v>174545.51</v>
          </cell>
          <cell r="J24">
            <v>1</v>
          </cell>
        </row>
        <row r="25">
          <cell r="A25" t="str">
            <v>36203ASY3</v>
          </cell>
          <cell r="B25" t="str">
            <v>36203ASY3</v>
          </cell>
          <cell r="C25">
            <v>7</v>
          </cell>
          <cell r="D25">
            <v>39462</v>
          </cell>
          <cell r="E25" t="str">
            <v>GNMA POOL# 343535</v>
          </cell>
          <cell r="F25">
            <v>107.125</v>
          </cell>
          <cell r="G25">
            <v>2007.9</v>
          </cell>
          <cell r="H25">
            <v>344211.11</v>
          </cell>
          <cell r="I25">
            <v>368736.15</v>
          </cell>
          <cell r="J25">
            <v>1</v>
          </cell>
        </row>
        <row r="26">
          <cell r="A26" t="str">
            <v>36203ATJ5</v>
          </cell>
          <cell r="B26" t="str">
            <v>36203ATJ5</v>
          </cell>
          <cell r="C26">
            <v>7.5</v>
          </cell>
          <cell r="D26">
            <v>39553</v>
          </cell>
          <cell r="E26" t="str">
            <v>GNMA POOL# 343553</v>
          </cell>
          <cell r="F26">
            <v>107.432993</v>
          </cell>
          <cell r="G26">
            <v>116.79</v>
          </cell>
          <cell r="H26">
            <v>18687.09</v>
          </cell>
          <cell r="I26">
            <v>20076.099999999999</v>
          </cell>
          <cell r="J26">
            <v>1</v>
          </cell>
        </row>
        <row r="27">
          <cell r="A27" t="str">
            <v>36203AVH6</v>
          </cell>
          <cell r="B27" t="str">
            <v>36203AVH6</v>
          </cell>
          <cell r="C27">
            <v>7</v>
          </cell>
          <cell r="D27">
            <v>39614</v>
          </cell>
          <cell r="E27" t="str">
            <v>GNMA POOL# 343616</v>
          </cell>
          <cell r="F27">
            <v>107.13800000000001</v>
          </cell>
          <cell r="G27">
            <v>2675.65</v>
          </cell>
          <cell r="H27">
            <v>458683.1</v>
          </cell>
          <cell r="I27">
            <v>491423.9</v>
          </cell>
          <cell r="J27">
            <v>1</v>
          </cell>
        </row>
        <row r="28">
          <cell r="A28" t="str">
            <v>36203AVT0</v>
          </cell>
          <cell r="B28" t="str">
            <v>36203AVT0</v>
          </cell>
          <cell r="C28">
            <v>6.5</v>
          </cell>
          <cell r="D28">
            <v>39644</v>
          </cell>
          <cell r="E28" t="str">
            <v>GNMA POOL# 343626</v>
          </cell>
          <cell r="F28">
            <v>105.429001</v>
          </cell>
          <cell r="G28">
            <v>2478.6</v>
          </cell>
          <cell r="H28">
            <v>457586.8</v>
          </cell>
          <cell r="I28">
            <v>482429.19</v>
          </cell>
          <cell r="J28">
            <v>1</v>
          </cell>
        </row>
        <row r="29">
          <cell r="A29" t="str">
            <v>36203AYS9</v>
          </cell>
          <cell r="B29" t="str">
            <v>36203AYS9</v>
          </cell>
          <cell r="C29">
            <v>7.5</v>
          </cell>
          <cell r="D29">
            <v>39553</v>
          </cell>
          <cell r="E29" t="str">
            <v>GNMA POOL# 343721</v>
          </cell>
          <cell r="F29">
            <v>107.433013</v>
          </cell>
          <cell r="G29">
            <v>47.13</v>
          </cell>
          <cell r="H29">
            <v>7540.28</v>
          </cell>
          <cell r="I29">
            <v>8100.75</v>
          </cell>
          <cell r="J29">
            <v>1</v>
          </cell>
        </row>
        <row r="30">
          <cell r="A30" t="str">
            <v>36203AZG4</v>
          </cell>
          <cell r="B30" t="str">
            <v>36203AZG4</v>
          </cell>
          <cell r="C30">
            <v>7.5</v>
          </cell>
          <cell r="D30">
            <v>39522</v>
          </cell>
          <cell r="E30" t="str">
            <v>GNMA POOL# 343743</v>
          </cell>
          <cell r="F30">
            <v>107.433018</v>
          </cell>
          <cell r="G30">
            <v>105.08</v>
          </cell>
          <cell r="H30">
            <v>16813.09</v>
          </cell>
          <cell r="I30">
            <v>18062.810000000001</v>
          </cell>
          <cell r="J30">
            <v>1</v>
          </cell>
        </row>
        <row r="31">
          <cell r="A31" t="str">
            <v>36203BKA1</v>
          </cell>
          <cell r="B31" t="str">
            <v>36203BKA1</v>
          </cell>
          <cell r="C31">
            <v>7</v>
          </cell>
          <cell r="D31">
            <v>44910</v>
          </cell>
          <cell r="E31" t="str">
            <v>GNMA POOL# 344189</v>
          </cell>
          <cell r="F31">
            <v>104.95598200000001</v>
          </cell>
          <cell r="G31">
            <v>125.62</v>
          </cell>
          <cell r="H31">
            <v>21534.38</v>
          </cell>
          <cell r="I31">
            <v>22601.62</v>
          </cell>
          <cell r="J31">
            <v>1</v>
          </cell>
        </row>
        <row r="32">
          <cell r="A32" t="str">
            <v>36203C2F8</v>
          </cell>
          <cell r="B32" t="str">
            <v>36203C2F8</v>
          </cell>
          <cell r="C32">
            <v>6</v>
          </cell>
          <cell r="D32">
            <v>40648</v>
          </cell>
          <cell r="E32" t="str">
            <v>GNMA POOL# 345574</v>
          </cell>
          <cell r="F32">
            <v>104.062001</v>
          </cell>
          <cell r="G32">
            <v>743.77</v>
          </cell>
          <cell r="H32">
            <v>148754.26</v>
          </cell>
          <cell r="I32">
            <v>154796.66</v>
          </cell>
          <cell r="J32">
            <v>1</v>
          </cell>
        </row>
        <row r="33">
          <cell r="A33" t="str">
            <v>36203CEB4</v>
          </cell>
          <cell r="B33" t="str">
            <v>36203CEB4</v>
          </cell>
          <cell r="C33">
            <v>8</v>
          </cell>
          <cell r="D33">
            <v>39553</v>
          </cell>
          <cell r="E33" t="str">
            <v>GNMA POOL# 344930</v>
          </cell>
          <cell r="F33">
            <v>107.078999</v>
          </cell>
          <cell r="G33">
            <v>1323.55</v>
          </cell>
          <cell r="H33">
            <v>198532.72</v>
          </cell>
          <cell r="I33">
            <v>212586.85</v>
          </cell>
          <cell r="J33">
            <v>1</v>
          </cell>
        </row>
        <row r="34">
          <cell r="A34" t="str">
            <v>36203CQE5</v>
          </cell>
          <cell r="B34" t="str">
            <v>36203CQE5</v>
          </cell>
          <cell r="C34">
            <v>6.5</v>
          </cell>
          <cell r="D34">
            <v>39859</v>
          </cell>
          <cell r="E34" t="str">
            <v>GNMA POOL# 345253</v>
          </cell>
          <cell r="F34">
            <v>105.311998</v>
          </cell>
          <cell r="G34">
            <v>648.84</v>
          </cell>
          <cell r="H34">
            <v>119785.07</v>
          </cell>
          <cell r="I34">
            <v>126148.05</v>
          </cell>
          <cell r="J34">
            <v>1</v>
          </cell>
        </row>
        <row r="35">
          <cell r="A35" t="str">
            <v>36203CRK0</v>
          </cell>
          <cell r="B35" t="str">
            <v>36203CRK0</v>
          </cell>
          <cell r="C35">
            <v>7</v>
          </cell>
          <cell r="D35">
            <v>39583</v>
          </cell>
          <cell r="E35" t="str">
            <v>GNMA POOL# 345290</v>
          </cell>
          <cell r="F35">
            <v>107.137997</v>
          </cell>
          <cell r="G35">
            <v>861.45</v>
          </cell>
          <cell r="H35">
            <v>147677.01</v>
          </cell>
          <cell r="I35">
            <v>158218.19</v>
          </cell>
          <cell r="J35">
            <v>1</v>
          </cell>
        </row>
        <row r="36">
          <cell r="A36" t="str">
            <v>36203CRW4</v>
          </cell>
          <cell r="B36" t="str">
            <v>36203CRW4</v>
          </cell>
          <cell r="C36">
            <v>6.5</v>
          </cell>
          <cell r="D36">
            <v>39553</v>
          </cell>
          <cell r="E36" t="str">
            <v>GNMA POOL# 345301</v>
          </cell>
          <cell r="F36">
            <v>105.42900299999999</v>
          </cell>
          <cell r="G36">
            <v>639.73</v>
          </cell>
          <cell r="H36">
            <v>118103.09</v>
          </cell>
          <cell r="I36">
            <v>124514.91</v>
          </cell>
          <cell r="J36">
            <v>1</v>
          </cell>
        </row>
        <row r="37">
          <cell r="A37" t="str">
            <v>36203CSD5</v>
          </cell>
          <cell r="B37" t="str">
            <v>36203CSD5</v>
          </cell>
          <cell r="C37">
            <v>7</v>
          </cell>
          <cell r="D37">
            <v>39522</v>
          </cell>
          <cell r="E37" t="str">
            <v>GNMA POOL# 345316</v>
          </cell>
          <cell r="F37">
            <v>107.138002</v>
          </cell>
          <cell r="G37">
            <v>354.68</v>
          </cell>
          <cell r="H37">
            <v>60801.75</v>
          </cell>
          <cell r="I37">
            <v>65141.78</v>
          </cell>
          <cell r="J37">
            <v>1</v>
          </cell>
        </row>
        <row r="38">
          <cell r="A38" t="str">
            <v>36203CUB6</v>
          </cell>
          <cell r="B38" t="str">
            <v>36203CUB6</v>
          </cell>
          <cell r="C38">
            <v>6.5</v>
          </cell>
          <cell r="D38">
            <v>39736</v>
          </cell>
          <cell r="E38" t="str">
            <v>GNMA POOL# 345378</v>
          </cell>
          <cell r="F38">
            <v>105.428994</v>
          </cell>
          <cell r="G38">
            <v>304.58999999999997</v>
          </cell>
          <cell r="H38">
            <v>56232.15</v>
          </cell>
          <cell r="I38">
            <v>59284.99</v>
          </cell>
          <cell r="J38">
            <v>1</v>
          </cell>
        </row>
        <row r="39">
          <cell r="A39" t="str">
            <v>36203D2Q2</v>
          </cell>
          <cell r="B39" t="str">
            <v>36203D2Q2</v>
          </cell>
          <cell r="C39">
            <v>6.5</v>
          </cell>
          <cell r="D39">
            <v>39522</v>
          </cell>
          <cell r="E39" t="str">
            <v>GNMA POOL# 346483</v>
          </cell>
          <cell r="F39">
            <v>105.428988</v>
          </cell>
          <cell r="G39">
            <v>182.09</v>
          </cell>
          <cell r="H39">
            <v>33616.58</v>
          </cell>
          <cell r="I39">
            <v>35441.620000000003</v>
          </cell>
          <cell r="J39">
            <v>1</v>
          </cell>
        </row>
        <row r="40">
          <cell r="A40" t="str">
            <v>36203D6U9</v>
          </cell>
          <cell r="B40" t="str">
            <v>36203D6U9</v>
          </cell>
          <cell r="C40">
            <v>7</v>
          </cell>
          <cell r="D40">
            <v>39614</v>
          </cell>
          <cell r="E40" t="str">
            <v>GNMA POOL# 346583</v>
          </cell>
          <cell r="F40">
            <v>107.13800000000001</v>
          </cell>
          <cell r="G40">
            <v>2957.51</v>
          </cell>
          <cell r="H40">
            <v>507001.68</v>
          </cell>
          <cell r="I40">
            <v>543191.46</v>
          </cell>
          <cell r="J40">
            <v>1</v>
          </cell>
        </row>
        <row r="41">
          <cell r="A41" t="str">
            <v>36203DQB9</v>
          </cell>
          <cell r="B41" t="str">
            <v>36203DQB9</v>
          </cell>
          <cell r="C41">
            <v>7.5</v>
          </cell>
          <cell r="D41">
            <v>39553</v>
          </cell>
          <cell r="E41" t="str">
            <v>GNMA POOL# 346150</v>
          </cell>
          <cell r="F41">
            <v>107.43300499999999</v>
          </cell>
          <cell r="G41">
            <v>436.58</v>
          </cell>
          <cell r="H41">
            <v>69853.440000000002</v>
          </cell>
          <cell r="I41">
            <v>75045.649999999994</v>
          </cell>
          <cell r="J41">
            <v>1</v>
          </cell>
        </row>
        <row r="42">
          <cell r="A42" t="str">
            <v>36203DT59</v>
          </cell>
          <cell r="B42" t="str">
            <v>36203DT59</v>
          </cell>
          <cell r="C42">
            <v>7</v>
          </cell>
          <cell r="D42">
            <v>39493</v>
          </cell>
          <cell r="E42" t="str">
            <v>GNMA POOL# 346272</v>
          </cell>
          <cell r="F42">
            <v>107.13800000000001</v>
          </cell>
          <cell r="G42">
            <v>909.75</v>
          </cell>
          <cell r="H42">
            <v>155956.29</v>
          </cell>
          <cell r="I42">
            <v>167088.45000000001</v>
          </cell>
          <cell r="J42">
            <v>1</v>
          </cell>
        </row>
        <row r="43">
          <cell r="A43" t="str">
            <v>36203EA24</v>
          </cell>
          <cell r="B43" t="str">
            <v>36203EA24</v>
          </cell>
          <cell r="C43">
            <v>7</v>
          </cell>
          <cell r="D43">
            <v>39614</v>
          </cell>
          <cell r="E43" t="str">
            <v>GNMA POOL# 346625</v>
          </cell>
          <cell r="F43">
            <v>107.138001</v>
          </cell>
          <cell r="G43">
            <v>575.5</v>
          </cell>
          <cell r="H43">
            <v>98657.17</v>
          </cell>
          <cell r="I43">
            <v>105699.32</v>
          </cell>
          <cell r="J43">
            <v>1</v>
          </cell>
        </row>
        <row r="44">
          <cell r="A44" t="str">
            <v>36203EAR9</v>
          </cell>
          <cell r="B44" t="str">
            <v>36203EAR9</v>
          </cell>
          <cell r="C44">
            <v>7</v>
          </cell>
          <cell r="D44">
            <v>39614</v>
          </cell>
          <cell r="E44" t="str">
            <v>GNMA POOL# 346616</v>
          </cell>
          <cell r="F44">
            <v>107.13800000000001</v>
          </cell>
          <cell r="G44">
            <v>2233.4899999999998</v>
          </cell>
          <cell r="H44">
            <v>382884.26</v>
          </cell>
          <cell r="I44">
            <v>410214.54</v>
          </cell>
          <cell r="J44">
            <v>1</v>
          </cell>
        </row>
        <row r="45">
          <cell r="A45" t="str">
            <v>36203EBC1</v>
          </cell>
          <cell r="B45" t="str">
            <v>36203EBC1</v>
          </cell>
          <cell r="C45">
            <v>7</v>
          </cell>
          <cell r="D45">
            <v>45122</v>
          </cell>
          <cell r="E45" t="str">
            <v>GNMA POOL# 346635</v>
          </cell>
          <cell r="F45">
            <v>104.955</v>
          </cell>
          <cell r="G45">
            <v>8175.6</v>
          </cell>
          <cell r="H45">
            <v>1401530.85</v>
          </cell>
          <cell r="I45">
            <v>1470976.7</v>
          </cell>
          <cell r="J45">
            <v>1</v>
          </cell>
        </row>
        <row r="46">
          <cell r="A46" t="str">
            <v>36203EBZ0</v>
          </cell>
          <cell r="B46" t="str">
            <v>36203EBZ0</v>
          </cell>
          <cell r="C46">
            <v>7</v>
          </cell>
          <cell r="D46">
            <v>39644</v>
          </cell>
          <cell r="E46" t="str">
            <v>GNMA POOL# 346656</v>
          </cell>
          <cell r="F46">
            <v>107.138001</v>
          </cell>
          <cell r="G46">
            <v>1467.32</v>
          </cell>
          <cell r="H46">
            <v>251541.28</v>
          </cell>
          <cell r="I46">
            <v>269496.3</v>
          </cell>
          <cell r="J46">
            <v>1</v>
          </cell>
        </row>
        <row r="47">
          <cell r="A47" t="str">
            <v>36203EGX0</v>
          </cell>
          <cell r="B47" t="str">
            <v>36203EGX0</v>
          </cell>
          <cell r="C47">
            <v>6.5</v>
          </cell>
          <cell r="D47">
            <v>39736</v>
          </cell>
          <cell r="E47" t="str">
            <v>GNMA POOL# 346814</v>
          </cell>
          <cell r="F47">
            <v>105.428999</v>
          </cell>
          <cell r="G47">
            <v>1042.47</v>
          </cell>
          <cell r="H47">
            <v>192456.11</v>
          </cell>
          <cell r="I47">
            <v>202904.55</v>
          </cell>
          <cell r="J47">
            <v>1</v>
          </cell>
        </row>
        <row r="48">
          <cell r="A48" t="str">
            <v>36203EHC5</v>
          </cell>
          <cell r="B48" t="str">
            <v>36203EHC5</v>
          </cell>
          <cell r="C48">
            <v>6.5</v>
          </cell>
          <cell r="D48">
            <v>39736</v>
          </cell>
          <cell r="E48" t="str">
            <v>GNMA POOL# 346827</v>
          </cell>
          <cell r="F48">
            <v>105.429007</v>
          </cell>
          <cell r="G48">
            <v>150.01</v>
          </cell>
          <cell r="H48">
            <v>27693.46</v>
          </cell>
          <cell r="I48">
            <v>29196.94</v>
          </cell>
          <cell r="J48">
            <v>1</v>
          </cell>
        </row>
        <row r="49">
          <cell r="A49" t="str">
            <v>36203EYE2</v>
          </cell>
          <cell r="B49" t="str">
            <v>36203EYE2</v>
          </cell>
          <cell r="C49">
            <v>7.5</v>
          </cell>
          <cell r="D49">
            <v>39522</v>
          </cell>
          <cell r="E49" t="str">
            <v>GNMA POOL# 347309</v>
          </cell>
          <cell r="F49">
            <v>107.43302</v>
          </cell>
          <cell r="G49">
            <v>135.71</v>
          </cell>
          <cell r="H49">
            <v>21713.65</v>
          </cell>
          <cell r="I49">
            <v>23327.63</v>
          </cell>
          <cell r="J49">
            <v>1</v>
          </cell>
        </row>
        <row r="50">
          <cell r="A50" t="str">
            <v>36203EYQ5</v>
          </cell>
          <cell r="B50" t="str">
            <v>36203EYQ5</v>
          </cell>
          <cell r="C50">
            <v>7.5</v>
          </cell>
          <cell r="D50">
            <v>39522</v>
          </cell>
          <cell r="E50" t="str">
            <v>GNMA POOL# 347319</v>
          </cell>
          <cell r="F50">
            <v>107.433013</v>
          </cell>
          <cell r="G50">
            <v>202.04</v>
          </cell>
          <cell r="H50">
            <v>32326.73</v>
          </cell>
          <cell r="I50">
            <v>34729.58</v>
          </cell>
          <cell r="J50">
            <v>1</v>
          </cell>
        </row>
        <row r="51">
          <cell r="A51" t="str">
            <v>36203EYS1</v>
          </cell>
          <cell r="B51" t="str">
            <v>36203EYS1</v>
          </cell>
          <cell r="C51">
            <v>8</v>
          </cell>
          <cell r="D51">
            <v>39522</v>
          </cell>
          <cell r="E51" t="str">
            <v>GNMA POOL# 347321</v>
          </cell>
          <cell r="F51">
            <v>107.078986</v>
          </cell>
          <cell r="G51">
            <v>80.13</v>
          </cell>
          <cell r="H51">
            <v>12019.66</v>
          </cell>
          <cell r="I51">
            <v>12870.53</v>
          </cell>
          <cell r="J51">
            <v>1</v>
          </cell>
        </row>
        <row r="52">
          <cell r="A52" t="str">
            <v>36203FFN0</v>
          </cell>
          <cell r="B52" t="str">
            <v>36203FFN0</v>
          </cell>
          <cell r="C52">
            <v>6.5</v>
          </cell>
          <cell r="D52">
            <v>39675</v>
          </cell>
          <cell r="E52" t="str">
            <v>GNMA POOL# 347673</v>
          </cell>
          <cell r="F52">
            <v>105.429007</v>
          </cell>
          <cell r="G52">
            <v>124.22</v>
          </cell>
          <cell r="H52">
            <v>22932.37</v>
          </cell>
          <cell r="I52">
            <v>24177.37</v>
          </cell>
          <cell r="J52">
            <v>1</v>
          </cell>
        </row>
        <row r="53">
          <cell r="A53" t="str">
            <v>36203FHZ1</v>
          </cell>
          <cell r="B53" t="str">
            <v>36203FHZ1</v>
          </cell>
          <cell r="C53">
            <v>7.5</v>
          </cell>
          <cell r="D53">
            <v>39553</v>
          </cell>
          <cell r="E53" t="str">
            <v>GNMA POOL# 347748</v>
          </cell>
          <cell r="F53">
            <v>107.43299500000001</v>
          </cell>
          <cell r="G53">
            <v>627.32000000000005</v>
          </cell>
          <cell r="H53">
            <v>100371.11</v>
          </cell>
          <cell r="I53">
            <v>107831.69</v>
          </cell>
          <cell r="J53">
            <v>1</v>
          </cell>
        </row>
        <row r="54">
          <cell r="A54" t="str">
            <v>36203FJY2</v>
          </cell>
          <cell r="B54" t="str">
            <v>36203FJY2</v>
          </cell>
          <cell r="C54">
            <v>7</v>
          </cell>
          <cell r="D54">
            <v>39614</v>
          </cell>
          <cell r="E54" t="str">
            <v>GNMA POOL# 347779</v>
          </cell>
          <cell r="F54">
            <v>107.138002</v>
          </cell>
          <cell r="G54">
            <v>634.92999999999995</v>
          </cell>
          <cell r="H54">
            <v>108844.61</v>
          </cell>
          <cell r="I54">
            <v>116613.94</v>
          </cell>
          <cell r="J54">
            <v>1</v>
          </cell>
        </row>
        <row r="55">
          <cell r="A55" t="str">
            <v>36203FM85</v>
          </cell>
          <cell r="B55" t="str">
            <v>36203FM85</v>
          </cell>
          <cell r="C55">
            <v>7.5</v>
          </cell>
          <cell r="D55">
            <v>39493</v>
          </cell>
          <cell r="E55" t="str">
            <v>GNMA POOL# 347883</v>
          </cell>
          <cell r="F55">
            <v>107.43298799999999</v>
          </cell>
          <cell r="G55">
            <v>205.68</v>
          </cell>
          <cell r="H55">
            <v>32909.24</v>
          </cell>
          <cell r="I55">
            <v>35355.379999999997</v>
          </cell>
          <cell r="J55">
            <v>1</v>
          </cell>
        </row>
        <row r="56">
          <cell r="A56" t="str">
            <v>36203FMB8</v>
          </cell>
          <cell r="B56" t="str">
            <v>36203FMB8</v>
          </cell>
          <cell r="C56">
            <v>7.5</v>
          </cell>
          <cell r="D56">
            <v>39553</v>
          </cell>
          <cell r="E56" t="str">
            <v>GNMA POOL# 347854</v>
          </cell>
          <cell r="F56">
            <v>107.43280300000001</v>
          </cell>
          <cell r="G56">
            <v>14.25</v>
          </cell>
          <cell r="H56">
            <v>2279.4899999999998</v>
          </cell>
          <cell r="I56">
            <v>2448.92</v>
          </cell>
          <cell r="J56">
            <v>1</v>
          </cell>
        </row>
        <row r="57">
          <cell r="A57" t="str">
            <v>36203FSY2</v>
          </cell>
          <cell r="B57" t="str">
            <v>36203FSY2</v>
          </cell>
          <cell r="C57">
            <v>7.5</v>
          </cell>
          <cell r="D57">
            <v>39522</v>
          </cell>
          <cell r="E57" t="str">
            <v>GNMA POOL# 348035</v>
          </cell>
          <cell r="F57">
            <v>107.43300499999999</v>
          </cell>
          <cell r="G57">
            <v>325.38</v>
          </cell>
          <cell r="H57">
            <v>52061.31</v>
          </cell>
          <cell r="I57">
            <v>55931.03</v>
          </cell>
          <cell r="J57">
            <v>1</v>
          </cell>
        </row>
        <row r="58">
          <cell r="A58" t="str">
            <v>36203FVB8</v>
          </cell>
          <cell r="B58" t="str">
            <v>36203FVB8</v>
          </cell>
          <cell r="C58">
            <v>7</v>
          </cell>
          <cell r="D58">
            <v>39583</v>
          </cell>
          <cell r="E58" t="str">
            <v>GNMA POOL# 348110</v>
          </cell>
          <cell r="F58">
            <v>107.138003</v>
          </cell>
          <cell r="G58">
            <v>906.77</v>
          </cell>
          <cell r="H58">
            <v>155445.85999999999</v>
          </cell>
          <cell r="I58">
            <v>166541.59</v>
          </cell>
          <cell r="J58">
            <v>1</v>
          </cell>
        </row>
        <row r="59">
          <cell r="A59" t="str">
            <v>36203GCN1</v>
          </cell>
          <cell r="B59" t="str">
            <v>36203GCN1</v>
          </cell>
          <cell r="C59">
            <v>7</v>
          </cell>
          <cell r="D59">
            <v>39583</v>
          </cell>
          <cell r="E59" t="str">
            <v>GNMA POOL# 348477</v>
          </cell>
          <cell r="F59">
            <v>107.138002</v>
          </cell>
          <cell r="G59">
            <v>1390.06</v>
          </cell>
          <cell r="H59">
            <v>238296.39</v>
          </cell>
          <cell r="I59">
            <v>255305.99</v>
          </cell>
          <cell r="J59">
            <v>1</v>
          </cell>
        </row>
        <row r="60">
          <cell r="A60" t="str">
            <v>36203GDH3</v>
          </cell>
          <cell r="B60" t="str">
            <v>36203GDH3</v>
          </cell>
          <cell r="C60">
            <v>6.5</v>
          </cell>
          <cell r="D60">
            <v>39706</v>
          </cell>
          <cell r="E60" t="str">
            <v>GNMA POOL# 348504</v>
          </cell>
          <cell r="F60">
            <v>105.429006</v>
          </cell>
          <cell r="G60">
            <v>308.20999999999998</v>
          </cell>
          <cell r="H60">
            <v>56899.55</v>
          </cell>
          <cell r="I60">
            <v>59988.63</v>
          </cell>
          <cell r="J60">
            <v>1</v>
          </cell>
        </row>
        <row r="61">
          <cell r="A61" t="str">
            <v>36203GDY6</v>
          </cell>
          <cell r="B61" t="str">
            <v>36203GDY6</v>
          </cell>
          <cell r="C61">
            <v>6.5</v>
          </cell>
          <cell r="D61">
            <v>39644</v>
          </cell>
          <cell r="E61" t="str">
            <v>GNMA POOL# 348519</v>
          </cell>
          <cell r="F61">
            <v>105.429001</v>
          </cell>
          <cell r="G61">
            <v>3547.5</v>
          </cell>
          <cell r="H61">
            <v>654923.12</v>
          </cell>
          <cell r="I61">
            <v>690478.9</v>
          </cell>
          <cell r="J61">
            <v>1</v>
          </cell>
        </row>
        <row r="62">
          <cell r="A62" t="str">
            <v>36203GEN9</v>
          </cell>
          <cell r="B62" t="str">
            <v>36203GEN9</v>
          </cell>
          <cell r="C62">
            <v>7.5</v>
          </cell>
          <cell r="D62">
            <v>39522</v>
          </cell>
          <cell r="E62" t="str">
            <v>GNMA POOL# 348541</v>
          </cell>
          <cell r="F62">
            <v>107.432996</v>
          </cell>
          <cell r="G62">
            <v>596.64</v>
          </cell>
          <cell r="H62">
            <v>95462.99</v>
          </cell>
          <cell r="I62">
            <v>102558.75</v>
          </cell>
          <cell r="J62">
            <v>1</v>
          </cell>
        </row>
        <row r="63">
          <cell r="A63" t="str">
            <v>36203GFB4</v>
          </cell>
          <cell r="B63" t="str">
            <v>36203GFB4</v>
          </cell>
          <cell r="C63">
            <v>7</v>
          </cell>
          <cell r="D63">
            <v>39583</v>
          </cell>
          <cell r="E63" t="str">
            <v>GNMA POOL# 348562</v>
          </cell>
          <cell r="F63">
            <v>107.137998</v>
          </cell>
          <cell r="G63">
            <v>1136.75</v>
          </cell>
          <cell r="H63">
            <v>194872.14</v>
          </cell>
          <cell r="I63">
            <v>208782.11</v>
          </cell>
          <cell r="J63">
            <v>1</v>
          </cell>
        </row>
        <row r="64">
          <cell r="A64" t="str">
            <v>36203GFT5</v>
          </cell>
          <cell r="B64" t="str">
            <v>36203GFT5</v>
          </cell>
          <cell r="C64">
            <v>8</v>
          </cell>
          <cell r="D64">
            <v>39553</v>
          </cell>
          <cell r="E64" t="str">
            <v>GNMA POOL# 348578</v>
          </cell>
          <cell r="F64">
            <v>107.078999</v>
          </cell>
          <cell r="G64">
            <v>594.97</v>
          </cell>
          <cell r="H64">
            <v>89245.39</v>
          </cell>
          <cell r="I64">
            <v>95563.07</v>
          </cell>
          <cell r="J64">
            <v>1</v>
          </cell>
        </row>
        <row r="65">
          <cell r="A65" t="str">
            <v>36203GMW0</v>
          </cell>
          <cell r="B65" t="str">
            <v>36203GMW0</v>
          </cell>
          <cell r="C65">
            <v>7</v>
          </cell>
          <cell r="D65">
            <v>39583</v>
          </cell>
          <cell r="E65" t="str">
            <v>GNMA POOL# 348773</v>
          </cell>
          <cell r="F65">
            <v>107.137996</v>
          </cell>
          <cell r="G65">
            <v>445.33</v>
          </cell>
          <cell r="H65">
            <v>76343.14</v>
          </cell>
          <cell r="I65">
            <v>81792.509999999995</v>
          </cell>
          <cell r="J65">
            <v>1</v>
          </cell>
        </row>
        <row r="66">
          <cell r="A66" t="str">
            <v>36203GN33</v>
          </cell>
          <cell r="B66" t="str">
            <v>36203GN33</v>
          </cell>
          <cell r="C66">
            <v>7</v>
          </cell>
          <cell r="D66">
            <v>39614</v>
          </cell>
          <cell r="E66" t="str">
            <v>GNMA POOL# 348810</v>
          </cell>
          <cell r="F66">
            <v>107.137998</v>
          </cell>
          <cell r="G66">
            <v>1374.33</v>
          </cell>
          <cell r="H66">
            <v>235599.66</v>
          </cell>
          <cell r="I66">
            <v>252416.76</v>
          </cell>
          <cell r="J66">
            <v>1</v>
          </cell>
        </row>
        <row r="67">
          <cell r="A67" t="str">
            <v>36203GN58</v>
          </cell>
          <cell r="B67" t="str">
            <v>36203GN58</v>
          </cell>
          <cell r="C67">
            <v>6.5</v>
          </cell>
          <cell r="D67">
            <v>39614</v>
          </cell>
          <cell r="E67" t="str">
            <v>GNMA POOL# 348812</v>
          </cell>
          <cell r="F67">
            <v>105.429002</v>
          </cell>
          <cell r="G67">
            <v>895.85</v>
          </cell>
          <cell r="H67">
            <v>165388.42000000001</v>
          </cell>
          <cell r="I67">
            <v>174367.35999999999</v>
          </cell>
          <cell r="J67">
            <v>1</v>
          </cell>
        </row>
        <row r="68">
          <cell r="A68" t="str">
            <v>36203GUY7</v>
          </cell>
          <cell r="B68" t="str">
            <v>36203GUY7</v>
          </cell>
          <cell r="C68">
            <v>7.5</v>
          </cell>
          <cell r="D68">
            <v>39493</v>
          </cell>
          <cell r="E68" t="str">
            <v>GNMA POOL# 348999</v>
          </cell>
          <cell r="F68">
            <v>107.433004</v>
          </cell>
          <cell r="G68">
            <v>269.72000000000003</v>
          </cell>
          <cell r="H68">
            <v>43154.69</v>
          </cell>
          <cell r="I68">
            <v>46362.38</v>
          </cell>
          <cell r="J68">
            <v>1</v>
          </cell>
        </row>
        <row r="69">
          <cell r="A69" t="str">
            <v>36203HCP4</v>
          </cell>
          <cell r="B69" t="str">
            <v>36203HCP4</v>
          </cell>
          <cell r="C69">
            <v>6.5</v>
          </cell>
          <cell r="D69">
            <v>39583</v>
          </cell>
          <cell r="E69" t="str">
            <v>GNMA POOL# 349378</v>
          </cell>
          <cell r="F69">
            <v>105.429002</v>
          </cell>
          <cell r="G69">
            <v>300.88</v>
          </cell>
          <cell r="H69">
            <v>55546.3</v>
          </cell>
          <cell r="I69">
            <v>58561.91</v>
          </cell>
          <cell r="J69">
            <v>1</v>
          </cell>
        </row>
        <row r="70">
          <cell r="A70" t="str">
            <v>36203HF48</v>
          </cell>
          <cell r="B70" t="str">
            <v>36203HF48</v>
          </cell>
          <cell r="C70">
            <v>7.5</v>
          </cell>
          <cell r="D70">
            <v>39493</v>
          </cell>
          <cell r="E70" t="str">
            <v>GNMA POOL# 349487</v>
          </cell>
          <cell r="F70">
            <v>107.43299500000001</v>
          </cell>
          <cell r="G70">
            <v>370.13</v>
          </cell>
          <cell r="H70">
            <v>59220.54</v>
          </cell>
          <cell r="I70">
            <v>63622.400000000001</v>
          </cell>
          <cell r="J70">
            <v>1</v>
          </cell>
        </row>
        <row r="71">
          <cell r="A71" t="str">
            <v>36203HF55</v>
          </cell>
          <cell r="B71" t="str">
            <v>36203HF55</v>
          </cell>
          <cell r="C71">
            <v>7</v>
          </cell>
          <cell r="D71">
            <v>39493</v>
          </cell>
          <cell r="E71" t="str">
            <v>GNMA POOL# 349488</v>
          </cell>
          <cell r="F71">
            <v>107.12499800000001</v>
          </cell>
          <cell r="G71">
            <v>1031.5999999999999</v>
          </cell>
          <cell r="H71">
            <v>176845.66</v>
          </cell>
          <cell r="I71">
            <v>189445.91</v>
          </cell>
          <cell r="J71">
            <v>1</v>
          </cell>
        </row>
        <row r="72">
          <cell r="A72" t="str">
            <v>36203HJA0</v>
          </cell>
          <cell r="B72" t="str">
            <v>36203HJA0</v>
          </cell>
          <cell r="C72">
            <v>7</v>
          </cell>
          <cell r="D72">
            <v>39522</v>
          </cell>
          <cell r="E72" t="str">
            <v>GNMA POOL# 349557</v>
          </cell>
          <cell r="F72">
            <v>107.137998</v>
          </cell>
          <cell r="G72">
            <v>368.98</v>
          </cell>
          <cell r="H72">
            <v>63254.43</v>
          </cell>
          <cell r="I72">
            <v>67769.53</v>
          </cell>
          <cell r="J72">
            <v>1</v>
          </cell>
        </row>
        <row r="73">
          <cell r="A73" t="str">
            <v>36203HKL4</v>
          </cell>
          <cell r="B73" t="str">
            <v>36203HKL4</v>
          </cell>
          <cell r="C73">
            <v>7</v>
          </cell>
          <cell r="D73">
            <v>39583</v>
          </cell>
          <cell r="E73" t="str">
            <v>GNMA POOL# 349599</v>
          </cell>
          <cell r="F73">
            <v>107.137995</v>
          </cell>
          <cell r="G73">
            <v>620.5</v>
          </cell>
          <cell r="H73">
            <v>106371.04</v>
          </cell>
          <cell r="I73">
            <v>113963.8</v>
          </cell>
          <cell r="J73">
            <v>1</v>
          </cell>
        </row>
        <row r="74">
          <cell r="A74" t="str">
            <v>36203HP47</v>
          </cell>
          <cell r="B74" t="str">
            <v>36203HP47</v>
          </cell>
          <cell r="C74">
            <v>7</v>
          </cell>
          <cell r="D74">
            <v>39493</v>
          </cell>
          <cell r="E74" t="str">
            <v>GNMA POOL# 349743</v>
          </cell>
          <cell r="F74">
            <v>107.124948</v>
          </cell>
          <cell r="G74">
            <v>53.84</v>
          </cell>
          <cell r="H74">
            <v>9229.26</v>
          </cell>
          <cell r="I74">
            <v>9886.84</v>
          </cell>
          <cell r="J74">
            <v>1</v>
          </cell>
        </row>
        <row r="75">
          <cell r="A75" t="str">
            <v>36203HQU8</v>
          </cell>
          <cell r="B75" t="str">
            <v>36203HQU8</v>
          </cell>
          <cell r="C75">
            <v>7.5</v>
          </cell>
          <cell r="D75">
            <v>39553</v>
          </cell>
          <cell r="E75" t="str">
            <v>GNMA POOL# 349767</v>
          </cell>
          <cell r="F75">
            <v>107.43300000000001</v>
          </cell>
          <cell r="G75">
            <v>355.72</v>
          </cell>
          <cell r="H75">
            <v>56915.51</v>
          </cell>
          <cell r="I75">
            <v>61146.04</v>
          </cell>
          <cell r="J75">
            <v>1</v>
          </cell>
        </row>
        <row r="76">
          <cell r="A76" t="str">
            <v>36203J6F9</v>
          </cell>
          <cell r="B76" t="str">
            <v>36203J6F9</v>
          </cell>
          <cell r="C76">
            <v>7.5</v>
          </cell>
          <cell r="D76">
            <v>39522</v>
          </cell>
          <cell r="E76" t="str">
            <v>GNMA POOL# 351070</v>
          </cell>
          <cell r="F76">
            <v>107.409998</v>
          </cell>
          <cell r="G76">
            <v>1148.69</v>
          </cell>
          <cell r="H76">
            <v>183789.65</v>
          </cell>
          <cell r="I76">
            <v>197408.46</v>
          </cell>
          <cell r="J76">
            <v>1</v>
          </cell>
        </row>
        <row r="77">
          <cell r="A77" t="str">
            <v>36203JBM8</v>
          </cell>
          <cell r="B77" t="str">
            <v>36203JBM8</v>
          </cell>
          <cell r="C77">
            <v>6.5</v>
          </cell>
          <cell r="D77">
            <v>39553</v>
          </cell>
          <cell r="E77" t="str">
            <v>GNMA POOL# 350244</v>
          </cell>
          <cell r="F77">
            <v>105.429008</v>
          </cell>
          <cell r="G77">
            <v>113.6</v>
          </cell>
          <cell r="H77">
            <v>20972.71</v>
          </cell>
          <cell r="I77">
            <v>22111.32</v>
          </cell>
          <cell r="J77">
            <v>1</v>
          </cell>
        </row>
        <row r="78">
          <cell r="A78" t="str">
            <v>36203JEK9</v>
          </cell>
          <cell r="B78" t="str">
            <v>36203JEK9</v>
          </cell>
          <cell r="C78">
            <v>6.5</v>
          </cell>
          <cell r="D78">
            <v>39553</v>
          </cell>
          <cell r="E78" t="str">
            <v>GNMA POOL# 350338</v>
          </cell>
          <cell r="F78">
            <v>105.428999</v>
          </cell>
          <cell r="G78">
            <v>1688.73</v>
          </cell>
          <cell r="H78">
            <v>311765.40000000002</v>
          </cell>
          <cell r="I78">
            <v>328691.14</v>
          </cell>
          <cell r="J78">
            <v>1</v>
          </cell>
        </row>
        <row r="79">
          <cell r="A79" t="str">
            <v>36203JFJ1</v>
          </cell>
          <cell r="B79" t="str">
            <v>36203JFJ1</v>
          </cell>
          <cell r="C79">
            <v>6.5</v>
          </cell>
          <cell r="D79">
            <v>39553</v>
          </cell>
          <cell r="E79" t="str">
            <v>GNMA POOL# 350369</v>
          </cell>
          <cell r="F79">
            <v>105.42899199999999</v>
          </cell>
          <cell r="G79">
            <v>287.42</v>
          </cell>
          <cell r="H79">
            <v>53061.599999999999</v>
          </cell>
          <cell r="I79">
            <v>55942.31</v>
          </cell>
          <cell r="J79">
            <v>1</v>
          </cell>
        </row>
        <row r="80">
          <cell r="A80" t="str">
            <v>36203JS57</v>
          </cell>
          <cell r="B80" t="str">
            <v>36203JS57</v>
          </cell>
          <cell r="C80">
            <v>7</v>
          </cell>
          <cell r="D80">
            <v>45122</v>
          </cell>
          <cell r="E80" t="str">
            <v>GNMA POOL# 350740</v>
          </cell>
          <cell r="F80">
            <v>104.954999</v>
          </cell>
          <cell r="G80">
            <v>2089.0700000000002</v>
          </cell>
          <cell r="H80">
            <v>358126.2</v>
          </cell>
          <cell r="I80">
            <v>375871.35</v>
          </cell>
          <cell r="J80">
            <v>1</v>
          </cell>
        </row>
        <row r="81">
          <cell r="A81" t="str">
            <v>36203JSQ1</v>
          </cell>
          <cell r="B81" t="str">
            <v>36203JSQ1</v>
          </cell>
          <cell r="C81">
            <v>6</v>
          </cell>
          <cell r="D81">
            <v>39644</v>
          </cell>
          <cell r="E81" t="str">
            <v>GNMA POOL# 350727</v>
          </cell>
          <cell r="F81">
            <v>104.672022</v>
          </cell>
          <cell r="G81">
            <v>50.42</v>
          </cell>
          <cell r="H81">
            <v>10084.07</v>
          </cell>
          <cell r="I81">
            <v>10555.2</v>
          </cell>
          <cell r="J81">
            <v>1</v>
          </cell>
        </row>
        <row r="82">
          <cell r="A82" t="str">
            <v>36203JXG7</v>
          </cell>
          <cell r="B82" t="str">
            <v>36203JXG7</v>
          </cell>
          <cell r="C82">
            <v>6.5</v>
          </cell>
          <cell r="D82">
            <v>39675</v>
          </cell>
          <cell r="E82" t="str">
            <v>GNMA POOL# 350879</v>
          </cell>
          <cell r="F82">
            <v>105.429002</v>
          </cell>
          <cell r="G82">
            <v>824.03</v>
          </cell>
          <cell r="H82">
            <v>152129.06</v>
          </cell>
          <cell r="I82">
            <v>160388.15</v>
          </cell>
          <cell r="J82">
            <v>1</v>
          </cell>
        </row>
        <row r="83">
          <cell r="A83" t="str">
            <v>36203JYJ0</v>
          </cell>
          <cell r="B83" t="str">
            <v>36203JYJ0</v>
          </cell>
          <cell r="C83">
            <v>6.5</v>
          </cell>
          <cell r="D83">
            <v>39675</v>
          </cell>
          <cell r="E83" t="str">
            <v>GNMA POOL# 350913</v>
          </cell>
          <cell r="F83">
            <v>105.42899800000001</v>
          </cell>
          <cell r="G83">
            <v>651.44000000000005</v>
          </cell>
          <cell r="H83">
            <v>120266.2</v>
          </cell>
          <cell r="I83">
            <v>126795.45</v>
          </cell>
          <cell r="J83">
            <v>1</v>
          </cell>
        </row>
        <row r="84">
          <cell r="A84" t="str">
            <v>36203K6K5</v>
          </cell>
          <cell r="B84" t="str">
            <v>36203K6K5</v>
          </cell>
          <cell r="C84">
            <v>7</v>
          </cell>
          <cell r="D84">
            <v>39614</v>
          </cell>
          <cell r="E84" t="str">
            <v>GNMA POOL# 351974</v>
          </cell>
          <cell r="F84">
            <v>107.138006</v>
          </cell>
          <cell r="G84">
            <v>487.67</v>
          </cell>
          <cell r="H84">
            <v>83599.820000000007</v>
          </cell>
          <cell r="I84">
            <v>89567.18</v>
          </cell>
          <cell r="J84">
            <v>1</v>
          </cell>
        </row>
        <row r="85">
          <cell r="A85" t="str">
            <v>36203KK52</v>
          </cell>
          <cell r="B85" t="str">
            <v>36203KK52</v>
          </cell>
          <cell r="C85">
            <v>7</v>
          </cell>
          <cell r="D85">
            <v>45306</v>
          </cell>
          <cell r="E85" t="str">
            <v>GNMA POOL# 351416</v>
          </cell>
          <cell r="F85">
            <v>104.95499599999999</v>
          </cell>
          <cell r="G85">
            <v>606.30999999999995</v>
          </cell>
          <cell r="H85">
            <v>103938.94</v>
          </cell>
          <cell r="I85">
            <v>109089.11</v>
          </cell>
          <cell r="J85">
            <v>1</v>
          </cell>
        </row>
        <row r="86">
          <cell r="A86" t="str">
            <v>36203KK60</v>
          </cell>
          <cell r="B86" t="str">
            <v>36203KK60</v>
          </cell>
          <cell r="C86">
            <v>7</v>
          </cell>
          <cell r="D86">
            <v>45306</v>
          </cell>
          <cell r="E86" t="str">
            <v>GNMA POOL# 351417</v>
          </cell>
          <cell r="F86">
            <v>104.954999</v>
          </cell>
          <cell r="G86">
            <v>3732.53</v>
          </cell>
          <cell r="H86">
            <v>639862.85</v>
          </cell>
          <cell r="I86">
            <v>671568.05</v>
          </cell>
          <cell r="J86">
            <v>1</v>
          </cell>
        </row>
        <row r="87">
          <cell r="A87" t="str">
            <v>36203KK78</v>
          </cell>
          <cell r="B87" t="str">
            <v>36203KK78</v>
          </cell>
          <cell r="C87">
            <v>6.5</v>
          </cell>
          <cell r="D87">
            <v>39828</v>
          </cell>
          <cell r="E87" t="str">
            <v>GNMA POOL# 351418</v>
          </cell>
          <cell r="F87">
            <v>105.429017</v>
          </cell>
          <cell r="G87">
            <v>74.150000000000006</v>
          </cell>
          <cell r="H87">
            <v>13688.85</v>
          </cell>
          <cell r="I87">
            <v>14432.02</v>
          </cell>
          <cell r="J87">
            <v>1</v>
          </cell>
        </row>
        <row r="88">
          <cell r="A88" t="str">
            <v>36203KMQ4</v>
          </cell>
          <cell r="B88" t="str">
            <v>36203KMQ4</v>
          </cell>
          <cell r="C88">
            <v>7</v>
          </cell>
          <cell r="D88">
            <v>39828</v>
          </cell>
          <cell r="E88" t="str">
            <v>GNMA POOL# 351467</v>
          </cell>
          <cell r="F88">
            <v>107.13800500000001</v>
          </cell>
          <cell r="G88">
            <v>520.94000000000005</v>
          </cell>
          <cell r="H88">
            <v>89304.639999999999</v>
          </cell>
          <cell r="I88">
            <v>95679.21</v>
          </cell>
          <cell r="J88">
            <v>1</v>
          </cell>
        </row>
        <row r="89">
          <cell r="A89" t="str">
            <v>36203KSC9</v>
          </cell>
          <cell r="B89" t="str">
            <v>36203KSC9</v>
          </cell>
          <cell r="C89">
            <v>6.5</v>
          </cell>
          <cell r="D89">
            <v>39553</v>
          </cell>
          <cell r="E89" t="str">
            <v>GNMA POOL# 351615</v>
          </cell>
          <cell r="F89">
            <v>105.42899800000001</v>
          </cell>
          <cell r="G89">
            <v>1021.02</v>
          </cell>
          <cell r="H89">
            <v>188495.74</v>
          </cell>
          <cell r="I89">
            <v>198729.17</v>
          </cell>
          <cell r="J89">
            <v>1</v>
          </cell>
        </row>
        <row r="90">
          <cell r="A90" t="str">
            <v>36203KUE2</v>
          </cell>
          <cell r="B90" t="str">
            <v>36203KUE2</v>
          </cell>
          <cell r="C90">
            <v>6.5</v>
          </cell>
          <cell r="D90">
            <v>39675</v>
          </cell>
          <cell r="E90" t="str">
            <v>GNMA POOL# 351681</v>
          </cell>
          <cell r="F90">
            <v>105.429023</v>
          </cell>
          <cell r="G90">
            <v>27.37</v>
          </cell>
          <cell r="H90">
            <v>5052.29</v>
          </cell>
          <cell r="I90">
            <v>5326.58</v>
          </cell>
          <cell r="J90">
            <v>1</v>
          </cell>
        </row>
        <row r="91">
          <cell r="A91" t="str">
            <v>36203LC34</v>
          </cell>
          <cell r="B91" t="str">
            <v>36203LC34</v>
          </cell>
          <cell r="C91">
            <v>6.5</v>
          </cell>
          <cell r="D91">
            <v>39706</v>
          </cell>
          <cell r="E91" t="str">
            <v>GNMA POOL# 352090</v>
          </cell>
          <cell r="F91">
            <v>105.428989</v>
          </cell>
          <cell r="G91">
            <v>219.72</v>
          </cell>
          <cell r="H91">
            <v>40564.089999999997</v>
          </cell>
          <cell r="I91">
            <v>42766.31</v>
          </cell>
          <cell r="J91">
            <v>1</v>
          </cell>
        </row>
        <row r="92">
          <cell r="A92" t="str">
            <v>36203LDZ2</v>
          </cell>
          <cell r="B92" t="str">
            <v>36203LDZ2</v>
          </cell>
          <cell r="C92">
            <v>6.5</v>
          </cell>
          <cell r="D92">
            <v>39675</v>
          </cell>
          <cell r="E92" t="str">
            <v>GNMA POOL# 352120</v>
          </cell>
          <cell r="F92">
            <v>105.429005</v>
          </cell>
          <cell r="G92">
            <v>157.59</v>
          </cell>
          <cell r="H92">
            <v>29094.28</v>
          </cell>
          <cell r="I92">
            <v>30673.81</v>
          </cell>
          <cell r="J92">
            <v>1</v>
          </cell>
        </row>
        <row r="93">
          <cell r="A93" t="str">
            <v>36203LF23</v>
          </cell>
          <cell r="B93" t="str">
            <v>36203LF23</v>
          </cell>
          <cell r="C93">
            <v>8</v>
          </cell>
          <cell r="D93">
            <v>39553</v>
          </cell>
          <cell r="E93" t="str">
            <v>GNMA POOL# 352185</v>
          </cell>
          <cell r="F93">
            <v>107.07899399999999</v>
          </cell>
          <cell r="G93">
            <v>581.45000000000005</v>
          </cell>
          <cell r="H93">
            <v>87218.18</v>
          </cell>
          <cell r="I93">
            <v>93392.35</v>
          </cell>
          <cell r="J93">
            <v>1</v>
          </cell>
        </row>
        <row r="94">
          <cell r="A94" t="str">
            <v>36203LFM9</v>
          </cell>
          <cell r="B94" t="str">
            <v>36203LFM9</v>
          </cell>
          <cell r="C94">
            <v>7</v>
          </cell>
          <cell r="D94">
            <v>39614</v>
          </cell>
          <cell r="E94" t="str">
            <v>GNMA POOL# 352172</v>
          </cell>
          <cell r="F94">
            <v>107.13799899999999</v>
          </cell>
          <cell r="G94">
            <v>1674.85</v>
          </cell>
          <cell r="H94">
            <v>287116.3</v>
          </cell>
          <cell r="I94">
            <v>307610.65999999997</v>
          </cell>
          <cell r="J94">
            <v>1</v>
          </cell>
        </row>
        <row r="95">
          <cell r="A95" t="str">
            <v>36203LFN7</v>
          </cell>
          <cell r="B95" t="str">
            <v>36203LFN7</v>
          </cell>
          <cell r="C95">
            <v>7</v>
          </cell>
          <cell r="D95">
            <v>39614</v>
          </cell>
          <cell r="E95" t="str">
            <v>GNMA POOL# 352173</v>
          </cell>
          <cell r="F95">
            <v>107.13800000000001</v>
          </cell>
          <cell r="G95">
            <v>5401.44</v>
          </cell>
          <cell r="H95">
            <v>925961.76</v>
          </cell>
          <cell r="I95">
            <v>992056.91</v>
          </cell>
          <cell r="J95">
            <v>1</v>
          </cell>
        </row>
        <row r="96">
          <cell r="A96" t="str">
            <v>36203LFY3</v>
          </cell>
          <cell r="B96" t="str">
            <v>36203LFY3</v>
          </cell>
          <cell r="C96">
            <v>7.5</v>
          </cell>
          <cell r="D96">
            <v>39553</v>
          </cell>
          <cell r="E96" t="str">
            <v>GNMA POOL# 352183</v>
          </cell>
          <cell r="F96">
            <v>107.432996</v>
          </cell>
          <cell r="G96">
            <v>310.76</v>
          </cell>
          <cell r="H96">
            <v>49721</v>
          </cell>
          <cell r="I96">
            <v>53416.76</v>
          </cell>
          <cell r="J96">
            <v>1</v>
          </cell>
        </row>
        <row r="97">
          <cell r="A97" t="str">
            <v>36203LFZ0</v>
          </cell>
          <cell r="B97" t="str">
            <v>36203LFZ0</v>
          </cell>
          <cell r="C97">
            <v>7.5</v>
          </cell>
          <cell r="D97">
            <v>39553</v>
          </cell>
          <cell r="E97" t="str">
            <v>GNMA POOL# 352184</v>
          </cell>
          <cell r="F97">
            <v>107.43300000000001</v>
          </cell>
          <cell r="G97">
            <v>3823.3</v>
          </cell>
          <cell r="H97">
            <v>611727.68999999994</v>
          </cell>
          <cell r="I97">
            <v>657197.41</v>
          </cell>
          <cell r="J97">
            <v>1</v>
          </cell>
        </row>
        <row r="98">
          <cell r="A98" t="str">
            <v>36203LG89</v>
          </cell>
          <cell r="B98" t="str">
            <v>36203LG89</v>
          </cell>
          <cell r="C98">
            <v>6.5</v>
          </cell>
          <cell r="D98">
            <v>39553</v>
          </cell>
          <cell r="E98" t="str">
            <v>GNMA POOL# 352223</v>
          </cell>
          <cell r="F98">
            <v>105.429002</v>
          </cell>
          <cell r="G98">
            <v>458.4</v>
          </cell>
          <cell r="H98">
            <v>84628.26</v>
          </cell>
          <cell r="I98">
            <v>89222.73</v>
          </cell>
          <cell r="J98">
            <v>1</v>
          </cell>
        </row>
        <row r="99">
          <cell r="A99" t="str">
            <v>36203LGH9</v>
          </cell>
          <cell r="B99" t="str">
            <v>36203LGH9</v>
          </cell>
          <cell r="C99">
            <v>7</v>
          </cell>
          <cell r="D99">
            <v>39583</v>
          </cell>
          <cell r="E99" t="str">
            <v>GNMA POOL# 352200</v>
          </cell>
          <cell r="F99">
            <v>107.13800000000001</v>
          </cell>
          <cell r="G99">
            <v>3446.74</v>
          </cell>
          <cell r="H99">
            <v>590870.26</v>
          </cell>
          <cell r="I99">
            <v>633046.57999999996</v>
          </cell>
          <cell r="J99">
            <v>1</v>
          </cell>
        </row>
        <row r="100">
          <cell r="A100" t="str">
            <v>36203LQG0</v>
          </cell>
          <cell r="B100" t="str">
            <v>36203LQG0</v>
          </cell>
          <cell r="C100">
            <v>7.5</v>
          </cell>
          <cell r="D100">
            <v>39553</v>
          </cell>
          <cell r="E100" t="str">
            <v>GNMA POOL# 352455</v>
          </cell>
          <cell r="F100">
            <v>107.43307299999999</v>
          </cell>
          <cell r="G100">
            <v>41.52</v>
          </cell>
          <cell r="H100">
            <v>6643.82</v>
          </cell>
          <cell r="I100">
            <v>7137.66</v>
          </cell>
          <cell r="J100">
            <v>1</v>
          </cell>
        </row>
        <row r="101">
          <cell r="A101" t="str">
            <v>36203LRC8</v>
          </cell>
          <cell r="B101" t="str">
            <v>36203LRC8</v>
          </cell>
          <cell r="C101">
            <v>7</v>
          </cell>
          <cell r="D101">
            <v>45122</v>
          </cell>
          <cell r="E101" t="str">
            <v>GNMA POOL# 352483</v>
          </cell>
          <cell r="F101">
            <v>104.955</v>
          </cell>
          <cell r="G101">
            <v>2027.33</v>
          </cell>
          <cell r="H101">
            <v>347541.48</v>
          </cell>
          <cell r="I101">
            <v>364762.16</v>
          </cell>
          <cell r="J101">
            <v>1</v>
          </cell>
        </row>
        <row r="102">
          <cell r="A102" t="str">
            <v>36203LRR5</v>
          </cell>
          <cell r="B102" t="str">
            <v>36203LRR5</v>
          </cell>
          <cell r="C102">
            <v>6.5</v>
          </cell>
          <cell r="D102">
            <v>39675</v>
          </cell>
          <cell r="E102" t="str">
            <v>GNMA POOL# 352496</v>
          </cell>
          <cell r="F102">
            <v>105.429001</v>
          </cell>
          <cell r="G102">
            <v>200.03</v>
          </cell>
          <cell r="H102">
            <v>36927.79</v>
          </cell>
          <cell r="I102">
            <v>38932.6</v>
          </cell>
          <cell r="J102">
            <v>1</v>
          </cell>
        </row>
        <row r="103">
          <cell r="A103" t="str">
            <v>36203LTD4</v>
          </cell>
          <cell r="B103" t="str">
            <v>36203LTD4</v>
          </cell>
          <cell r="C103">
            <v>7.5</v>
          </cell>
          <cell r="D103">
            <v>39493</v>
          </cell>
          <cell r="E103" t="str">
            <v>GNMA POOL# 352548</v>
          </cell>
          <cell r="F103">
            <v>107.410016</v>
          </cell>
          <cell r="G103">
            <v>137.71</v>
          </cell>
          <cell r="H103">
            <v>22034.23</v>
          </cell>
          <cell r="I103">
            <v>23666.97</v>
          </cell>
          <cell r="J103">
            <v>1</v>
          </cell>
        </row>
        <row r="104">
          <cell r="A104" t="str">
            <v>36203LW99</v>
          </cell>
          <cell r="B104" t="str">
            <v>36203LW99</v>
          </cell>
          <cell r="C104">
            <v>7</v>
          </cell>
          <cell r="D104">
            <v>39583</v>
          </cell>
          <cell r="E104" t="str">
            <v>GNMA POOL# 352672</v>
          </cell>
          <cell r="F104">
            <v>107.138001</v>
          </cell>
          <cell r="G104">
            <v>2118.64</v>
          </cell>
          <cell r="H104">
            <v>363195.23</v>
          </cell>
          <cell r="I104">
            <v>389120.11</v>
          </cell>
          <cell r="J104">
            <v>1</v>
          </cell>
        </row>
        <row r="105">
          <cell r="A105" t="str">
            <v>36203MG53</v>
          </cell>
          <cell r="B105" t="str">
            <v>36203MG53</v>
          </cell>
          <cell r="C105">
            <v>7</v>
          </cell>
          <cell r="D105">
            <v>39614</v>
          </cell>
          <cell r="E105" t="str">
            <v>GNMA POOL# 353120</v>
          </cell>
          <cell r="F105">
            <v>107.138002</v>
          </cell>
          <cell r="G105">
            <v>114.83</v>
          </cell>
          <cell r="H105">
            <v>19685.48</v>
          </cell>
          <cell r="I105">
            <v>21090.63</v>
          </cell>
          <cell r="J105">
            <v>1</v>
          </cell>
        </row>
        <row r="106">
          <cell r="A106" t="str">
            <v>36203MG61</v>
          </cell>
          <cell r="B106" t="str">
            <v>36203MG61</v>
          </cell>
          <cell r="C106">
            <v>7</v>
          </cell>
          <cell r="D106">
            <v>39583</v>
          </cell>
          <cell r="E106" t="str">
            <v>GNMA POOL# 353121</v>
          </cell>
          <cell r="F106">
            <v>107.13800000000001</v>
          </cell>
          <cell r="G106">
            <v>5353.65</v>
          </cell>
          <cell r="H106">
            <v>917768.45</v>
          </cell>
          <cell r="I106">
            <v>983278.76</v>
          </cell>
          <cell r="J106">
            <v>1</v>
          </cell>
        </row>
        <row r="107">
          <cell r="A107" t="str">
            <v>36203MH60</v>
          </cell>
          <cell r="B107" t="str">
            <v>36203MH60</v>
          </cell>
          <cell r="C107">
            <v>6.5</v>
          </cell>
          <cell r="D107">
            <v>39736</v>
          </cell>
          <cell r="E107" t="str">
            <v>GNMA POOL# 353153</v>
          </cell>
          <cell r="F107">
            <v>105.42899300000001</v>
          </cell>
          <cell r="G107">
            <v>410.33</v>
          </cell>
          <cell r="H107">
            <v>75752.899999999994</v>
          </cell>
          <cell r="I107">
            <v>79865.52</v>
          </cell>
          <cell r="J107">
            <v>1</v>
          </cell>
        </row>
        <row r="108">
          <cell r="A108" t="str">
            <v>36203MHD5</v>
          </cell>
          <cell r="B108" t="str">
            <v>36203MHD5</v>
          </cell>
          <cell r="C108">
            <v>7</v>
          </cell>
          <cell r="D108">
            <v>39614</v>
          </cell>
          <cell r="E108" t="str">
            <v>GNMA POOL# 353128</v>
          </cell>
          <cell r="F108">
            <v>107.13800000000001</v>
          </cell>
          <cell r="G108">
            <v>4211.63</v>
          </cell>
          <cell r="H108">
            <v>721993.93</v>
          </cell>
          <cell r="I108">
            <v>773529.86</v>
          </cell>
          <cell r="J108">
            <v>1</v>
          </cell>
        </row>
        <row r="109">
          <cell r="A109" t="str">
            <v>36203MKD1</v>
          </cell>
          <cell r="B109" t="str">
            <v>36203MKD1</v>
          </cell>
          <cell r="C109">
            <v>7.5</v>
          </cell>
          <cell r="D109">
            <v>39493</v>
          </cell>
          <cell r="E109" t="str">
            <v>GNMA POOL# 353192</v>
          </cell>
          <cell r="F109">
            <v>107.43300600000001</v>
          </cell>
          <cell r="G109">
            <v>162.85</v>
          </cell>
          <cell r="H109">
            <v>26056.62</v>
          </cell>
          <cell r="I109">
            <v>27993.41</v>
          </cell>
          <cell r="J109">
            <v>1</v>
          </cell>
        </row>
        <row r="110">
          <cell r="A110" t="str">
            <v>36203ML99</v>
          </cell>
          <cell r="B110" t="str">
            <v>36203ML99</v>
          </cell>
          <cell r="C110">
            <v>7.5</v>
          </cell>
          <cell r="D110">
            <v>39553</v>
          </cell>
          <cell r="E110" t="str">
            <v>GNMA POOL# 353252</v>
          </cell>
          <cell r="F110">
            <v>107.432993</v>
          </cell>
          <cell r="G110">
            <v>322.72000000000003</v>
          </cell>
          <cell r="H110">
            <v>51634.92</v>
          </cell>
          <cell r="I110">
            <v>55472.94</v>
          </cell>
          <cell r="J110">
            <v>1</v>
          </cell>
        </row>
        <row r="111">
          <cell r="A111" t="str">
            <v>36203MLP3</v>
          </cell>
          <cell r="B111" t="str">
            <v>36203MLP3</v>
          </cell>
          <cell r="C111">
            <v>7.5</v>
          </cell>
          <cell r="D111">
            <v>39553</v>
          </cell>
          <cell r="E111" t="str">
            <v>GNMA POOL# 353234</v>
          </cell>
          <cell r="F111">
            <v>107.43294899999999</v>
          </cell>
          <cell r="G111">
            <v>61.74</v>
          </cell>
          <cell r="H111">
            <v>9879.1200000000008</v>
          </cell>
          <cell r="I111">
            <v>10613.43</v>
          </cell>
          <cell r="J111">
            <v>1</v>
          </cell>
        </row>
        <row r="112">
          <cell r="A112" t="str">
            <v>36203MPN4</v>
          </cell>
          <cell r="B112" t="str">
            <v>36203MPN4</v>
          </cell>
          <cell r="C112">
            <v>7</v>
          </cell>
          <cell r="D112">
            <v>45458</v>
          </cell>
          <cell r="E112" t="str">
            <v>GNMA POOL# 353329</v>
          </cell>
          <cell r="F112">
            <v>104.95600399999999</v>
          </cell>
          <cell r="G112">
            <v>166.56</v>
          </cell>
          <cell r="H112">
            <v>28553.65</v>
          </cell>
          <cell r="I112">
            <v>29968.77</v>
          </cell>
          <cell r="J112">
            <v>1</v>
          </cell>
        </row>
        <row r="113">
          <cell r="A113" t="str">
            <v>36203MZ86</v>
          </cell>
          <cell r="B113" t="str">
            <v>36203MZ86</v>
          </cell>
          <cell r="C113">
            <v>7.5</v>
          </cell>
          <cell r="D113">
            <v>39522</v>
          </cell>
          <cell r="E113" t="str">
            <v>GNMA POOL# 353667</v>
          </cell>
          <cell r="F113">
            <v>107.410003</v>
          </cell>
          <cell r="G113">
            <v>1015.76</v>
          </cell>
          <cell r="H113">
            <v>162522.21</v>
          </cell>
          <cell r="I113">
            <v>174565.11</v>
          </cell>
          <cell r="J113">
            <v>1</v>
          </cell>
        </row>
        <row r="114">
          <cell r="A114" t="str">
            <v>36203MZV5</v>
          </cell>
          <cell r="B114" t="str">
            <v>36203MZV5</v>
          </cell>
          <cell r="C114">
            <v>6.5</v>
          </cell>
          <cell r="D114">
            <v>39859</v>
          </cell>
          <cell r="E114" t="str">
            <v>GNMA POOL# 353656</v>
          </cell>
          <cell r="F114">
            <v>105.311995</v>
          </cell>
          <cell r="G114">
            <v>266.86</v>
          </cell>
          <cell r="H114">
            <v>49267.37</v>
          </cell>
          <cell r="I114">
            <v>51884.45</v>
          </cell>
          <cell r="J114">
            <v>1</v>
          </cell>
        </row>
        <row r="115">
          <cell r="A115" t="str">
            <v>36203MZZ6</v>
          </cell>
          <cell r="B115" t="str">
            <v>36203MZZ6</v>
          </cell>
          <cell r="C115">
            <v>7</v>
          </cell>
          <cell r="D115">
            <v>39522</v>
          </cell>
          <cell r="E115" t="str">
            <v>GNMA POOL# 353660</v>
          </cell>
          <cell r="F115">
            <v>107.138004</v>
          </cell>
          <cell r="G115">
            <v>315.36</v>
          </cell>
          <cell r="H115">
            <v>54062.03</v>
          </cell>
          <cell r="I115">
            <v>57920.98</v>
          </cell>
          <cell r="J115">
            <v>1</v>
          </cell>
        </row>
        <row r="116">
          <cell r="A116" t="str">
            <v>36203N2A5</v>
          </cell>
          <cell r="B116" t="str">
            <v>36203N2A5</v>
          </cell>
          <cell r="C116">
            <v>6.5</v>
          </cell>
          <cell r="D116">
            <v>39553</v>
          </cell>
          <cell r="E116" t="str">
            <v>GNMA POOL# 354569</v>
          </cell>
          <cell r="F116">
            <v>105.429006</v>
          </cell>
          <cell r="G116">
            <v>449.73</v>
          </cell>
          <cell r="H116">
            <v>83027.17</v>
          </cell>
          <cell r="I116">
            <v>87534.720000000001</v>
          </cell>
          <cell r="J116">
            <v>1</v>
          </cell>
        </row>
        <row r="117">
          <cell r="A117" t="str">
            <v>36203N3A4</v>
          </cell>
          <cell r="B117" t="str">
            <v>36203N3A4</v>
          </cell>
          <cell r="C117">
            <v>8</v>
          </cell>
          <cell r="D117">
            <v>39583</v>
          </cell>
          <cell r="E117" t="str">
            <v>GNMA POOL# 354593</v>
          </cell>
          <cell r="F117">
            <v>107.07900100000001</v>
          </cell>
          <cell r="G117">
            <v>413.33</v>
          </cell>
          <cell r="H117">
            <v>61999.57</v>
          </cell>
          <cell r="I117">
            <v>66388.52</v>
          </cell>
          <cell r="J117">
            <v>1</v>
          </cell>
        </row>
        <row r="118">
          <cell r="A118" t="str">
            <v>36203NKK3</v>
          </cell>
          <cell r="B118" t="str">
            <v>36203NKK3</v>
          </cell>
          <cell r="C118">
            <v>7</v>
          </cell>
          <cell r="D118">
            <v>39553</v>
          </cell>
          <cell r="E118" t="str">
            <v>GNMA POOL# 354098</v>
          </cell>
          <cell r="F118">
            <v>107.138002</v>
          </cell>
          <cell r="G118">
            <v>903.32</v>
          </cell>
          <cell r="H118">
            <v>154854.67000000001</v>
          </cell>
          <cell r="I118">
            <v>165908.20000000001</v>
          </cell>
          <cell r="J118">
            <v>1</v>
          </cell>
        </row>
        <row r="119">
          <cell r="A119" t="str">
            <v>36203NR42</v>
          </cell>
          <cell r="B119" t="str">
            <v>36203NR42</v>
          </cell>
          <cell r="C119">
            <v>7</v>
          </cell>
          <cell r="D119">
            <v>39614</v>
          </cell>
          <cell r="E119" t="str">
            <v>GNMA POOL# 354307</v>
          </cell>
          <cell r="F119">
            <v>107.137998</v>
          </cell>
          <cell r="G119">
            <v>861.08</v>
          </cell>
          <cell r="H119">
            <v>147613.94</v>
          </cell>
          <cell r="I119">
            <v>158150.62</v>
          </cell>
          <cell r="J119">
            <v>1</v>
          </cell>
        </row>
        <row r="120">
          <cell r="A120" t="str">
            <v>36203P6E8</v>
          </cell>
          <cell r="B120" t="str">
            <v>36203P6E8</v>
          </cell>
          <cell r="C120">
            <v>7</v>
          </cell>
          <cell r="D120">
            <v>39614</v>
          </cell>
          <cell r="E120" t="str">
            <v>GNMA POOL# 355569</v>
          </cell>
          <cell r="F120">
            <v>107.138003</v>
          </cell>
          <cell r="G120">
            <v>775.81</v>
          </cell>
          <cell r="H120">
            <v>132995.6</v>
          </cell>
          <cell r="I120">
            <v>142488.82999999999</v>
          </cell>
          <cell r="J120">
            <v>1</v>
          </cell>
        </row>
        <row r="121">
          <cell r="A121" t="str">
            <v>36203PED1</v>
          </cell>
          <cell r="B121" t="str">
            <v>36203PED1</v>
          </cell>
          <cell r="C121">
            <v>7</v>
          </cell>
          <cell r="D121">
            <v>45458</v>
          </cell>
          <cell r="E121" t="str">
            <v>GNMA POOL# 354832</v>
          </cell>
          <cell r="F121">
            <v>104.956001</v>
          </cell>
          <cell r="G121">
            <v>264.98</v>
          </cell>
          <cell r="H121">
            <v>45424.73</v>
          </cell>
          <cell r="I121">
            <v>47675.98</v>
          </cell>
          <cell r="J121">
            <v>1</v>
          </cell>
        </row>
        <row r="122">
          <cell r="A122" t="str">
            <v>36203PFW8</v>
          </cell>
          <cell r="B122" t="str">
            <v>36203PFW8</v>
          </cell>
          <cell r="C122">
            <v>7</v>
          </cell>
          <cell r="D122">
            <v>39614</v>
          </cell>
          <cell r="E122" t="str">
            <v>GNMA POOL# 354881</v>
          </cell>
          <cell r="F122">
            <v>107.13800000000001</v>
          </cell>
          <cell r="G122">
            <v>879.98</v>
          </cell>
          <cell r="H122">
            <v>150853.31</v>
          </cell>
          <cell r="I122">
            <v>161621.22</v>
          </cell>
          <cell r="J122">
            <v>1</v>
          </cell>
        </row>
        <row r="123">
          <cell r="A123" t="str">
            <v>36203PU84</v>
          </cell>
          <cell r="B123" t="str">
            <v>36203PU84</v>
          </cell>
          <cell r="C123">
            <v>7</v>
          </cell>
          <cell r="D123">
            <v>39614</v>
          </cell>
          <cell r="E123" t="str">
            <v>GNMA POOL# 355307</v>
          </cell>
          <cell r="F123">
            <v>107.138003</v>
          </cell>
          <cell r="G123">
            <v>534.37</v>
          </cell>
          <cell r="H123">
            <v>91606.02</v>
          </cell>
          <cell r="I123">
            <v>98144.86</v>
          </cell>
          <cell r="J123">
            <v>1</v>
          </cell>
        </row>
        <row r="124">
          <cell r="A124" t="str">
            <v>36203PWW9</v>
          </cell>
          <cell r="B124" t="str">
            <v>36203PWW9</v>
          </cell>
          <cell r="C124">
            <v>7</v>
          </cell>
          <cell r="D124">
            <v>39614</v>
          </cell>
          <cell r="E124" t="str">
            <v>GNMA POOL# 355361</v>
          </cell>
          <cell r="F124">
            <v>107.13799899999999</v>
          </cell>
          <cell r="G124">
            <v>971.26</v>
          </cell>
          <cell r="H124">
            <v>166501.28</v>
          </cell>
          <cell r="I124">
            <v>178386.14</v>
          </cell>
          <cell r="J124">
            <v>1</v>
          </cell>
        </row>
        <row r="125">
          <cell r="A125" t="str">
            <v>36203PX73</v>
          </cell>
          <cell r="B125" t="str">
            <v>36203PX73</v>
          </cell>
          <cell r="C125">
            <v>7</v>
          </cell>
          <cell r="D125">
            <v>39614</v>
          </cell>
          <cell r="E125" t="str">
            <v>GNMA POOL# 355402</v>
          </cell>
          <cell r="F125">
            <v>107.138002</v>
          </cell>
          <cell r="G125">
            <v>580.86</v>
          </cell>
          <cell r="H125">
            <v>99576.33</v>
          </cell>
          <cell r="I125">
            <v>106684.09</v>
          </cell>
          <cell r="J125">
            <v>1</v>
          </cell>
        </row>
        <row r="126">
          <cell r="A126" t="str">
            <v>36203PX81</v>
          </cell>
          <cell r="B126" t="str">
            <v>36203PX81</v>
          </cell>
          <cell r="C126">
            <v>7</v>
          </cell>
          <cell r="D126">
            <v>39614</v>
          </cell>
          <cell r="E126" t="str">
            <v>GNMA POOL# 355403</v>
          </cell>
          <cell r="F126">
            <v>107.13799899999999</v>
          </cell>
          <cell r="G126">
            <v>1220.8599999999999</v>
          </cell>
          <cell r="H126">
            <v>209290.16</v>
          </cell>
          <cell r="I126">
            <v>224229.29</v>
          </cell>
          <cell r="J126">
            <v>1</v>
          </cell>
        </row>
        <row r="127">
          <cell r="A127" t="str">
            <v>36203Q2P5</v>
          </cell>
          <cell r="B127" t="str">
            <v>36203Q2P5</v>
          </cell>
          <cell r="C127">
            <v>7</v>
          </cell>
          <cell r="D127">
            <v>39614</v>
          </cell>
          <cell r="E127" t="str">
            <v>GNMA POOL# 356382</v>
          </cell>
          <cell r="F127">
            <v>107.138001</v>
          </cell>
          <cell r="G127">
            <v>729.37</v>
          </cell>
          <cell r="H127">
            <v>125035.42</v>
          </cell>
          <cell r="I127">
            <v>133960.45000000001</v>
          </cell>
          <cell r="J127">
            <v>1</v>
          </cell>
        </row>
        <row r="128">
          <cell r="A128" t="str">
            <v>36203Q3V1</v>
          </cell>
          <cell r="B128" t="str">
            <v>36203Q3V1</v>
          </cell>
          <cell r="C128">
            <v>8</v>
          </cell>
          <cell r="D128">
            <v>39553</v>
          </cell>
          <cell r="E128" t="str">
            <v>GNMA POOL# 356412</v>
          </cell>
          <cell r="F128">
            <v>107.07900100000001</v>
          </cell>
          <cell r="G128">
            <v>302.63</v>
          </cell>
          <cell r="H128">
            <v>45394.68</v>
          </cell>
          <cell r="I128">
            <v>48608.17</v>
          </cell>
          <cell r="J128">
            <v>1</v>
          </cell>
        </row>
        <row r="129">
          <cell r="A129" t="str">
            <v>36203QCS8</v>
          </cell>
          <cell r="B129" t="str">
            <v>36203QCS8</v>
          </cell>
          <cell r="C129">
            <v>7</v>
          </cell>
          <cell r="D129">
            <v>39583</v>
          </cell>
          <cell r="E129" t="str">
            <v>GNMA POOL# 355681</v>
          </cell>
          <cell r="F129">
            <v>107.138002</v>
          </cell>
          <cell r="G129">
            <v>1183.58</v>
          </cell>
          <cell r="H129">
            <v>202899.64</v>
          </cell>
          <cell r="I129">
            <v>217382.62</v>
          </cell>
          <cell r="J129">
            <v>1</v>
          </cell>
        </row>
        <row r="130">
          <cell r="A130" t="str">
            <v>36203QDH1</v>
          </cell>
          <cell r="B130" t="str">
            <v>36203QDH1</v>
          </cell>
          <cell r="C130">
            <v>7</v>
          </cell>
          <cell r="D130">
            <v>39614</v>
          </cell>
          <cell r="E130" t="str">
            <v>GNMA POOL# 355704</v>
          </cell>
          <cell r="F130">
            <v>107.13800500000001</v>
          </cell>
          <cell r="G130">
            <v>442.52</v>
          </cell>
          <cell r="H130">
            <v>75861.25</v>
          </cell>
          <cell r="I130">
            <v>81276.23</v>
          </cell>
          <cell r="J130">
            <v>1</v>
          </cell>
        </row>
        <row r="131">
          <cell r="A131" t="str">
            <v>36203QJU6</v>
          </cell>
          <cell r="B131" t="str">
            <v>36203QJU6</v>
          </cell>
          <cell r="C131">
            <v>6.5</v>
          </cell>
          <cell r="D131">
            <v>39918</v>
          </cell>
          <cell r="E131" t="str">
            <v>GNMA POOL# 355875</v>
          </cell>
          <cell r="F131">
            <v>105.31199599999999</v>
          </cell>
          <cell r="G131">
            <v>448.29</v>
          </cell>
          <cell r="H131">
            <v>82760.61</v>
          </cell>
          <cell r="I131">
            <v>87156.85</v>
          </cell>
          <cell r="J131">
            <v>1</v>
          </cell>
        </row>
        <row r="132">
          <cell r="A132" t="str">
            <v>36203QT50</v>
          </cell>
          <cell r="B132" t="str">
            <v>36203QT50</v>
          </cell>
          <cell r="C132">
            <v>6.5</v>
          </cell>
          <cell r="D132">
            <v>45275</v>
          </cell>
          <cell r="E132" t="str">
            <v>GNMA POOL# 356172</v>
          </cell>
          <cell r="F132">
            <v>103.732946</v>
          </cell>
          <cell r="G132">
            <v>34.96</v>
          </cell>
          <cell r="H132">
            <v>6454.42</v>
          </cell>
          <cell r="I132">
            <v>6695.36</v>
          </cell>
          <cell r="J132">
            <v>1</v>
          </cell>
        </row>
        <row r="133">
          <cell r="A133" t="str">
            <v>36203RCL1</v>
          </cell>
          <cell r="B133" t="str">
            <v>36203RCL1</v>
          </cell>
          <cell r="C133">
            <v>7</v>
          </cell>
          <cell r="D133">
            <v>39583</v>
          </cell>
          <cell r="E133" t="str">
            <v>GNMA POOL# 356575</v>
          </cell>
          <cell r="F133">
            <v>107.13800000000001</v>
          </cell>
          <cell r="G133">
            <v>2420.13</v>
          </cell>
          <cell r="H133">
            <v>414878.95</v>
          </cell>
          <cell r="I133">
            <v>444493.01</v>
          </cell>
          <cell r="J133">
            <v>1</v>
          </cell>
        </row>
        <row r="134">
          <cell r="A134" t="str">
            <v>36203RGG8</v>
          </cell>
          <cell r="B134" t="str">
            <v>36203RGG8</v>
          </cell>
          <cell r="C134">
            <v>7</v>
          </cell>
          <cell r="D134">
            <v>39614</v>
          </cell>
          <cell r="E134" t="str">
            <v>GNMA POOL# 356699</v>
          </cell>
          <cell r="F134">
            <v>107.13799899999999</v>
          </cell>
          <cell r="G134">
            <v>1564.46</v>
          </cell>
          <cell r="H134">
            <v>268192.93</v>
          </cell>
          <cell r="I134">
            <v>287336.53999999998</v>
          </cell>
          <cell r="J134">
            <v>1</v>
          </cell>
        </row>
        <row r="135">
          <cell r="A135" t="str">
            <v>36203RH69</v>
          </cell>
          <cell r="B135" t="str">
            <v>36203RH69</v>
          </cell>
          <cell r="C135">
            <v>6.5</v>
          </cell>
          <cell r="D135">
            <v>39553</v>
          </cell>
          <cell r="E135" t="str">
            <v>GNMA POOL# 356753</v>
          </cell>
          <cell r="F135">
            <v>105.428991</v>
          </cell>
          <cell r="G135">
            <v>91.93</v>
          </cell>
          <cell r="H135">
            <v>16972.400000000001</v>
          </cell>
          <cell r="I135">
            <v>17893.830000000002</v>
          </cell>
          <cell r="J135">
            <v>1</v>
          </cell>
        </row>
        <row r="136">
          <cell r="A136" t="str">
            <v>36203RPP8</v>
          </cell>
          <cell r="B136" t="str">
            <v>36203RPP8</v>
          </cell>
          <cell r="C136">
            <v>7</v>
          </cell>
          <cell r="D136">
            <v>39614</v>
          </cell>
          <cell r="E136" t="str">
            <v>GNMA POOL# 356930</v>
          </cell>
          <cell r="F136">
            <v>107.138002</v>
          </cell>
          <cell r="G136">
            <v>1076.6199999999999</v>
          </cell>
          <cell r="H136">
            <v>184563.69</v>
          </cell>
          <cell r="I136">
            <v>197737.85</v>
          </cell>
          <cell r="J136">
            <v>1</v>
          </cell>
        </row>
        <row r="137">
          <cell r="A137" t="str">
            <v>36203RQ44</v>
          </cell>
          <cell r="B137" t="str">
            <v>36203RQ44</v>
          </cell>
          <cell r="C137">
            <v>7</v>
          </cell>
          <cell r="D137">
            <v>39614</v>
          </cell>
          <cell r="E137" t="str">
            <v>GNMA POOL# 356975</v>
          </cell>
          <cell r="F137">
            <v>107.13800000000001</v>
          </cell>
          <cell r="G137">
            <v>998.47</v>
          </cell>
          <cell r="H137">
            <v>171165.73</v>
          </cell>
          <cell r="I137">
            <v>183383.54</v>
          </cell>
          <cell r="J137">
            <v>1</v>
          </cell>
        </row>
        <row r="138">
          <cell r="A138" t="str">
            <v>36203RQB8</v>
          </cell>
          <cell r="B138" t="str">
            <v>36203RQB8</v>
          </cell>
          <cell r="C138">
            <v>7</v>
          </cell>
          <cell r="D138">
            <v>39614</v>
          </cell>
          <cell r="E138" t="str">
            <v>GNMA POOL# 356950</v>
          </cell>
          <cell r="F138">
            <v>107.13799899999999</v>
          </cell>
          <cell r="G138">
            <v>1914.27</v>
          </cell>
          <cell r="H138">
            <v>328161.31</v>
          </cell>
          <cell r="I138">
            <v>351585.46</v>
          </cell>
          <cell r="J138">
            <v>1</v>
          </cell>
        </row>
        <row r="139">
          <cell r="A139" t="str">
            <v>36203RTJ8</v>
          </cell>
          <cell r="B139" t="str">
            <v>36203RTJ8</v>
          </cell>
          <cell r="C139">
            <v>7</v>
          </cell>
          <cell r="D139">
            <v>39614</v>
          </cell>
          <cell r="E139" t="str">
            <v>GNMA POOL# 357053</v>
          </cell>
          <cell r="F139">
            <v>107.138002</v>
          </cell>
          <cell r="G139">
            <v>746.07</v>
          </cell>
          <cell r="H139">
            <v>127897.55</v>
          </cell>
          <cell r="I139">
            <v>137026.88</v>
          </cell>
          <cell r="J139">
            <v>1</v>
          </cell>
        </row>
        <row r="140">
          <cell r="A140" t="str">
            <v>36203S3Z8</v>
          </cell>
          <cell r="B140" t="str">
            <v>36203S3Z8</v>
          </cell>
          <cell r="C140">
            <v>6.5</v>
          </cell>
          <cell r="D140">
            <v>39614</v>
          </cell>
          <cell r="E140" t="str">
            <v>GNMA POOL# 358216</v>
          </cell>
          <cell r="F140">
            <v>105.42900400000001</v>
          </cell>
          <cell r="G140">
            <v>357.66</v>
          </cell>
          <cell r="H140">
            <v>66028.69</v>
          </cell>
          <cell r="I140">
            <v>69613.39</v>
          </cell>
          <cell r="J140">
            <v>1</v>
          </cell>
        </row>
        <row r="141">
          <cell r="A141" t="str">
            <v>36203S4F1</v>
          </cell>
          <cell r="B141" t="str">
            <v>36203S4F1</v>
          </cell>
          <cell r="C141">
            <v>6.5</v>
          </cell>
          <cell r="D141">
            <v>39644</v>
          </cell>
          <cell r="E141" t="str">
            <v>GNMA POOL# 358222</v>
          </cell>
          <cell r="F141">
            <v>105.42900400000001</v>
          </cell>
          <cell r="G141">
            <v>487.95</v>
          </cell>
          <cell r="H141">
            <v>90082.27</v>
          </cell>
          <cell r="I141">
            <v>94972.84</v>
          </cell>
          <cell r="J141">
            <v>1</v>
          </cell>
        </row>
        <row r="142">
          <cell r="A142" t="str">
            <v>36203SFS1</v>
          </cell>
          <cell r="B142" t="str">
            <v>36203SFS1</v>
          </cell>
          <cell r="C142">
            <v>7</v>
          </cell>
          <cell r="D142">
            <v>39614</v>
          </cell>
          <cell r="E142" t="str">
            <v>GNMA POOL# 357577</v>
          </cell>
          <cell r="F142">
            <v>107.137998</v>
          </cell>
          <cell r="G142">
            <v>1008.15</v>
          </cell>
          <cell r="H142">
            <v>172825.9</v>
          </cell>
          <cell r="I142">
            <v>185162.21</v>
          </cell>
          <cell r="J142">
            <v>1</v>
          </cell>
        </row>
        <row r="143">
          <cell r="A143" t="str">
            <v>36203SKH9</v>
          </cell>
          <cell r="B143" t="str">
            <v>36203SKH9</v>
          </cell>
          <cell r="C143">
            <v>6.5</v>
          </cell>
          <cell r="D143">
            <v>39706</v>
          </cell>
          <cell r="E143" t="str">
            <v>GNMA POOL# 357696</v>
          </cell>
          <cell r="F143">
            <v>105.429</v>
          </cell>
          <cell r="G143">
            <v>323.70999999999998</v>
          </cell>
          <cell r="H143">
            <v>59762.2</v>
          </cell>
          <cell r="I143">
            <v>63006.69</v>
          </cell>
          <cell r="J143">
            <v>1</v>
          </cell>
        </row>
        <row r="144">
          <cell r="A144" t="str">
            <v>36203SMK0</v>
          </cell>
          <cell r="B144" t="str">
            <v>36203SMK0</v>
          </cell>
          <cell r="C144">
            <v>7</v>
          </cell>
          <cell r="D144">
            <v>39553</v>
          </cell>
          <cell r="E144" t="str">
            <v>GNMA POOL# 357762</v>
          </cell>
          <cell r="F144">
            <v>107.13799899999999</v>
          </cell>
          <cell r="G144">
            <v>1173.53</v>
          </cell>
          <cell r="H144">
            <v>201176.56</v>
          </cell>
          <cell r="I144">
            <v>215536.54</v>
          </cell>
          <cell r="J144">
            <v>1</v>
          </cell>
        </row>
        <row r="145">
          <cell r="A145" t="str">
            <v>36203ST72</v>
          </cell>
          <cell r="B145" t="str">
            <v>36203ST72</v>
          </cell>
          <cell r="C145">
            <v>7</v>
          </cell>
          <cell r="D145">
            <v>45245</v>
          </cell>
          <cell r="E145" t="str">
            <v>GNMA POOL# 357974</v>
          </cell>
          <cell r="F145">
            <v>104.954999</v>
          </cell>
          <cell r="G145">
            <v>2188.14</v>
          </cell>
          <cell r="H145">
            <v>375109.46</v>
          </cell>
          <cell r="I145">
            <v>393696.13</v>
          </cell>
          <cell r="J145">
            <v>1</v>
          </cell>
        </row>
        <row r="146">
          <cell r="A146" t="str">
            <v>36203SXU6</v>
          </cell>
          <cell r="B146" t="str">
            <v>36203SXU6</v>
          </cell>
          <cell r="C146">
            <v>7</v>
          </cell>
          <cell r="D146">
            <v>39583</v>
          </cell>
          <cell r="E146" t="str">
            <v>GNMA POOL# 358091</v>
          </cell>
          <cell r="F146">
            <v>107.13800000000001</v>
          </cell>
          <cell r="G146">
            <v>833.61</v>
          </cell>
          <cell r="H146">
            <v>142903.89000000001</v>
          </cell>
          <cell r="I146">
            <v>153104.37</v>
          </cell>
          <cell r="J146">
            <v>1</v>
          </cell>
        </row>
        <row r="147">
          <cell r="A147" t="str">
            <v>36203T2T1</v>
          </cell>
          <cell r="B147" t="str">
            <v>36203T2T1</v>
          </cell>
          <cell r="C147">
            <v>7</v>
          </cell>
          <cell r="D147">
            <v>39614</v>
          </cell>
          <cell r="E147" t="str">
            <v>GNMA POOL# 359086</v>
          </cell>
          <cell r="F147">
            <v>107.13800000000001</v>
          </cell>
          <cell r="G147">
            <v>3960.49</v>
          </cell>
          <cell r="H147">
            <v>678940.44</v>
          </cell>
          <cell r="I147">
            <v>727403.21</v>
          </cell>
          <cell r="J147">
            <v>1</v>
          </cell>
        </row>
        <row r="148">
          <cell r="A148" t="str">
            <v>36203TAS4</v>
          </cell>
          <cell r="B148" t="str">
            <v>36203TAS4</v>
          </cell>
          <cell r="C148">
            <v>7</v>
          </cell>
          <cell r="D148">
            <v>45306</v>
          </cell>
          <cell r="E148" t="str">
            <v>GNMA POOL# 358317</v>
          </cell>
          <cell r="F148">
            <v>104.95599900000001</v>
          </cell>
          <cell r="G148">
            <v>1706.8</v>
          </cell>
          <cell r="H148">
            <v>292594.49</v>
          </cell>
          <cell r="I148">
            <v>307095.46999999997</v>
          </cell>
          <cell r="J148">
            <v>1</v>
          </cell>
        </row>
        <row r="149">
          <cell r="A149" t="str">
            <v>36203UTD4</v>
          </cell>
          <cell r="B149" t="str">
            <v>36203UTD4</v>
          </cell>
          <cell r="C149">
            <v>7</v>
          </cell>
          <cell r="D149">
            <v>39583</v>
          </cell>
          <cell r="E149" t="str">
            <v>GNMA POOL# 359748</v>
          </cell>
          <cell r="F149">
            <v>107.137997</v>
          </cell>
          <cell r="G149">
            <v>536.89</v>
          </cell>
          <cell r="H149">
            <v>92038.85</v>
          </cell>
          <cell r="I149">
            <v>98608.58</v>
          </cell>
          <cell r="J149">
            <v>1</v>
          </cell>
        </row>
        <row r="150">
          <cell r="A150" t="str">
            <v>36203UUX8</v>
          </cell>
          <cell r="B150" t="str">
            <v>36203UUX8</v>
          </cell>
          <cell r="C150">
            <v>6.5</v>
          </cell>
          <cell r="D150">
            <v>39644</v>
          </cell>
          <cell r="E150" t="str">
            <v>GNMA POOL# 359798</v>
          </cell>
          <cell r="F150">
            <v>105.429005</v>
          </cell>
          <cell r="G150">
            <v>460.49</v>
          </cell>
          <cell r="H150">
            <v>85012.81</v>
          </cell>
          <cell r="I150">
            <v>89628.160000000003</v>
          </cell>
          <cell r="J150">
            <v>1</v>
          </cell>
        </row>
        <row r="151">
          <cell r="A151" t="str">
            <v>36203UWC2</v>
          </cell>
          <cell r="B151" t="str">
            <v>36203UWC2</v>
          </cell>
          <cell r="C151">
            <v>6.5</v>
          </cell>
          <cell r="D151">
            <v>39706</v>
          </cell>
          <cell r="E151" t="str">
            <v>GNMA POOL# 359843</v>
          </cell>
          <cell r="F151">
            <v>105.429002</v>
          </cell>
          <cell r="G151">
            <v>295.54000000000002</v>
          </cell>
          <cell r="H151">
            <v>54561.04</v>
          </cell>
          <cell r="I151">
            <v>57523.16</v>
          </cell>
          <cell r="J151">
            <v>1</v>
          </cell>
        </row>
        <row r="152">
          <cell r="A152" t="str">
            <v>36203UWD0</v>
          </cell>
          <cell r="B152" t="str">
            <v>36203UWD0</v>
          </cell>
          <cell r="C152">
            <v>6.5</v>
          </cell>
          <cell r="D152">
            <v>39706</v>
          </cell>
          <cell r="E152" t="str">
            <v>GNMA POOL# 359844</v>
          </cell>
          <cell r="F152">
            <v>105.42900299999999</v>
          </cell>
          <cell r="G152">
            <v>448.19</v>
          </cell>
          <cell r="H152">
            <v>82742.45</v>
          </cell>
          <cell r="I152">
            <v>87234.54</v>
          </cell>
          <cell r="J152">
            <v>1</v>
          </cell>
        </row>
        <row r="153">
          <cell r="A153" t="str">
            <v>36203UWL2</v>
          </cell>
          <cell r="B153" t="str">
            <v>36203UWL2</v>
          </cell>
          <cell r="C153">
            <v>7</v>
          </cell>
          <cell r="D153">
            <v>39614</v>
          </cell>
          <cell r="E153" t="str">
            <v>GNMA POOL# 359851</v>
          </cell>
          <cell r="F153">
            <v>107.13800000000001</v>
          </cell>
          <cell r="G153">
            <v>1618.03</v>
          </cell>
          <cell r="H153">
            <v>277375.88</v>
          </cell>
          <cell r="I153">
            <v>297174.96999999997</v>
          </cell>
          <cell r="J153">
            <v>1</v>
          </cell>
        </row>
        <row r="154">
          <cell r="A154" t="str">
            <v>36203UYA4</v>
          </cell>
          <cell r="B154" t="str">
            <v>36203UYA4</v>
          </cell>
          <cell r="C154">
            <v>6.5</v>
          </cell>
          <cell r="D154">
            <v>39736</v>
          </cell>
          <cell r="E154" t="str">
            <v>GNMA POOL# 359905</v>
          </cell>
          <cell r="F154">
            <v>105.429001</v>
          </cell>
          <cell r="G154">
            <v>1482.9</v>
          </cell>
          <cell r="H154">
            <v>273766.02</v>
          </cell>
          <cell r="I154">
            <v>288628.78000000003</v>
          </cell>
          <cell r="J154">
            <v>1</v>
          </cell>
        </row>
        <row r="155">
          <cell r="A155" t="str">
            <v>36203V2F6</v>
          </cell>
          <cell r="B155" t="str">
            <v>36203V2F6</v>
          </cell>
          <cell r="C155">
            <v>7</v>
          </cell>
          <cell r="D155">
            <v>39614</v>
          </cell>
          <cell r="E155" t="str">
            <v>GNMA POOL# 360874</v>
          </cell>
          <cell r="F155">
            <v>107.137998</v>
          </cell>
          <cell r="G155">
            <v>1442.56</v>
          </cell>
          <cell r="H155">
            <v>247295.81</v>
          </cell>
          <cell r="I155">
            <v>264947.78000000003</v>
          </cell>
          <cell r="J155">
            <v>1</v>
          </cell>
        </row>
        <row r="156">
          <cell r="A156" t="str">
            <v>36203VD49</v>
          </cell>
          <cell r="B156" t="str">
            <v>36203VD49</v>
          </cell>
          <cell r="C156">
            <v>6</v>
          </cell>
          <cell r="D156">
            <v>39859</v>
          </cell>
          <cell r="E156" t="str">
            <v>GNMA POOL# 360223</v>
          </cell>
          <cell r="F156">
            <v>104.42200099999999</v>
          </cell>
          <cell r="G156">
            <v>516.91999999999996</v>
          </cell>
          <cell r="H156">
            <v>103383.05</v>
          </cell>
          <cell r="I156">
            <v>107954.65</v>
          </cell>
          <cell r="J156">
            <v>1</v>
          </cell>
        </row>
        <row r="157">
          <cell r="A157" t="str">
            <v>36203VDU1</v>
          </cell>
          <cell r="B157" t="str">
            <v>36203VDU1</v>
          </cell>
          <cell r="C157">
            <v>6</v>
          </cell>
          <cell r="D157">
            <v>39828</v>
          </cell>
          <cell r="E157" t="str">
            <v>GNMA POOL# 360215</v>
          </cell>
          <cell r="F157">
            <v>104.671997</v>
          </cell>
          <cell r="G157">
            <v>616.29</v>
          </cell>
          <cell r="H157">
            <v>123258.01</v>
          </cell>
          <cell r="I157">
            <v>129016.62</v>
          </cell>
          <cell r="J157">
            <v>1</v>
          </cell>
        </row>
        <row r="158">
          <cell r="A158" t="str">
            <v>36203VXA3</v>
          </cell>
          <cell r="B158" t="str">
            <v>36203VXA3</v>
          </cell>
          <cell r="C158">
            <v>7</v>
          </cell>
          <cell r="D158">
            <v>45337</v>
          </cell>
          <cell r="E158" t="str">
            <v>GNMA POOL# 360773</v>
          </cell>
          <cell r="F158">
            <v>104.955997</v>
          </cell>
          <cell r="G158">
            <v>557.34</v>
          </cell>
          <cell r="H158">
            <v>95544.85</v>
          </cell>
          <cell r="I158">
            <v>100280.05</v>
          </cell>
          <cell r="J158">
            <v>1</v>
          </cell>
        </row>
        <row r="159">
          <cell r="A159" t="str">
            <v>36203W4P0</v>
          </cell>
          <cell r="B159" t="str">
            <v>36203W4P0</v>
          </cell>
          <cell r="C159">
            <v>6.5</v>
          </cell>
          <cell r="D159">
            <v>39706</v>
          </cell>
          <cell r="E159" t="str">
            <v>GNMA POOL# 361830</v>
          </cell>
          <cell r="F159">
            <v>105.42900400000001</v>
          </cell>
          <cell r="G159">
            <v>310.99</v>
          </cell>
          <cell r="H159">
            <v>57413.85</v>
          </cell>
          <cell r="I159">
            <v>60530.85</v>
          </cell>
          <cell r="J159">
            <v>1</v>
          </cell>
        </row>
        <row r="160">
          <cell r="A160" t="str">
            <v>36203X7B6</v>
          </cell>
          <cell r="B160" t="str">
            <v>36203X7B6</v>
          </cell>
          <cell r="C160">
            <v>6</v>
          </cell>
          <cell r="D160">
            <v>39887</v>
          </cell>
          <cell r="E160" t="str">
            <v>GNMA POOL# 362790</v>
          </cell>
          <cell r="F160">
            <v>104.422</v>
          </cell>
          <cell r="G160">
            <v>2337.2600000000002</v>
          </cell>
          <cell r="H160">
            <v>467452.99</v>
          </cell>
          <cell r="I160">
            <v>488123.76</v>
          </cell>
          <cell r="J160">
            <v>1</v>
          </cell>
        </row>
        <row r="161">
          <cell r="A161" t="str">
            <v>36203YE59</v>
          </cell>
          <cell r="B161" t="str">
            <v>36203YE59</v>
          </cell>
          <cell r="C161">
            <v>7</v>
          </cell>
          <cell r="D161">
            <v>39614</v>
          </cell>
          <cell r="E161" t="str">
            <v>GNMA POOL# 362956</v>
          </cell>
          <cell r="F161">
            <v>107.13799899999999</v>
          </cell>
          <cell r="G161">
            <v>1887.64</v>
          </cell>
          <cell r="H161">
            <v>323596</v>
          </cell>
          <cell r="I161">
            <v>346694.28</v>
          </cell>
          <cell r="J161">
            <v>1</v>
          </cell>
        </row>
        <row r="162">
          <cell r="A162" t="str">
            <v>36203YTQ7</v>
          </cell>
          <cell r="B162" t="str">
            <v>36203YTQ7</v>
          </cell>
          <cell r="C162">
            <v>7</v>
          </cell>
          <cell r="D162">
            <v>39644</v>
          </cell>
          <cell r="E162" t="str">
            <v>GNMA POOL# 363359</v>
          </cell>
          <cell r="F162">
            <v>107.138004</v>
          </cell>
          <cell r="G162">
            <v>613.52</v>
          </cell>
          <cell r="H162">
            <v>105174.5</v>
          </cell>
          <cell r="I162">
            <v>112681.86</v>
          </cell>
          <cell r="J162">
            <v>1</v>
          </cell>
        </row>
        <row r="163">
          <cell r="A163" t="str">
            <v>36204A4Q5</v>
          </cell>
          <cell r="B163" t="str">
            <v>36204A4Q5</v>
          </cell>
          <cell r="C163">
            <v>6.5</v>
          </cell>
          <cell r="D163">
            <v>39675</v>
          </cell>
          <cell r="E163" t="str">
            <v>GNMA POOL# 364531</v>
          </cell>
          <cell r="F163">
            <v>105.42899300000001</v>
          </cell>
          <cell r="G163">
            <v>270.69</v>
          </cell>
          <cell r="H163">
            <v>49972.62</v>
          </cell>
          <cell r="I163">
            <v>52685.63</v>
          </cell>
          <cell r="J163">
            <v>1</v>
          </cell>
        </row>
        <row r="164">
          <cell r="A164" t="str">
            <v>36204AEY7</v>
          </cell>
          <cell r="B164" t="str">
            <v>36204AEY7</v>
          </cell>
          <cell r="C164">
            <v>6.5</v>
          </cell>
          <cell r="D164">
            <v>39675</v>
          </cell>
          <cell r="E164" t="str">
            <v>GNMA POOL# 363851</v>
          </cell>
          <cell r="F164">
            <v>105.429001</v>
          </cell>
          <cell r="G164">
            <v>1218.01</v>
          </cell>
          <cell r="H164">
            <v>224863.66</v>
          </cell>
          <cell r="I164">
            <v>237071.51</v>
          </cell>
          <cell r="J164">
            <v>1</v>
          </cell>
        </row>
        <row r="165">
          <cell r="A165" t="str">
            <v>36204AX26</v>
          </cell>
          <cell r="B165" t="str">
            <v>36204AX26</v>
          </cell>
          <cell r="C165">
            <v>6.5</v>
          </cell>
          <cell r="D165">
            <v>39767</v>
          </cell>
          <cell r="E165" t="str">
            <v>GNMA POOL# 364397</v>
          </cell>
          <cell r="F165">
            <v>105.429</v>
          </cell>
          <cell r="G165">
            <v>660.98</v>
          </cell>
          <cell r="H165">
            <v>122027.44</v>
          </cell>
          <cell r="I165">
            <v>128652.31</v>
          </cell>
          <cell r="J165">
            <v>1</v>
          </cell>
        </row>
        <row r="166">
          <cell r="A166" t="str">
            <v>36204AZQ1</v>
          </cell>
          <cell r="B166" t="str">
            <v>36204AZQ1</v>
          </cell>
          <cell r="C166">
            <v>7</v>
          </cell>
          <cell r="D166">
            <v>45153</v>
          </cell>
          <cell r="E166" t="str">
            <v>GNMA POOL# 364451</v>
          </cell>
          <cell r="F166">
            <v>104.954999</v>
          </cell>
          <cell r="G166">
            <v>2081.38</v>
          </cell>
          <cell r="H166">
            <v>356808.55</v>
          </cell>
          <cell r="I166">
            <v>374488.41</v>
          </cell>
          <cell r="J166">
            <v>1</v>
          </cell>
        </row>
        <row r="167">
          <cell r="A167" t="str">
            <v>36204BMX8</v>
          </cell>
          <cell r="B167" t="str">
            <v>36204BMX8</v>
          </cell>
          <cell r="C167">
            <v>6.5</v>
          </cell>
          <cell r="D167">
            <v>39887</v>
          </cell>
          <cell r="E167" t="str">
            <v>GNMA POOL# 364974</v>
          </cell>
          <cell r="F167">
            <v>105.312004</v>
          </cell>
          <cell r="G167">
            <v>678.94</v>
          </cell>
          <cell r="H167">
            <v>125343.28</v>
          </cell>
          <cell r="I167">
            <v>132001.51999999999</v>
          </cell>
          <cell r="J167">
            <v>1</v>
          </cell>
        </row>
        <row r="168">
          <cell r="A168" t="str">
            <v>36204CJJ1</v>
          </cell>
          <cell r="B168" t="str">
            <v>36204CJJ1</v>
          </cell>
          <cell r="C168">
            <v>6.5</v>
          </cell>
          <cell r="D168">
            <v>39706</v>
          </cell>
          <cell r="E168" t="str">
            <v>GNMA POOL# 365765</v>
          </cell>
          <cell r="F168">
            <v>105.42899800000001</v>
          </cell>
          <cell r="G168">
            <v>667.28</v>
          </cell>
          <cell r="H168">
            <v>123190.88</v>
          </cell>
          <cell r="I168">
            <v>129878.91</v>
          </cell>
          <cell r="J168">
            <v>1</v>
          </cell>
        </row>
        <row r="169">
          <cell r="A169" t="str">
            <v>36204CZL8</v>
          </cell>
          <cell r="B169" t="str">
            <v>36204CZL8</v>
          </cell>
          <cell r="C169">
            <v>6.5</v>
          </cell>
          <cell r="D169">
            <v>39887</v>
          </cell>
          <cell r="E169" t="str">
            <v>GNMA POOL# 366247</v>
          </cell>
          <cell r="F169">
            <v>105.312006</v>
          </cell>
          <cell r="G169">
            <v>373.97</v>
          </cell>
          <cell r="H169">
            <v>69040.399999999994</v>
          </cell>
          <cell r="I169">
            <v>72707.83</v>
          </cell>
          <cell r="J169">
            <v>1</v>
          </cell>
        </row>
        <row r="170">
          <cell r="A170" t="str">
            <v>36204D5A3</v>
          </cell>
          <cell r="B170" t="str">
            <v>36204D5A3</v>
          </cell>
          <cell r="C170">
            <v>6.5</v>
          </cell>
          <cell r="D170">
            <v>39736</v>
          </cell>
          <cell r="E170" t="str">
            <v>GNMA POOL# 367241</v>
          </cell>
          <cell r="F170">
            <v>105.42899300000001</v>
          </cell>
          <cell r="G170">
            <v>97.16</v>
          </cell>
          <cell r="H170">
            <v>17937.580000000002</v>
          </cell>
          <cell r="I170">
            <v>18911.41</v>
          </cell>
          <cell r="J170">
            <v>1</v>
          </cell>
        </row>
        <row r="171">
          <cell r="A171" t="str">
            <v>36204ENW3</v>
          </cell>
          <cell r="B171" t="str">
            <v>36204ENW3</v>
          </cell>
          <cell r="C171">
            <v>7</v>
          </cell>
          <cell r="D171">
            <v>45184</v>
          </cell>
          <cell r="E171" t="str">
            <v>GNMA POOL# 367705</v>
          </cell>
          <cell r="F171">
            <v>104.954999</v>
          </cell>
          <cell r="G171">
            <v>1761.76</v>
          </cell>
          <cell r="H171">
            <v>302016.43</v>
          </cell>
          <cell r="I171">
            <v>316981.34000000003</v>
          </cell>
          <cell r="J171">
            <v>1</v>
          </cell>
        </row>
        <row r="172">
          <cell r="A172" t="str">
            <v>36204GJU7</v>
          </cell>
          <cell r="B172" t="str">
            <v>36204GJU7</v>
          </cell>
          <cell r="C172">
            <v>6.5</v>
          </cell>
          <cell r="D172">
            <v>39797</v>
          </cell>
          <cell r="E172" t="str">
            <v>GNMA POOL# 369375</v>
          </cell>
          <cell r="F172">
            <v>105.428991</v>
          </cell>
          <cell r="G172">
            <v>293.11</v>
          </cell>
          <cell r="H172">
            <v>54113</v>
          </cell>
          <cell r="I172">
            <v>57050.79</v>
          </cell>
          <cell r="J172">
            <v>1</v>
          </cell>
        </row>
        <row r="173">
          <cell r="A173" t="str">
            <v>36204GWJ7</v>
          </cell>
          <cell r="B173" t="str">
            <v>36204GWJ7</v>
          </cell>
          <cell r="C173">
            <v>6.5</v>
          </cell>
          <cell r="D173">
            <v>39706</v>
          </cell>
          <cell r="E173" t="str">
            <v>GNMA POOL# 369749</v>
          </cell>
          <cell r="F173">
            <v>105.429002</v>
          </cell>
          <cell r="G173">
            <v>430.39</v>
          </cell>
          <cell r="H173">
            <v>79455.86</v>
          </cell>
          <cell r="I173">
            <v>83769.52</v>
          </cell>
          <cell r="J173">
            <v>1</v>
          </cell>
        </row>
        <row r="174">
          <cell r="A174" t="str">
            <v>36204GY89</v>
          </cell>
          <cell r="B174" t="str">
            <v>36204GY89</v>
          </cell>
          <cell r="C174">
            <v>6.5</v>
          </cell>
          <cell r="D174">
            <v>39797</v>
          </cell>
          <cell r="E174" t="str">
            <v>GNMA POOL# 369835</v>
          </cell>
          <cell r="F174">
            <v>105.42900400000001</v>
          </cell>
          <cell r="G174">
            <v>284.02</v>
          </cell>
          <cell r="H174">
            <v>52433.56</v>
          </cell>
          <cell r="I174">
            <v>55280.18</v>
          </cell>
          <cell r="J174">
            <v>1</v>
          </cell>
        </row>
        <row r="175">
          <cell r="A175" t="str">
            <v>36204H7C8</v>
          </cell>
          <cell r="B175" t="str">
            <v>36204H7C8</v>
          </cell>
          <cell r="C175">
            <v>6.5</v>
          </cell>
          <cell r="D175">
            <v>39767</v>
          </cell>
          <cell r="E175" t="str">
            <v>GNMA POOL# 370891</v>
          </cell>
          <cell r="F175">
            <v>105.428995</v>
          </cell>
          <cell r="G175">
            <v>253.79</v>
          </cell>
          <cell r="H175">
            <v>46853.24</v>
          </cell>
          <cell r="I175">
            <v>49396.9</v>
          </cell>
          <cell r="J175">
            <v>1</v>
          </cell>
        </row>
        <row r="176">
          <cell r="A176" t="str">
            <v>36204J6M3</v>
          </cell>
          <cell r="B176" t="str">
            <v>36204J6M3</v>
          </cell>
          <cell r="C176">
            <v>6.5</v>
          </cell>
          <cell r="D176">
            <v>39948</v>
          </cell>
          <cell r="E176" t="str">
            <v>GNMA POOL# 371776</v>
          </cell>
          <cell r="F176">
            <v>105.312</v>
          </cell>
          <cell r="G176">
            <v>948.56</v>
          </cell>
          <cell r="H176">
            <v>175118.6</v>
          </cell>
          <cell r="I176">
            <v>184420.9</v>
          </cell>
          <cell r="J176">
            <v>1</v>
          </cell>
        </row>
        <row r="177">
          <cell r="A177" t="str">
            <v>36204JDF0</v>
          </cell>
          <cell r="B177" t="str">
            <v>36204JDF0</v>
          </cell>
          <cell r="C177">
            <v>6.5</v>
          </cell>
          <cell r="D177">
            <v>39828</v>
          </cell>
          <cell r="E177" t="str">
            <v>GNMA POOL# 371002</v>
          </cell>
          <cell r="F177">
            <v>105.42900299999999</v>
          </cell>
          <cell r="G177">
            <v>381.1</v>
          </cell>
          <cell r="H177">
            <v>70357.490000000005</v>
          </cell>
          <cell r="I177">
            <v>74177.2</v>
          </cell>
          <cell r="J177">
            <v>1</v>
          </cell>
        </row>
        <row r="178">
          <cell r="A178" t="str">
            <v>36204JEY8</v>
          </cell>
          <cell r="B178" t="str">
            <v>36204JEY8</v>
          </cell>
          <cell r="C178">
            <v>6.5</v>
          </cell>
          <cell r="D178">
            <v>39706</v>
          </cell>
          <cell r="E178" t="str">
            <v>GNMA POOL# 371051</v>
          </cell>
          <cell r="F178">
            <v>105.429005</v>
          </cell>
          <cell r="G178">
            <v>469.55</v>
          </cell>
          <cell r="H178">
            <v>86686.6</v>
          </cell>
          <cell r="I178">
            <v>91392.82</v>
          </cell>
          <cell r="J178">
            <v>1</v>
          </cell>
        </row>
        <row r="179">
          <cell r="A179" t="str">
            <v>36204JV45</v>
          </cell>
          <cell r="B179" t="str">
            <v>36204JV45</v>
          </cell>
          <cell r="C179">
            <v>6.5</v>
          </cell>
          <cell r="D179">
            <v>39918</v>
          </cell>
          <cell r="E179" t="str">
            <v>GNMA POOL# 371535</v>
          </cell>
          <cell r="F179">
            <v>105.312003</v>
          </cell>
          <cell r="G179">
            <v>537.29999999999995</v>
          </cell>
          <cell r="H179">
            <v>99193.1</v>
          </cell>
          <cell r="I179">
            <v>104462.24</v>
          </cell>
          <cell r="J179">
            <v>1</v>
          </cell>
        </row>
        <row r="180">
          <cell r="A180" t="str">
            <v>36204NEP8</v>
          </cell>
          <cell r="B180" t="str">
            <v>36204NEP8</v>
          </cell>
          <cell r="C180">
            <v>6.5</v>
          </cell>
          <cell r="D180">
            <v>39767</v>
          </cell>
          <cell r="E180" t="str">
            <v>GNMA POOL# 374642</v>
          </cell>
          <cell r="F180">
            <v>105.428995</v>
          </cell>
          <cell r="G180">
            <v>516.1</v>
          </cell>
          <cell r="H180">
            <v>95279.33</v>
          </cell>
          <cell r="I180">
            <v>100452.04</v>
          </cell>
          <cell r="J180">
            <v>1</v>
          </cell>
        </row>
        <row r="181">
          <cell r="A181" t="str">
            <v>36204NMA2</v>
          </cell>
          <cell r="B181" t="str">
            <v>36204NMA2</v>
          </cell>
          <cell r="C181">
            <v>6.5</v>
          </cell>
          <cell r="D181">
            <v>39797</v>
          </cell>
          <cell r="E181" t="str">
            <v>GNMA POOL# 374853</v>
          </cell>
          <cell r="F181">
            <v>105.429</v>
          </cell>
          <cell r="G181">
            <v>457.74</v>
          </cell>
          <cell r="H181">
            <v>84505.98</v>
          </cell>
          <cell r="I181">
            <v>89093.81</v>
          </cell>
          <cell r="J181">
            <v>1</v>
          </cell>
        </row>
        <row r="182">
          <cell r="A182" t="str">
            <v>36204NSR9</v>
          </cell>
          <cell r="B182" t="str">
            <v>36204NSR9</v>
          </cell>
          <cell r="C182">
            <v>6</v>
          </cell>
          <cell r="D182">
            <v>39918</v>
          </cell>
          <cell r="E182" t="str">
            <v>GNMA POOL# 375028</v>
          </cell>
          <cell r="F182">
            <v>104.422</v>
          </cell>
          <cell r="G182">
            <v>2209.42</v>
          </cell>
          <cell r="H182">
            <v>441884.26</v>
          </cell>
          <cell r="I182">
            <v>461424.38</v>
          </cell>
          <cell r="J182">
            <v>1</v>
          </cell>
        </row>
        <row r="183">
          <cell r="A183" t="str">
            <v>36204NU62</v>
          </cell>
          <cell r="B183" t="str">
            <v>36204NU62</v>
          </cell>
          <cell r="C183">
            <v>6</v>
          </cell>
          <cell r="D183">
            <v>39828</v>
          </cell>
          <cell r="E183" t="str">
            <v>GNMA POOL# 375105</v>
          </cell>
          <cell r="F183">
            <v>104.672004</v>
          </cell>
          <cell r="G183">
            <v>96.71</v>
          </cell>
          <cell r="H183">
            <v>19341.38</v>
          </cell>
          <cell r="I183">
            <v>20245.009999999998</v>
          </cell>
          <cell r="J183">
            <v>1</v>
          </cell>
        </row>
        <row r="184">
          <cell r="A184" t="str">
            <v>36204PHW5</v>
          </cell>
          <cell r="B184" t="str">
            <v>36204PHW5</v>
          </cell>
          <cell r="C184">
            <v>6.5</v>
          </cell>
          <cell r="D184">
            <v>39767</v>
          </cell>
          <cell r="E184" t="str">
            <v>GNMA POOL# 375645</v>
          </cell>
          <cell r="F184">
            <v>105.429002</v>
          </cell>
          <cell r="G184">
            <v>526.63</v>
          </cell>
          <cell r="H184">
            <v>97223.57</v>
          </cell>
          <cell r="I184">
            <v>102501.84</v>
          </cell>
          <cell r="J184">
            <v>1</v>
          </cell>
        </row>
        <row r="185">
          <cell r="A185" t="str">
            <v>36204PQF2</v>
          </cell>
          <cell r="B185" t="str">
            <v>36204PQF2</v>
          </cell>
          <cell r="C185">
            <v>6.5</v>
          </cell>
          <cell r="D185">
            <v>39828</v>
          </cell>
          <cell r="E185" t="str">
            <v>GNMA POOL# 375854</v>
          </cell>
          <cell r="F185">
            <v>105.42900299999999</v>
          </cell>
          <cell r="G185">
            <v>292.98</v>
          </cell>
          <cell r="H185">
            <v>54088.02</v>
          </cell>
          <cell r="I185">
            <v>57024.46</v>
          </cell>
          <cell r="J185">
            <v>1</v>
          </cell>
        </row>
        <row r="186">
          <cell r="A186" t="str">
            <v>36204R2A5</v>
          </cell>
          <cell r="B186" t="str">
            <v>36204R2A5</v>
          </cell>
          <cell r="C186">
            <v>6.5</v>
          </cell>
          <cell r="D186">
            <v>39887</v>
          </cell>
          <cell r="E186" t="str">
            <v>GNMA POOL# 377969</v>
          </cell>
          <cell r="F186">
            <v>105.312001</v>
          </cell>
          <cell r="G186">
            <v>1128.21</v>
          </cell>
          <cell r="H186">
            <v>208285.72</v>
          </cell>
          <cell r="I186">
            <v>219349.86</v>
          </cell>
          <cell r="J186">
            <v>1</v>
          </cell>
        </row>
        <row r="187">
          <cell r="A187" t="str">
            <v>36204RHX9</v>
          </cell>
          <cell r="B187" t="str">
            <v>36204RHX9</v>
          </cell>
          <cell r="C187">
            <v>8</v>
          </cell>
          <cell r="D187">
            <v>40892</v>
          </cell>
          <cell r="E187" t="str">
            <v>GNMA POOL# 377446</v>
          </cell>
          <cell r="F187">
            <v>106.870001</v>
          </cell>
          <cell r="G187">
            <v>2103.4499999999998</v>
          </cell>
          <cell r="H187">
            <v>315517.12</v>
          </cell>
          <cell r="I187">
            <v>337193.15</v>
          </cell>
          <cell r="J187">
            <v>1</v>
          </cell>
        </row>
        <row r="188">
          <cell r="A188" t="str">
            <v>36204S6U5</v>
          </cell>
          <cell r="B188" t="str">
            <v>36204S6U5</v>
          </cell>
          <cell r="C188">
            <v>7</v>
          </cell>
          <cell r="D188">
            <v>45306</v>
          </cell>
          <cell r="E188" t="str">
            <v>GNMA POOL# 378983</v>
          </cell>
          <cell r="F188">
            <v>104.95599199999999</v>
          </cell>
          <cell r="G188">
            <v>115.47</v>
          </cell>
          <cell r="H188">
            <v>19795.43</v>
          </cell>
          <cell r="I188">
            <v>20776.490000000002</v>
          </cell>
          <cell r="J188">
            <v>1</v>
          </cell>
        </row>
        <row r="189">
          <cell r="A189" t="str">
            <v>36204SCS3</v>
          </cell>
          <cell r="B189" t="str">
            <v>36204SCS3</v>
          </cell>
          <cell r="C189">
            <v>6</v>
          </cell>
          <cell r="D189">
            <v>39918</v>
          </cell>
          <cell r="E189" t="str">
            <v>GNMA POOL# 378181</v>
          </cell>
          <cell r="F189">
            <v>104.422006</v>
          </cell>
          <cell r="G189">
            <v>378.71</v>
          </cell>
          <cell r="H189">
            <v>75741.64</v>
          </cell>
          <cell r="I189">
            <v>79090.94</v>
          </cell>
          <cell r="J189">
            <v>1</v>
          </cell>
        </row>
        <row r="190">
          <cell r="A190" t="str">
            <v>36204SUR5</v>
          </cell>
          <cell r="B190" t="str">
            <v>36204SUR5</v>
          </cell>
          <cell r="C190">
            <v>7</v>
          </cell>
          <cell r="D190">
            <v>45366</v>
          </cell>
          <cell r="E190" t="str">
            <v>GNMA POOL# 378692</v>
          </cell>
          <cell r="F190">
            <v>104.955996</v>
          </cell>
          <cell r="G190">
            <v>513.17999999999995</v>
          </cell>
          <cell r="H190">
            <v>87974.45</v>
          </cell>
          <cell r="I190">
            <v>92334.46</v>
          </cell>
          <cell r="J190">
            <v>1</v>
          </cell>
        </row>
        <row r="191">
          <cell r="A191" t="str">
            <v>36204V6T1</v>
          </cell>
          <cell r="B191" t="str">
            <v>36204V6T1</v>
          </cell>
          <cell r="C191">
            <v>7</v>
          </cell>
          <cell r="D191">
            <v>45337</v>
          </cell>
          <cell r="E191" t="str">
            <v>GNMA POOL# 381682</v>
          </cell>
          <cell r="F191">
            <v>104.956019</v>
          </cell>
          <cell r="G191">
            <v>56.89</v>
          </cell>
          <cell r="H191">
            <v>9752.99</v>
          </cell>
          <cell r="I191">
            <v>10236.35</v>
          </cell>
          <cell r="J191">
            <v>1</v>
          </cell>
        </row>
        <row r="192">
          <cell r="A192" t="str">
            <v>36204VD48</v>
          </cell>
          <cell r="B192" t="str">
            <v>36204VD48</v>
          </cell>
          <cell r="C192">
            <v>6.5</v>
          </cell>
          <cell r="D192">
            <v>39918</v>
          </cell>
          <cell r="E192" t="str">
            <v>GNMA POOL# 380923</v>
          </cell>
          <cell r="F192">
            <v>105.31200200000001</v>
          </cell>
          <cell r="G192">
            <v>1158.8</v>
          </cell>
          <cell r="H192">
            <v>213932.92</v>
          </cell>
          <cell r="I192">
            <v>225297.04</v>
          </cell>
          <cell r="J192">
            <v>1</v>
          </cell>
        </row>
        <row r="193">
          <cell r="A193" t="str">
            <v>36204VDW6</v>
          </cell>
          <cell r="B193" t="str">
            <v>36204VDW6</v>
          </cell>
          <cell r="C193">
            <v>6.5</v>
          </cell>
          <cell r="D193">
            <v>39887</v>
          </cell>
          <cell r="E193" t="str">
            <v>GNMA POOL# 380917</v>
          </cell>
          <cell r="F193">
            <v>105.312</v>
          </cell>
          <cell r="G193">
            <v>347.54</v>
          </cell>
          <cell r="H193">
            <v>64161.15</v>
          </cell>
          <cell r="I193">
            <v>67569.39</v>
          </cell>
          <cell r="J193">
            <v>1</v>
          </cell>
        </row>
        <row r="194">
          <cell r="A194" t="str">
            <v>36204W3L9</v>
          </cell>
          <cell r="B194" t="str">
            <v>36204W3L9</v>
          </cell>
          <cell r="C194">
            <v>6.5</v>
          </cell>
          <cell r="D194">
            <v>39887</v>
          </cell>
          <cell r="E194" t="str">
            <v>GNMA POOL# 382503</v>
          </cell>
          <cell r="F194">
            <v>105.312005</v>
          </cell>
          <cell r="G194">
            <v>391.34</v>
          </cell>
          <cell r="H194">
            <v>72246.73</v>
          </cell>
          <cell r="I194">
            <v>76084.479999999996</v>
          </cell>
          <cell r="J194">
            <v>1</v>
          </cell>
        </row>
        <row r="195">
          <cell r="A195" t="str">
            <v>36204W3Y1</v>
          </cell>
          <cell r="B195" t="str">
            <v>36204W3Y1</v>
          </cell>
          <cell r="C195">
            <v>6</v>
          </cell>
          <cell r="D195">
            <v>39859</v>
          </cell>
          <cell r="E195" t="str">
            <v>GNMA POOL# 382515</v>
          </cell>
          <cell r="F195">
            <v>104.421998</v>
          </cell>
          <cell r="G195">
            <v>1123.52</v>
          </cell>
          <cell r="H195">
            <v>224704.51</v>
          </cell>
          <cell r="I195">
            <v>234640.94</v>
          </cell>
          <cell r="J195">
            <v>1</v>
          </cell>
        </row>
        <row r="196">
          <cell r="A196" t="str">
            <v>36204WVC8</v>
          </cell>
          <cell r="B196" t="str">
            <v>36204WVC8</v>
          </cell>
          <cell r="C196">
            <v>7</v>
          </cell>
          <cell r="D196">
            <v>45397</v>
          </cell>
          <cell r="E196" t="str">
            <v>GNMA POOL# 382311</v>
          </cell>
          <cell r="F196">
            <v>104.956012</v>
          </cell>
          <cell r="G196">
            <v>78.45</v>
          </cell>
          <cell r="H196">
            <v>13449.12</v>
          </cell>
          <cell r="I196">
            <v>14115.66</v>
          </cell>
          <cell r="J196">
            <v>1</v>
          </cell>
        </row>
        <row r="197">
          <cell r="A197" t="str">
            <v>36204YCD3</v>
          </cell>
          <cell r="B197" t="str">
            <v>36204YCD3</v>
          </cell>
          <cell r="C197">
            <v>7</v>
          </cell>
          <cell r="D197">
            <v>45366</v>
          </cell>
          <cell r="E197" t="str">
            <v>GNMA POOL# 383568</v>
          </cell>
          <cell r="F197">
            <v>104.95599799999999</v>
          </cell>
          <cell r="G197">
            <v>765.99</v>
          </cell>
          <cell r="H197">
            <v>131312.4</v>
          </cell>
          <cell r="I197">
            <v>137820.24</v>
          </cell>
          <cell r="J197">
            <v>1</v>
          </cell>
        </row>
        <row r="198">
          <cell r="A198" t="str">
            <v>36205BFX5</v>
          </cell>
          <cell r="B198" t="str">
            <v>36205BFX5</v>
          </cell>
          <cell r="C198">
            <v>6.5</v>
          </cell>
          <cell r="D198">
            <v>39887</v>
          </cell>
          <cell r="E198" t="str">
            <v>GNMA POOL# 385482</v>
          </cell>
          <cell r="F198">
            <v>105.31199599999999</v>
          </cell>
          <cell r="G198">
            <v>578.21</v>
          </cell>
          <cell r="H198">
            <v>106746.5</v>
          </cell>
          <cell r="I198">
            <v>112416.87</v>
          </cell>
          <cell r="J198">
            <v>1</v>
          </cell>
        </row>
        <row r="199">
          <cell r="A199" t="str">
            <v>36205BLF7</v>
          </cell>
          <cell r="B199" t="str">
            <v>36205BLF7</v>
          </cell>
          <cell r="C199">
            <v>6</v>
          </cell>
          <cell r="D199">
            <v>39948</v>
          </cell>
          <cell r="E199" t="str">
            <v>GNMA POOL# 385626</v>
          </cell>
          <cell r="F199">
            <v>104.42200099999999</v>
          </cell>
          <cell r="G199">
            <v>1654.97</v>
          </cell>
          <cell r="H199">
            <v>330994.02</v>
          </cell>
          <cell r="I199">
            <v>345630.58</v>
          </cell>
          <cell r="J199">
            <v>1</v>
          </cell>
        </row>
        <row r="200">
          <cell r="A200" t="str">
            <v>36205CF88</v>
          </cell>
          <cell r="B200" t="str">
            <v>36205CF88</v>
          </cell>
          <cell r="C200">
            <v>6.5</v>
          </cell>
          <cell r="D200">
            <v>39918</v>
          </cell>
          <cell r="E200" t="str">
            <v>GNMA POOL# 386391</v>
          </cell>
          <cell r="F200">
            <v>105.312005</v>
          </cell>
          <cell r="G200">
            <v>311.04000000000002</v>
          </cell>
          <cell r="H200">
            <v>57422.01</v>
          </cell>
          <cell r="I200">
            <v>60472.27</v>
          </cell>
          <cell r="J200">
            <v>1</v>
          </cell>
        </row>
        <row r="201">
          <cell r="A201" t="str">
            <v>36205EJ98</v>
          </cell>
          <cell r="B201" t="str">
            <v>36205EJ98</v>
          </cell>
          <cell r="C201">
            <v>6.5</v>
          </cell>
          <cell r="D201">
            <v>39887</v>
          </cell>
          <cell r="E201" t="str">
            <v>GNMA POOL# 388288</v>
          </cell>
          <cell r="F201">
            <v>105.311993</v>
          </cell>
          <cell r="G201">
            <v>361</v>
          </cell>
          <cell r="H201">
            <v>66646.929999999993</v>
          </cell>
          <cell r="I201">
            <v>70187.210000000006</v>
          </cell>
          <cell r="J201">
            <v>1</v>
          </cell>
        </row>
        <row r="202">
          <cell r="A202" t="str">
            <v>36205ENV4</v>
          </cell>
          <cell r="B202" t="str">
            <v>36205ENV4</v>
          </cell>
          <cell r="C202">
            <v>7</v>
          </cell>
          <cell r="D202">
            <v>45366</v>
          </cell>
          <cell r="E202" t="str">
            <v>GNMA POOL# 388404</v>
          </cell>
          <cell r="F202">
            <v>104.956087</v>
          </cell>
          <cell r="G202">
            <v>22.18</v>
          </cell>
          <cell r="H202">
            <v>3803</v>
          </cell>
          <cell r="I202">
            <v>3991.48</v>
          </cell>
          <cell r="J202">
            <v>1</v>
          </cell>
        </row>
        <row r="203">
          <cell r="A203" t="str">
            <v>36205FLD3</v>
          </cell>
          <cell r="B203" t="str">
            <v>36205FLD3</v>
          </cell>
          <cell r="C203">
            <v>6.5</v>
          </cell>
          <cell r="D203">
            <v>39887</v>
          </cell>
          <cell r="E203" t="str">
            <v>GNMA POOL# 389224</v>
          </cell>
          <cell r="F203">
            <v>105.311937</v>
          </cell>
          <cell r="G203">
            <v>41.12</v>
          </cell>
          <cell r="H203">
            <v>7590.64</v>
          </cell>
          <cell r="I203">
            <v>7993.85</v>
          </cell>
          <cell r="J203">
            <v>1</v>
          </cell>
        </row>
        <row r="204">
          <cell r="A204" t="str">
            <v>36205GVL2</v>
          </cell>
          <cell r="B204" t="str">
            <v>36205GVL2</v>
          </cell>
          <cell r="C204">
            <v>6.5</v>
          </cell>
          <cell r="D204">
            <v>39948</v>
          </cell>
          <cell r="E204" t="str">
            <v>GNMA POOL# 390419</v>
          </cell>
          <cell r="F204">
            <v>105.311998</v>
          </cell>
          <cell r="G204">
            <v>1048.06</v>
          </cell>
          <cell r="H204">
            <v>193488.21</v>
          </cell>
          <cell r="I204">
            <v>203766.3</v>
          </cell>
          <cell r="J204">
            <v>1</v>
          </cell>
        </row>
        <row r="205">
          <cell r="A205" t="str">
            <v>36205HEZ8</v>
          </cell>
          <cell r="B205" t="str">
            <v>36205HEZ8</v>
          </cell>
          <cell r="C205">
            <v>8</v>
          </cell>
          <cell r="D205">
            <v>40770</v>
          </cell>
          <cell r="E205" t="str">
            <v>GNMA POOL# 390852</v>
          </cell>
          <cell r="F205">
            <v>106.87</v>
          </cell>
          <cell r="G205">
            <v>1670.56</v>
          </cell>
          <cell r="H205">
            <v>250584.29</v>
          </cell>
          <cell r="I205">
            <v>267799.43</v>
          </cell>
          <cell r="J205">
            <v>1</v>
          </cell>
        </row>
        <row r="206">
          <cell r="A206" t="str">
            <v>36205JPA7</v>
          </cell>
          <cell r="B206" t="str">
            <v>36205JPA7</v>
          </cell>
          <cell r="C206">
            <v>7</v>
          </cell>
          <cell r="D206">
            <v>45397</v>
          </cell>
          <cell r="E206" t="str">
            <v>GNMA POOL# 392017</v>
          </cell>
          <cell r="F206">
            <v>104.956018</v>
          </cell>
          <cell r="G206">
            <v>142.36000000000001</v>
          </cell>
          <cell r="H206">
            <v>24404.47</v>
          </cell>
          <cell r="I206">
            <v>25613.96</v>
          </cell>
          <cell r="J206">
            <v>1</v>
          </cell>
        </row>
        <row r="207">
          <cell r="A207" t="str">
            <v>36205LPX2</v>
          </cell>
          <cell r="B207" t="str">
            <v>36205LPX2</v>
          </cell>
          <cell r="C207">
            <v>6</v>
          </cell>
          <cell r="D207">
            <v>40617</v>
          </cell>
          <cell r="E207" t="str">
            <v>GNMA POOL# 393838</v>
          </cell>
          <cell r="F207">
            <v>104.062001</v>
          </cell>
          <cell r="G207">
            <v>996.52</v>
          </cell>
          <cell r="H207">
            <v>199304.47</v>
          </cell>
          <cell r="I207">
            <v>207400.22</v>
          </cell>
          <cell r="J207">
            <v>1</v>
          </cell>
        </row>
        <row r="208">
          <cell r="A208" t="str">
            <v>36205M2X5</v>
          </cell>
          <cell r="B208" t="str">
            <v>36205M2X5</v>
          </cell>
          <cell r="C208">
            <v>6.5</v>
          </cell>
          <cell r="D208">
            <v>39979</v>
          </cell>
          <cell r="E208" t="str">
            <v>GNMA POOL# 395090</v>
          </cell>
          <cell r="F208">
            <v>105.312</v>
          </cell>
          <cell r="G208">
            <v>1158.24</v>
          </cell>
          <cell r="H208">
            <v>213829.05</v>
          </cell>
          <cell r="I208">
            <v>225187.65</v>
          </cell>
          <cell r="J208">
            <v>1</v>
          </cell>
        </row>
        <row r="209">
          <cell r="A209" t="str">
            <v>36205RW29</v>
          </cell>
          <cell r="B209" t="str">
            <v>36205RW29</v>
          </cell>
          <cell r="C209">
            <v>6</v>
          </cell>
          <cell r="D209">
            <v>40648</v>
          </cell>
          <cell r="E209" t="str">
            <v>GNMA POOL# 398565</v>
          </cell>
          <cell r="F209">
            <v>104.062</v>
          </cell>
          <cell r="G209">
            <v>7519.88</v>
          </cell>
          <cell r="H209">
            <v>1503975.61</v>
          </cell>
          <cell r="I209">
            <v>1565067.1</v>
          </cell>
          <cell r="J209">
            <v>1</v>
          </cell>
        </row>
        <row r="210">
          <cell r="A210" t="str">
            <v>36205SFB6</v>
          </cell>
          <cell r="B210" t="str">
            <v>36205SFB6</v>
          </cell>
          <cell r="C210">
            <v>8</v>
          </cell>
          <cell r="D210">
            <v>40862</v>
          </cell>
          <cell r="E210" t="str">
            <v>GNMA POOL# 398962</v>
          </cell>
          <cell r="F210">
            <v>106.87</v>
          </cell>
          <cell r="G210">
            <v>1897.5</v>
          </cell>
          <cell r="H210">
            <v>284625.48</v>
          </cell>
          <cell r="I210">
            <v>304179.25</v>
          </cell>
          <cell r="J210">
            <v>1</v>
          </cell>
        </row>
        <row r="211">
          <cell r="A211" t="str">
            <v>36205UN30</v>
          </cell>
          <cell r="B211" t="str">
            <v>36205UN30</v>
          </cell>
          <cell r="C211">
            <v>6.5</v>
          </cell>
          <cell r="D211">
            <v>39979</v>
          </cell>
          <cell r="E211" t="str">
            <v>GNMA POOL# 401010</v>
          </cell>
          <cell r="F211">
            <v>105.31200200000001</v>
          </cell>
          <cell r="G211">
            <v>989.74</v>
          </cell>
          <cell r="H211">
            <v>182721.52</v>
          </cell>
          <cell r="I211">
            <v>192427.69</v>
          </cell>
          <cell r="J211">
            <v>1</v>
          </cell>
        </row>
        <row r="212">
          <cell r="A212" t="str">
            <v>36206AE25</v>
          </cell>
          <cell r="B212" t="str">
            <v>36206AE25</v>
          </cell>
          <cell r="C212">
            <v>6</v>
          </cell>
          <cell r="D212">
            <v>40617</v>
          </cell>
          <cell r="E212" t="str">
            <v>GNMA POOL# 405253</v>
          </cell>
          <cell r="F212">
            <v>104.062001</v>
          </cell>
          <cell r="G212">
            <v>1325.35</v>
          </cell>
          <cell r="H212">
            <v>265069.37</v>
          </cell>
          <cell r="I212">
            <v>275836.49</v>
          </cell>
          <cell r="J212">
            <v>1</v>
          </cell>
        </row>
        <row r="213">
          <cell r="A213" t="str">
            <v>36206PTV2</v>
          </cell>
          <cell r="B213" t="str">
            <v>36206PTV2</v>
          </cell>
          <cell r="C213">
            <v>6</v>
          </cell>
          <cell r="D213">
            <v>40648</v>
          </cell>
          <cell r="E213" t="str">
            <v>GNMA POOL# 417364</v>
          </cell>
          <cell r="F213">
            <v>104.062001</v>
          </cell>
          <cell r="G213">
            <v>767.17</v>
          </cell>
          <cell r="H213">
            <v>153433.24</v>
          </cell>
          <cell r="I213">
            <v>159665.70000000001</v>
          </cell>
          <cell r="J213">
            <v>1</v>
          </cell>
        </row>
        <row r="214">
          <cell r="A214" t="str">
            <v>36206PV56</v>
          </cell>
          <cell r="B214" t="str">
            <v>36206PV56</v>
          </cell>
          <cell r="C214">
            <v>6</v>
          </cell>
          <cell r="D214">
            <v>40678</v>
          </cell>
          <cell r="E214" t="str">
            <v>GNMA POOL# 417436</v>
          </cell>
          <cell r="F214">
            <v>104.062001</v>
          </cell>
          <cell r="G214">
            <v>448.19</v>
          </cell>
          <cell r="H214">
            <v>89638.58</v>
          </cell>
          <cell r="I214">
            <v>93279.7</v>
          </cell>
          <cell r="J214">
            <v>1</v>
          </cell>
        </row>
        <row r="215">
          <cell r="A215" t="str">
            <v>36206PVK3</v>
          </cell>
          <cell r="B215" t="str">
            <v>36206PVK3</v>
          </cell>
          <cell r="C215">
            <v>6</v>
          </cell>
          <cell r="D215">
            <v>40678</v>
          </cell>
          <cell r="E215" t="str">
            <v>GNMA POOL# 417418</v>
          </cell>
          <cell r="F215">
            <v>104.062</v>
          </cell>
          <cell r="G215">
            <v>3845.78</v>
          </cell>
          <cell r="H215">
            <v>769155.33</v>
          </cell>
          <cell r="I215">
            <v>800398.42</v>
          </cell>
          <cell r="J215">
            <v>1</v>
          </cell>
        </row>
        <row r="216">
          <cell r="A216" t="str">
            <v>36206UNY1</v>
          </cell>
          <cell r="B216" t="str">
            <v>36206UNY1</v>
          </cell>
          <cell r="C216">
            <v>6</v>
          </cell>
          <cell r="D216">
            <v>40617</v>
          </cell>
          <cell r="E216" t="str">
            <v>GNMA POOL# 421707</v>
          </cell>
          <cell r="F216">
            <v>104.061998</v>
          </cell>
          <cell r="G216">
            <v>208.94</v>
          </cell>
          <cell r="H216">
            <v>41788.06</v>
          </cell>
          <cell r="I216">
            <v>43485.49</v>
          </cell>
          <cell r="J216">
            <v>1</v>
          </cell>
        </row>
        <row r="217">
          <cell r="A217" t="str">
            <v>36206XRE5</v>
          </cell>
          <cell r="B217" t="str">
            <v>36206XRE5</v>
          </cell>
          <cell r="C217">
            <v>6</v>
          </cell>
          <cell r="D217">
            <v>40678</v>
          </cell>
          <cell r="E217" t="str">
            <v>GNMA POOL# 424485</v>
          </cell>
          <cell r="F217">
            <v>104.061999</v>
          </cell>
          <cell r="G217">
            <v>80.09</v>
          </cell>
          <cell r="H217">
            <v>16018.22</v>
          </cell>
          <cell r="I217">
            <v>16668.88</v>
          </cell>
          <cell r="J217">
            <v>1</v>
          </cell>
        </row>
        <row r="218">
          <cell r="A218" t="str">
            <v>36207BHW3</v>
          </cell>
          <cell r="B218" t="str">
            <v>36207BHW3</v>
          </cell>
          <cell r="C218">
            <v>8</v>
          </cell>
          <cell r="D218">
            <v>40892</v>
          </cell>
          <cell r="E218" t="str">
            <v>GNMA POOL# 426945</v>
          </cell>
          <cell r="F218">
            <v>106.87</v>
          </cell>
          <cell r="G218">
            <v>1882.67</v>
          </cell>
          <cell r="H218">
            <v>282401</v>
          </cell>
          <cell r="I218">
            <v>301801.95</v>
          </cell>
          <cell r="J218">
            <v>1</v>
          </cell>
        </row>
        <row r="219">
          <cell r="A219" t="str">
            <v>36207BY46</v>
          </cell>
          <cell r="B219" t="str">
            <v>36207BY46</v>
          </cell>
          <cell r="C219">
            <v>6</v>
          </cell>
          <cell r="D219">
            <v>40648</v>
          </cell>
          <cell r="E219" t="str">
            <v>GNMA POOL# 427431</v>
          </cell>
          <cell r="F219">
            <v>104.061999</v>
          </cell>
          <cell r="G219">
            <v>824.63</v>
          </cell>
          <cell r="H219">
            <v>164926.67000000001</v>
          </cell>
          <cell r="I219">
            <v>171625.99</v>
          </cell>
          <cell r="J219">
            <v>1</v>
          </cell>
        </row>
        <row r="220">
          <cell r="A220" t="str">
            <v>36207C3N6</v>
          </cell>
          <cell r="B220" t="str">
            <v>36207C3N6</v>
          </cell>
          <cell r="C220">
            <v>6</v>
          </cell>
          <cell r="D220">
            <v>40648</v>
          </cell>
          <cell r="E220" t="str">
            <v>GNMA POOL# 428405</v>
          </cell>
          <cell r="F220">
            <v>104.062003</v>
          </cell>
          <cell r="G220">
            <v>700.06</v>
          </cell>
          <cell r="H220">
            <v>140011.72</v>
          </cell>
          <cell r="I220">
            <v>145699</v>
          </cell>
          <cell r="J220">
            <v>1</v>
          </cell>
        </row>
        <row r="221">
          <cell r="A221" t="str">
            <v>36207DN93</v>
          </cell>
          <cell r="B221" t="str">
            <v>36207DN93</v>
          </cell>
          <cell r="C221">
            <v>6</v>
          </cell>
          <cell r="D221">
            <v>40954</v>
          </cell>
          <cell r="E221" t="str">
            <v>GNMA POOL# 428916</v>
          </cell>
          <cell r="F221">
            <v>104.062011</v>
          </cell>
          <cell r="G221">
            <v>130.47</v>
          </cell>
          <cell r="H221">
            <v>26093.48</v>
          </cell>
          <cell r="I221">
            <v>27153.4</v>
          </cell>
          <cell r="J221">
            <v>1</v>
          </cell>
        </row>
        <row r="222">
          <cell r="A222" t="str">
            <v>36207DNU6</v>
          </cell>
          <cell r="B222" t="str">
            <v>36207DNU6</v>
          </cell>
          <cell r="C222">
            <v>6</v>
          </cell>
          <cell r="D222">
            <v>40739</v>
          </cell>
          <cell r="E222" t="str">
            <v>GNMA POOL# 428903</v>
          </cell>
          <cell r="F222">
            <v>104.062</v>
          </cell>
          <cell r="G222">
            <v>833.67</v>
          </cell>
          <cell r="H222">
            <v>166734.87</v>
          </cell>
          <cell r="I222">
            <v>173507.64</v>
          </cell>
          <cell r="J222">
            <v>1</v>
          </cell>
        </row>
        <row r="223">
          <cell r="A223" t="str">
            <v>36207E7J7</v>
          </cell>
          <cell r="B223" t="str">
            <v>36207E7J7</v>
          </cell>
          <cell r="C223">
            <v>6</v>
          </cell>
          <cell r="D223">
            <v>40648</v>
          </cell>
          <cell r="E223" t="str">
            <v>GNMA POOL# 430297</v>
          </cell>
          <cell r="F223">
            <v>104.061998</v>
          </cell>
          <cell r="G223">
            <v>994.26</v>
          </cell>
          <cell r="H223">
            <v>198851.4</v>
          </cell>
          <cell r="I223">
            <v>206928.74</v>
          </cell>
          <cell r="J223">
            <v>1</v>
          </cell>
        </row>
        <row r="224">
          <cell r="A224" t="str">
            <v>36207GLS6</v>
          </cell>
          <cell r="B224" t="str">
            <v>36207GLS6</v>
          </cell>
          <cell r="C224">
            <v>8</v>
          </cell>
          <cell r="D224">
            <v>40831</v>
          </cell>
          <cell r="E224" t="str">
            <v>GNMA POOL# 431537</v>
          </cell>
          <cell r="F224">
            <v>106.87</v>
          </cell>
          <cell r="G224">
            <v>2541.17</v>
          </cell>
          <cell r="H224">
            <v>381174.83</v>
          </cell>
          <cell r="I224">
            <v>407361.54</v>
          </cell>
          <cell r="J224">
            <v>1</v>
          </cell>
        </row>
        <row r="225">
          <cell r="A225" t="str">
            <v>36207GML0</v>
          </cell>
          <cell r="B225" t="str">
            <v>36207GML0</v>
          </cell>
          <cell r="C225">
            <v>8</v>
          </cell>
          <cell r="D225">
            <v>40862</v>
          </cell>
          <cell r="E225" t="str">
            <v>GNMA POOL# 431563</v>
          </cell>
          <cell r="F225">
            <v>106.87</v>
          </cell>
          <cell r="G225">
            <v>3941.96</v>
          </cell>
          <cell r="H225">
            <v>591294.04</v>
          </cell>
          <cell r="I225">
            <v>631915.93999999994</v>
          </cell>
          <cell r="J225">
            <v>1</v>
          </cell>
        </row>
        <row r="226">
          <cell r="A226" t="str">
            <v>36207M3Z7</v>
          </cell>
          <cell r="B226" t="str">
            <v>36207M3Z7</v>
          </cell>
          <cell r="C226">
            <v>8</v>
          </cell>
          <cell r="D226">
            <v>40862</v>
          </cell>
          <cell r="E226" t="str">
            <v>GNMA POOL# 436516</v>
          </cell>
          <cell r="F226">
            <v>106.870003</v>
          </cell>
          <cell r="G226">
            <v>1170.3900000000001</v>
          </cell>
          <cell r="H226">
            <v>175558.88</v>
          </cell>
          <cell r="I226">
            <v>187619.78</v>
          </cell>
          <cell r="J226">
            <v>1</v>
          </cell>
        </row>
        <row r="227">
          <cell r="A227" t="str">
            <v>36207NR97</v>
          </cell>
          <cell r="B227" t="str">
            <v>36207NR97</v>
          </cell>
          <cell r="C227">
            <v>8</v>
          </cell>
          <cell r="D227">
            <v>40892</v>
          </cell>
          <cell r="E227" t="str">
            <v>GNMA POOL# 437112</v>
          </cell>
          <cell r="F227">
            <v>106.870001</v>
          </cell>
          <cell r="G227">
            <v>2542.9699999999998</v>
          </cell>
          <cell r="H227">
            <v>381444.8</v>
          </cell>
          <cell r="I227">
            <v>407650.06</v>
          </cell>
          <cell r="J227">
            <v>1</v>
          </cell>
        </row>
        <row r="228">
          <cell r="A228" t="str">
            <v>36207NRU0</v>
          </cell>
          <cell r="B228" t="str">
            <v>36207NRU0</v>
          </cell>
          <cell r="C228">
            <v>8</v>
          </cell>
          <cell r="D228">
            <v>40862</v>
          </cell>
          <cell r="E228" t="str">
            <v>GNMA POOL# 437099</v>
          </cell>
          <cell r="F228">
            <v>106.87</v>
          </cell>
          <cell r="G228">
            <v>3397.32</v>
          </cell>
          <cell r="H228">
            <v>509598.14</v>
          </cell>
          <cell r="I228">
            <v>544607.53</v>
          </cell>
          <cell r="J228">
            <v>1</v>
          </cell>
        </row>
        <row r="229">
          <cell r="A229" t="str">
            <v>36207UBZ0</v>
          </cell>
          <cell r="B229" t="str">
            <v>36207UBZ0</v>
          </cell>
          <cell r="C229">
            <v>8</v>
          </cell>
          <cell r="D229">
            <v>40831</v>
          </cell>
          <cell r="E229" t="str">
            <v>GNMA POOL# 442056</v>
          </cell>
          <cell r="F229">
            <v>106.869998</v>
          </cell>
          <cell r="G229">
            <v>1442.44</v>
          </cell>
          <cell r="H229">
            <v>216365.7</v>
          </cell>
          <cell r="I229">
            <v>231230.02</v>
          </cell>
          <cell r="J229">
            <v>1</v>
          </cell>
        </row>
        <row r="230">
          <cell r="A230" t="str">
            <v>36207UFJ2</v>
          </cell>
          <cell r="B230" t="str">
            <v>36207UFJ2</v>
          </cell>
          <cell r="C230">
            <v>8</v>
          </cell>
          <cell r="D230">
            <v>40892</v>
          </cell>
          <cell r="E230" t="str">
            <v>GNMA POOL# 442169</v>
          </cell>
          <cell r="F230">
            <v>106.87</v>
          </cell>
          <cell r="G230">
            <v>1671.03</v>
          </cell>
          <cell r="H230">
            <v>250655.04</v>
          </cell>
          <cell r="I230">
            <v>267875.03999999998</v>
          </cell>
          <cell r="J230">
            <v>1</v>
          </cell>
        </row>
        <row r="231">
          <cell r="A231" t="str">
            <v>36209L4R4</v>
          </cell>
          <cell r="B231" t="str">
            <v>36209L4R4</v>
          </cell>
          <cell r="C231">
            <v>7</v>
          </cell>
          <cell r="D231">
            <v>47710</v>
          </cell>
          <cell r="E231" t="str">
            <v>GNMA POOL# 475232</v>
          </cell>
          <cell r="F231">
            <v>104.49</v>
          </cell>
          <cell r="G231">
            <v>27641.5</v>
          </cell>
          <cell r="H231">
            <v>4738543.18</v>
          </cell>
          <cell r="I231">
            <v>4951303.7699999996</v>
          </cell>
          <cell r="J231">
            <v>1</v>
          </cell>
        </row>
        <row r="232">
          <cell r="A232" t="str">
            <v>36209RZW6</v>
          </cell>
          <cell r="B232" t="str">
            <v>36209RZW6</v>
          </cell>
          <cell r="C232">
            <v>8</v>
          </cell>
          <cell r="D232">
            <v>42292</v>
          </cell>
          <cell r="E232" t="str">
            <v>GNMA POOL# 479657</v>
          </cell>
          <cell r="F232">
            <v>106.746002</v>
          </cell>
          <cell r="G232">
            <v>831.5</v>
          </cell>
          <cell r="H232">
            <v>124724.68</v>
          </cell>
          <cell r="I232">
            <v>133138.60999999999</v>
          </cell>
          <cell r="J232">
            <v>1</v>
          </cell>
        </row>
        <row r="233">
          <cell r="A233" t="str">
            <v>36210GE91</v>
          </cell>
          <cell r="B233" t="str">
            <v>36210GE91</v>
          </cell>
          <cell r="C233">
            <v>8</v>
          </cell>
          <cell r="D233">
            <v>41927</v>
          </cell>
          <cell r="E233" t="str">
            <v>GNMA POOL# 491660</v>
          </cell>
          <cell r="F233">
            <v>106.315</v>
          </cell>
          <cell r="G233">
            <v>5308.27</v>
          </cell>
          <cell r="H233">
            <v>796240.83</v>
          </cell>
          <cell r="I233">
            <v>846523.44</v>
          </cell>
          <cell r="J233">
            <v>1</v>
          </cell>
        </row>
        <row r="234">
          <cell r="A234" t="str">
            <v>36211FMN2</v>
          </cell>
          <cell r="B234" t="str">
            <v>36211FMN2</v>
          </cell>
          <cell r="C234">
            <v>8</v>
          </cell>
          <cell r="D234">
            <v>42262</v>
          </cell>
          <cell r="E234" t="str">
            <v>GNMA POOL# 511665</v>
          </cell>
          <cell r="F234">
            <v>106.746</v>
          </cell>
          <cell r="G234">
            <v>4694.18</v>
          </cell>
          <cell r="H234">
            <v>704126.89</v>
          </cell>
          <cell r="I234">
            <v>751627.29</v>
          </cell>
          <cell r="J234">
            <v>1</v>
          </cell>
        </row>
        <row r="235">
          <cell r="A235" t="str">
            <v>36211KHA5</v>
          </cell>
          <cell r="B235" t="str">
            <v>36211KHA5</v>
          </cell>
          <cell r="C235">
            <v>8</v>
          </cell>
          <cell r="D235">
            <v>42292</v>
          </cell>
          <cell r="E235" t="str">
            <v>GNMA POOL# 515125</v>
          </cell>
          <cell r="F235">
            <v>106.746</v>
          </cell>
          <cell r="G235">
            <v>4487.3599999999997</v>
          </cell>
          <cell r="H235">
            <v>673104.09</v>
          </cell>
          <cell r="I235">
            <v>718511.69</v>
          </cell>
          <cell r="J235">
            <v>1</v>
          </cell>
        </row>
        <row r="236">
          <cell r="A236" t="str">
            <v>36211KU28</v>
          </cell>
          <cell r="B236" t="str">
            <v>36211KU28</v>
          </cell>
          <cell r="C236">
            <v>8.5</v>
          </cell>
          <cell r="D236">
            <v>47771</v>
          </cell>
          <cell r="E236" t="str">
            <v>GNMA POOL# 515501</v>
          </cell>
          <cell r="F236">
            <v>108.625001</v>
          </cell>
          <cell r="G236">
            <v>3203.28</v>
          </cell>
          <cell r="H236">
            <v>452227.77</v>
          </cell>
          <cell r="I236">
            <v>491232.42</v>
          </cell>
          <cell r="J236">
            <v>1</v>
          </cell>
        </row>
        <row r="237">
          <cell r="A237" t="str">
            <v>36211KVU5</v>
          </cell>
          <cell r="B237" t="str">
            <v>36211KVU5</v>
          </cell>
          <cell r="C237">
            <v>8.5</v>
          </cell>
          <cell r="D237">
            <v>47802</v>
          </cell>
          <cell r="E237" t="str">
            <v>GNMA POOL# 515527</v>
          </cell>
          <cell r="F237">
            <v>107.807</v>
          </cell>
          <cell r="G237">
            <v>12256.07</v>
          </cell>
          <cell r="H237">
            <v>1730268.93</v>
          </cell>
          <cell r="I237">
            <v>1865351.03</v>
          </cell>
          <cell r="J237">
            <v>1</v>
          </cell>
        </row>
        <row r="238">
          <cell r="A238" t="str">
            <v>36211KVV3</v>
          </cell>
          <cell r="B238" t="str">
            <v>36211KVV3</v>
          </cell>
          <cell r="C238">
            <v>8.5</v>
          </cell>
          <cell r="D238">
            <v>47802</v>
          </cell>
          <cell r="E238" t="str">
            <v>GNMA POOL# 515528</v>
          </cell>
          <cell r="F238">
            <v>107.807</v>
          </cell>
          <cell r="G238">
            <v>11443.38</v>
          </cell>
          <cell r="H238">
            <v>1615535.73</v>
          </cell>
          <cell r="I238">
            <v>1741660.6</v>
          </cell>
          <cell r="J238">
            <v>1</v>
          </cell>
        </row>
        <row r="239">
          <cell r="A239" t="str">
            <v>36211P6X6</v>
          </cell>
          <cell r="B239" t="str">
            <v>36211P6X6</v>
          </cell>
          <cell r="C239">
            <v>8</v>
          </cell>
          <cell r="D239">
            <v>42050</v>
          </cell>
          <cell r="E239" t="str">
            <v>GNMA POOL# 519386</v>
          </cell>
          <cell r="F239">
            <v>106.31499700000001</v>
          </cell>
          <cell r="G239">
            <v>473.53</v>
          </cell>
          <cell r="H239">
            <v>71029.33</v>
          </cell>
          <cell r="I239">
            <v>75514.83</v>
          </cell>
          <cell r="J239">
            <v>1</v>
          </cell>
        </row>
        <row r="240">
          <cell r="A240" t="str">
            <v>36211QA50</v>
          </cell>
          <cell r="B240" t="str">
            <v>36211QA50</v>
          </cell>
          <cell r="C240">
            <v>8</v>
          </cell>
          <cell r="D240">
            <v>42200</v>
          </cell>
          <cell r="E240" t="str">
            <v>GNMA POOL# 519428</v>
          </cell>
          <cell r="F240">
            <v>106.745999</v>
          </cell>
          <cell r="G240">
            <v>3146.86</v>
          </cell>
          <cell r="H240">
            <v>472028.53</v>
          </cell>
          <cell r="I240">
            <v>503871.57</v>
          </cell>
          <cell r="J240">
            <v>1</v>
          </cell>
        </row>
        <row r="241">
          <cell r="A241" t="str">
            <v>36211RR27</v>
          </cell>
          <cell r="B241" t="str">
            <v>36211RR27</v>
          </cell>
          <cell r="C241">
            <v>8</v>
          </cell>
          <cell r="D241">
            <v>42231</v>
          </cell>
          <cell r="E241" t="str">
            <v>GNMA POOL# 520805</v>
          </cell>
          <cell r="F241">
            <v>106.745998</v>
          </cell>
          <cell r="G241">
            <v>1373.13</v>
          </cell>
          <cell r="H241">
            <v>205969.96</v>
          </cell>
          <cell r="I241">
            <v>219864.69</v>
          </cell>
          <cell r="J241">
            <v>1</v>
          </cell>
        </row>
        <row r="242">
          <cell r="A242" t="str">
            <v>36211RRZ4</v>
          </cell>
          <cell r="B242" t="str">
            <v>36211RRZ4</v>
          </cell>
          <cell r="C242">
            <v>8</v>
          </cell>
          <cell r="D242">
            <v>42231</v>
          </cell>
          <cell r="E242" t="str">
            <v>GNMA POOL# 520804</v>
          </cell>
          <cell r="F242">
            <v>106.746</v>
          </cell>
          <cell r="G242">
            <v>5395.25</v>
          </cell>
          <cell r="H242">
            <v>809287.61</v>
          </cell>
          <cell r="I242">
            <v>863882.15</v>
          </cell>
          <cell r="J242">
            <v>1</v>
          </cell>
        </row>
        <row r="243">
          <cell r="A243" t="str">
            <v>36211SMY0</v>
          </cell>
          <cell r="B243" t="str">
            <v>36211SMY0</v>
          </cell>
          <cell r="C243">
            <v>8</v>
          </cell>
          <cell r="D243">
            <v>41958</v>
          </cell>
          <cell r="E243" t="str">
            <v>GNMA POOL# 521575</v>
          </cell>
          <cell r="F243">
            <v>106.315</v>
          </cell>
          <cell r="G243">
            <v>3769.6</v>
          </cell>
          <cell r="H243">
            <v>565440.06000000006</v>
          </cell>
          <cell r="I243">
            <v>601147.6</v>
          </cell>
          <cell r="J243">
            <v>1</v>
          </cell>
        </row>
        <row r="244">
          <cell r="A244" t="str">
            <v>36211XW36</v>
          </cell>
          <cell r="B244" t="str">
            <v>36211XW36</v>
          </cell>
          <cell r="C244">
            <v>8</v>
          </cell>
          <cell r="D244">
            <v>42200</v>
          </cell>
          <cell r="E244" t="str">
            <v>GNMA POOL# 526366</v>
          </cell>
          <cell r="F244">
            <v>106.314999</v>
          </cell>
          <cell r="G244">
            <v>2671.67</v>
          </cell>
          <cell r="H244">
            <v>400750.83</v>
          </cell>
          <cell r="I244">
            <v>426058.23999999999</v>
          </cell>
          <cell r="J244">
            <v>1</v>
          </cell>
        </row>
        <row r="245">
          <cell r="A245" t="str">
            <v>36211YXD1</v>
          </cell>
          <cell r="B245" t="str">
            <v>36211YXD1</v>
          </cell>
          <cell r="C245">
            <v>8</v>
          </cell>
          <cell r="D245">
            <v>42231</v>
          </cell>
          <cell r="E245" t="str">
            <v>GNMA POOL# 527276</v>
          </cell>
          <cell r="F245">
            <v>106.745999</v>
          </cell>
          <cell r="G245">
            <v>2165.64</v>
          </cell>
          <cell r="H245">
            <v>324846.34000000003</v>
          </cell>
          <cell r="I245">
            <v>346760.47</v>
          </cell>
          <cell r="J245">
            <v>1</v>
          </cell>
        </row>
        <row r="246">
          <cell r="A246" t="str">
            <v>36212C5J6</v>
          </cell>
          <cell r="B246" t="str">
            <v>36212C5J6</v>
          </cell>
          <cell r="C246">
            <v>8</v>
          </cell>
          <cell r="D246">
            <v>42292</v>
          </cell>
          <cell r="E246" t="str">
            <v>GNMA POOL# 530149</v>
          </cell>
          <cell r="F246">
            <v>106.746</v>
          </cell>
          <cell r="G246">
            <v>3694.03</v>
          </cell>
          <cell r="H246">
            <v>554104.1</v>
          </cell>
          <cell r="I246">
            <v>591483.96</v>
          </cell>
          <cell r="J246">
            <v>1</v>
          </cell>
        </row>
        <row r="247">
          <cell r="A247" t="str">
            <v>36212ECY1</v>
          </cell>
          <cell r="B247" t="str">
            <v>36212ECY1</v>
          </cell>
          <cell r="C247">
            <v>8</v>
          </cell>
          <cell r="D247">
            <v>42170</v>
          </cell>
          <cell r="E247" t="str">
            <v>GNMA POOL# 531187</v>
          </cell>
          <cell r="F247">
            <v>106.746</v>
          </cell>
          <cell r="G247">
            <v>5175.9399999999996</v>
          </cell>
          <cell r="H247">
            <v>776391.62</v>
          </cell>
          <cell r="I247">
            <v>828767</v>
          </cell>
          <cell r="J247">
            <v>1</v>
          </cell>
        </row>
        <row r="248">
          <cell r="A248" t="str">
            <v>36212EGP6</v>
          </cell>
          <cell r="B248" t="str">
            <v>36212EGP6</v>
          </cell>
          <cell r="C248">
            <v>8.5</v>
          </cell>
          <cell r="D248">
            <v>47710</v>
          </cell>
          <cell r="E248" t="str">
            <v>GNMA POOL# 531306</v>
          </cell>
          <cell r="F248">
            <v>107.806995</v>
          </cell>
          <cell r="G248">
            <v>617.03</v>
          </cell>
          <cell r="H248">
            <v>87109.7</v>
          </cell>
          <cell r="I248">
            <v>93910.35</v>
          </cell>
          <cell r="J248">
            <v>1</v>
          </cell>
        </row>
        <row r="249">
          <cell r="A249" t="str">
            <v>36212KAP8</v>
          </cell>
          <cell r="B249" t="str">
            <v>36212KAP8</v>
          </cell>
          <cell r="C249">
            <v>8</v>
          </cell>
          <cell r="D249">
            <v>42323</v>
          </cell>
          <cell r="E249" t="str">
            <v>GNMA POOL# 535614</v>
          </cell>
          <cell r="F249">
            <v>106.746</v>
          </cell>
          <cell r="G249">
            <v>3349.89</v>
          </cell>
          <cell r="H249">
            <v>502482.99</v>
          </cell>
          <cell r="I249">
            <v>536380.49</v>
          </cell>
          <cell r="J249">
            <v>1</v>
          </cell>
        </row>
        <row r="250">
          <cell r="A250" t="str">
            <v>362165LD2</v>
          </cell>
          <cell r="B250" t="str">
            <v>362165LD2</v>
          </cell>
          <cell r="C250">
            <v>7</v>
          </cell>
          <cell r="D250">
            <v>39493</v>
          </cell>
          <cell r="E250" t="str">
            <v>GNMA POOL# 184024</v>
          </cell>
          <cell r="F250">
            <v>107.12500199999999</v>
          </cell>
          <cell r="G250">
            <v>934.95</v>
          </cell>
          <cell r="H250">
            <v>160277.99</v>
          </cell>
          <cell r="I250">
            <v>171697.8</v>
          </cell>
          <cell r="J250">
            <v>1</v>
          </cell>
        </row>
        <row r="251">
          <cell r="A251" t="str">
            <v>36216YNX3</v>
          </cell>
          <cell r="B251" t="str">
            <v>36216YNX3</v>
          </cell>
          <cell r="C251">
            <v>7.5</v>
          </cell>
          <cell r="D251">
            <v>39309</v>
          </cell>
          <cell r="E251" t="str">
            <v>GNMA POOL# 178706</v>
          </cell>
          <cell r="F251">
            <v>107.409982</v>
          </cell>
          <cell r="G251">
            <v>118.96</v>
          </cell>
          <cell r="H251">
            <v>19033.11</v>
          </cell>
          <cell r="I251">
            <v>20443.46</v>
          </cell>
          <cell r="J251">
            <v>1</v>
          </cell>
        </row>
        <row r="252">
          <cell r="A252" t="str">
            <v>36217HJY2</v>
          </cell>
          <cell r="B252" t="str">
            <v>36217HJY2</v>
          </cell>
          <cell r="C252">
            <v>7</v>
          </cell>
          <cell r="D252">
            <v>39583</v>
          </cell>
          <cell r="E252" t="str">
            <v>GNMA POOL# 193879</v>
          </cell>
          <cell r="F252">
            <v>107.138002</v>
          </cell>
          <cell r="G252">
            <v>602.14</v>
          </cell>
          <cell r="H252">
            <v>103224.13</v>
          </cell>
          <cell r="I252">
            <v>110592.27</v>
          </cell>
          <cell r="J252">
            <v>1</v>
          </cell>
        </row>
        <row r="253">
          <cell r="A253" t="str">
            <v>36217U6J0</v>
          </cell>
          <cell r="B253" t="str">
            <v>36217U6J0</v>
          </cell>
          <cell r="C253">
            <v>7</v>
          </cell>
          <cell r="D253">
            <v>39370</v>
          </cell>
          <cell r="E253" t="str">
            <v>GNMA POOL# 204373</v>
          </cell>
          <cell r="F253">
            <v>107.12499699999999</v>
          </cell>
          <cell r="G253">
            <v>332.96</v>
          </cell>
          <cell r="H253">
            <v>57079.18</v>
          </cell>
          <cell r="I253">
            <v>61146.07</v>
          </cell>
          <cell r="J253">
            <v>1</v>
          </cell>
        </row>
        <row r="254">
          <cell r="A254" t="str">
            <v>36217YL89</v>
          </cell>
          <cell r="B254" t="str">
            <v>36217YL89</v>
          </cell>
          <cell r="C254">
            <v>7</v>
          </cell>
          <cell r="D254">
            <v>39583</v>
          </cell>
          <cell r="E254" t="str">
            <v>GNMA POOL# 207451</v>
          </cell>
          <cell r="F254">
            <v>107.138002</v>
          </cell>
          <cell r="G254">
            <v>1298.32</v>
          </cell>
          <cell r="H254">
            <v>222569.42</v>
          </cell>
          <cell r="I254">
            <v>238456.43</v>
          </cell>
          <cell r="J254">
            <v>1</v>
          </cell>
        </row>
        <row r="255">
          <cell r="A255" t="str">
            <v>36218KTH0</v>
          </cell>
          <cell r="B255" t="str">
            <v>36218KTH0</v>
          </cell>
          <cell r="C255">
            <v>7.5</v>
          </cell>
          <cell r="D255">
            <v>39462</v>
          </cell>
          <cell r="E255" t="str">
            <v>GNMA POOL# 224752</v>
          </cell>
          <cell r="F255">
            <v>107.41</v>
          </cell>
          <cell r="G255">
            <v>184.73</v>
          </cell>
          <cell r="H255">
            <v>29557.22</v>
          </cell>
          <cell r="I255">
            <v>31747.41</v>
          </cell>
          <cell r="J255">
            <v>1</v>
          </cell>
        </row>
        <row r="256">
          <cell r="A256" t="str">
            <v>36218KVK0</v>
          </cell>
          <cell r="B256" t="str">
            <v>36218KVK0</v>
          </cell>
          <cell r="C256">
            <v>7.5</v>
          </cell>
          <cell r="D256">
            <v>39553</v>
          </cell>
          <cell r="E256" t="str">
            <v>GNMA POOL# 224818</v>
          </cell>
          <cell r="F256">
            <v>107.432999</v>
          </cell>
          <cell r="G256">
            <v>991.59</v>
          </cell>
          <cell r="H256">
            <v>158654.79999999999</v>
          </cell>
          <cell r="I256">
            <v>170447.61</v>
          </cell>
          <cell r="J256">
            <v>1</v>
          </cell>
        </row>
        <row r="257">
          <cell r="A257" t="str">
            <v>36218KVQ7</v>
          </cell>
          <cell r="B257" t="str">
            <v>36218KVQ7</v>
          </cell>
          <cell r="C257">
            <v>8</v>
          </cell>
          <cell r="D257">
            <v>39553</v>
          </cell>
          <cell r="E257" t="str">
            <v>GNMA POOL# 224823</v>
          </cell>
          <cell r="F257">
            <v>107.07901699999999</v>
          </cell>
          <cell r="G257">
            <v>26.93</v>
          </cell>
          <cell r="H257">
            <v>4040.25</v>
          </cell>
          <cell r="I257">
            <v>4326.26</v>
          </cell>
          <cell r="J257">
            <v>1</v>
          </cell>
        </row>
        <row r="258">
          <cell r="A258" t="str">
            <v>362194MX7</v>
          </cell>
          <cell r="B258" t="str">
            <v>362194MX7</v>
          </cell>
          <cell r="C258">
            <v>7</v>
          </cell>
          <cell r="D258">
            <v>39614</v>
          </cell>
          <cell r="E258" t="str">
            <v>GNMA POOL# 266874</v>
          </cell>
          <cell r="F258">
            <v>107.13799899999999</v>
          </cell>
          <cell r="G258">
            <v>1363.83</v>
          </cell>
          <cell r="H258">
            <v>233799</v>
          </cell>
          <cell r="I258">
            <v>250487.57</v>
          </cell>
          <cell r="J258">
            <v>1</v>
          </cell>
        </row>
        <row r="259">
          <cell r="A259" t="str">
            <v>362194NP3</v>
          </cell>
          <cell r="B259" t="str">
            <v>362194NP3</v>
          </cell>
          <cell r="C259">
            <v>7</v>
          </cell>
          <cell r="D259">
            <v>45092</v>
          </cell>
          <cell r="E259" t="str">
            <v>GNMA POOL# 266898</v>
          </cell>
          <cell r="F259">
            <v>104.955</v>
          </cell>
          <cell r="G259">
            <v>4346</v>
          </cell>
          <cell r="H259">
            <v>745028.88</v>
          </cell>
          <cell r="I259">
            <v>781945.06</v>
          </cell>
          <cell r="J259">
            <v>1</v>
          </cell>
        </row>
        <row r="260">
          <cell r="A260" t="str">
            <v>36219LE67</v>
          </cell>
          <cell r="B260" t="str">
            <v>36219LE67</v>
          </cell>
          <cell r="C260">
            <v>8</v>
          </cell>
          <cell r="D260">
            <v>38883</v>
          </cell>
          <cell r="E260" t="str">
            <v>GNMA POOL# 252257</v>
          </cell>
          <cell r="F260">
            <v>105.69005300000001</v>
          </cell>
          <cell r="G260">
            <v>56.21</v>
          </cell>
          <cell r="H260">
            <v>8431.3799999999992</v>
          </cell>
          <cell r="I260">
            <v>8911.1299999999992</v>
          </cell>
          <cell r="J260">
            <v>1</v>
          </cell>
        </row>
        <row r="261">
          <cell r="A261" t="str">
            <v>36219SH77</v>
          </cell>
          <cell r="B261" t="str">
            <v>36219SH77</v>
          </cell>
          <cell r="C261">
            <v>7.5</v>
          </cell>
          <cell r="D261">
            <v>39553</v>
          </cell>
          <cell r="E261" t="str">
            <v>GNMA POOL# 257754</v>
          </cell>
          <cell r="F261">
            <v>107.432996</v>
          </cell>
          <cell r="G261">
            <v>129.62</v>
          </cell>
          <cell r="H261">
            <v>20739.82</v>
          </cell>
          <cell r="I261">
            <v>22281.41</v>
          </cell>
          <cell r="J261">
            <v>1</v>
          </cell>
        </row>
        <row r="262">
          <cell r="A262" t="str">
            <v>3622032M2</v>
          </cell>
          <cell r="B262" t="str">
            <v>3622032M2</v>
          </cell>
          <cell r="C262">
            <v>8</v>
          </cell>
          <cell r="D262">
            <v>38913</v>
          </cell>
          <cell r="E262" t="str">
            <v>GNMA POOL# 296080</v>
          </cell>
          <cell r="F262">
            <v>105.689969</v>
          </cell>
          <cell r="G262">
            <v>16.899999999999999</v>
          </cell>
          <cell r="H262">
            <v>2534.46</v>
          </cell>
          <cell r="I262">
            <v>2678.67</v>
          </cell>
          <cell r="J262">
            <v>1</v>
          </cell>
        </row>
        <row r="263">
          <cell r="A263" t="str">
            <v>3622047A1</v>
          </cell>
          <cell r="B263" t="str">
            <v>3622047A1</v>
          </cell>
          <cell r="C263">
            <v>7.5</v>
          </cell>
          <cell r="D263">
            <v>39248</v>
          </cell>
          <cell r="E263" t="str">
            <v>GNMA POOL# 297089</v>
          </cell>
          <cell r="F263">
            <v>107.41</v>
          </cell>
          <cell r="G263">
            <v>65.349999999999994</v>
          </cell>
          <cell r="H263">
            <v>10455.6</v>
          </cell>
          <cell r="I263">
            <v>11230.36</v>
          </cell>
          <cell r="J263">
            <v>1</v>
          </cell>
        </row>
        <row r="264">
          <cell r="A264" t="str">
            <v>362205JT4</v>
          </cell>
          <cell r="B264" t="str">
            <v>362205JT4</v>
          </cell>
          <cell r="C264">
            <v>7.5</v>
          </cell>
          <cell r="D264">
            <v>39522</v>
          </cell>
          <cell r="E264" t="str">
            <v>GNMA POOL# 297374</v>
          </cell>
          <cell r="F264">
            <v>107.433001</v>
          </cell>
          <cell r="G264">
            <v>2099.0300000000002</v>
          </cell>
          <cell r="H264">
            <v>335845.12</v>
          </cell>
          <cell r="I264">
            <v>360808.49</v>
          </cell>
          <cell r="J264">
            <v>1</v>
          </cell>
        </row>
        <row r="265">
          <cell r="A265" t="str">
            <v>362205JU1</v>
          </cell>
          <cell r="B265" t="str">
            <v>362205JU1</v>
          </cell>
          <cell r="C265">
            <v>8</v>
          </cell>
          <cell r="D265">
            <v>39522</v>
          </cell>
          <cell r="E265" t="str">
            <v>GNMA POOL# 297375</v>
          </cell>
          <cell r="F265">
            <v>107.078993</v>
          </cell>
          <cell r="G265">
            <v>135.68</v>
          </cell>
          <cell r="H265">
            <v>20352.330000000002</v>
          </cell>
          <cell r="I265">
            <v>21793.07</v>
          </cell>
          <cell r="J265">
            <v>1</v>
          </cell>
        </row>
        <row r="266">
          <cell r="A266" t="str">
            <v>362205XW1</v>
          </cell>
          <cell r="B266" t="str">
            <v>362205XW1</v>
          </cell>
          <cell r="C266">
            <v>7.5</v>
          </cell>
          <cell r="D266">
            <v>39309</v>
          </cell>
          <cell r="E266" t="str">
            <v>GNMA POOL# 297793</v>
          </cell>
          <cell r="F266">
            <v>107.409992</v>
          </cell>
          <cell r="G266">
            <v>320.99</v>
          </cell>
          <cell r="H266">
            <v>51357.68</v>
          </cell>
          <cell r="I266">
            <v>55163.28</v>
          </cell>
          <cell r="J266">
            <v>1</v>
          </cell>
        </row>
        <row r="267">
          <cell r="A267" t="str">
            <v>3622095B0</v>
          </cell>
          <cell r="B267" t="str">
            <v>3622095B0</v>
          </cell>
          <cell r="C267">
            <v>7.5</v>
          </cell>
          <cell r="D267">
            <v>39340</v>
          </cell>
          <cell r="E267" t="str">
            <v>GNMA POOL# 301542</v>
          </cell>
          <cell r="F267">
            <v>107.40999100000001</v>
          </cell>
          <cell r="G267">
            <v>277.58999999999997</v>
          </cell>
          <cell r="H267">
            <v>44414.63</v>
          </cell>
          <cell r="I267">
            <v>47705.75</v>
          </cell>
          <cell r="J267">
            <v>1</v>
          </cell>
        </row>
        <row r="268">
          <cell r="A268" t="str">
            <v>3622097G7</v>
          </cell>
          <cell r="B268" t="str">
            <v>3622097G7</v>
          </cell>
          <cell r="C268">
            <v>7.5</v>
          </cell>
          <cell r="D268">
            <v>39370</v>
          </cell>
          <cell r="E268" t="str">
            <v>GNMA POOL# 301595</v>
          </cell>
          <cell r="F268">
            <v>107.410005</v>
          </cell>
          <cell r="G268">
            <v>551</v>
          </cell>
          <cell r="H268">
            <v>88159.46</v>
          </cell>
          <cell r="I268">
            <v>94692.08</v>
          </cell>
          <cell r="J268">
            <v>1</v>
          </cell>
        </row>
        <row r="269">
          <cell r="A269" t="str">
            <v>36220SAX4</v>
          </cell>
          <cell r="B269" t="str">
            <v>36220SAX4</v>
          </cell>
          <cell r="C269">
            <v>8</v>
          </cell>
          <cell r="D269">
            <v>38398</v>
          </cell>
          <cell r="E269" t="str">
            <v>GNMA POOL# 286322</v>
          </cell>
          <cell r="F269">
            <v>105.69004099999999</v>
          </cell>
          <cell r="G269">
            <v>81.86</v>
          </cell>
          <cell r="H269">
            <v>12279.35</v>
          </cell>
          <cell r="I269">
            <v>12978.05</v>
          </cell>
          <cell r="J269">
            <v>1</v>
          </cell>
        </row>
        <row r="270">
          <cell r="A270" t="str">
            <v>36223CCU0</v>
          </cell>
          <cell r="B270" t="str">
            <v>36223CCU0</v>
          </cell>
          <cell r="C270">
            <v>8</v>
          </cell>
          <cell r="D270">
            <v>38852</v>
          </cell>
          <cell r="E270" t="str">
            <v>GNMA POOL# 303483</v>
          </cell>
          <cell r="F270">
            <v>105.69004</v>
          </cell>
          <cell r="G270">
            <v>24.25</v>
          </cell>
          <cell r="H270">
            <v>3637.76</v>
          </cell>
          <cell r="I270">
            <v>3844.75</v>
          </cell>
          <cell r="J270">
            <v>1</v>
          </cell>
        </row>
        <row r="271">
          <cell r="A271" t="str">
            <v>36223FB67</v>
          </cell>
          <cell r="B271" t="str">
            <v>36223FB67</v>
          </cell>
          <cell r="C271">
            <v>8</v>
          </cell>
          <cell r="D271">
            <v>38852</v>
          </cell>
          <cell r="E271" t="str">
            <v>GNMA POOL# 306161</v>
          </cell>
          <cell r="F271">
            <v>105.689978</v>
          </cell>
          <cell r="G271">
            <v>30.05</v>
          </cell>
          <cell r="H271">
            <v>4507.75</v>
          </cell>
          <cell r="I271">
            <v>4764.24</v>
          </cell>
          <cell r="J271">
            <v>1</v>
          </cell>
        </row>
        <row r="272">
          <cell r="A272" t="str">
            <v>36223HQ91</v>
          </cell>
          <cell r="B272" t="str">
            <v>36223HQ91</v>
          </cell>
          <cell r="C272">
            <v>7</v>
          </cell>
          <cell r="D272">
            <v>39583</v>
          </cell>
          <cell r="E272" t="str">
            <v>GNMA POOL# 308380</v>
          </cell>
          <cell r="F272">
            <v>107.138001</v>
          </cell>
          <cell r="G272">
            <v>844.49</v>
          </cell>
          <cell r="H272">
            <v>144770.22</v>
          </cell>
          <cell r="I272">
            <v>155103.92000000001</v>
          </cell>
          <cell r="J272">
            <v>1</v>
          </cell>
        </row>
        <row r="273">
          <cell r="A273" t="str">
            <v>36223HQT7</v>
          </cell>
          <cell r="B273" t="str">
            <v>36223HQT7</v>
          </cell>
          <cell r="C273">
            <v>7.5</v>
          </cell>
          <cell r="D273">
            <v>39522</v>
          </cell>
          <cell r="E273" t="str">
            <v>GNMA POOL# 308366</v>
          </cell>
          <cell r="F273">
            <v>107.432996</v>
          </cell>
          <cell r="G273">
            <v>347.94</v>
          </cell>
          <cell r="H273">
            <v>55670.69</v>
          </cell>
          <cell r="I273">
            <v>59808.69</v>
          </cell>
          <cell r="J273">
            <v>1</v>
          </cell>
        </row>
        <row r="274">
          <cell r="A274" t="str">
            <v>36223L3K2</v>
          </cell>
          <cell r="B274" t="str">
            <v>36223L3K2</v>
          </cell>
          <cell r="C274">
            <v>8</v>
          </cell>
          <cell r="D274">
            <v>39097</v>
          </cell>
          <cell r="E274" t="str">
            <v>GNMA POOL# 311402</v>
          </cell>
          <cell r="F274">
            <v>105.69001299999999</v>
          </cell>
          <cell r="G274">
            <v>214.48</v>
          </cell>
          <cell r="H274">
            <v>32172.51</v>
          </cell>
          <cell r="I274">
            <v>34003.129999999997</v>
          </cell>
          <cell r="J274">
            <v>1</v>
          </cell>
        </row>
        <row r="275">
          <cell r="A275" t="str">
            <v>36223MU53</v>
          </cell>
          <cell r="B275" t="str">
            <v>36223MU53</v>
          </cell>
          <cell r="C275">
            <v>8</v>
          </cell>
          <cell r="D275">
            <v>38975</v>
          </cell>
          <cell r="E275" t="str">
            <v>GNMA POOL# 312104</v>
          </cell>
          <cell r="F275">
            <v>105.690004</v>
          </cell>
          <cell r="G275">
            <v>406.04</v>
          </cell>
          <cell r="H275">
            <v>60905.93</v>
          </cell>
          <cell r="I275">
            <v>64371.48</v>
          </cell>
          <cell r="J275">
            <v>1</v>
          </cell>
        </row>
        <row r="276">
          <cell r="A276" t="str">
            <v>36223NCW2</v>
          </cell>
          <cell r="B276" t="str">
            <v>36223NCW2</v>
          </cell>
          <cell r="C276">
            <v>8</v>
          </cell>
          <cell r="D276">
            <v>38944</v>
          </cell>
          <cell r="E276" t="str">
            <v>GNMA POOL# 312485</v>
          </cell>
          <cell r="F276">
            <v>105.689989</v>
          </cell>
          <cell r="G276">
            <v>173.13</v>
          </cell>
          <cell r="H276">
            <v>25969.119999999999</v>
          </cell>
          <cell r="I276">
            <v>27446.76</v>
          </cell>
          <cell r="J276">
            <v>1</v>
          </cell>
        </row>
        <row r="277">
          <cell r="A277" t="str">
            <v>36223NTU8</v>
          </cell>
          <cell r="B277" t="str">
            <v>36223NTU8</v>
          </cell>
          <cell r="C277">
            <v>8</v>
          </cell>
          <cell r="D277">
            <v>38944</v>
          </cell>
          <cell r="E277" t="str">
            <v>GNMA POOL# 312963</v>
          </cell>
          <cell r="F277">
            <v>105.68998999999999</v>
          </cell>
          <cell r="G277">
            <v>105.82</v>
          </cell>
          <cell r="H277">
            <v>15873.14</v>
          </cell>
          <cell r="I277">
            <v>16776.32</v>
          </cell>
          <cell r="J277">
            <v>1</v>
          </cell>
        </row>
        <row r="278">
          <cell r="A278" t="str">
            <v>36223QX69</v>
          </cell>
          <cell r="B278" t="str">
            <v>36223QX69</v>
          </cell>
          <cell r="C278">
            <v>8</v>
          </cell>
          <cell r="D278">
            <v>39217</v>
          </cell>
          <cell r="E278" t="str">
            <v>GNMA POOL# 314901</v>
          </cell>
          <cell r="F278">
            <v>107.067998</v>
          </cell>
          <cell r="G278">
            <v>195.62</v>
          </cell>
          <cell r="H278">
            <v>29342.82</v>
          </cell>
          <cell r="I278">
            <v>31416.77</v>
          </cell>
          <cell r="J278">
            <v>1</v>
          </cell>
        </row>
        <row r="279">
          <cell r="A279" t="str">
            <v>36223RAA3</v>
          </cell>
          <cell r="B279" t="str">
            <v>36223RAA3</v>
          </cell>
          <cell r="C279">
            <v>7.5</v>
          </cell>
          <cell r="D279">
            <v>39066</v>
          </cell>
          <cell r="E279" t="str">
            <v>GNMA POOL# 315101</v>
          </cell>
          <cell r="F279">
            <v>105.97601400000001</v>
          </cell>
          <cell r="G279">
            <v>164.62</v>
          </cell>
          <cell r="H279">
            <v>26339.63</v>
          </cell>
          <cell r="I279">
            <v>27913.69</v>
          </cell>
          <cell r="J279">
            <v>1</v>
          </cell>
        </row>
        <row r="280">
          <cell r="A280" t="str">
            <v>36223RBX2</v>
          </cell>
          <cell r="B280" t="str">
            <v>36223RBX2</v>
          </cell>
          <cell r="C280">
            <v>7.5</v>
          </cell>
          <cell r="D280">
            <v>39156</v>
          </cell>
          <cell r="E280" t="str">
            <v>GNMA POOL# 315154</v>
          </cell>
          <cell r="F280">
            <v>107.409995</v>
          </cell>
          <cell r="G280">
            <v>300.33999999999997</v>
          </cell>
          <cell r="H280">
            <v>48054.42</v>
          </cell>
          <cell r="I280">
            <v>51615.25</v>
          </cell>
          <cell r="J280">
            <v>1</v>
          </cell>
        </row>
        <row r="281">
          <cell r="A281" t="str">
            <v>36223RE50</v>
          </cell>
          <cell r="B281" t="str">
            <v>36223RE50</v>
          </cell>
          <cell r="C281">
            <v>7</v>
          </cell>
          <cell r="D281">
            <v>44880</v>
          </cell>
          <cell r="E281" t="str">
            <v>GNMA POOL# 315256</v>
          </cell>
          <cell r="F281">
            <v>104.956003</v>
          </cell>
          <cell r="G281">
            <v>761</v>
          </cell>
          <cell r="H281">
            <v>130457.55</v>
          </cell>
          <cell r="I281">
            <v>136923.03</v>
          </cell>
          <cell r="J281">
            <v>1</v>
          </cell>
        </row>
        <row r="282">
          <cell r="A282" t="str">
            <v>36223S4L4</v>
          </cell>
          <cell r="B282" t="str">
            <v>36223S4L4</v>
          </cell>
          <cell r="C282">
            <v>8</v>
          </cell>
          <cell r="D282">
            <v>39278</v>
          </cell>
          <cell r="E282" t="str">
            <v>GNMA POOL# 316827</v>
          </cell>
          <cell r="F282">
            <v>107.067987</v>
          </cell>
          <cell r="G282">
            <v>53</v>
          </cell>
          <cell r="H282">
            <v>7949.93</v>
          </cell>
          <cell r="I282">
            <v>8511.83</v>
          </cell>
          <cell r="J282">
            <v>1</v>
          </cell>
        </row>
        <row r="283">
          <cell r="A283" t="str">
            <v>36223SBX0</v>
          </cell>
          <cell r="B283" t="str">
            <v>36223SBX0</v>
          </cell>
          <cell r="C283">
            <v>8</v>
          </cell>
          <cell r="D283">
            <v>39097</v>
          </cell>
          <cell r="E283" t="str">
            <v>GNMA POOL# 316054</v>
          </cell>
          <cell r="F283">
            <v>105.69012499999999</v>
          </cell>
          <cell r="G283">
            <v>11.98</v>
          </cell>
          <cell r="H283">
            <v>1796.27</v>
          </cell>
          <cell r="I283">
            <v>1898.48</v>
          </cell>
          <cell r="J283">
            <v>1</v>
          </cell>
        </row>
        <row r="284">
          <cell r="A284" t="str">
            <v>36223SDP5</v>
          </cell>
          <cell r="B284" t="str">
            <v>36223SDP5</v>
          </cell>
          <cell r="C284">
            <v>7.5</v>
          </cell>
          <cell r="D284">
            <v>39156</v>
          </cell>
          <cell r="E284" t="str">
            <v>GNMA POOL# 316110</v>
          </cell>
          <cell r="F284">
            <v>107.410008</v>
          </cell>
          <cell r="G284">
            <v>194.55</v>
          </cell>
          <cell r="H284">
            <v>31128.71</v>
          </cell>
          <cell r="I284">
            <v>33435.35</v>
          </cell>
          <cell r="J284">
            <v>1</v>
          </cell>
        </row>
        <row r="285">
          <cell r="A285" t="str">
            <v>36223T6C0</v>
          </cell>
          <cell r="B285" t="str">
            <v>36223T6C0</v>
          </cell>
          <cell r="C285">
            <v>7.5</v>
          </cell>
          <cell r="D285">
            <v>39156</v>
          </cell>
          <cell r="E285" t="str">
            <v>GNMA POOL# 317767</v>
          </cell>
          <cell r="F285">
            <v>105.976046</v>
          </cell>
          <cell r="G285">
            <v>66.66</v>
          </cell>
          <cell r="H285">
            <v>10665.58</v>
          </cell>
          <cell r="I285">
            <v>11302.96</v>
          </cell>
          <cell r="J285">
            <v>1</v>
          </cell>
        </row>
        <row r="286">
          <cell r="A286" t="str">
            <v>36223UCY2</v>
          </cell>
          <cell r="B286" t="str">
            <v>36223UCY2</v>
          </cell>
          <cell r="C286">
            <v>8</v>
          </cell>
          <cell r="D286">
            <v>39187</v>
          </cell>
          <cell r="E286" t="str">
            <v>GNMA POOL# 317887</v>
          </cell>
          <cell r="F286">
            <v>107.067978</v>
          </cell>
          <cell r="G286">
            <v>133.31</v>
          </cell>
          <cell r="H286">
            <v>19997.09</v>
          </cell>
          <cell r="I286">
            <v>21410.48</v>
          </cell>
          <cell r="J286">
            <v>1</v>
          </cell>
        </row>
        <row r="287">
          <cell r="A287" t="str">
            <v>36223UGW2</v>
          </cell>
          <cell r="B287" t="str">
            <v>36223UGW2</v>
          </cell>
          <cell r="C287">
            <v>8</v>
          </cell>
          <cell r="D287">
            <v>39217</v>
          </cell>
          <cell r="E287" t="str">
            <v>GNMA POOL# 318013</v>
          </cell>
          <cell r="F287">
            <v>107.068</v>
          </cell>
          <cell r="G287">
            <v>133.38</v>
          </cell>
          <cell r="H287">
            <v>20007.5</v>
          </cell>
          <cell r="I287">
            <v>21421.63</v>
          </cell>
          <cell r="J287">
            <v>1</v>
          </cell>
        </row>
        <row r="288">
          <cell r="A288" t="str">
            <v>36223UU48</v>
          </cell>
          <cell r="B288" t="str">
            <v>36223UU48</v>
          </cell>
          <cell r="C288">
            <v>8</v>
          </cell>
          <cell r="D288">
            <v>39036</v>
          </cell>
          <cell r="E288" t="str">
            <v>GNMA POOL# 318403</v>
          </cell>
          <cell r="F288">
            <v>105.690032</v>
          </cell>
          <cell r="G288">
            <v>13.01</v>
          </cell>
          <cell r="H288">
            <v>1950.78</v>
          </cell>
          <cell r="I288">
            <v>2061.7800000000002</v>
          </cell>
          <cell r="J288">
            <v>1</v>
          </cell>
        </row>
        <row r="289">
          <cell r="A289" t="str">
            <v>36223V5S1</v>
          </cell>
          <cell r="B289" t="str">
            <v>36223V5S1</v>
          </cell>
          <cell r="C289">
            <v>7.5</v>
          </cell>
          <cell r="D289">
            <v>39156</v>
          </cell>
          <cell r="E289" t="str">
            <v>GNMA POOL# 319557</v>
          </cell>
          <cell r="F289">
            <v>107.41</v>
          </cell>
          <cell r="G289">
            <v>373.27</v>
          </cell>
          <cell r="H289">
            <v>59723.89</v>
          </cell>
          <cell r="I289">
            <v>64149.43</v>
          </cell>
          <cell r="J289">
            <v>1</v>
          </cell>
        </row>
        <row r="290">
          <cell r="A290" t="str">
            <v>36223VAU0</v>
          </cell>
          <cell r="B290" t="str">
            <v>36223VAU0</v>
          </cell>
          <cell r="C290">
            <v>8</v>
          </cell>
          <cell r="D290">
            <v>39187</v>
          </cell>
          <cell r="E290" t="str">
            <v>GNMA POOL# 318719</v>
          </cell>
          <cell r="F290">
            <v>107.068003</v>
          </cell>
          <cell r="G290">
            <v>414.41</v>
          </cell>
          <cell r="H290">
            <v>62161.55</v>
          </cell>
          <cell r="I290">
            <v>66555.13</v>
          </cell>
          <cell r="J290">
            <v>1</v>
          </cell>
        </row>
        <row r="291">
          <cell r="A291" t="str">
            <v>36223VBB1</v>
          </cell>
          <cell r="B291" t="str">
            <v>36223VBB1</v>
          </cell>
          <cell r="C291">
            <v>8</v>
          </cell>
          <cell r="D291">
            <v>39097</v>
          </cell>
          <cell r="E291" t="str">
            <v>GNMA POOL# 318734</v>
          </cell>
          <cell r="F291">
            <v>107.068016</v>
          </cell>
          <cell r="G291">
            <v>47.78</v>
          </cell>
          <cell r="H291">
            <v>7166.65</v>
          </cell>
          <cell r="I291">
            <v>7673.19</v>
          </cell>
          <cell r="J291">
            <v>1</v>
          </cell>
        </row>
        <row r="292">
          <cell r="A292" t="str">
            <v>36223VBR6</v>
          </cell>
          <cell r="B292" t="str">
            <v>36223VBR6</v>
          </cell>
          <cell r="C292">
            <v>7.5</v>
          </cell>
          <cell r="D292">
            <v>39156</v>
          </cell>
          <cell r="E292" t="str">
            <v>GNMA POOL# 318748</v>
          </cell>
          <cell r="F292">
            <v>107.40999100000001</v>
          </cell>
          <cell r="G292">
            <v>103.48</v>
          </cell>
          <cell r="H292">
            <v>16556.43</v>
          </cell>
          <cell r="I292">
            <v>17783.259999999998</v>
          </cell>
          <cell r="J292">
            <v>1</v>
          </cell>
        </row>
        <row r="293">
          <cell r="A293" t="str">
            <v>36223VCA2</v>
          </cell>
          <cell r="B293" t="str">
            <v>36223VCA2</v>
          </cell>
          <cell r="C293">
            <v>7.5</v>
          </cell>
          <cell r="D293">
            <v>39097</v>
          </cell>
          <cell r="E293" t="str">
            <v>GNMA POOL# 318765</v>
          </cell>
          <cell r="F293">
            <v>105.97600799999999</v>
          </cell>
          <cell r="G293">
            <v>201.51</v>
          </cell>
          <cell r="H293">
            <v>32241.59</v>
          </cell>
          <cell r="I293">
            <v>34168.35</v>
          </cell>
          <cell r="J293">
            <v>1</v>
          </cell>
        </row>
        <row r="294">
          <cell r="A294" t="str">
            <v>36223VPC4</v>
          </cell>
          <cell r="B294" t="str">
            <v>36223VPC4</v>
          </cell>
          <cell r="C294">
            <v>7.5</v>
          </cell>
          <cell r="D294">
            <v>39156</v>
          </cell>
          <cell r="E294" t="str">
            <v>GNMA POOL# 319119</v>
          </cell>
          <cell r="F294">
            <v>107.409983</v>
          </cell>
          <cell r="G294">
            <v>136.44</v>
          </cell>
          <cell r="H294">
            <v>21830.82</v>
          </cell>
          <cell r="I294">
            <v>23448.48</v>
          </cell>
          <cell r="J294">
            <v>1</v>
          </cell>
        </row>
        <row r="295">
          <cell r="A295" t="str">
            <v>36223VRL2</v>
          </cell>
          <cell r="B295" t="str">
            <v>36223VRL2</v>
          </cell>
          <cell r="C295">
            <v>7.5</v>
          </cell>
          <cell r="D295">
            <v>39156</v>
          </cell>
          <cell r="E295" t="str">
            <v>GNMA POOL# 319191</v>
          </cell>
          <cell r="F295">
            <v>107.41000200000001</v>
          </cell>
          <cell r="G295">
            <v>181</v>
          </cell>
          <cell r="H295">
            <v>28959.37</v>
          </cell>
          <cell r="I295">
            <v>31105.26</v>
          </cell>
          <cell r="J295">
            <v>1</v>
          </cell>
        </row>
        <row r="296">
          <cell r="A296" t="str">
            <v>36223VS72</v>
          </cell>
          <cell r="B296" t="str">
            <v>36223VS72</v>
          </cell>
          <cell r="C296">
            <v>8</v>
          </cell>
          <cell r="D296">
            <v>39217</v>
          </cell>
          <cell r="E296" t="str">
            <v>GNMA POOL# 319242</v>
          </cell>
          <cell r="F296">
            <v>107.06796799999999</v>
          </cell>
          <cell r="G296">
            <v>47.3</v>
          </cell>
          <cell r="H296">
            <v>7095.25</v>
          </cell>
          <cell r="I296">
            <v>7596.74</v>
          </cell>
          <cell r="J296">
            <v>1</v>
          </cell>
        </row>
        <row r="297">
          <cell r="A297" t="str">
            <v>36223WAE4</v>
          </cell>
          <cell r="B297" t="str">
            <v>36223WAE4</v>
          </cell>
          <cell r="C297">
            <v>7</v>
          </cell>
          <cell r="D297">
            <v>45214</v>
          </cell>
          <cell r="E297" t="str">
            <v>GNMA POOL# 319605</v>
          </cell>
          <cell r="F297">
            <v>104.955</v>
          </cell>
          <cell r="G297">
            <v>14697.79</v>
          </cell>
          <cell r="H297">
            <v>2519620.65</v>
          </cell>
          <cell r="I297">
            <v>2644467.85</v>
          </cell>
          <cell r="J297">
            <v>1</v>
          </cell>
        </row>
        <row r="298">
          <cell r="A298" t="str">
            <v>36223WB52</v>
          </cell>
          <cell r="B298" t="str">
            <v>36223WB52</v>
          </cell>
          <cell r="C298">
            <v>7.5</v>
          </cell>
          <cell r="D298">
            <v>39401</v>
          </cell>
          <cell r="E298" t="str">
            <v>GNMA POOL# 319660</v>
          </cell>
          <cell r="F298">
            <v>107.41</v>
          </cell>
          <cell r="G298">
            <v>965.97</v>
          </cell>
          <cell r="H298">
            <v>154554.79</v>
          </cell>
          <cell r="I298">
            <v>166007.29999999999</v>
          </cell>
          <cell r="J298">
            <v>1</v>
          </cell>
        </row>
        <row r="299">
          <cell r="A299" t="str">
            <v>36223WBC7</v>
          </cell>
          <cell r="B299" t="str">
            <v>36223WBC7</v>
          </cell>
          <cell r="C299">
            <v>7</v>
          </cell>
          <cell r="D299">
            <v>44849</v>
          </cell>
          <cell r="E299" t="str">
            <v>GNMA POOL# 319635</v>
          </cell>
          <cell r="F299">
            <v>104.95600399999999</v>
          </cell>
          <cell r="G299">
            <v>317.97000000000003</v>
          </cell>
          <cell r="H299">
            <v>54509.04</v>
          </cell>
          <cell r="I299">
            <v>57210.51</v>
          </cell>
          <cell r="J299">
            <v>1</v>
          </cell>
        </row>
        <row r="300">
          <cell r="A300" t="str">
            <v>36223WBD5</v>
          </cell>
          <cell r="B300" t="str">
            <v>36223WBD5</v>
          </cell>
          <cell r="C300">
            <v>8</v>
          </cell>
          <cell r="D300">
            <v>39370</v>
          </cell>
          <cell r="E300" t="str">
            <v>GNMA POOL# 319636</v>
          </cell>
          <cell r="F300">
            <v>107.06795099999999</v>
          </cell>
          <cell r="G300">
            <v>42.12</v>
          </cell>
          <cell r="H300">
            <v>6317.39</v>
          </cell>
          <cell r="I300">
            <v>6763.9</v>
          </cell>
          <cell r="J300">
            <v>1</v>
          </cell>
        </row>
        <row r="301">
          <cell r="A301" t="str">
            <v>36223WPC2</v>
          </cell>
          <cell r="B301" t="str">
            <v>36223WPC2</v>
          </cell>
          <cell r="C301">
            <v>7.5</v>
          </cell>
          <cell r="D301">
            <v>39401</v>
          </cell>
          <cell r="E301" t="str">
            <v>GNMA POOL# 320019</v>
          </cell>
          <cell r="F301">
            <v>107.40997400000001</v>
          </cell>
          <cell r="G301">
            <v>90.9</v>
          </cell>
          <cell r="H301">
            <v>14544.72</v>
          </cell>
          <cell r="I301">
            <v>15622.48</v>
          </cell>
          <cell r="J301">
            <v>1</v>
          </cell>
        </row>
        <row r="302">
          <cell r="A302" t="str">
            <v>36223WYD0</v>
          </cell>
          <cell r="B302" t="str">
            <v>36223WYD0</v>
          </cell>
          <cell r="C302">
            <v>8</v>
          </cell>
          <cell r="D302">
            <v>39128</v>
          </cell>
          <cell r="E302" t="str">
            <v>GNMA POOL# 320308</v>
          </cell>
          <cell r="F302">
            <v>105.689966</v>
          </cell>
          <cell r="G302">
            <v>8.5399999999999991</v>
          </cell>
          <cell r="H302">
            <v>1281.73</v>
          </cell>
          <cell r="I302">
            <v>1354.66</v>
          </cell>
          <cell r="J302">
            <v>1</v>
          </cell>
        </row>
        <row r="303">
          <cell r="A303" t="str">
            <v>36223X5A6</v>
          </cell>
          <cell r="B303" t="str">
            <v>36223X5A6</v>
          </cell>
          <cell r="C303">
            <v>7.5</v>
          </cell>
          <cell r="D303">
            <v>39493</v>
          </cell>
          <cell r="E303" t="str">
            <v>GNMA POOL# 321341</v>
          </cell>
          <cell r="F303">
            <v>107.409997</v>
          </cell>
          <cell r="G303">
            <v>515.04999999999995</v>
          </cell>
          <cell r="H303">
            <v>82408.67</v>
          </cell>
          <cell r="I303">
            <v>88515.15</v>
          </cell>
          <cell r="J303">
            <v>1</v>
          </cell>
        </row>
        <row r="304">
          <cell r="A304" t="str">
            <v>36223XEV0</v>
          </cell>
          <cell r="B304" t="str">
            <v>36223XEV0</v>
          </cell>
          <cell r="C304">
            <v>7.5</v>
          </cell>
          <cell r="D304">
            <v>39156</v>
          </cell>
          <cell r="E304" t="str">
            <v>GNMA POOL# 320648</v>
          </cell>
          <cell r="F304">
            <v>107.409959</v>
          </cell>
          <cell r="G304">
            <v>47.89</v>
          </cell>
          <cell r="H304">
            <v>7662.93</v>
          </cell>
          <cell r="I304">
            <v>8230.75</v>
          </cell>
          <cell r="J304">
            <v>1</v>
          </cell>
        </row>
        <row r="305">
          <cell r="A305" t="str">
            <v>36223XHF2</v>
          </cell>
          <cell r="B305" t="str">
            <v>36223XHF2</v>
          </cell>
          <cell r="C305">
            <v>7.5</v>
          </cell>
          <cell r="D305">
            <v>39156</v>
          </cell>
          <cell r="E305" t="str">
            <v>GNMA POOL# 320730</v>
          </cell>
          <cell r="F305">
            <v>107.410015</v>
          </cell>
          <cell r="G305">
            <v>135.36000000000001</v>
          </cell>
          <cell r="H305">
            <v>21658.12</v>
          </cell>
          <cell r="I305">
            <v>23262.99</v>
          </cell>
          <cell r="J305">
            <v>1</v>
          </cell>
        </row>
        <row r="306">
          <cell r="A306" t="str">
            <v>36223XKT8</v>
          </cell>
          <cell r="B306" t="str">
            <v>36223XKT8</v>
          </cell>
          <cell r="C306">
            <v>7.5</v>
          </cell>
          <cell r="D306">
            <v>39156</v>
          </cell>
          <cell r="E306" t="str">
            <v>GNMA POOL# 320806</v>
          </cell>
          <cell r="F306">
            <v>107.41000099999999</v>
          </cell>
          <cell r="G306">
            <v>2700.99</v>
          </cell>
          <cell r="H306">
            <v>432157.85</v>
          </cell>
          <cell r="I306">
            <v>464180.75</v>
          </cell>
          <cell r="J306">
            <v>1</v>
          </cell>
        </row>
        <row r="307">
          <cell r="A307" t="str">
            <v>36223XLB6</v>
          </cell>
          <cell r="B307" t="str">
            <v>36223XLB6</v>
          </cell>
          <cell r="C307">
            <v>8</v>
          </cell>
          <cell r="D307">
            <v>39217</v>
          </cell>
          <cell r="E307" t="str">
            <v>GNMA POOL# 320822</v>
          </cell>
          <cell r="F307">
            <v>107.068003</v>
          </cell>
          <cell r="G307">
            <v>408.67</v>
          </cell>
          <cell r="H307">
            <v>61299.78</v>
          </cell>
          <cell r="I307">
            <v>65632.45</v>
          </cell>
          <cell r="J307">
            <v>1</v>
          </cell>
        </row>
        <row r="308">
          <cell r="A308" t="str">
            <v>36223XLK6</v>
          </cell>
          <cell r="B308" t="str">
            <v>36223XLK6</v>
          </cell>
          <cell r="C308">
            <v>8</v>
          </cell>
          <cell r="D308">
            <v>39248</v>
          </cell>
          <cell r="E308" t="str">
            <v>GNMA POOL# 320830</v>
          </cell>
          <cell r="F308">
            <v>107.068004</v>
          </cell>
          <cell r="G308">
            <v>36.97</v>
          </cell>
          <cell r="H308">
            <v>5545.13</v>
          </cell>
          <cell r="I308">
            <v>5937.06</v>
          </cell>
          <cell r="J308">
            <v>1</v>
          </cell>
        </row>
        <row r="309">
          <cell r="A309" t="str">
            <v>36223XNK4</v>
          </cell>
          <cell r="B309" t="str">
            <v>36223XNK4</v>
          </cell>
          <cell r="C309">
            <v>7.5</v>
          </cell>
          <cell r="D309">
            <v>39156</v>
          </cell>
          <cell r="E309" t="str">
            <v>GNMA POOL# 320894</v>
          </cell>
          <cell r="F309">
            <v>107.409998</v>
          </cell>
          <cell r="G309">
            <v>821.89</v>
          </cell>
          <cell r="H309">
            <v>131501.92000000001</v>
          </cell>
          <cell r="I309">
            <v>141246.21</v>
          </cell>
          <cell r="J309">
            <v>1</v>
          </cell>
        </row>
        <row r="310">
          <cell r="A310" t="str">
            <v>36223YPE4</v>
          </cell>
          <cell r="B310" t="str">
            <v>36223YPE4</v>
          </cell>
          <cell r="C310">
            <v>7.5</v>
          </cell>
          <cell r="D310">
            <v>39309</v>
          </cell>
          <cell r="E310" t="str">
            <v>GNMA POOL# 321821</v>
          </cell>
          <cell r="F310">
            <v>107.409999</v>
          </cell>
          <cell r="G310">
            <v>453.89</v>
          </cell>
          <cell r="H310">
            <v>72621.740000000005</v>
          </cell>
          <cell r="I310">
            <v>78003.009999999995</v>
          </cell>
          <cell r="J310">
            <v>1</v>
          </cell>
        </row>
        <row r="311">
          <cell r="A311" t="str">
            <v>36223YPK0</v>
          </cell>
          <cell r="B311" t="str">
            <v>36223YPK0</v>
          </cell>
          <cell r="C311">
            <v>7.5</v>
          </cell>
          <cell r="D311">
            <v>39340</v>
          </cell>
          <cell r="E311" t="str">
            <v>GNMA POOL# 321826</v>
          </cell>
          <cell r="F311">
            <v>107.409999</v>
          </cell>
          <cell r="G311">
            <v>461.85</v>
          </cell>
          <cell r="H311">
            <v>73896.77</v>
          </cell>
          <cell r="I311">
            <v>79372.52</v>
          </cell>
          <cell r="J311">
            <v>1</v>
          </cell>
        </row>
        <row r="312">
          <cell r="A312" t="str">
            <v>36223YQW3</v>
          </cell>
          <cell r="B312" t="str">
            <v>36223YQW3</v>
          </cell>
          <cell r="C312">
            <v>7.5</v>
          </cell>
          <cell r="D312">
            <v>39156</v>
          </cell>
          <cell r="E312" t="str">
            <v>GNMA POOL# 321869</v>
          </cell>
          <cell r="F312">
            <v>107.41</v>
          </cell>
          <cell r="G312">
            <v>593.07000000000005</v>
          </cell>
          <cell r="H312">
            <v>94890.96</v>
          </cell>
          <cell r="I312">
            <v>101922.38</v>
          </cell>
          <cell r="J312">
            <v>1</v>
          </cell>
        </row>
        <row r="313">
          <cell r="A313" t="str">
            <v>36223YTS9</v>
          </cell>
          <cell r="B313" t="str">
            <v>36223YTS9</v>
          </cell>
          <cell r="C313">
            <v>8</v>
          </cell>
          <cell r="D313">
            <v>39522</v>
          </cell>
          <cell r="E313" t="str">
            <v>GNMA POOL# 321961</v>
          </cell>
          <cell r="F313">
            <v>107.078997</v>
          </cell>
          <cell r="G313">
            <v>775.87</v>
          </cell>
          <cell r="H313">
            <v>116380.05</v>
          </cell>
          <cell r="I313">
            <v>124618.59</v>
          </cell>
          <cell r="J313">
            <v>1</v>
          </cell>
        </row>
        <row r="314">
          <cell r="A314" t="str">
            <v>36224A5B3</v>
          </cell>
          <cell r="B314" t="str">
            <v>36224A5B3</v>
          </cell>
          <cell r="C314">
            <v>8</v>
          </cell>
          <cell r="D314">
            <v>39248</v>
          </cell>
          <cell r="E314" t="str">
            <v>GNMA POOL# 323142</v>
          </cell>
          <cell r="F314">
            <v>107.067995</v>
          </cell>
          <cell r="G314">
            <v>568.83000000000004</v>
          </cell>
          <cell r="H314">
            <v>85324.9</v>
          </cell>
          <cell r="I314">
            <v>91355.66</v>
          </cell>
          <cell r="J314">
            <v>1</v>
          </cell>
        </row>
        <row r="315">
          <cell r="A315" t="str">
            <v>36224ABP5</v>
          </cell>
          <cell r="B315" t="str">
            <v>36224ABP5</v>
          </cell>
          <cell r="C315">
            <v>7.5</v>
          </cell>
          <cell r="D315">
            <v>39097</v>
          </cell>
          <cell r="E315" t="str">
            <v>GNMA POOL# 322346</v>
          </cell>
          <cell r="F315">
            <v>105.975995</v>
          </cell>
          <cell r="G315">
            <v>287.7</v>
          </cell>
          <cell r="H315">
            <v>46032.5</v>
          </cell>
          <cell r="I315">
            <v>48783.4</v>
          </cell>
          <cell r="J315">
            <v>1</v>
          </cell>
        </row>
        <row r="316">
          <cell r="A316" t="str">
            <v>36224AEF4</v>
          </cell>
          <cell r="B316" t="str">
            <v>36224AEF4</v>
          </cell>
          <cell r="C316">
            <v>7.5</v>
          </cell>
          <cell r="D316">
            <v>39278</v>
          </cell>
          <cell r="E316" t="str">
            <v>GNMA POOL# 322434</v>
          </cell>
          <cell r="F316">
            <v>107.410003</v>
          </cell>
          <cell r="G316">
            <v>472.47</v>
          </cell>
          <cell r="H316">
            <v>75595.520000000004</v>
          </cell>
          <cell r="I316">
            <v>81197.149999999994</v>
          </cell>
          <cell r="J316">
            <v>1</v>
          </cell>
        </row>
        <row r="317">
          <cell r="A317" t="str">
            <v>36224AFS5</v>
          </cell>
          <cell r="B317" t="str">
            <v>36224AFS5</v>
          </cell>
          <cell r="C317">
            <v>8</v>
          </cell>
          <cell r="D317">
            <v>39217</v>
          </cell>
          <cell r="E317" t="str">
            <v>GNMA POOL# 322477</v>
          </cell>
          <cell r="F317">
            <v>107.06804099999999</v>
          </cell>
          <cell r="G317">
            <v>61.73</v>
          </cell>
          <cell r="H317">
            <v>9259.85</v>
          </cell>
          <cell r="I317">
            <v>9914.34</v>
          </cell>
          <cell r="J317">
            <v>1</v>
          </cell>
        </row>
        <row r="318">
          <cell r="A318" t="str">
            <v>36224AGS4</v>
          </cell>
          <cell r="B318" t="str">
            <v>36224AGS4</v>
          </cell>
          <cell r="C318">
            <v>8</v>
          </cell>
          <cell r="D318">
            <v>39309</v>
          </cell>
          <cell r="E318" t="str">
            <v>GNMA POOL# 322509</v>
          </cell>
          <cell r="F318">
            <v>107.067885</v>
          </cell>
          <cell r="G318">
            <v>14.34</v>
          </cell>
          <cell r="H318">
            <v>2151.2800000000002</v>
          </cell>
          <cell r="I318">
            <v>2303.33</v>
          </cell>
          <cell r="J318">
            <v>1</v>
          </cell>
        </row>
        <row r="319">
          <cell r="A319" t="str">
            <v>36224ARL7</v>
          </cell>
          <cell r="B319" t="str">
            <v>36224ARL7</v>
          </cell>
          <cell r="C319">
            <v>7.5</v>
          </cell>
          <cell r="D319">
            <v>39156</v>
          </cell>
          <cell r="E319" t="str">
            <v>GNMA POOL# 322791</v>
          </cell>
          <cell r="F319">
            <v>107.41000099999999</v>
          </cell>
          <cell r="G319">
            <v>138.41</v>
          </cell>
          <cell r="H319">
            <v>22145.61</v>
          </cell>
          <cell r="I319">
            <v>23786.6</v>
          </cell>
          <cell r="J319">
            <v>1</v>
          </cell>
        </row>
        <row r="320">
          <cell r="A320" t="str">
            <v>36224AS36</v>
          </cell>
          <cell r="B320" t="str">
            <v>36224AS36</v>
          </cell>
          <cell r="C320">
            <v>7.5</v>
          </cell>
          <cell r="D320">
            <v>39156</v>
          </cell>
          <cell r="E320" t="str">
            <v>GNMA POOL# 322838</v>
          </cell>
          <cell r="F320">
            <v>107.409972</v>
          </cell>
          <cell r="G320">
            <v>44.31</v>
          </cell>
          <cell r="H320">
            <v>7090.31</v>
          </cell>
          <cell r="I320">
            <v>7615.7</v>
          </cell>
          <cell r="J320">
            <v>1</v>
          </cell>
        </row>
        <row r="321">
          <cell r="A321" t="str">
            <v>36224AUV1</v>
          </cell>
          <cell r="B321" t="str">
            <v>36224AUV1</v>
          </cell>
          <cell r="C321">
            <v>7.5</v>
          </cell>
          <cell r="D321">
            <v>39340</v>
          </cell>
          <cell r="E321" t="str">
            <v>GNMA POOL# 322896</v>
          </cell>
          <cell r="F321">
            <v>107.40994000000001</v>
          </cell>
          <cell r="G321">
            <v>35.46</v>
          </cell>
          <cell r="H321">
            <v>5674.27</v>
          </cell>
          <cell r="I321">
            <v>6094.73</v>
          </cell>
          <cell r="J321">
            <v>1</v>
          </cell>
        </row>
        <row r="322">
          <cell r="A322" t="str">
            <v>36224AVV0</v>
          </cell>
          <cell r="B322" t="str">
            <v>36224AVV0</v>
          </cell>
          <cell r="C322">
            <v>7</v>
          </cell>
          <cell r="D322">
            <v>44910</v>
          </cell>
          <cell r="E322" t="str">
            <v>GNMA POOL# 322928</v>
          </cell>
          <cell r="F322">
            <v>104.956006</v>
          </cell>
          <cell r="G322">
            <v>396.87</v>
          </cell>
          <cell r="H322">
            <v>68035.03</v>
          </cell>
          <cell r="I322">
            <v>71406.850000000006</v>
          </cell>
          <cell r="J322">
            <v>1</v>
          </cell>
        </row>
        <row r="323">
          <cell r="A323" t="str">
            <v>36224AXF3</v>
          </cell>
          <cell r="B323" t="str">
            <v>36224AXF3</v>
          </cell>
          <cell r="C323">
            <v>7.5</v>
          </cell>
          <cell r="D323">
            <v>39493</v>
          </cell>
          <cell r="E323" t="str">
            <v>GNMA POOL# 322978</v>
          </cell>
          <cell r="F323">
            <v>107.433003</v>
          </cell>
          <cell r="G323">
            <v>300.18</v>
          </cell>
          <cell r="H323">
            <v>48029.58</v>
          </cell>
          <cell r="I323">
            <v>51599.62</v>
          </cell>
          <cell r="J323">
            <v>1</v>
          </cell>
        </row>
        <row r="324">
          <cell r="A324" t="str">
            <v>36224AY47</v>
          </cell>
          <cell r="B324" t="str">
            <v>36224AY47</v>
          </cell>
          <cell r="C324">
            <v>7.5</v>
          </cell>
          <cell r="D324">
            <v>39128</v>
          </cell>
          <cell r="E324" t="str">
            <v>GNMA POOL# 323031</v>
          </cell>
          <cell r="F324">
            <v>107.40998500000001</v>
          </cell>
          <cell r="G324">
            <v>146.03</v>
          </cell>
          <cell r="H324">
            <v>23365.5</v>
          </cell>
          <cell r="I324">
            <v>25096.880000000001</v>
          </cell>
          <cell r="J324">
            <v>1</v>
          </cell>
        </row>
        <row r="325">
          <cell r="A325" t="str">
            <v>36224AYS4</v>
          </cell>
          <cell r="B325" t="str">
            <v>36224AYS4</v>
          </cell>
          <cell r="C325">
            <v>7</v>
          </cell>
          <cell r="D325">
            <v>39522</v>
          </cell>
          <cell r="E325" t="str">
            <v>GNMA POOL# 323021</v>
          </cell>
          <cell r="F325">
            <v>107.137996</v>
          </cell>
          <cell r="G325">
            <v>220.37</v>
          </cell>
          <cell r="H325">
            <v>37778.25</v>
          </cell>
          <cell r="I325">
            <v>40474.86</v>
          </cell>
          <cell r="J325">
            <v>1</v>
          </cell>
        </row>
        <row r="326">
          <cell r="A326" t="str">
            <v>36224AZC8</v>
          </cell>
          <cell r="B326" t="str">
            <v>36224AZC8</v>
          </cell>
          <cell r="C326">
            <v>7.5</v>
          </cell>
          <cell r="D326">
            <v>39156</v>
          </cell>
          <cell r="E326" t="str">
            <v>GNMA POOL# 323039</v>
          </cell>
          <cell r="F326">
            <v>107.41</v>
          </cell>
          <cell r="G326">
            <v>420.42</v>
          </cell>
          <cell r="H326">
            <v>67267.070000000007</v>
          </cell>
          <cell r="I326">
            <v>72251.56</v>
          </cell>
          <cell r="J326">
            <v>1</v>
          </cell>
        </row>
        <row r="327">
          <cell r="A327" t="str">
            <v>36224B4P1</v>
          </cell>
          <cell r="B327" t="str">
            <v>36224B4P1</v>
          </cell>
          <cell r="C327">
            <v>8</v>
          </cell>
          <cell r="D327">
            <v>39156</v>
          </cell>
          <cell r="E327" t="str">
            <v>GNMA POOL# 324030</v>
          </cell>
          <cell r="F327">
            <v>107.068</v>
          </cell>
          <cell r="G327">
            <v>295.13</v>
          </cell>
          <cell r="H327">
            <v>44269.81</v>
          </cell>
          <cell r="I327">
            <v>47398.8</v>
          </cell>
          <cell r="J327">
            <v>1</v>
          </cell>
        </row>
        <row r="328">
          <cell r="A328" t="str">
            <v>36224BDY2</v>
          </cell>
          <cell r="B328" t="str">
            <v>36224BDY2</v>
          </cell>
          <cell r="C328">
            <v>8</v>
          </cell>
          <cell r="D328">
            <v>39340</v>
          </cell>
          <cell r="E328" t="str">
            <v>GNMA POOL# 323319</v>
          </cell>
          <cell r="F328">
            <v>107.067992</v>
          </cell>
          <cell r="G328">
            <v>170.39</v>
          </cell>
          <cell r="H328">
            <v>25559.17</v>
          </cell>
          <cell r="I328">
            <v>27365.69</v>
          </cell>
          <cell r="J328">
            <v>1</v>
          </cell>
        </row>
        <row r="329">
          <cell r="A329" t="str">
            <v>36224BK32</v>
          </cell>
          <cell r="B329" t="str">
            <v>36224BK32</v>
          </cell>
          <cell r="C329">
            <v>7.5</v>
          </cell>
          <cell r="D329">
            <v>39309</v>
          </cell>
          <cell r="E329" t="str">
            <v>GNMA POOL# 323514</v>
          </cell>
          <cell r="F329">
            <v>107.41000099999999</v>
          </cell>
          <cell r="G329">
            <v>338.76</v>
          </cell>
          <cell r="H329">
            <v>54201.34</v>
          </cell>
          <cell r="I329">
            <v>58217.66</v>
          </cell>
          <cell r="J329">
            <v>1</v>
          </cell>
        </row>
        <row r="330">
          <cell r="A330" t="str">
            <v>36224BQ77</v>
          </cell>
          <cell r="B330" t="str">
            <v>36224BQ77</v>
          </cell>
          <cell r="C330">
            <v>7.5</v>
          </cell>
          <cell r="D330">
            <v>39522</v>
          </cell>
          <cell r="E330" t="str">
            <v>GNMA POOL# 323678</v>
          </cell>
          <cell r="F330">
            <v>107.432999</v>
          </cell>
          <cell r="G330">
            <v>894.56</v>
          </cell>
          <cell r="H330">
            <v>143130.12</v>
          </cell>
          <cell r="I330">
            <v>153768.98000000001</v>
          </cell>
          <cell r="J330">
            <v>1</v>
          </cell>
        </row>
        <row r="331">
          <cell r="A331" t="str">
            <v>36224BQT9</v>
          </cell>
          <cell r="B331" t="str">
            <v>36224BQT9</v>
          </cell>
          <cell r="C331">
            <v>7.5</v>
          </cell>
          <cell r="D331">
            <v>39493</v>
          </cell>
          <cell r="E331" t="str">
            <v>GNMA POOL# 323666</v>
          </cell>
          <cell r="F331">
            <v>107.432997</v>
          </cell>
          <cell r="G331">
            <v>268.98</v>
          </cell>
          <cell r="H331">
            <v>43036.34</v>
          </cell>
          <cell r="I331">
            <v>46235.23</v>
          </cell>
          <cell r="J331">
            <v>1</v>
          </cell>
        </row>
        <row r="332">
          <cell r="A332" t="str">
            <v>36224BYS2</v>
          </cell>
          <cell r="B332" t="str">
            <v>36224BYS2</v>
          </cell>
          <cell r="C332">
            <v>7.5</v>
          </cell>
          <cell r="D332">
            <v>39340</v>
          </cell>
          <cell r="E332" t="str">
            <v>GNMA POOL# 323921</v>
          </cell>
          <cell r="F332">
            <v>107.410004</v>
          </cell>
          <cell r="G332">
            <v>240.55</v>
          </cell>
          <cell r="H332">
            <v>38488.239999999998</v>
          </cell>
          <cell r="I332">
            <v>41340.22</v>
          </cell>
          <cell r="J332">
            <v>1</v>
          </cell>
        </row>
        <row r="333">
          <cell r="A333" t="str">
            <v>36224C3E5</v>
          </cell>
          <cell r="B333" t="str">
            <v>36224C3E5</v>
          </cell>
          <cell r="C333">
            <v>7.5</v>
          </cell>
          <cell r="D333">
            <v>39156</v>
          </cell>
          <cell r="E333" t="str">
            <v>GNMA POOL# 324897</v>
          </cell>
          <cell r="F333">
            <v>107.40999600000001</v>
          </cell>
          <cell r="G333">
            <v>373.57</v>
          </cell>
          <cell r="H333">
            <v>59771.15</v>
          </cell>
          <cell r="I333">
            <v>64200.19</v>
          </cell>
          <cell r="J333">
            <v>1</v>
          </cell>
        </row>
        <row r="334">
          <cell r="A334" t="str">
            <v>36224C3F2</v>
          </cell>
          <cell r="B334" t="str">
            <v>36224C3F2</v>
          </cell>
          <cell r="C334">
            <v>7.5</v>
          </cell>
          <cell r="D334">
            <v>39156</v>
          </cell>
          <cell r="E334" t="str">
            <v>GNMA POOL# 324898</v>
          </cell>
          <cell r="F334">
            <v>107.41</v>
          </cell>
          <cell r="G334">
            <v>361.9</v>
          </cell>
          <cell r="H334">
            <v>57904.18</v>
          </cell>
          <cell r="I334">
            <v>62194.879999999997</v>
          </cell>
          <cell r="J334">
            <v>1</v>
          </cell>
        </row>
        <row r="335">
          <cell r="A335" t="str">
            <v>36224C5N3</v>
          </cell>
          <cell r="B335" t="str">
            <v>36224C5N3</v>
          </cell>
          <cell r="C335">
            <v>7</v>
          </cell>
          <cell r="D335">
            <v>39583</v>
          </cell>
          <cell r="E335" t="str">
            <v>GNMA POOL# 324953</v>
          </cell>
          <cell r="F335">
            <v>107.13800000000001</v>
          </cell>
          <cell r="G335">
            <v>799.27</v>
          </cell>
          <cell r="H335">
            <v>137017.66</v>
          </cell>
          <cell r="I335">
            <v>146797.98000000001</v>
          </cell>
          <cell r="J335">
            <v>1</v>
          </cell>
        </row>
        <row r="336">
          <cell r="A336" t="str">
            <v>36224C6E2</v>
          </cell>
          <cell r="B336" t="str">
            <v>36224C6E2</v>
          </cell>
          <cell r="C336">
            <v>7.5</v>
          </cell>
          <cell r="D336">
            <v>39278</v>
          </cell>
          <cell r="E336" t="str">
            <v>GNMA POOL# 324969</v>
          </cell>
          <cell r="F336">
            <v>107.41000099999999</v>
          </cell>
          <cell r="G336">
            <v>612.84</v>
          </cell>
          <cell r="H336">
            <v>98054.37</v>
          </cell>
          <cell r="I336">
            <v>105320.2</v>
          </cell>
          <cell r="J336">
            <v>1</v>
          </cell>
        </row>
        <row r="337">
          <cell r="A337" t="str">
            <v>36224CJ24</v>
          </cell>
          <cell r="B337" t="str">
            <v>36224CJ24</v>
          </cell>
          <cell r="C337">
            <v>7.5</v>
          </cell>
          <cell r="D337">
            <v>39248</v>
          </cell>
          <cell r="E337" t="str">
            <v>GNMA POOL# 324381</v>
          </cell>
          <cell r="F337">
            <v>107.409994</v>
          </cell>
          <cell r="G337">
            <v>311.93</v>
          </cell>
          <cell r="H337">
            <v>49908.95</v>
          </cell>
          <cell r="I337">
            <v>53607.199999999997</v>
          </cell>
          <cell r="J337">
            <v>1</v>
          </cell>
        </row>
        <row r="338">
          <cell r="A338" t="str">
            <v>36224CKT3</v>
          </cell>
          <cell r="B338" t="str">
            <v>36224CKT3</v>
          </cell>
          <cell r="C338">
            <v>7.5</v>
          </cell>
          <cell r="D338">
            <v>39278</v>
          </cell>
          <cell r="E338" t="str">
            <v>GNMA POOL# 324406</v>
          </cell>
          <cell r="F338">
            <v>107.410008</v>
          </cell>
          <cell r="G338">
            <v>243.78</v>
          </cell>
          <cell r="H338">
            <v>39004.14</v>
          </cell>
          <cell r="I338">
            <v>41894.35</v>
          </cell>
          <cell r="J338">
            <v>1</v>
          </cell>
        </row>
        <row r="339">
          <cell r="A339" t="str">
            <v>36224CZF7</v>
          </cell>
          <cell r="B339" t="str">
            <v>36224CZF7</v>
          </cell>
          <cell r="C339">
            <v>8</v>
          </cell>
          <cell r="D339">
            <v>39217</v>
          </cell>
          <cell r="E339" t="str">
            <v>GNMA POOL# 324842</v>
          </cell>
          <cell r="F339">
            <v>107.06799100000001</v>
          </cell>
          <cell r="G339">
            <v>220.34</v>
          </cell>
          <cell r="H339">
            <v>33050.269999999997</v>
          </cell>
          <cell r="I339">
            <v>35386.26</v>
          </cell>
          <cell r="J339">
            <v>1</v>
          </cell>
        </row>
        <row r="340">
          <cell r="A340" t="str">
            <v>36224DF67</v>
          </cell>
          <cell r="B340" t="str">
            <v>36224DF67</v>
          </cell>
          <cell r="C340">
            <v>7.5</v>
          </cell>
          <cell r="D340">
            <v>39309</v>
          </cell>
          <cell r="E340" t="str">
            <v>GNMA POOL# 325189</v>
          </cell>
          <cell r="F340">
            <v>107.410015</v>
          </cell>
          <cell r="G340">
            <v>149.91999999999999</v>
          </cell>
          <cell r="H340">
            <v>23987.13</v>
          </cell>
          <cell r="I340">
            <v>25764.58</v>
          </cell>
          <cell r="J340">
            <v>1</v>
          </cell>
        </row>
        <row r="341">
          <cell r="A341" t="str">
            <v>36224DF83</v>
          </cell>
          <cell r="B341" t="str">
            <v>36224DF83</v>
          </cell>
          <cell r="C341">
            <v>8</v>
          </cell>
          <cell r="D341">
            <v>39309</v>
          </cell>
          <cell r="E341" t="str">
            <v>GNMA POOL# 325191</v>
          </cell>
          <cell r="F341">
            <v>107.06800200000001</v>
          </cell>
          <cell r="G341">
            <v>364.98</v>
          </cell>
          <cell r="H341">
            <v>54746.45</v>
          </cell>
          <cell r="I341">
            <v>58615.93</v>
          </cell>
          <cell r="J341">
            <v>1</v>
          </cell>
        </row>
        <row r="342">
          <cell r="A342" t="str">
            <v>36224DFH3</v>
          </cell>
          <cell r="B342" t="str">
            <v>36224DFH3</v>
          </cell>
          <cell r="C342">
            <v>7.5</v>
          </cell>
          <cell r="D342">
            <v>39248</v>
          </cell>
          <cell r="E342" t="str">
            <v>GNMA POOL# 325168</v>
          </cell>
          <cell r="F342">
            <v>107.410005</v>
          </cell>
          <cell r="G342">
            <v>300.39999999999998</v>
          </cell>
          <cell r="H342">
            <v>48063.8</v>
          </cell>
          <cell r="I342">
            <v>51625.33</v>
          </cell>
          <cell r="J342">
            <v>1</v>
          </cell>
        </row>
        <row r="343">
          <cell r="A343" t="str">
            <v>36224DFL4</v>
          </cell>
          <cell r="B343" t="str">
            <v>36224DFL4</v>
          </cell>
          <cell r="C343">
            <v>8</v>
          </cell>
          <cell r="D343">
            <v>39248</v>
          </cell>
          <cell r="E343" t="str">
            <v>GNMA POOL# 325171</v>
          </cell>
          <cell r="F343">
            <v>107.068001</v>
          </cell>
          <cell r="G343">
            <v>294.08999999999997</v>
          </cell>
          <cell r="H343">
            <v>44113.89</v>
          </cell>
          <cell r="I343">
            <v>47231.86</v>
          </cell>
          <cell r="J343">
            <v>1</v>
          </cell>
        </row>
        <row r="344">
          <cell r="A344" t="str">
            <v>36224DNY7</v>
          </cell>
          <cell r="B344" t="str">
            <v>36224DNY7</v>
          </cell>
          <cell r="C344">
            <v>7.5</v>
          </cell>
          <cell r="D344">
            <v>39340</v>
          </cell>
          <cell r="E344" t="str">
            <v>GNMA POOL# 325407</v>
          </cell>
          <cell r="F344">
            <v>107.409999</v>
          </cell>
          <cell r="G344">
            <v>1027.6300000000001</v>
          </cell>
          <cell r="H344">
            <v>164421.07</v>
          </cell>
          <cell r="I344">
            <v>176604.67</v>
          </cell>
          <cell r="J344">
            <v>1</v>
          </cell>
        </row>
        <row r="345">
          <cell r="A345" t="str">
            <v>36224DUJ2</v>
          </cell>
          <cell r="B345" t="str">
            <v>36224DUJ2</v>
          </cell>
          <cell r="C345">
            <v>7.5</v>
          </cell>
          <cell r="D345">
            <v>39217</v>
          </cell>
          <cell r="E345" t="str">
            <v>GNMA POOL# 325585</v>
          </cell>
          <cell r="F345">
            <v>107.409998</v>
          </cell>
          <cell r="G345">
            <v>519.19000000000005</v>
          </cell>
          <cell r="H345">
            <v>83070.87</v>
          </cell>
          <cell r="I345">
            <v>89226.42</v>
          </cell>
          <cell r="J345">
            <v>1</v>
          </cell>
        </row>
        <row r="346">
          <cell r="A346" t="str">
            <v>36224DVB8</v>
          </cell>
          <cell r="B346" t="str">
            <v>36224DVB8</v>
          </cell>
          <cell r="C346">
            <v>8</v>
          </cell>
          <cell r="D346">
            <v>39553</v>
          </cell>
          <cell r="E346" t="str">
            <v>GNMA POOL# 325610</v>
          </cell>
          <cell r="F346">
            <v>107.078981</v>
          </cell>
          <cell r="G346">
            <v>171.87</v>
          </cell>
          <cell r="H346">
            <v>25781.11</v>
          </cell>
          <cell r="I346">
            <v>27606.15</v>
          </cell>
          <cell r="J346">
            <v>1</v>
          </cell>
        </row>
        <row r="347">
          <cell r="A347" t="str">
            <v>36224E6A6</v>
          </cell>
          <cell r="B347" t="str">
            <v>36224E6A6</v>
          </cell>
          <cell r="C347">
            <v>7.5</v>
          </cell>
          <cell r="D347">
            <v>39187</v>
          </cell>
          <cell r="E347" t="str">
            <v>GNMA POOL# 326765</v>
          </cell>
          <cell r="F347">
            <v>107.409998</v>
          </cell>
          <cell r="G347">
            <v>236.46</v>
          </cell>
          <cell r="H347">
            <v>37832.94</v>
          </cell>
          <cell r="I347">
            <v>40636.36</v>
          </cell>
          <cell r="J347">
            <v>1</v>
          </cell>
        </row>
        <row r="348">
          <cell r="A348" t="str">
            <v>36224EDK6</v>
          </cell>
          <cell r="B348" t="str">
            <v>36224EDK6</v>
          </cell>
          <cell r="C348">
            <v>7</v>
          </cell>
          <cell r="D348">
            <v>39187</v>
          </cell>
          <cell r="E348" t="str">
            <v>GNMA POOL# 326006</v>
          </cell>
          <cell r="F348">
            <v>107.12495800000001</v>
          </cell>
          <cell r="G348">
            <v>41.74</v>
          </cell>
          <cell r="H348">
            <v>7155.13</v>
          </cell>
          <cell r="I348">
            <v>7664.93</v>
          </cell>
          <cell r="J348">
            <v>1</v>
          </cell>
        </row>
        <row r="349">
          <cell r="A349" t="str">
            <v>36224EJ38</v>
          </cell>
          <cell r="B349" t="str">
            <v>36224EJ38</v>
          </cell>
          <cell r="C349">
            <v>6.5</v>
          </cell>
          <cell r="D349">
            <v>39736</v>
          </cell>
          <cell r="E349" t="str">
            <v>GNMA POOL# 326182</v>
          </cell>
          <cell r="F349">
            <v>105.429033</v>
          </cell>
          <cell r="G349">
            <v>40.08</v>
          </cell>
          <cell r="H349">
            <v>7398.74</v>
          </cell>
          <cell r="I349">
            <v>7800.42</v>
          </cell>
          <cell r="J349">
            <v>1</v>
          </cell>
        </row>
        <row r="350">
          <cell r="A350" t="str">
            <v>36224EN82</v>
          </cell>
          <cell r="B350" t="str">
            <v>36224EN82</v>
          </cell>
          <cell r="C350">
            <v>8</v>
          </cell>
          <cell r="D350">
            <v>39217</v>
          </cell>
          <cell r="E350" t="str">
            <v>GNMA POOL# 326315</v>
          </cell>
          <cell r="F350">
            <v>107.068037</v>
          </cell>
          <cell r="G350">
            <v>75.2</v>
          </cell>
          <cell r="H350">
            <v>11279.37</v>
          </cell>
          <cell r="I350">
            <v>12076.6</v>
          </cell>
          <cell r="J350">
            <v>1</v>
          </cell>
        </row>
        <row r="351">
          <cell r="A351" t="str">
            <v>36224ENP4</v>
          </cell>
          <cell r="B351" t="str">
            <v>36224ENP4</v>
          </cell>
          <cell r="C351">
            <v>7.5</v>
          </cell>
          <cell r="D351">
            <v>39156</v>
          </cell>
          <cell r="E351" t="str">
            <v>GNMA POOL# 326298</v>
          </cell>
          <cell r="F351">
            <v>107.40999600000001</v>
          </cell>
          <cell r="G351">
            <v>738.11</v>
          </cell>
          <cell r="H351">
            <v>118097.63</v>
          </cell>
          <cell r="I351">
            <v>126848.66</v>
          </cell>
          <cell r="J351">
            <v>1</v>
          </cell>
        </row>
        <row r="352">
          <cell r="A352" t="str">
            <v>36224ESR5</v>
          </cell>
          <cell r="B352" t="str">
            <v>36224ESR5</v>
          </cell>
          <cell r="C352">
            <v>7.5</v>
          </cell>
          <cell r="D352">
            <v>39493</v>
          </cell>
          <cell r="E352" t="str">
            <v>GNMA POOL# 326428</v>
          </cell>
          <cell r="F352">
            <v>107.43300600000001</v>
          </cell>
          <cell r="G352">
            <v>315.62</v>
          </cell>
          <cell r="H352">
            <v>50499.89</v>
          </cell>
          <cell r="I352">
            <v>54253.55</v>
          </cell>
          <cell r="J352">
            <v>1</v>
          </cell>
        </row>
        <row r="353">
          <cell r="A353" t="str">
            <v>36224ESW4</v>
          </cell>
          <cell r="B353" t="str">
            <v>36224ESW4</v>
          </cell>
          <cell r="C353">
            <v>7.5</v>
          </cell>
          <cell r="D353">
            <v>39522</v>
          </cell>
          <cell r="E353" t="str">
            <v>GNMA POOL# 326433</v>
          </cell>
          <cell r="F353">
            <v>107.432999</v>
          </cell>
          <cell r="G353">
            <v>861.71</v>
          </cell>
          <cell r="H353">
            <v>137873.01999999999</v>
          </cell>
          <cell r="I353">
            <v>148121.12</v>
          </cell>
          <cell r="J353">
            <v>1</v>
          </cell>
        </row>
        <row r="354">
          <cell r="A354" t="str">
            <v>36224ETC7</v>
          </cell>
          <cell r="B354" t="str">
            <v>36224ETC7</v>
          </cell>
          <cell r="C354">
            <v>7</v>
          </cell>
          <cell r="D354">
            <v>39644</v>
          </cell>
          <cell r="E354" t="str">
            <v>GNMA POOL# 326447</v>
          </cell>
          <cell r="F354">
            <v>107.138003</v>
          </cell>
          <cell r="G354">
            <v>676.02</v>
          </cell>
          <cell r="H354">
            <v>115888.86</v>
          </cell>
          <cell r="I354">
            <v>124161.01</v>
          </cell>
          <cell r="J354">
            <v>1</v>
          </cell>
        </row>
        <row r="355">
          <cell r="A355" t="str">
            <v>36224ETP8</v>
          </cell>
          <cell r="B355" t="str">
            <v>36224ETP8</v>
          </cell>
          <cell r="C355">
            <v>7</v>
          </cell>
          <cell r="D355">
            <v>45214</v>
          </cell>
          <cell r="E355" t="str">
            <v>GNMA POOL# 326458</v>
          </cell>
          <cell r="F355">
            <v>104.955</v>
          </cell>
          <cell r="G355">
            <v>2420.7800000000002</v>
          </cell>
          <cell r="H355">
            <v>414990.07</v>
          </cell>
          <cell r="I355">
            <v>435552.83</v>
          </cell>
          <cell r="J355">
            <v>1</v>
          </cell>
        </row>
        <row r="356">
          <cell r="A356" t="str">
            <v>36224EV42</v>
          </cell>
          <cell r="B356" t="str">
            <v>36224EV42</v>
          </cell>
          <cell r="C356">
            <v>6.5</v>
          </cell>
          <cell r="D356">
            <v>39675</v>
          </cell>
          <cell r="E356" t="str">
            <v>GNMA POOL# 326535</v>
          </cell>
          <cell r="F356">
            <v>105.428985</v>
          </cell>
          <cell r="G356">
            <v>163.21</v>
          </cell>
          <cell r="H356">
            <v>30130.68</v>
          </cell>
          <cell r="I356">
            <v>31766.47</v>
          </cell>
          <cell r="J356">
            <v>1</v>
          </cell>
        </row>
        <row r="357">
          <cell r="A357" t="str">
            <v>36224EVV2</v>
          </cell>
          <cell r="B357" t="str">
            <v>36224EVV2</v>
          </cell>
          <cell r="C357">
            <v>7</v>
          </cell>
          <cell r="D357">
            <v>39431</v>
          </cell>
          <cell r="E357" t="str">
            <v>GNMA POOL# 326528</v>
          </cell>
          <cell r="F357">
            <v>107.125</v>
          </cell>
          <cell r="G357">
            <v>2578.27</v>
          </cell>
          <cell r="H357">
            <v>441989.17</v>
          </cell>
          <cell r="I357">
            <v>473480.9</v>
          </cell>
          <cell r="J357">
            <v>1</v>
          </cell>
        </row>
        <row r="358">
          <cell r="A358" t="str">
            <v>36224FE30</v>
          </cell>
          <cell r="B358" t="str">
            <v>36224FE30</v>
          </cell>
          <cell r="C358">
            <v>7.5</v>
          </cell>
          <cell r="D358">
            <v>39553</v>
          </cell>
          <cell r="E358" t="str">
            <v>GNMA POOL# 326954</v>
          </cell>
          <cell r="F358">
            <v>107.433004</v>
          </cell>
          <cell r="G358">
            <v>254.13</v>
          </cell>
          <cell r="H358">
            <v>40660.68</v>
          </cell>
          <cell r="I358">
            <v>43682.99</v>
          </cell>
          <cell r="J358">
            <v>1</v>
          </cell>
        </row>
        <row r="359">
          <cell r="A359" t="str">
            <v>36224FFN5</v>
          </cell>
          <cell r="B359" t="str">
            <v>36224FFN5</v>
          </cell>
          <cell r="C359">
            <v>6.5</v>
          </cell>
          <cell r="D359">
            <v>39583</v>
          </cell>
          <cell r="E359" t="str">
            <v>GNMA POOL# 326973</v>
          </cell>
          <cell r="F359">
            <v>105.42899199999999</v>
          </cell>
          <cell r="G359">
            <v>251.47</v>
          </cell>
          <cell r="H359">
            <v>46424.639999999999</v>
          </cell>
          <cell r="I359">
            <v>48945.03</v>
          </cell>
          <cell r="J359">
            <v>1</v>
          </cell>
        </row>
        <row r="360">
          <cell r="A360" t="str">
            <v>36224FGC8</v>
          </cell>
          <cell r="B360" t="str">
            <v>36224FGC8</v>
          </cell>
          <cell r="C360">
            <v>7</v>
          </cell>
          <cell r="D360">
            <v>39583</v>
          </cell>
          <cell r="E360" t="str">
            <v>GNMA POOL# 326995</v>
          </cell>
          <cell r="F360">
            <v>107.138006</v>
          </cell>
          <cell r="G360">
            <v>331.03</v>
          </cell>
          <cell r="H360">
            <v>56747.22</v>
          </cell>
          <cell r="I360">
            <v>60797.84</v>
          </cell>
          <cell r="J360">
            <v>1</v>
          </cell>
        </row>
        <row r="361">
          <cell r="A361" t="str">
            <v>36224FGT1</v>
          </cell>
          <cell r="B361" t="str">
            <v>36224FGT1</v>
          </cell>
          <cell r="C361">
            <v>7</v>
          </cell>
          <cell r="D361">
            <v>39614</v>
          </cell>
          <cell r="E361" t="str">
            <v>GNMA POOL# 327010</v>
          </cell>
          <cell r="F361">
            <v>107.13800000000001</v>
          </cell>
          <cell r="G361">
            <v>2090.5300000000002</v>
          </cell>
          <cell r="H361">
            <v>358376.02</v>
          </cell>
          <cell r="I361">
            <v>383956.9</v>
          </cell>
          <cell r="J361">
            <v>1</v>
          </cell>
        </row>
        <row r="362">
          <cell r="A362" t="str">
            <v>36224FJH4</v>
          </cell>
          <cell r="B362" t="str">
            <v>36224FJH4</v>
          </cell>
          <cell r="C362">
            <v>8</v>
          </cell>
          <cell r="D362">
            <v>39278</v>
          </cell>
          <cell r="E362" t="str">
            <v>GNMA POOL# 327064</v>
          </cell>
          <cell r="F362">
            <v>107.067993</v>
          </cell>
          <cell r="G362">
            <v>400.75</v>
          </cell>
          <cell r="H362">
            <v>60112.11</v>
          </cell>
          <cell r="I362">
            <v>64360.83</v>
          </cell>
          <cell r="J362">
            <v>1</v>
          </cell>
        </row>
        <row r="363">
          <cell r="A363" t="str">
            <v>36224G7L6</v>
          </cell>
          <cell r="B363" t="str">
            <v>36224G7L6</v>
          </cell>
          <cell r="C363">
            <v>7.5</v>
          </cell>
          <cell r="D363">
            <v>39340</v>
          </cell>
          <cell r="E363" t="str">
            <v>GNMA POOL# 328599</v>
          </cell>
          <cell r="F363">
            <v>107.409999</v>
          </cell>
          <cell r="G363">
            <v>586.29</v>
          </cell>
          <cell r="H363">
            <v>93807.17</v>
          </cell>
          <cell r="I363">
            <v>100758.28</v>
          </cell>
          <cell r="J363">
            <v>1</v>
          </cell>
        </row>
        <row r="364">
          <cell r="A364" t="str">
            <v>36224GBE7</v>
          </cell>
          <cell r="B364" t="str">
            <v>36224GBE7</v>
          </cell>
          <cell r="C364">
            <v>7.5</v>
          </cell>
          <cell r="D364">
            <v>39340</v>
          </cell>
          <cell r="E364" t="str">
            <v>GNMA POOL# 327737</v>
          </cell>
          <cell r="F364">
            <v>107.40998500000001</v>
          </cell>
          <cell r="G364">
            <v>74.37</v>
          </cell>
          <cell r="H364">
            <v>11899.35</v>
          </cell>
          <cell r="I364">
            <v>12781.09</v>
          </cell>
          <cell r="J364">
            <v>1</v>
          </cell>
        </row>
        <row r="365">
          <cell r="A365" t="str">
            <v>36224GN79</v>
          </cell>
          <cell r="B365" t="str">
            <v>36224GN79</v>
          </cell>
          <cell r="C365">
            <v>7.5</v>
          </cell>
          <cell r="D365">
            <v>39309</v>
          </cell>
          <cell r="E365" t="str">
            <v>GNMA POOL# 328114</v>
          </cell>
          <cell r="F365">
            <v>107.409994</v>
          </cell>
          <cell r="G365">
            <v>295.54000000000002</v>
          </cell>
          <cell r="H365">
            <v>47286.14</v>
          </cell>
          <cell r="I365">
            <v>50790.04</v>
          </cell>
          <cell r="J365">
            <v>1</v>
          </cell>
        </row>
        <row r="366">
          <cell r="A366" t="str">
            <v>36224GRA8</v>
          </cell>
          <cell r="B366" t="str">
            <v>36224GRA8</v>
          </cell>
          <cell r="C366">
            <v>7.5</v>
          </cell>
          <cell r="D366">
            <v>39278</v>
          </cell>
          <cell r="E366" t="str">
            <v>GNMA POOL# 328181</v>
          </cell>
          <cell r="F366">
            <v>107.409989</v>
          </cell>
          <cell r="G366">
            <v>280.83999999999997</v>
          </cell>
          <cell r="H366">
            <v>44933.67</v>
          </cell>
          <cell r="I366">
            <v>48263.25</v>
          </cell>
          <cell r="J366">
            <v>1</v>
          </cell>
        </row>
        <row r="367">
          <cell r="A367" t="str">
            <v>36224HCV6</v>
          </cell>
          <cell r="B367" t="str">
            <v>36224HCV6</v>
          </cell>
          <cell r="C367">
            <v>7.5</v>
          </cell>
          <cell r="D367">
            <v>39370</v>
          </cell>
          <cell r="E367" t="str">
            <v>GNMA POOL# 328684</v>
          </cell>
          <cell r="F367">
            <v>107.41001</v>
          </cell>
          <cell r="G367">
            <v>317.23</v>
          </cell>
          <cell r="H367">
            <v>50756.21</v>
          </cell>
          <cell r="I367">
            <v>54517.25</v>
          </cell>
          <cell r="J367">
            <v>1</v>
          </cell>
        </row>
        <row r="368">
          <cell r="A368" t="str">
            <v>36224HG26</v>
          </cell>
          <cell r="B368" t="str">
            <v>36224HG26</v>
          </cell>
          <cell r="C368">
            <v>7</v>
          </cell>
          <cell r="D368">
            <v>44849</v>
          </cell>
          <cell r="E368" t="str">
            <v>GNMA POOL# 328817</v>
          </cell>
          <cell r="F368">
            <v>104.955994</v>
          </cell>
          <cell r="G368">
            <v>240.87</v>
          </cell>
          <cell r="H368">
            <v>41292.22</v>
          </cell>
          <cell r="I368">
            <v>43338.66</v>
          </cell>
          <cell r="J368">
            <v>1</v>
          </cell>
        </row>
        <row r="369">
          <cell r="A369" t="str">
            <v>36224HG83</v>
          </cell>
          <cell r="B369" t="str">
            <v>36224HG83</v>
          </cell>
          <cell r="C369">
            <v>7</v>
          </cell>
          <cell r="D369">
            <v>39522</v>
          </cell>
          <cell r="E369" t="str">
            <v>GNMA POOL# 328823</v>
          </cell>
          <cell r="F369">
            <v>107.124996</v>
          </cell>
          <cell r="G369">
            <v>282.2</v>
          </cell>
          <cell r="H369">
            <v>48377.85</v>
          </cell>
          <cell r="I369">
            <v>51824.77</v>
          </cell>
          <cell r="J369">
            <v>1</v>
          </cell>
        </row>
        <row r="370">
          <cell r="A370" t="str">
            <v>36224HP83</v>
          </cell>
          <cell r="B370" t="str">
            <v>36224HP83</v>
          </cell>
          <cell r="C370">
            <v>7.5</v>
          </cell>
          <cell r="D370">
            <v>39248</v>
          </cell>
          <cell r="E370" t="str">
            <v>GNMA POOL# 329047</v>
          </cell>
          <cell r="F370">
            <v>107.410084</v>
          </cell>
          <cell r="G370">
            <v>22.31</v>
          </cell>
          <cell r="H370">
            <v>3569.46</v>
          </cell>
          <cell r="I370">
            <v>3833.96</v>
          </cell>
          <cell r="J370">
            <v>1</v>
          </cell>
        </row>
        <row r="371">
          <cell r="A371" t="str">
            <v>36224HQG4</v>
          </cell>
          <cell r="B371" t="str">
            <v>36224HQG4</v>
          </cell>
          <cell r="C371">
            <v>7.5</v>
          </cell>
          <cell r="D371">
            <v>39278</v>
          </cell>
          <cell r="E371" t="str">
            <v>GNMA POOL# 329055</v>
          </cell>
          <cell r="F371">
            <v>107.409997</v>
          </cell>
          <cell r="G371">
            <v>620.74</v>
          </cell>
          <cell r="H371">
            <v>99319.2</v>
          </cell>
          <cell r="I371">
            <v>106678.75</v>
          </cell>
          <cell r="J371">
            <v>1</v>
          </cell>
        </row>
        <row r="372">
          <cell r="A372" t="str">
            <v>36224HSM9</v>
          </cell>
          <cell r="B372" t="str">
            <v>36224HSM9</v>
          </cell>
          <cell r="C372">
            <v>7.5</v>
          </cell>
          <cell r="D372">
            <v>39340</v>
          </cell>
          <cell r="E372" t="str">
            <v>GNMA POOL# 329124</v>
          </cell>
          <cell r="F372">
            <v>107.409986</v>
          </cell>
          <cell r="G372">
            <v>185.47</v>
          </cell>
          <cell r="H372">
            <v>29675.09</v>
          </cell>
          <cell r="I372">
            <v>31874.01</v>
          </cell>
          <cell r="J372">
            <v>1</v>
          </cell>
        </row>
        <row r="373">
          <cell r="A373" t="str">
            <v>36224JBS0</v>
          </cell>
          <cell r="B373" t="str">
            <v>36224JBS0</v>
          </cell>
          <cell r="C373">
            <v>7.5</v>
          </cell>
          <cell r="D373">
            <v>39340</v>
          </cell>
          <cell r="E373" t="str">
            <v>GNMA POOL# 329549</v>
          </cell>
          <cell r="F373">
            <v>107.410003</v>
          </cell>
          <cell r="G373">
            <v>887.93</v>
          </cell>
          <cell r="H373">
            <v>142068.76999999999</v>
          </cell>
          <cell r="I373">
            <v>152596.07</v>
          </cell>
          <cell r="J373">
            <v>1</v>
          </cell>
        </row>
        <row r="374">
          <cell r="A374" t="str">
            <v>36224JDS8</v>
          </cell>
          <cell r="B374" t="str">
            <v>36224JDS8</v>
          </cell>
          <cell r="C374">
            <v>7.5</v>
          </cell>
          <cell r="D374">
            <v>39309</v>
          </cell>
          <cell r="E374" t="str">
            <v>GNMA POOL# 329613</v>
          </cell>
          <cell r="F374">
            <v>107.41000200000001</v>
          </cell>
          <cell r="G374">
            <v>187.39</v>
          </cell>
          <cell r="H374">
            <v>29982.45</v>
          </cell>
          <cell r="I374">
            <v>32204.15</v>
          </cell>
          <cell r="J374">
            <v>1</v>
          </cell>
        </row>
        <row r="375">
          <cell r="A375" t="str">
            <v>36224JG89</v>
          </cell>
          <cell r="B375" t="str">
            <v>36224JG89</v>
          </cell>
          <cell r="C375">
            <v>7</v>
          </cell>
          <cell r="D375">
            <v>44849</v>
          </cell>
          <cell r="E375" t="str">
            <v>GNMA POOL# 329723</v>
          </cell>
          <cell r="F375">
            <v>104.956007</v>
          </cell>
          <cell r="G375">
            <v>172.44</v>
          </cell>
          <cell r="H375">
            <v>29560.69</v>
          </cell>
          <cell r="I375">
            <v>31025.72</v>
          </cell>
          <cell r="J375">
            <v>1</v>
          </cell>
        </row>
        <row r="376">
          <cell r="A376" t="str">
            <v>36224JGA4</v>
          </cell>
          <cell r="B376" t="str">
            <v>36224JGA4</v>
          </cell>
          <cell r="C376">
            <v>7.5</v>
          </cell>
          <cell r="D376">
            <v>39309</v>
          </cell>
          <cell r="E376" t="str">
            <v>GNMA POOL# 329693</v>
          </cell>
          <cell r="F376">
            <v>107.410008</v>
          </cell>
          <cell r="G376">
            <v>341.31</v>
          </cell>
          <cell r="H376">
            <v>54609.39</v>
          </cell>
          <cell r="I376">
            <v>58655.95</v>
          </cell>
          <cell r="J376">
            <v>1</v>
          </cell>
        </row>
        <row r="377">
          <cell r="A377" t="str">
            <v>36224JGV8</v>
          </cell>
          <cell r="B377" t="str">
            <v>36224JGV8</v>
          </cell>
          <cell r="C377">
            <v>8</v>
          </cell>
          <cell r="D377">
            <v>39248</v>
          </cell>
          <cell r="E377" t="str">
            <v>GNMA POOL# 329712</v>
          </cell>
          <cell r="F377">
            <v>107.067999</v>
          </cell>
          <cell r="G377">
            <v>275.19</v>
          </cell>
          <cell r="H377">
            <v>41278.870000000003</v>
          </cell>
          <cell r="I377">
            <v>44196.46</v>
          </cell>
          <cell r="J377">
            <v>1</v>
          </cell>
        </row>
        <row r="378">
          <cell r="A378" t="str">
            <v>36224JHE5</v>
          </cell>
          <cell r="B378" t="str">
            <v>36224JHE5</v>
          </cell>
          <cell r="C378">
            <v>7</v>
          </cell>
          <cell r="D378">
            <v>39401</v>
          </cell>
          <cell r="E378" t="str">
            <v>GNMA POOL# 329729</v>
          </cell>
          <cell r="F378">
            <v>107.12499800000001</v>
          </cell>
          <cell r="G378">
            <v>314.33999999999997</v>
          </cell>
          <cell r="H378">
            <v>53886.89</v>
          </cell>
          <cell r="I378">
            <v>57726.33</v>
          </cell>
          <cell r="J378">
            <v>1</v>
          </cell>
        </row>
        <row r="379">
          <cell r="A379" t="str">
            <v>36224JHF2</v>
          </cell>
          <cell r="B379" t="str">
            <v>36224JHF2</v>
          </cell>
          <cell r="C379">
            <v>7</v>
          </cell>
          <cell r="D379">
            <v>44880</v>
          </cell>
          <cell r="E379" t="str">
            <v>GN       329730</v>
          </cell>
          <cell r="F379">
            <v>104.956</v>
          </cell>
          <cell r="G379">
            <v>4062.8</v>
          </cell>
          <cell r="H379">
            <v>696479.15</v>
          </cell>
          <cell r="I379">
            <v>730996.66</v>
          </cell>
          <cell r="J379">
            <v>1</v>
          </cell>
        </row>
        <row r="380">
          <cell r="A380" t="str">
            <v>36224JHJ4</v>
          </cell>
          <cell r="B380" t="str">
            <v>36224JHJ4</v>
          </cell>
          <cell r="C380">
            <v>7.5</v>
          </cell>
          <cell r="D380">
            <v>39401</v>
          </cell>
          <cell r="E380" t="str">
            <v>GNMA POOL# 329733</v>
          </cell>
          <cell r="F380">
            <v>107.410005</v>
          </cell>
          <cell r="G380">
            <v>436.78</v>
          </cell>
          <cell r="H380">
            <v>69885.38</v>
          </cell>
          <cell r="I380">
            <v>75063.89</v>
          </cell>
          <cell r="J380">
            <v>1</v>
          </cell>
        </row>
        <row r="381">
          <cell r="A381" t="str">
            <v>36224JMV1</v>
          </cell>
          <cell r="B381" t="str">
            <v>36224JMV1</v>
          </cell>
          <cell r="C381">
            <v>7.5</v>
          </cell>
          <cell r="D381">
            <v>39522</v>
          </cell>
          <cell r="E381" t="str">
            <v>GNMA POOL# 329872</v>
          </cell>
          <cell r="F381">
            <v>107.432997</v>
          </cell>
          <cell r="G381">
            <v>1167.95</v>
          </cell>
          <cell r="H381">
            <v>186872.12</v>
          </cell>
          <cell r="I381">
            <v>200762.32</v>
          </cell>
          <cell r="J381">
            <v>1</v>
          </cell>
        </row>
        <row r="382">
          <cell r="A382" t="str">
            <v>36224KD71</v>
          </cell>
          <cell r="B382" t="str">
            <v>36224KD71</v>
          </cell>
          <cell r="C382">
            <v>7</v>
          </cell>
          <cell r="D382">
            <v>39401</v>
          </cell>
          <cell r="E382" t="str">
            <v>GNMA POOL# 330526</v>
          </cell>
          <cell r="F382">
            <v>107.12499099999999</v>
          </cell>
          <cell r="G382">
            <v>55.11</v>
          </cell>
          <cell r="H382">
            <v>9447.4500000000007</v>
          </cell>
          <cell r="I382">
            <v>10120.58</v>
          </cell>
          <cell r="J382">
            <v>1</v>
          </cell>
        </row>
        <row r="383">
          <cell r="A383" t="str">
            <v>36224KEL9</v>
          </cell>
          <cell r="B383" t="str">
            <v>36224KEL9</v>
          </cell>
          <cell r="C383">
            <v>7.5</v>
          </cell>
          <cell r="D383">
            <v>39340</v>
          </cell>
          <cell r="E383" t="str">
            <v>GNMA POOL# 330539</v>
          </cell>
          <cell r="F383">
            <v>107.410011</v>
          </cell>
          <cell r="G383">
            <v>257.72000000000003</v>
          </cell>
          <cell r="H383">
            <v>41235.699999999997</v>
          </cell>
          <cell r="I383">
            <v>44291.27</v>
          </cell>
          <cell r="J383">
            <v>1</v>
          </cell>
        </row>
        <row r="384">
          <cell r="A384" t="str">
            <v>36224KQ44</v>
          </cell>
          <cell r="B384" t="str">
            <v>36224KQ44</v>
          </cell>
          <cell r="C384">
            <v>7</v>
          </cell>
          <cell r="D384">
            <v>39401</v>
          </cell>
          <cell r="E384" t="str">
            <v>GNMA POOL# 330875</v>
          </cell>
          <cell r="F384">
            <v>107.124995</v>
          </cell>
          <cell r="G384">
            <v>525.12</v>
          </cell>
          <cell r="H384">
            <v>90019.85</v>
          </cell>
          <cell r="I384">
            <v>96433.76</v>
          </cell>
          <cell r="J384">
            <v>1</v>
          </cell>
        </row>
        <row r="385">
          <cell r="A385" t="str">
            <v>36224L3A3</v>
          </cell>
          <cell r="B385" t="str">
            <v>36224L3A3</v>
          </cell>
          <cell r="C385">
            <v>7</v>
          </cell>
          <cell r="D385">
            <v>39431</v>
          </cell>
          <cell r="E385" t="str">
            <v>GNMA POOL# 332093</v>
          </cell>
          <cell r="F385">
            <v>107.125</v>
          </cell>
          <cell r="G385">
            <v>261.77</v>
          </cell>
          <cell r="H385">
            <v>44875.23</v>
          </cell>
          <cell r="I385">
            <v>48072.59</v>
          </cell>
          <cell r="J385">
            <v>1</v>
          </cell>
        </row>
        <row r="386">
          <cell r="A386" t="str">
            <v>36224LC21</v>
          </cell>
          <cell r="B386" t="str">
            <v>36224LC21</v>
          </cell>
          <cell r="C386">
            <v>7</v>
          </cell>
          <cell r="D386">
            <v>39401</v>
          </cell>
          <cell r="E386" t="str">
            <v>GNMA POOL# 331389</v>
          </cell>
          <cell r="F386">
            <v>107.124999</v>
          </cell>
          <cell r="G386">
            <v>1420.95</v>
          </cell>
          <cell r="H386">
            <v>243592.18</v>
          </cell>
          <cell r="I386">
            <v>260948.12</v>
          </cell>
          <cell r="J386">
            <v>1</v>
          </cell>
        </row>
        <row r="387">
          <cell r="A387" t="str">
            <v>36224LV95</v>
          </cell>
          <cell r="B387" t="str">
            <v>36224LV95</v>
          </cell>
          <cell r="C387">
            <v>7.5</v>
          </cell>
          <cell r="D387">
            <v>39278</v>
          </cell>
          <cell r="E387" t="str">
            <v>GNMA POOL# 331940</v>
          </cell>
          <cell r="F387">
            <v>107.41001300000001</v>
          </cell>
          <cell r="G387">
            <v>176.63</v>
          </cell>
          <cell r="H387">
            <v>28261.22</v>
          </cell>
          <cell r="I387">
            <v>30355.38</v>
          </cell>
          <cell r="J387">
            <v>1</v>
          </cell>
        </row>
        <row r="388">
          <cell r="A388" t="str">
            <v>36224LZX8</v>
          </cell>
          <cell r="B388" t="str">
            <v>36224LZX8</v>
          </cell>
          <cell r="C388">
            <v>7</v>
          </cell>
          <cell r="D388">
            <v>39370</v>
          </cell>
          <cell r="E388" t="str">
            <v>GNMA POOL# 332058</v>
          </cell>
          <cell r="F388">
            <v>107.12499699999999</v>
          </cell>
          <cell r="G388">
            <v>282.87</v>
          </cell>
          <cell r="H388">
            <v>48491.53</v>
          </cell>
          <cell r="I388">
            <v>51946.55</v>
          </cell>
          <cell r="J388">
            <v>1</v>
          </cell>
        </row>
        <row r="389">
          <cell r="A389" t="str">
            <v>36224M2C8</v>
          </cell>
          <cell r="B389" t="str">
            <v>36224M2C8</v>
          </cell>
          <cell r="C389">
            <v>7</v>
          </cell>
          <cell r="D389">
            <v>39401</v>
          </cell>
          <cell r="E389" t="str">
            <v>GNMA POOL# 332971</v>
          </cell>
          <cell r="F389">
            <v>107.125001</v>
          </cell>
          <cell r="G389">
            <v>719.01</v>
          </cell>
          <cell r="H389">
            <v>123258.65</v>
          </cell>
          <cell r="I389">
            <v>132040.82999999999</v>
          </cell>
          <cell r="J389">
            <v>1</v>
          </cell>
        </row>
        <row r="390">
          <cell r="A390" t="str">
            <v>36224MFA8</v>
          </cell>
          <cell r="B390" t="str">
            <v>36224MFA8</v>
          </cell>
          <cell r="C390">
            <v>7.5</v>
          </cell>
          <cell r="D390">
            <v>39370</v>
          </cell>
          <cell r="E390" t="str">
            <v>GNMA POOL# 332361</v>
          </cell>
          <cell r="F390">
            <v>107.41000200000001</v>
          </cell>
          <cell r="G390">
            <v>501.42</v>
          </cell>
          <cell r="H390">
            <v>80226.559999999998</v>
          </cell>
          <cell r="I390">
            <v>86171.35</v>
          </cell>
          <cell r="J390">
            <v>1</v>
          </cell>
        </row>
        <row r="391">
          <cell r="A391" t="str">
            <v>36224MJS5</v>
          </cell>
          <cell r="B391" t="str">
            <v>36224MJS5</v>
          </cell>
          <cell r="C391">
            <v>7</v>
          </cell>
          <cell r="D391">
            <v>39583</v>
          </cell>
          <cell r="E391" t="str">
            <v>GNMA POOL# 332473</v>
          </cell>
          <cell r="F391">
            <v>107.138001</v>
          </cell>
          <cell r="G391">
            <v>2441.1</v>
          </cell>
          <cell r="H391">
            <v>418474.31</v>
          </cell>
          <cell r="I391">
            <v>448345.01</v>
          </cell>
          <cell r="J391">
            <v>1</v>
          </cell>
        </row>
        <row r="392">
          <cell r="A392" t="str">
            <v>36224MKC8</v>
          </cell>
          <cell r="B392" t="str">
            <v>36224MKC8</v>
          </cell>
          <cell r="C392">
            <v>7</v>
          </cell>
          <cell r="D392">
            <v>44941</v>
          </cell>
          <cell r="E392" t="str">
            <v>GNMA POOL# 332491</v>
          </cell>
          <cell r="F392">
            <v>104.956</v>
          </cell>
          <cell r="G392">
            <v>2011.26</v>
          </cell>
          <cell r="H392">
            <v>344787.34</v>
          </cell>
          <cell r="I392">
            <v>361875</v>
          </cell>
          <cell r="J392">
            <v>1</v>
          </cell>
        </row>
        <row r="393">
          <cell r="A393" t="str">
            <v>36224MUJ2</v>
          </cell>
          <cell r="B393" t="str">
            <v>36224MUJ2</v>
          </cell>
          <cell r="C393">
            <v>7.5</v>
          </cell>
          <cell r="D393">
            <v>39340</v>
          </cell>
          <cell r="E393" t="str">
            <v>GNMA POOL# 332785</v>
          </cell>
          <cell r="F393">
            <v>107.40995599999999</v>
          </cell>
          <cell r="G393">
            <v>46.78</v>
          </cell>
          <cell r="H393">
            <v>7485.47</v>
          </cell>
          <cell r="I393">
            <v>8040.14</v>
          </cell>
          <cell r="J393">
            <v>1</v>
          </cell>
        </row>
        <row r="394">
          <cell r="A394" t="str">
            <v>36224MWQ4</v>
          </cell>
          <cell r="B394" t="str">
            <v>36224MWQ4</v>
          </cell>
          <cell r="C394">
            <v>7</v>
          </cell>
          <cell r="D394">
            <v>39370</v>
          </cell>
          <cell r="E394" t="str">
            <v>GNMA POOL# 332855</v>
          </cell>
          <cell r="F394">
            <v>107.124996</v>
          </cell>
          <cell r="G394">
            <v>276.54000000000002</v>
          </cell>
          <cell r="H394">
            <v>47406.34</v>
          </cell>
          <cell r="I394">
            <v>50784.04</v>
          </cell>
          <cell r="J394">
            <v>1</v>
          </cell>
        </row>
        <row r="395">
          <cell r="A395" t="str">
            <v>36224NBM4</v>
          </cell>
          <cell r="B395" t="str">
            <v>36224NBM4</v>
          </cell>
          <cell r="C395">
            <v>7</v>
          </cell>
          <cell r="D395">
            <v>39401</v>
          </cell>
          <cell r="E395" t="str">
            <v>GNMA POOL# 333144</v>
          </cell>
          <cell r="F395">
            <v>107.12499</v>
          </cell>
          <cell r="G395">
            <v>284.51</v>
          </cell>
          <cell r="H395">
            <v>48773.120000000003</v>
          </cell>
          <cell r="I395">
            <v>52248.2</v>
          </cell>
          <cell r="J395">
            <v>1</v>
          </cell>
        </row>
        <row r="396">
          <cell r="A396" t="str">
            <v>36224NEY5</v>
          </cell>
          <cell r="B396" t="str">
            <v>36224NEY5</v>
          </cell>
          <cell r="C396">
            <v>7.5</v>
          </cell>
          <cell r="D396">
            <v>39309</v>
          </cell>
          <cell r="E396" t="str">
            <v>GNMA POOL# 333251</v>
          </cell>
          <cell r="F396">
            <v>107.409993</v>
          </cell>
          <cell r="G396">
            <v>288.99</v>
          </cell>
          <cell r="H396">
            <v>46237.83</v>
          </cell>
          <cell r="I396">
            <v>49664.05</v>
          </cell>
          <cell r="J396">
            <v>1</v>
          </cell>
        </row>
        <row r="397">
          <cell r="A397" t="str">
            <v>36224NF32</v>
          </cell>
          <cell r="B397" t="str">
            <v>36224NF32</v>
          </cell>
          <cell r="C397">
            <v>7.5</v>
          </cell>
          <cell r="D397">
            <v>39309</v>
          </cell>
          <cell r="E397" t="str">
            <v>GNMA POOL# 333286</v>
          </cell>
          <cell r="F397">
            <v>107.40999100000001</v>
          </cell>
          <cell r="G397">
            <v>300.66000000000003</v>
          </cell>
          <cell r="H397">
            <v>48105.05</v>
          </cell>
          <cell r="I397">
            <v>51669.63</v>
          </cell>
          <cell r="J397">
            <v>1</v>
          </cell>
        </row>
        <row r="398">
          <cell r="A398" t="str">
            <v>36224NFU2</v>
          </cell>
          <cell r="B398" t="str">
            <v>36224NFU2</v>
          </cell>
          <cell r="C398">
            <v>7</v>
          </cell>
          <cell r="D398">
            <v>39401</v>
          </cell>
          <cell r="E398" t="str">
            <v>GNMA POOL# 333279</v>
          </cell>
          <cell r="F398">
            <v>107.125</v>
          </cell>
          <cell r="G398">
            <v>788.32</v>
          </cell>
          <cell r="H398">
            <v>135140.92000000001</v>
          </cell>
          <cell r="I398">
            <v>144769.71</v>
          </cell>
          <cell r="J398">
            <v>1</v>
          </cell>
        </row>
        <row r="399">
          <cell r="A399" t="str">
            <v>36224NFW8</v>
          </cell>
          <cell r="B399" t="str">
            <v>36224NFW8</v>
          </cell>
          <cell r="C399">
            <v>7.5</v>
          </cell>
          <cell r="D399">
            <v>39401</v>
          </cell>
          <cell r="E399" t="str">
            <v>GNMA POOL# 333281</v>
          </cell>
          <cell r="F399">
            <v>107.410004</v>
          </cell>
          <cell r="G399">
            <v>378.92</v>
          </cell>
          <cell r="H399">
            <v>60626.69</v>
          </cell>
          <cell r="I399">
            <v>65119.13</v>
          </cell>
          <cell r="J399">
            <v>1</v>
          </cell>
        </row>
        <row r="400">
          <cell r="A400" t="str">
            <v>36224NLB7</v>
          </cell>
          <cell r="B400" t="str">
            <v>36224NLB7</v>
          </cell>
          <cell r="C400">
            <v>7.5</v>
          </cell>
          <cell r="D400">
            <v>39401</v>
          </cell>
          <cell r="E400" t="str">
            <v>GNMA POOL# 333422</v>
          </cell>
          <cell r="F400">
            <v>107.409986</v>
          </cell>
          <cell r="G400">
            <v>157.72999999999999</v>
          </cell>
          <cell r="H400">
            <v>25236.89</v>
          </cell>
          <cell r="I400">
            <v>27106.94</v>
          </cell>
          <cell r="J400">
            <v>1</v>
          </cell>
        </row>
        <row r="401">
          <cell r="A401" t="str">
            <v>36224NMC4</v>
          </cell>
          <cell r="B401" t="str">
            <v>36224NMC4</v>
          </cell>
          <cell r="C401">
            <v>7.5</v>
          </cell>
          <cell r="D401">
            <v>39462</v>
          </cell>
          <cell r="E401" t="str">
            <v>GNMA POOL# 333455</v>
          </cell>
          <cell r="F401">
            <v>107.40999600000001</v>
          </cell>
          <cell r="G401">
            <v>284.27999999999997</v>
          </cell>
          <cell r="H401">
            <v>45484.1</v>
          </cell>
          <cell r="I401">
            <v>48854.47</v>
          </cell>
          <cell r="J401">
            <v>1</v>
          </cell>
        </row>
        <row r="402">
          <cell r="A402" t="str">
            <v>36224NMQ3</v>
          </cell>
          <cell r="B402" t="str">
            <v>36224NMQ3</v>
          </cell>
          <cell r="C402">
            <v>7.5</v>
          </cell>
          <cell r="D402">
            <v>39522</v>
          </cell>
          <cell r="E402" t="str">
            <v>GNMA POOL# 333467</v>
          </cell>
          <cell r="F402">
            <v>107.432998</v>
          </cell>
          <cell r="G402">
            <v>645.53</v>
          </cell>
          <cell r="H402">
            <v>103284.17</v>
          </cell>
          <cell r="I402">
            <v>110961.28</v>
          </cell>
          <cell r="J402">
            <v>1</v>
          </cell>
        </row>
        <row r="403">
          <cell r="A403" t="str">
            <v>36224NVK6</v>
          </cell>
          <cell r="B403" t="str">
            <v>36224NVK6</v>
          </cell>
          <cell r="C403">
            <v>7.5</v>
          </cell>
          <cell r="D403">
            <v>39340</v>
          </cell>
          <cell r="E403" t="str">
            <v>GNMA POOL# 333718</v>
          </cell>
          <cell r="F403">
            <v>107.410009</v>
          </cell>
          <cell r="G403">
            <v>312.42</v>
          </cell>
          <cell r="H403">
            <v>49986.85</v>
          </cell>
          <cell r="I403">
            <v>53690.879999999997</v>
          </cell>
          <cell r="J403">
            <v>1</v>
          </cell>
        </row>
        <row r="404">
          <cell r="A404" t="str">
            <v>36224P6E3</v>
          </cell>
          <cell r="B404" t="str">
            <v>36224P6E3</v>
          </cell>
          <cell r="C404">
            <v>7.5</v>
          </cell>
          <cell r="D404">
            <v>39431</v>
          </cell>
          <cell r="E404" t="str">
            <v>GNMA POOL# 334869</v>
          </cell>
          <cell r="F404">
            <v>107.409989</v>
          </cell>
          <cell r="G404">
            <v>149.31</v>
          </cell>
          <cell r="H404">
            <v>23890.05</v>
          </cell>
          <cell r="I404">
            <v>25660.3</v>
          </cell>
          <cell r="J404">
            <v>1</v>
          </cell>
        </row>
        <row r="405">
          <cell r="A405" t="str">
            <v>36224PE95</v>
          </cell>
          <cell r="B405" t="str">
            <v>36224PE95</v>
          </cell>
          <cell r="C405">
            <v>7</v>
          </cell>
          <cell r="D405">
            <v>39370</v>
          </cell>
          <cell r="E405" t="str">
            <v>GNMA POOL# 334160</v>
          </cell>
          <cell r="F405">
            <v>107.125057</v>
          </cell>
          <cell r="G405">
            <v>27.46</v>
          </cell>
          <cell r="H405">
            <v>4707.05</v>
          </cell>
          <cell r="I405">
            <v>5042.43</v>
          </cell>
          <cell r="J405">
            <v>1</v>
          </cell>
        </row>
        <row r="406">
          <cell r="A406" t="str">
            <v>36224PUF3</v>
          </cell>
          <cell r="B406" t="str">
            <v>36224PUF3</v>
          </cell>
          <cell r="C406">
            <v>7.5</v>
          </cell>
          <cell r="D406">
            <v>39522</v>
          </cell>
          <cell r="E406" t="str">
            <v>GNMA POOL# 334582</v>
          </cell>
          <cell r="F406">
            <v>107.433008</v>
          </cell>
          <cell r="G406">
            <v>115.75</v>
          </cell>
          <cell r="H406">
            <v>18519.689999999999</v>
          </cell>
          <cell r="I406">
            <v>19896.259999999998</v>
          </cell>
          <cell r="J406">
            <v>1</v>
          </cell>
        </row>
        <row r="407">
          <cell r="A407" t="str">
            <v>36224Q4Q6</v>
          </cell>
          <cell r="B407" t="str">
            <v>36224Q4Q6</v>
          </cell>
          <cell r="C407">
            <v>6.5</v>
          </cell>
          <cell r="D407">
            <v>39706</v>
          </cell>
          <cell r="E407" t="str">
            <v>GNMA POOL# 335731</v>
          </cell>
          <cell r="F407">
            <v>105.428977</v>
          </cell>
          <cell r="G407">
            <v>95.93</v>
          </cell>
          <cell r="H407">
            <v>17710.52</v>
          </cell>
          <cell r="I407">
            <v>18672.02</v>
          </cell>
          <cell r="J407">
            <v>1</v>
          </cell>
        </row>
        <row r="408">
          <cell r="A408" t="str">
            <v>36224QCZ7</v>
          </cell>
          <cell r="B408" t="str">
            <v>36224QCZ7</v>
          </cell>
          <cell r="C408">
            <v>7.5</v>
          </cell>
          <cell r="D408">
            <v>39370</v>
          </cell>
          <cell r="E408" t="str">
            <v>GNMA POOL# 334988</v>
          </cell>
          <cell r="F408">
            <v>107.409998</v>
          </cell>
          <cell r="G408">
            <v>1650.37</v>
          </cell>
          <cell r="H408">
            <v>264059.84000000003</v>
          </cell>
          <cell r="I408">
            <v>283626.67</v>
          </cell>
          <cell r="J408">
            <v>1</v>
          </cell>
        </row>
        <row r="409">
          <cell r="A409" t="str">
            <v>36224QDS2</v>
          </cell>
          <cell r="B409" t="str">
            <v>36224QDS2</v>
          </cell>
          <cell r="C409">
            <v>7</v>
          </cell>
          <cell r="D409">
            <v>39401</v>
          </cell>
          <cell r="E409" t="str">
            <v>GNMA POOL# 335013</v>
          </cell>
          <cell r="F409">
            <v>107.124993</v>
          </cell>
          <cell r="G409">
            <v>371.34</v>
          </cell>
          <cell r="H409">
            <v>63658.87</v>
          </cell>
          <cell r="I409">
            <v>68194.559999999998</v>
          </cell>
          <cell r="J409">
            <v>1</v>
          </cell>
        </row>
        <row r="410">
          <cell r="A410" t="str">
            <v>36224QEE2</v>
          </cell>
          <cell r="B410" t="str">
            <v>36224QEE2</v>
          </cell>
          <cell r="C410">
            <v>7</v>
          </cell>
          <cell r="D410">
            <v>39370</v>
          </cell>
          <cell r="E410" t="str">
            <v>GNMA POOL# 335033</v>
          </cell>
          <cell r="F410">
            <v>107.12505299999999</v>
          </cell>
          <cell r="G410">
            <v>39.409999999999997</v>
          </cell>
          <cell r="H410">
            <v>6756.16</v>
          </cell>
          <cell r="I410">
            <v>7237.54</v>
          </cell>
          <cell r="J410">
            <v>1</v>
          </cell>
        </row>
        <row r="411">
          <cell r="A411" t="str">
            <v>36224QMK9</v>
          </cell>
          <cell r="B411" t="str">
            <v>36224QMK9</v>
          </cell>
          <cell r="C411">
            <v>6.5</v>
          </cell>
          <cell r="D411">
            <v>39859</v>
          </cell>
          <cell r="E411" t="str">
            <v>GNMA POOL# 335262</v>
          </cell>
          <cell r="F411">
            <v>105.311999</v>
          </cell>
          <cell r="G411">
            <v>595.55999999999995</v>
          </cell>
          <cell r="H411">
            <v>109948.81</v>
          </cell>
          <cell r="I411">
            <v>115789.29</v>
          </cell>
          <cell r="J411">
            <v>1</v>
          </cell>
        </row>
        <row r="412">
          <cell r="A412" t="str">
            <v>36224QQM1</v>
          </cell>
          <cell r="B412" t="str">
            <v>36224QQM1</v>
          </cell>
          <cell r="C412">
            <v>7</v>
          </cell>
          <cell r="D412">
            <v>39431</v>
          </cell>
          <cell r="E412" t="str">
            <v>GNMA POOL# 335360</v>
          </cell>
          <cell r="F412">
            <v>107.12499800000001</v>
          </cell>
          <cell r="G412">
            <v>473.54</v>
          </cell>
          <cell r="H412">
            <v>81177.850000000006</v>
          </cell>
          <cell r="I412">
            <v>86961.77</v>
          </cell>
          <cell r="J412">
            <v>1</v>
          </cell>
        </row>
        <row r="413">
          <cell r="A413" t="str">
            <v>36224QSW7</v>
          </cell>
          <cell r="B413" t="str">
            <v>36224QSW7</v>
          </cell>
          <cell r="C413">
            <v>7</v>
          </cell>
          <cell r="D413">
            <v>44849</v>
          </cell>
          <cell r="E413" t="str">
            <v>GNMA POOL# 335433</v>
          </cell>
          <cell r="F413">
            <v>104.95600399999999</v>
          </cell>
          <cell r="G413">
            <v>397.78</v>
          </cell>
          <cell r="H413">
            <v>68191.23</v>
          </cell>
          <cell r="I413">
            <v>71570.789999999994</v>
          </cell>
          <cell r="J413">
            <v>1</v>
          </cell>
        </row>
        <row r="414">
          <cell r="A414" t="str">
            <v>36224QUG9</v>
          </cell>
          <cell r="B414" t="str">
            <v>36224QUG9</v>
          </cell>
          <cell r="C414">
            <v>7</v>
          </cell>
          <cell r="D414">
            <v>39401</v>
          </cell>
          <cell r="E414" t="str">
            <v>GNMA POOL# 335483</v>
          </cell>
          <cell r="F414">
            <v>107.12503</v>
          </cell>
          <cell r="G414">
            <v>49.34</v>
          </cell>
          <cell r="H414">
            <v>8458.2099999999991</v>
          </cell>
          <cell r="I414">
            <v>9060.86</v>
          </cell>
          <cell r="J414">
            <v>1</v>
          </cell>
        </row>
        <row r="415">
          <cell r="A415" t="str">
            <v>36224QWX0</v>
          </cell>
          <cell r="B415" t="str">
            <v>36224QWX0</v>
          </cell>
          <cell r="C415">
            <v>7.5</v>
          </cell>
          <cell r="D415">
            <v>39370</v>
          </cell>
          <cell r="E415" t="str">
            <v>GNMA POOL# 335562</v>
          </cell>
          <cell r="F415">
            <v>107.41000200000001</v>
          </cell>
          <cell r="G415">
            <v>221.78</v>
          </cell>
          <cell r="H415">
            <v>35485.279999999999</v>
          </cell>
          <cell r="I415">
            <v>38114.74</v>
          </cell>
          <cell r="J415">
            <v>1</v>
          </cell>
        </row>
        <row r="416">
          <cell r="A416" t="str">
            <v>36224QXB7</v>
          </cell>
          <cell r="B416" t="str">
            <v>36224QXB7</v>
          </cell>
          <cell r="C416">
            <v>7.5</v>
          </cell>
          <cell r="D416">
            <v>39401</v>
          </cell>
          <cell r="E416" t="str">
            <v>GNMA POOL# 335574</v>
          </cell>
          <cell r="F416">
            <v>107.410011</v>
          </cell>
          <cell r="G416">
            <v>184.93</v>
          </cell>
          <cell r="H416">
            <v>29588.62</v>
          </cell>
          <cell r="I416">
            <v>31781.14</v>
          </cell>
          <cell r="J416">
            <v>1</v>
          </cell>
        </row>
        <row r="417">
          <cell r="A417" t="str">
            <v>36224QXC5</v>
          </cell>
          <cell r="B417" t="str">
            <v>36224QXC5</v>
          </cell>
          <cell r="C417">
            <v>7</v>
          </cell>
          <cell r="D417">
            <v>39370</v>
          </cell>
          <cell r="E417" t="str">
            <v>GNMA POOL# 335575</v>
          </cell>
          <cell r="F417">
            <v>107.124934</v>
          </cell>
          <cell r="G417">
            <v>41.01</v>
          </cell>
          <cell r="H417">
            <v>7029.96</v>
          </cell>
          <cell r="I417">
            <v>7530.84</v>
          </cell>
          <cell r="J417">
            <v>1</v>
          </cell>
        </row>
        <row r="418">
          <cell r="A418" t="str">
            <v>36224QXJ0</v>
          </cell>
          <cell r="B418" t="str">
            <v>36224QXJ0</v>
          </cell>
          <cell r="C418">
            <v>7</v>
          </cell>
          <cell r="D418">
            <v>39401</v>
          </cell>
          <cell r="E418" t="str">
            <v>GNMA POOL# 335581</v>
          </cell>
          <cell r="F418">
            <v>107.125006</v>
          </cell>
          <cell r="G418">
            <v>378.17</v>
          </cell>
          <cell r="H418">
            <v>64829.98</v>
          </cell>
          <cell r="I418">
            <v>69449.119999999995</v>
          </cell>
          <cell r="J418">
            <v>1</v>
          </cell>
        </row>
        <row r="419">
          <cell r="A419" t="str">
            <v>36224QZ90</v>
          </cell>
          <cell r="B419" t="str">
            <v>36224QZ90</v>
          </cell>
          <cell r="C419">
            <v>7.5</v>
          </cell>
          <cell r="D419">
            <v>39553</v>
          </cell>
          <cell r="E419" t="str">
            <v>GNMA POOL# 335668</v>
          </cell>
          <cell r="F419">
            <v>107.432998</v>
          </cell>
          <cell r="G419">
            <v>776.82</v>
          </cell>
          <cell r="H419">
            <v>124291.43</v>
          </cell>
          <cell r="I419">
            <v>133530.01</v>
          </cell>
          <cell r="J419">
            <v>1</v>
          </cell>
        </row>
        <row r="420">
          <cell r="A420" t="str">
            <v>36224QZD1</v>
          </cell>
          <cell r="B420" t="str">
            <v>36224QZD1</v>
          </cell>
          <cell r="C420">
            <v>7.5</v>
          </cell>
          <cell r="D420">
            <v>39493</v>
          </cell>
          <cell r="E420" t="str">
            <v>GNMA POOL# 335640</v>
          </cell>
          <cell r="F420">
            <v>107.433002</v>
          </cell>
          <cell r="G420">
            <v>46.22</v>
          </cell>
          <cell r="H420">
            <v>7394.59</v>
          </cell>
          <cell r="I420">
            <v>7944.23</v>
          </cell>
          <cell r="J420">
            <v>1</v>
          </cell>
        </row>
        <row r="421">
          <cell r="A421" t="str">
            <v>36224QZG4</v>
          </cell>
          <cell r="B421" t="str">
            <v>36224QZG4</v>
          </cell>
          <cell r="C421">
            <v>7</v>
          </cell>
          <cell r="D421">
            <v>39522</v>
          </cell>
          <cell r="E421" t="str">
            <v>GNMA POOL# 335643</v>
          </cell>
          <cell r="F421">
            <v>107.138002</v>
          </cell>
          <cell r="G421">
            <v>771.97</v>
          </cell>
          <cell r="H421">
            <v>132336.9</v>
          </cell>
          <cell r="I421">
            <v>141783.10999999999</v>
          </cell>
          <cell r="J421">
            <v>1</v>
          </cell>
        </row>
        <row r="422">
          <cell r="A422" t="str">
            <v>36224QZS8</v>
          </cell>
          <cell r="B422" t="str">
            <v>36224QZS8</v>
          </cell>
          <cell r="C422">
            <v>7.5</v>
          </cell>
          <cell r="D422">
            <v>39522</v>
          </cell>
          <cell r="E422" t="str">
            <v>GNMA POOL# 335653</v>
          </cell>
          <cell r="F422">
            <v>107.433004</v>
          </cell>
          <cell r="G422">
            <v>137.94</v>
          </cell>
          <cell r="H422">
            <v>22070.62</v>
          </cell>
          <cell r="I422">
            <v>23711.13</v>
          </cell>
          <cell r="J422">
            <v>1</v>
          </cell>
        </row>
        <row r="423">
          <cell r="A423" t="str">
            <v>36224R4D3</v>
          </cell>
          <cell r="B423" t="str">
            <v>36224R4D3</v>
          </cell>
          <cell r="C423">
            <v>7</v>
          </cell>
          <cell r="D423">
            <v>39493</v>
          </cell>
          <cell r="E423" t="str">
            <v>GNMA POOL# 336620</v>
          </cell>
          <cell r="F423">
            <v>107.125004</v>
          </cell>
          <cell r="G423">
            <v>341.74</v>
          </cell>
          <cell r="H423">
            <v>58583.97</v>
          </cell>
          <cell r="I423">
            <v>62758.080000000002</v>
          </cell>
          <cell r="J423">
            <v>1</v>
          </cell>
        </row>
        <row r="424">
          <cell r="A424" t="str">
            <v>36224RCR3</v>
          </cell>
          <cell r="B424" t="str">
            <v>36224RCR3</v>
          </cell>
          <cell r="C424">
            <v>7</v>
          </cell>
          <cell r="D424">
            <v>39401</v>
          </cell>
          <cell r="E424" t="str">
            <v>GNMA POOL# 335880</v>
          </cell>
          <cell r="F424">
            <v>107.124994</v>
          </cell>
          <cell r="G424">
            <v>338.19</v>
          </cell>
          <cell r="H424">
            <v>57974.93</v>
          </cell>
          <cell r="I424">
            <v>62105.64</v>
          </cell>
          <cell r="J424">
            <v>1</v>
          </cell>
        </row>
        <row r="425">
          <cell r="A425" t="str">
            <v>36224RE34</v>
          </cell>
          <cell r="B425" t="str">
            <v>36224RE34</v>
          </cell>
          <cell r="C425">
            <v>7</v>
          </cell>
          <cell r="D425">
            <v>39370</v>
          </cell>
          <cell r="E425" t="str">
            <v>GNMA POOL# 335954</v>
          </cell>
          <cell r="F425">
            <v>107.125072</v>
          </cell>
          <cell r="G425">
            <v>34.81</v>
          </cell>
          <cell r="H425">
            <v>5968.08</v>
          </cell>
          <cell r="I425">
            <v>6393.31</v>
          </cell>
          <cell r="J425">
            <v>1</v>
          </cell>
        </row>
        <row r="426">
          <cell r="A426" t="str">
            <v>36224RFP4</v>
          </cell>
          <cell r="B426" t="str">
            <v>36224RFP4</v>
          </cell>
          <cell r="C426">
            <v>7.5</v>
          </cell>
          <cell r="D426">
            <v>39401</v>
          </cell>
          <cell r="E426" t="str">
            <v>GNMA POOL# 335974</v>
          </cell>
          <cell r="F426">
            <v>107.41000200000001</v>
          </cell>
          <cell r="G426">
            <v>558.16999999999996</v>
          </cell>
          <cell r="H426">
            <v>89307.26</v>
          </cell>
          <cell r="I426">
            <v>95924.93</v>
          </cell>
          <cell r="J426">
            <v>1</v>
          </cell>
        </row>
        <row r="427">
          <cell r="A427" t="str">
            <v>36224RGC2</v>
          </cell>
          <cell r="B427" t="str">
            <v>36224RGC2</v>
          </cell>
          <cell r="C427">
            <v>7.5</v>
          </cell>
          <cell r="D427">
            <v>39309</v>
          </cell>
          <cell r="E427" t="str">
            <v>GNMA POOL# 335995</v>
          </cell>
          <cell r="F427">
            <v>107.41000099999999</v>
          </cell>
          <cell r="G427">
            <v>324.83999999999997</v>
          </cell>
          <cell r="H427">
            <v>51975.03</v>
          </cell>
          <cell r="I427">
            <v>55826.38</v>
          </cell>
          <cell r="J427">
            <v>1</v>
          </cell>
        </row>
        <row r="428">
          <cell r="A428" t="str">
            <v>36224RS39</v>
          </cell>
          <cell r="B428" t="str">
            <v>36224RS39</v>
          </cell>
          <cell r="C428">
            <v>7.5</v>
          </cell>
          <cell r="D428">
            <v>39340</v>
          </cell>
          <cell r="E428" t="str">
            <v>GNMA POOL# 336338</v>
          </cell>
          <cell r="F428">
            <v>107.41</v>
          </cell>
          <cell r="G428">
            <v>553.65</v>
          </cell>
          <cell r="H428">
            <v>88584.48</v>
          </cell>
          <cell r="I428">
            <v>95148.59</v>
          </cell>
          <cell r="J428">
            <v>1</v>
          </cell>
        </row>
        <row r="429">
          <cell r="A429" t="str">
            <v>36224RW91</v>
          </cell>
          <cell r="B429" t="str">
            <v>36224RW91</v>
          </cell>
          <cell r="C429">
            <v>7</v>
          </cell>
          <cell r="D429">
            <v>39614</v>
          </cell>
          <cell r="E429" t="str">
            <v>GNMA POOL# 336472</v>
          </cell>
          <cell r="F429">
            <v>107.138002</v>
          </cell>
          <cell r="G429">
            <v>1216.02</v>
          </cell>
          <cell r="H429">
            <v>208460.29</v>
          </cell>
          <cell r="I429">
            <v>223340.19</v>
          </cell>
          <cell r="J429">
            <v>1</v>
          </cell>
        </row>
        <row r="430">
          <cell r="A430" t="str">
            <v>36224SHX3</v>
          </cell>
          <cell r="B430" t="str">
            <v>36224SHX3</v>
          </cell>
          <cell r="C430">
            <v>7.5</v>
          </cell>
          <cell r="D430">
            <v>39553</v>
          </cell>
          <cell r="E430" t="str">
            <v>GNMA POOL# 336946</v>
          </cell>
          <cell r="F430">
            <v>107.432997</v>
          </cell>
          <cell r="G430">
            <v>595.41</v>
          </cell>
          <cell r="H430">
            <v>95265.47</v>
          </cell>
          <cell r="I430">
            <v>102346.55</v>
          </cell>
          <cell r="J430">
            <v>1</v>
          </cell>
        </row>
        <row r="431">
          <cell r="A431" t="str">
            <v>36224SJE3</v>
          </cell>
          <cell r="B431" t="str">
            <v>36224SJE3</v>
          </cell>
          <cell r="C431">
            <v>6.5</v>
          </cell>
          <cell r="D431">
            <v>39583</v>
          </cell>
          <cell r="E431" t="str">
            <v>GNMA POOL# 336961</v>
          </cell>
          <cell r="F431">
            <v>105.429007</v>
          </cell>
          <cell r="G431">
            <v>188.79</v>
          </cell>
          <cell r="H431">
            <v>34853.89</v>
          </cell>
          <cell r="I431">
            <v>36746.11</v>
          </cell>
          <cell r="J431">
            <v>1</v>
          </cell>
        </row>
        <row r="432">
          <cell r="A432" t="str">
            <v>36224SL26</v>
          </cell>
          <cell r="B432" t="str">
            <v>36224SL26</v>
          </cell>
          <cell r="C432">
            <v>7.5</v>
          </cell>
          <cell r="D432">
            <v>39553</v>
          </cell>
          <cell r="E432" t="str">
            <v>GNMA POOL# 337045</v>
          </cell>
          <cell r="F432">
            <v>107.433007</v>
          </cell>
          <cell r="G432">
            <v>187.94</v>
          </cell>
          <cell r="H432">
            <v>30069.66</v>
          </cell>
          <cell r="I432">
            <v>32304.74</v>
          </cell>
          <cell r="J432">
            <v>1</v>
          </cell>
        </row>
        <row r="433">
          <cell r="A433" t="str">
            <v>36224SM41</v>
          </cell>
          <cell r="B433" t="str">
            <v>36224SM41</v>
          </cell>
          <cell r="C433">
            <v>7</v>
          </cell>
          <cell r="D433">
            <v>39614</v>
          </cell>
          <cell r="E433" t="str">
            <v>GNMA POOL# 337079</v>
          </cell>
          <cell r="F433">
            <v>107.138001</v>
          </cell>
          <cell r="G433">
            <v>927.33</v>
          </cell>
          <cell r="H433">
            <v>158970.54999999999</v>
          </cell>
          <cell r="I433">
            <v>170317.87</v>
          </cell>
          <cell r="J433">
            <v>1</v>
          </cell>
        </row>
        <row r="434">
          <cell r="A434" t="str">
            <v>36224SMM1</v>
          </cell>
          <cell r="B434" t="str">
            <v>36224SMM1</v>
          </cell>
          <cell r="C434">
            <v>7</v>
          </cell>
          <cell r="D434">
            <v>39583</v>
          </cell>
          <cell r="E434" t="str">
            <v>GNMA POOL# 337064</v>
          </cell>
          <cell r="F434">
            <v>107.138003</v>
          </cell>
          <cell r="G434">
            <v>816.44</v>
          </cell>
          <cell r="H434">
            <v>139961.26999999999</v>
          </cell>
          <cell r="I434">
            <v>149951.71</v>
          </cell>
          <cell r="J434">
            <v>1</v>
          </cell>
        </row>
        <row r="435">
          <cell r="A435" t="str">
            <v>36224SV58</v>
          </cell>
          <cell r="B435" t="str">
            <v>36224SV58</v>
          </cell>
          <cell r="C435">
            <v>7</v>
          </cell>
          <cell r="D435">
            <v>39614</v>
          </cell>
          <cell r="E435" t="str">
            <v>GNMA POOL# 337336</v>
          </cell>
          <cell r="F435">
            <v>107.137998</v>
          </cell>
          <cell r="G435">
            <v>761.01</v>
          </cell>
          <cell r="H435">
            <v>130459.68</v>
          </cell>
          <cell r="I435">
            <v>139771.89000000001</v>
          </cell>
          <cell r="J435">
            <v>1</v>
          </cell>
        </row>
        <row r="436">
          <cell r="A436" t="str">
            <v>36224SYP1</v>
          </cell>
          <cell r="B436" t="str">
            <v>36224SYP1</v>
          </cell>
          <cell r="C436">
            <v>7</v>
          </cell>
          <cell r="D436">
            <v>39583</v>
          </cell>
          <cell r="E436" t="str">
            <v>GNMA POOL# 337418</v>
          </cell>
          <cell r="F436">
            <v>107.13800000000001</v>
          </cell>
          <cell r="G436">
            <v>1118.6300000000001</v>
          </cell>
          <cell r="H436">
            <v>191765.06</v>
          </cell>
          <cell r="I436">
            <v>205453.25</v>
          </cell>
          <cell r="J436">
            <v>1</v>
          </cell>
        </row>
        <row r="437">
          <cell r="A437" t="str">
            <v>36224SZX3</v>
          </cell>
          <cell r="B437" t="str">
            <v>36224SZX3</v>
          </cell>
          <cell r="C437">
            <v>7</v>
          </cell>
          <cell r="D437">
            <v>39614</v>
          </cell>
          <cell r="E437" t="str">
            <v>GNMA POOL# 337458</v>
          </cell>
          <cell r="F437">
            <v>107.13799899999999</v>
          </cell>
          <cell r="G437">
            <v>3034.63</v>
          </cell>
          <cell r="H437">
            <v>520222.53</v>
          </cell>
          <cell r="I437">
            <v>557356.01</v>
          </cell>
          <cell r="J437">
            <v>1</v>
          </cell>
        </row>
        <row r="438">
          <cell r="A438" t="str">
            <v>36224T2N9</v>
          </cell>
          <cell r="B438" t="str">
            <v>36224T2N9</v>
          </cell>
          <cell r="C438">
            <v>7</v>
          </cell>
          <cell r="D438">
            <v>39431</v>
          </cell>
          <cell r="E438" t="str">
            <v>GNMA POOL# 338381</v>
          </cell>
          <cell r="F438">
            <v>107.124999</v>
          </cell>
          <cell r="G438">
            <v>1731.8</v>
          </cell>
          <cell r="H438">
            <v>296880.62</v>
          </cell>
          <cell r="I438">
            <v>318033.36</v>
          </cell>
          <cell r="J438">
            <v>1</v>
          </cell>
        </row>
        <row r="439">
          <cell r="A439" t="str">
            <v>36224TNB2</v>
          </cell>
          <cell r="B439" t="str">
            <v>36224TNB2</v>
          </cell>
          <cell r="C439">
            <v>7</v>
          </cell>
          <cell r="D439">
            <v>44880</v>
          </cell>
          <cell r="E439" t="str">
            <v>GNMA POOL# 337986</v>
          </cell>
          <cell r="F439">
            <v>104.955994</v>
          </cell>
          <cell r="G439">
            <v>356.45</v>
          </cell>
          <cell r="H439">
            <v>61105</v>
          </cell>
          <cell r="I439">
            <v>64133.36</v>
          </cell>
          <cell r="J439">
            <v>1</v>
          </cell>
        </row>
        <row r="440">
          <cell r="A440" t="str">
            <v>36224TT26</v>
          </cell>
          <cell r="B440" t="str">
            <v>36224TT26</v>
          </cell>
          <cell r="C440">
            <v>7.5</v>
          </cell>
          <cell r="D440">
            <v>39401</v>
          </cell>
          <cell r="E440" t="str">
            <v>GNMA POOL# 338169</v>
          </cell>
          <cell r="F440">
            <v>107.410016</v>
          </cell>
          <cell r="G440">
            <v>133.63999999999999</v>
          </cell>
          <cell r="H440">
            <v>21381.87</v>
          </cell>
          <cell r="I440">
            <v>22966.27</v>
          </cell>
          <cell r="J440">
            <v>1</v>
          </cell>
        </row>
        <row r="441">
          <cell r="A441" t="str">
            <v>36224TVW7</v>
          </cell>
          <cell r="B441" t="str">
            <v>36224TVW7</v>
          </cell>
          <cell r="C441">
            <v>7.5</v>
          </cell>
          <cell r="D441">
            <v>39431</v>
          </cell>
          <cell r="E441" t="str">
            <v>GNMA POOL# 338229</v>
          </cell>
          <cell r="F441">
            <v>107.410005</v>
          </cell>
          <cell r="G441">
            <v>529.35</v>
          </cell>
          <cell r="H441">
            <v>84696.16</v>
          </cell>
          <cell r="I441">
            <v>90972.15</v>
          </cell>
          <cell r="J441">
            <v>1</v>
          </cell>
        </row>
        <row r="442">
          <cell r="A442" t="str">
            <v>36224TWW6</v>
          </cell>
          <cell r="B442" t="str">
            <v>36224TWW6</v>
          </cell>
          <cell r="C442">
            <v>7</v>
          </cell>
          <cell r="D442">
            <v>44880</v>
          </cell>
          <cell r="E442" t="str">
            <v>GNMA POOL# 338261</v>
          </cell>
          <cell r="F442">
            <v>104.956048</v>
          </cell>
          <cell r="G442">
            <v>51.72</v>
          </cell>
          <cell r="H442">
            <v>8866.5400000000009</v>
          </cell>
          <cell r="I442">
            <v>9305.9699999999993</v>
          </cell>
          <cell r="J442">
            <v>1</v>
          </cell>
        </row>
        <row r="443">
          <cell r="A443" t="str">
            <v>36224TZY9</v>
          </cell>
          <cell r="B443" t="str">
            <v>36224TZY9</v>
          </cell>
          <cell r="C443">
            <v>7</v>
          </cell>
          <cell r="D443">
            <v>39431</v>
          </cell>
          <cell r="E443" t="str">
            <v>GNMA POOL# 338359</v>
          </cell>
          <cell r="F443">
            <v>107.125011</v>
          </cell>
          <cell r="G443">
            <v>195.77</v>
          </cell>
          <cell r="H443">
            <v>33560.51</v>
          </cell>
          <cell r="I443">
            <v>35951.699999999997</v>
          </cell>
          <cell r="J443">
            <v>1</v>
          </cell>
        </row>
        <row r="444">
          <cell r="A444" t="str">
            <v>36224TZZ6</v>
          </cell>
          <cell r="B444" t="str">
            <v>36224TZZ6</v>
          </cell>
          <cell r="C444">
            <v>7</v>
          </cell>
          <cell r="D444">
            <v>39431</v>
          </cell>
          <cell r="E444" t="str">
            <v>GNMA POOL# 338360</v>
          </cell>
          <cell r="F444">
            <v>107.124995</v>
          </cell>
          <cell r="G444">
            <v>406.96</v>
          </cell>
          <cell r="H444">
            <v>69763.98</v>
          </cell>
          <cell r="I444">
            <v>74734.66</v>
          </cell>
          <cell r="J444">
            <v>1</v>
          </cell>
        </row>
        <row r="445">
          <cell r="A445" t="str">
            <v>36224UDV6</v>
          </cell>
          <cell r="B445" t="str">
            <v>36224UDV6</v>
          </cell>
          <cell r="C445">
            <v>7.5</v>
          </cell>
          <cell r="D445">
            <v>39462</v>
          </cell>
          <cell r="E445" t="str">
            <v>GNMA POOL# 338616</v>
          </cell>
          <cell r="F445">
            <v>107.41000200000001</v>
          </cell>
          <cell r="G445">
            <v>408.2</v>
          </cell>
          <cell r="H445">
            <v>65311.45</v>
          </cell>
          <cell r="I445">
            <v>70151.03</v>
          </cell>
          <cell r="J445">
            <v>1</v>
          </cell>
        </row>
        <row r="446">
          <cell r="A446" t="str">
            <v>36224UHV2</v>
          </cell>
          <cell r="B446" t="str">
            <v>36224UHV2</v>
          </cell>
          <cell r="C446">
            <v>7</v>
          </cell>
          <cell r="D446">
            <v>39553</v>
          </cell>
          <cell r="E446" t="str">
            <v>GNMA POOL# 338744</v>
          </cell>
          <cell r="F446">
            <v>107.137998</v>
          </cell>
          <cell r="G446">
            <v>1319.83</v>
          </cell>
          <cell r="H446">
            <v>226256.16</v>
          </cell>
          <cell r="I446">
            <v>242406.32</v>
          </cell>
          <cell r="J446">
            <v>1</v>
          </cell>
        </row>
        <row r="447">
          <cell r="A447" t="str">
            <v>36224UT23</v>
          </cell>
          <cell r="B447" t="str">
            <v>36224UT23</v>
          </cell>
          <cell r="C447">
            <v>7</v>
          </cell>
          <cell r="D447">
            <v>39431</v>
          </cell>
          <cell r="E447" t="str">
            <v>GNMA POOL# 339069</v>
          </cell>
          <cell r="F447">
            <v>107.124999</v>
          </cell>
          <cell r="G447">
            <v>1610.54</v>
          </cell>
          <cell r="H447">
            <v>276093.09000000003</v>
          </cell>
          <cell r="I447">
            <v>295764.71999999997</v>
          </cell>
          <cell r="J447">
            <v>1</v>
          </cell>
        </row>
        <row r="448">
          <cell r="A448" t="str">
            <v>36224UU47</v>
          </cell>
          <cell r="B448" t="str">
            <v>36224UU47</v>
          </cell>
          <cell r="C448">
            <v>7</v>
          </cell>
          <cell r="D448">
            <v>44880</v>
          </cell>
          <cell r="E448" t="str">
            <v>GNMA POOL# 339103</v>
          </cell>
          <cell r="F448">
            <v>104.956</v>
          </cell>
          <cell r="G448">
            <v>3986.43</v>
          </cell>
          <cell r="H448">
            <v>683388.4</v>
          </cell>
          <cell r="I448">
            <v>717257.13</v>
          </cell>
          <cell r="J448">
            <v>1</v>
          </cell>
        </row>
        <row r="449">
          <cell r="A449" t="str">
            <v>36224UZ42</v>
          </cell>
          <cell r="B449" t="str">
            <v>36224UZ42</v>
          </cell>
          <cell r="C449">
            <v>7</v>
          </cell>
          <cell r="D449">
            <v>39614</v>
          </cell>
          <cell r="E449" t="str">
            <v>GNMA POOL# 339263</v>
          </cell>
          <cell r="F449">
            <v>107.13800000000001</v>
          </cell>
          <cell r="G449">
            <v>867.54</v>
          </cell>
          <cell r="H449">
            <v>148721.49</v>
          </cell>
          <cell r="I449">
            <v>159337.23000000001</v>
          </cell>
          <cell r="J449">
            <v>1</v>
          </cell>
        </row>
        <row r="450">
          <cell r="A450" t="str">
            <v>36224UZ59</v>
          </cell>
          <cell r="B450" t="str">
            <v>36224UZ59</v>
          </cell>
          <cell r="C450">
            <v>7</v>
          </cell>
          <cell r="D450">
            <v>39614</v>
          </cell>
          <cell r="E450" t="str">
            <v>GNMA POOL# 339264</v>
          </cell>
          <cell r="F450">
            <v>107.13800000000001</v>
          </cell>
          <cell r="G450">
            <v>1458.33</v>
          </cell>
          <cell r="H450">
            <v>250000.01</v>
          </cell>
          <cell r="I450">
            <v>267845.01</v>
          </cell>
          <cell r="J450">
            <v>1</v>
          </cell>
        </row>
        <row r="451">
          <cell r="A451" t="str">
            <v>36224UZB6</v>
          </cell>
          <cell r="B451" t="str">
            <v>36224UZB6</v>
          </cell>
          <cell r="C451">
            <v>7.5</v>
          </cell>
          <cell r="D451">
            <v>39522</v>
          </cell>
          <cell r="E451" t="str">
            <v>GNMA POOL# 339238</v>
          </cell>
          <cell r="F451">
            <v>107.43300000000001</v>
          </cell>
          <cell r="G451">
            <v>114.07</v>
          </cell>
          <cell r="H451">
            <v>18250.64</v>
          </cell>
          <cell r="I451">
            <v>19607.21</v>
          </cell>
          <cell r="J451">
            <v>1</v>
          </cell>
        </row>
        <row r="452">
          <cell r="A452" t="str">
            <v>36224V4Y8</v>
          </cell>
          <cell r="B452" t="str">
            <v>36224V4Y8</v>
          </cell>
          <cell r="C452">
            <v>7</v>
          </cell>
          <cell r="D452">
            <v>39370</v>
          </cell>
          <cell r="E452" t="str">
            <v>GNMA POOL# 340239</v>
          </cell>
          <cell r="F452">
            <v>107.125022</v>
          </cell>
          <cell r="G452">
            <v>31.56</v>
          </cell>
          <cell r="H452">
            <v>5410.79</v>
          </cell>
          <cell r="I452">
            <v>5796.31</v>
          </cell>
          <cell r="J452">
            <v>1</v>
          </cell>
        </row>
        <row r="453">
          <cell r="A453" t="str">
            <v>36224VBT1</v>
          </cell>
          <cell r="B453" t="str">
            <v>36224VBT1</v>
          </cell>
          <cell r="C453">
            <v>7</v>
          </cell>
          <cell r="D453">
            <v>39401</v>
          </cell>
          <cell r="E453" t="str">
            <v>GNMA POOL# 339450</v>
          </cell>
          <cell r="F453">
            <v>107.12499800000001</v>
          </cell>
          <cell r="G453">
            <v>313.86</v>
          </cell>
          <cell r="H453">
            <v>53804.65</v>
          </cell>
          <cell r="I453">
            <v>57638.23</v>
          </cell>
          <cell r="J453">
            <v>1</v>
          </cell>
        </row>
        <row r="454">
          <cell r="A454" t="str">
            <v>36224VC29</v>
          </cell>
          <cell r="B454" t="str">
            <v>36224VC29</v>
          </cell>
          <cell r="C454">
            <v>7.5</v>
          </cell>
          <cell r="D454">
            <v>39553</v>
          </cell>
          <cell r="E454" t="str">
            <v>GNMA POOL# 339489</v>
          </cell>
          <cell r="F454">
            <v>107.43300000000001</v>
          </cell>
          <cell r="G454">
            <v>1372.14</v>
          </cell>
          <cell r="H454">
            <v>219542.32</v>
          </cell>
          <cell r="I454">
            <v>235860.9</v>
          </cell>
          <cell r="J454">
            <v>1</v>
          </cell>
        </row>
        <row r="455">
          <cell r="A455" t="str">
            <v>36224WAH6</v>
          </cell>
          <cell r="B455" t="str">
            <v>36224WAH6</v>
          </cell>
          <cell r="C455">
            <v>7</v>
          </cell>
          <cell r="D455">
            <v>39493</v>
          </cell>
          <cell r="E455" t="str">
            <v>GNMA POOL# 340308</v>
          </cell>
          <cell r="F455">
            <v>107.138001</v>
          </cell>
          <cell r="G455">
            <v>816.99</v>
          </cell>
          <cell r="H455">
            <v>140055.6</v>
          </cell>
          <cell r="I455">
            <v>150052.76999999999</v>
          </cell>
          <cell r="J455">
            <v>1</v>
          </cell>
        </row>
        <row r="456">
          <cell r="A456" t="str">
            <v>36224WN90</v>
          </cell>
          <cell r="B456" t="str">
            <v>36224WN90</v>
          </cell>
          <cell r="C456">
            <v>7.5</v>
          </cell>
          <cell r="D456">
            <v>39522</v>
          </cell>
          <cell r="E456" t="str">
            <v>GNMA POOL# 340716</v>
          </cell>
          <cell r="F456">
            <v>107.432999</v>
          </cell>
          <cell r="G456">
            <v>1496.96</v>
          </cell>
          <cell r="H456">
            <v>239513.01</v>
          </cell>
          <cell r="I456">
            <v>257316.01</v>
          </cell>
          <cell r="J456">
            <v>1</v>
          </cell>
        </row>
        <row r="457">
          <cell r="A457" t="str">
            <v>36224WNC3</v>
          </cell>
          <cell r="B457" t="str">
            <v>36224WNC3</v>
          </cell>
          <cell r="C457">
            <v>7.5</v>
          </cell>
          <cell r="D457">
            <v>39522</v>
          </cell>
          <cell r="E457" t="str">
            <v>GNMA POOL# 340687</v>
          </cell>
          <cell r="F457">
            <v>107.43295000000001</v>
          </cell>
          <cell r="G457">
            <v>44.94</v>
          </cell>
          <cell r="H457">
            <v>7190.55</v>
          </cell>
          <cell r="I457">
            <v>7725.02</v>
          </cell>
          <cell r="J457">
            <v>1</v>
          </cell>
        </row>
        <row r="458">
          <cell r="A458" t="str">
            <v>36224WNF6</v>
          </cell>
          <cell r="B458" t="str">
            <v>36224WNF6</v>
          </cell>
          <cell r="C458">
            <v>7.5</v>
          </cell>
          <cell r="D458">
            <v>39522</v>
          </cell>
          <cell r="E458" t="str">
            <v>GNMA POOL# 340690</v>
          </cell>
          <cell r="F458">
            <v>107.432997</v>
          </cell>
          <cell r="G458">
            <v>421.24</v>
          </cell>
          <cell r="H458">
            <v>67397.710000000006</v>
          </cell>
          <cell r="I458">
            <v>72407.38</v>
          </cell>
          <cell r="J458">
            <v>1</v>
          </cell>
        </row>
        <row r="459">
          <cell r="A459" t="str">
            <v>36224WPB3</v>
          </cell>
          <cell r="B459" t="str">
            <v>36224WPB3</v>
          </cell>
          <cell r="C459">
            <v>8</v>
          </cell>
          <cell r="D459">
            <v>39522</v>
          </cell>
          <cell r="E459" t="str">
            <v>GNMA POOL# 340718</v>
          </cell>
          <cell r="F459">
            <v>107.078996</v>
          </cell>
          <cell r="G459">
            <v>806</v>
          </cell>
          <cell r="H459">
            <v>120899.77</v>
          </cell>
          <cell r="I459">
            <v>129458.26</v>
          </cell>
          <cell r="J459">
            <v>1</v>
          </cell>
        </row>
        <row r="460">
          <cell r="A460" t="str">
            <v>36224WPZ0</v>
          </cell>
          <cell r="B460" t="str">
            <v>36224WPZ0</v>
          </cell>
          <cell r="C460">
            <v>7.5</v>
          </cell>
          <cell r="D460">
            <v>39553</v>
          </cell>
          <cell r="E460" t="str">
            <v>GNMA POOL# 340740</v>
          </cell>
          <cell r="F460">
            <v>107.433013</v>
          </cell>
          <cell r="G460">
            <v>217.15</v>
          </cell>
          <cell r="H460">
            <v>34743.65</v>
          </cell>
          <cell r="I460">
            <v>37326.15</v>
          </cell>
          <cell r="J460">
            <v>1</v>
          </cell>
        </row>
        <row r="461">
          <cell r="A461" t="str">
            <v>36224WQC0</v>
          </cell>
          <cell r="B461" t="str">
            <v>36224WQC0</v>
          </cell>
          <cell r="C461">
            <v>6.5</v>
          </cell>
          <cell r="D461">
            <v>39553</v>
          </cell>
          <cell r="E461" t="str">
            <v>GNMA POOL# 340751</v>
          </cell>
          <cell r="F461">
            <v>105.429001</v>
          </cell>
          <cell r="G461">
            <v>394.69</v>
          </cell>
          <cell r="H461">
            <v>72865.16</v>
          </cell>
          <cell r="I461">
            <v>76821.009999999995</v>
          </cell>
          <cell r="J461">
            <v>1</v>
          </cell>
        </row>
        <row r="462">
          <cell r="A462" t="str">
            <v>36224X2N0</v>
          </cell>
          <cell r="B462" t="str">
            <v>36224X2N0</v>
          </cell>
          <cell r="C462">
            <v>7.5</v>
          </cell>
          <cell r="D462">
            <v>39522</v>
          </cell>
          <cell r="E462" t="str">
            <v>GNMA POOL# 341981</v>
          </cell>
          <cell r="F462">
            <v>107.433001</v>
          </cell>
          <cell r="G462">
            <v>544.71</v>
          </cell>
          <cell r="H462">
            <v>87152.960000000006</v>
          </cell>
          <cell r="I462">
            <v>93631.039999999994</v>
          </cell>
          <cell r="J462">
            <v>1</v>
          </cell>
        </row>
        <row r="463">
          <cell r="A463" t="str">
            <v>36224X4D0</v>
          </cell>
          <cell r="B463" t="str">
            <v>36224X4D0</v>
          </cell>
          <cell r="C463">
            <v>7.5</v>
          </cell>
          <cell r="D463">
            <v>39553</v>
          </cell>
          <cell r="E463" t="str">
            <v>GNMA POOL# 342020</v>
          </cell>
          <cell r="F463">
            <v>107.432999</v>
          </cell>
          <cell r="G463">
            <v>1109.6199999999999</v>
          </cell>
          <cell r="H463">
            <v>177538.56</v>
          </cell>
          <cell r="I463">
            <v>190735</v>
          </cell>
          <cell r="J463">
            <v>1</v>
          </cell>
        </row>
        <row r="464">
          <cell r="A464" t="str">
            <v>36224XBW0</v>
          </cell>
          <cell r="B464" t="str">
            <v>36224XBW0</v>
          </cell>
          <cell r="C464">
            <v>7</v>
          </cell>
          <cell r="D464">
            <v>44880</v>
          </cell>
          <cell r="E464" t="str">
            <v>GNMA POOL# 341253</v>
          </cell>
          <cell r="F464">
            <v>104.95599900000001</v>
          </cell>
          <cell r="G464">
            <v>487.67</v>
          </cell>
          <cell r="H464">
            <v>83600.100000000006</v>
          </cell>
          <cell r="I464">
            <v>87743.32</v>
          </cell>
          <cell r="J464">
            <v>1</v>
          </cell>
        </row>
        <row r="465">
          <cell r="A465" t="str">
            <v>36224XD32</v>
          </cell>
          <cell r="B465" t="str">
            <v>36224XD32</v>
          </cell>
          <cell r="C465">
            <v>7</v>
          </cell>
          <cell r="D465">
            <v>39401</v>
          </cell>
          <cell r="E465" t="str">
            <v>GNMA POOL# 341322</v>
          </cell>
          <cell r="F465">
            <v>107.125</v>
          </cell>
          <cell r="G465">
            <v>694.25</v>
          </cell>
          <cell r="H465">
            <v>119014.46</v>
          </cell>
          <cell r="I465">
            <v>127494.24</v>
          </cell>
          <cell r="J465">
            <v>1</v>
          </cell>
        </row>
        <row r="466">
          <cell r="A466" t="str">
            <v>36224XMT5</v>
          </cell>
          <cell r="B466" t="str">
            <v>36224XMT5</v>
          </cell>
          <cell r="C466">
            <v>7</v>
          </cell>
          <cell r="D466">
            <v>39462</v>
          </cell>
          <cell r="E466" t="str">
            <v>GNMA POOL# 341570</v>
          </cell>
          <cell r="F466">
            <v>107.13799899999999</v>
          </cell>
          <cell r="G466">
            <v>374.36</v>
          </cell>
          <cell r="H466">
            <v>64176.67</v>
          </cell>
          <cell r="I466">
            <v>68757.600000000006</v>
          </cell>
          <cell r="J466">
            <v>1</v>
          </cell>
        </row>
        <row r="467">
          <cell r="A467" t="str">
            <v>36224XP88</v>
          </cell>
          <cell r="B467" t="str">
            <v>36224XP88</v>
          </cell>
          <cell r="C467">
            <v>7.5</v>
          </cell>
          <cell r="D467">
            <v>39553</v>
          </cell>
          <cell r="E467" t="str">
            <v>GNMA POOL# 341647</v>
          </cell>
          <cell r="F467">
            <v>107.433001</v>
          </cell>
          <cell r="G467">
            <v>911.51</v>
          </cell>
          <cell r="H467">
            <v>145842.18</v>
          </cell>
          <cell r="I467">
            <v>156682.63</v>
          </cell>
          <cell r="J467">
            <v>1</v>
          </cell>
        </row>
        <row r="468">
          <cell r="A468" t="str">
            <v>36224XPW5</v>
          </cell>
          <cell r="B468" t="str">
            <v>36224XPW5</v>
          </cell>
          <cell r="C468">
            <v>7.5</v>
          </cell>
          <cell r="D468">
            <v>39522</v>
          </cell>
          <cell r="E468" t="str">
            <v>GNMA POOL# 341637</v>
          </cell>
          <cell r="F468">
            <v>107.41000200000001</v>
          </cell>
          <cell r="G468">
            <v>292.44</v>
          </cell>
          <cell r="H468">
            <v>46790.54</v>
          </cell>
          <cell r="I468">
            <v>50257.72</v>
          </cell>
          <cell r="J468">
            <v>1</v>
          </cell>
        </row>
        <row r="469">
          <cell r="A469" t="str">
            <v>36224XPX3</v>
          </cell>
          <cell r="B469" t="str">
            <v>36224XPX3</v>
          </cell>
          <cell r="C469">
            <v>7</v>
          </cell>
          <cell r="D469">
            <v>39522</v>
          </cell>
          <cell r="E469" t="str">
            <v>GNMA POOL# 341638</v>
          </cell>
          <cell r="F469">
            <v>107.124999</v>
          </cell>
          <cell r="G469">
            <v>2424.75</v>
          </cell>
          <cell r="H469">
            <v>415671.75</v>
          </cell>
          <cell r="I469">
            <v>445288.36</v>
          </cell>
          <cell r="J469">
            <v>1</v>
          </cell>
        </row>
        <row r="470">
          <cell r="A470" t="str">
            <v>36224XX97</v>
          </cell>
          <cell r="B470" t="str">
            <v>36224XX97</v>
          </cell>
          <cell r="C470">
            <v>7.5</v>
          </cell>
          <cell r="D470">
            <v>39522</v>
          </cell>
          <cell r="E470" t="str">
            <v>GNMA POOL# 341904</v>
          </cell>
          <cell r="F470">
            <v>107.432996</v>
          </cell>
          <cell r="G470">
            <v>571.6</v>
          </cell>
          <cell r="H470">
            <v>91455.59</v>
          </cell>
          <cell r="I470">
            <v>98253.48</v>
          </cell>
          <cell r="J470">
            <v>1</v>
          </cell>
        </row>
        <row r="471">
          <cell r="A471" t="str">
            <v>36224XXT3</v>
          </cell>
          <cell r="B471" t="str">
            <v>36224XXT3</v>
          </cell>
          <cell r="C471">
            <v>7.5</v>
          </cell>
          <cell r="D471">
            <v>39493</v>
          </cell>
          <cell r="E471" t="str">
            <v>GNMA POOL# 341890</v>
          </cell>
          <cell r="F471">
            <v>107.41000699999999</v>
          </cell>
          <cell r="G471">
            <v>358.03</v>
          </cell>
          <cell r="H471">
            <v>57285.37</v>
          </cell>
          <cell r="I471">
            <v>61530.22</v>
          </cell>
          <cell r="J471">
            <v>1</v>
          </cell>
        </row>
        <row r="472">
          <cell r="A472" t="str">
            <v>36224YCY3</v>
          </cell>
          <cell r="B472" t="str">
            <v>36224YCY3</v>
          </cell>
          <cell r="C472">
            <v>7.5</v>
          </cell>
          <cell r="D472">
            <v>39401</v>
          </cell>
          <cell r="E472" t="str">
            <v>GNMA POOL# 342187</v>
          </cell>
          <cell r="F472">
            <v>107.40998399999999</v>
          </cell>
          <cell r="G472">
            <v>93.17</v>
          </cell>
          <cell r="H472">
            <v>14907.05</v>
          </cell>
          <cell r="I472">
            <v>16011.66</v>
          </cell>
          <cell r="J472">
            <v>1</v>
          </cell>
        </row>
        <row r="473">
          <cell r="A473" t="str">
            <v>36224YM22</v>
          </cell>
          <cell r="B473" t="str">
            <v>36224YM22</v>
          </cell>
          <cell r="C473">
            <v>7</v>
          </cell>
          <cell r="D473">
            <v>44910</v>
          </cell>
          <cell r="E473" t="str">
            <v>GNMA POOL# 342477</v>
          </cell>
          <cell r="F473">
            <v>104.956</v>
          </cell>
          <cell r="G473">
            <v>404.2</v>
          </cell>
          <cell r="H473">
            <v>69291.97</v>
          </cell>
          <cell r="I473">
            <v>72726.080000000002</v>
          </cell>
          <cell r="J473">
            <v>1</v>
          </cell>
        </row>
        <row r="474">
          <cell r="A474" t="str">
            <v>36224YQK8</v>
          </cell>
          <cell r="B474" t="str">
            <v>36224YQK8</v>
          </cell>
          <cell r="C474">
            <v>7</v>
          </cell>
          <cell r="D474">
            <v>39522</v>
          </cell>
          <cell r="E474" t="str">
            <v>GNMA POOL# 342558</v>
          </cell>
          <cell r="F474">
            <v>107.137998</v>
          </cell>
          <cell r="G474">
            <v>863.66</v>
          </cell>
          <cell r="H474">
            <v>148056.35999999999</v>
          </cell>
          <cell r="I474">
            <v>158624.62</v>
          </cell>
          <cell r="J474">
            <v>1</v>
          </cell>
        </row>
        <row r="475">
          <cell r="A475" t="str">
            <v>36224YQL6</v>
          </cell>
          <cell r="B475" t="str">
            <v>36224YQL6</v>
          </cell>
          <cell r="C475">
            <v>7</v>
          </cell>
          <cell r="D475">
            <v>39522</v>
          </cell>
          <cell r="E475" t="str">
            <v>GNMA POOL# 342559</v>
          </cell>
          <cell r="F475">
            <v>107.13800000000001</v>
          </cell>
          <cell r="G475">
            <v>591.42999999999995</v>
          </cell>
          <cell r="H475">
            <v>101388.06</v>
          </cell>
          <cell r="I475">
            <v>108625.14</v>
          </cell>
          <cell r="J475">
            <v>1</v>
          </cell>
        </row>
        <row r="476">
          <cell r="A476" t="str">
            <v>36225AA91</v>
          </cell>
          <cell r="B476" t="str">
            <v>36225AA91</v>
          </cell>
          <cell r="C476">
            <v>6.5</v>
          </cell>
          <cell r="D476">
            <v>45519</v>
          </cell>
          <cell r="E476" t="str">
            <v>GNMA POOL# 780032</v>
          </cell>
          <cell r="F476">
            <v>103.729</v>
          </cell>
          <cell r="G476">
            <v>29196.63</v>
          </cell>
          <cell r="H476">
            <v>5390147.5599999996</v>
          </cell>
          <cell r="I476">
            <v>5591146.1600000001</v>
          </cell>
          <cell r="J476">
            <v>1</v>
          </cell>
        </row>
        <row r="477">
          <cell r="A477" t="str">
            <v>36225ABA7</v>
          </cell>
          <cell r="B477" t="str">
            <v>36225ABA7</v>
          </cell>
          <cell r="C477">
            <v>6.5</v>
          </cell>
          <cell r="D477">
            <v>45488</v>
          </cell>
          <cell r="E477" t="str">
            <v>GNMA POOL# 780033</v>
          </cell>
          <cell r="F477">
            <v>103.729</v>
          </cell>
          <cell r="G477">
            <v>58513.79</v>
          </cell>
          <cell r="H477">
            <v>10802546.09</v>
          </cell>
          <cell r="I477">
            <v>11205373.029999999</v>
          </cell>
          <cell r="J477">
            <v>1</v>
          </cell>
        </row>
        <row r="478">
          <cell r="A478" t="str">
            <v>36225AK25</v>
          </cell>
          <cell r="B478" t="str">
            <v>36225AK25</v>
          </cell>
          <cell r="C478">
            <v>6</v>
          </cell>
          <cell r="D478">
            <v>40558</v>
          </cell>
          <cell r="E478" t="str">
            <v>GNMA POOL# 780313</v>
          </cell>
          <cell r="F478">
            <v>104.422</v>
          </cell>
          <cell r="G478">
            <v>11445.85</v>
          </cell>
          <cell r="H478">
            <v>2289170.9700000002</v>
          </cell>
          <cell r="I478">
            <v>2390398.11</v>
          </cell>
          <cell r="J478">
            <v>1</v>
          </cell>
        </row>
        <row r="479">
          <cell r="A479" t="str">
            <v>36225AL73</v>
          </cell>
          <cell r="B479" t="str">
            <v>36225AL73</v>
          </cell>
          <cell r="C479">
            <v>6.5</v>
          </cell>
          <cell r="D479">
            <v>39948</v>
          </cell>
          <cell r="E479" t="str">
            <v>GNMA POOL# 780350</v>
          </cell>
          <cell r="F479">
            <v>105.429</v>
          </cell>
          <cell r="G479">
            <v>3589.03</v>
          </cell>
          <cell r="H479">
            <v>662589.78</v>
          </cell>
          <cell r="I479">
            <v>698561.78</v>
          </cell>
          <cell r="J479">
            <v>1</v>
          </cell>
        </row>
        <row r="480">
          <cell r="A480" t="str">
            <v>36225AP46</v>
          </cell>
          <cell r="B480" t="str">
            <v>36225AP46</v>
          </cell>
          <cell r="C480">
            <v>8</v>
          </cell>
          <cell r="D480">
            <v>39217</v>
          </cell>
          <cell r="E480" t="str">
            <v>GNMA POOL# 780443</v>
          </cell>
          <cell r="F480">
            <v>105.69</v>
          </cell>
          <cell r="G480">
            <v>20070.330000000002</v>
          </cell>
          <cell r="H480">
            <v>3010549.56</v>
          </cell>
          <cell r="I480">
            <v>3181849.83</v>
          </cell>
          <cell r="J480">
            <v>1</v>
          </cell>
        </row>
        <row r="481">
          <cell r="A481" t="str">
            <v>36225AQP8</v>
          </cell>
          <cell r="B481" t="str">
            <v>36225AQP8</v>
          </cell>
          <cell r="C481">
            <v>7.5</v>
          </cell>
          <cell r="D481">
            <v>39979</v>
          </cell>
          <cell r="E481" t="str">
            <v>GNMA POOL# 780462</v>
          </cell>
          <cell r="F481">
            <v>107.43300000000001</v>
          </cell>
          <cell r="G481">
            <v>4098.7700000000004</v>
          </cell>
          <cell r="H481">
            <v>655803.61</v>
          </cell>
          <cell r="I481">
            <v>704549.49</v>
          </cell>
          <cell r="J481">
            <v>1</v>
          </cell>
        </row>
        <row r="482">
          <cell r="A482" t="str">
            <v>36225AZT0</v>
          </cell>
          <cell r="B482" t="str">
            <v>36225AZT0</v>
          </cell>
          <cell r="C482">
            <v>6.5</v>
          </cell>
          <cell r="D482">
            <v>41348</v>
          </cell>
          <cell r="E482" t="str">
            <v>GNMA POOL# 780754</v>
          </cell>
          <cell r="F482">
            <v>104.958</v>
          </cell>
          <cell r="G482">
            <v>114022.64</v>
          </cell>
          <cell r="H482">
            <v>21050333.109999999</v>
          </cell>
          <cell r="I482">
            <v>22094008.629999999</v>
          </cell>
          <cell r="J482">
            <v>1</v>
          </cell>
        </row>
        <row r="483">
          <cell r="A483" t="str">
            <v>36225BRE0</v>
          </cell>
          <cell r="B483" t="str">
            <v>36225BRE0</v>
          </cell>
          <cell r="C483">
            <v>7.5</v>
          </cell>
          <cell r="D483">
            <v>42658</v>
          </cell>
          <cell r="E483" t="str">
            <v>GNMA POOL# 781385</v>
          </cell>
          <cell r="F483">
            <v>106.425</v>
          </cell>
          <cell r="G483">
            <v>71922.7</v>
          </cell>
          <cell r="H483">
            <v>11507631.460000001</v>
          </cell>
          <cell r="I483">
            <v>12246996.779999999</v>
          </cell>
          <cell r="J483">
            <v>1</v>
          </cell>
        </row>
        <row r="484">
          <cell r="A484" t="str">
            <v>3837H0MG5</v>
          </cell>
          <cell r="B484" t="str">
            <v>3837H0MG5</v>
          </cell>
          <cell r="C484">
            <v>7</v>
          </cell>
          <cell r="D484">
            <v>44485</v>
          </cell>
          <cell r="E484" t="str">
            <v>GNR      19964    B</v>
          </cell>
          <cell r="F484">
            <v>100.015</v>
          </cell>
          <cell r="G484">
            <v>6655.75</v>
          </cell>
          <cell r="H484">
            <v>1140985.71</v>
          </cell>
          <cell r="I484">
            <v>1141156.8600000001</v>
          </cell>
          <cell r="J484">
            <v>1</v>
          </cell>
        </row>
        <row r="485">
          <cell r="A485" t="str">
            <v>3837H0MM2</v>
          </cell>
          <cell r="B485" t="str">
            <v>3837H0MM2</v>
          </cell>
          <cell r="C485">
            <v>7</v>
          </cell>
          <cell r="D485">
            <v>44728</v>
          </cell>
          <cell r="E485" t="str">
            <v>GNR      19964    H</v>
          </cell>
          <cell r="F485">
            <v>100.764</v>
          </cell>
          <cell r="G485">
            <v>13267.18</v>
          </cell>
          <cell r="H485">
            <v>2274373.69</v>
          </cell>
          <cell r="I485">
            <v>2291749.9</v>
          </cell>
          <cell r="J485">
            <v>1</v>
          </cell>
        </row>
        <row r="486">
          <cell r="A486" t="str">
            <v>3837H0NM1</v>
          </cell>
          <cell r="B486" t="str">
            <v>3837H0NM1</v>
          </cell>
          <cell r="C486">
            <v>6.5</v>
          </cell>
          <cell r="D486">
            <v>43024</v>
          </cell>
          <cell r="E486" t="str">
            <v>GNR      19966    PE</v>
          </cell>
          <cell r="F486">
            <v>101.47199999999999</v>
          </cell>
          <cell r="G486">
            <v>14831.79</v>
          </cell>
          <cell r="H486">
            <v>2738177.24</v>
          </cell>
          <cell r="I486">
            <v>2778483.21</v>
          </cell>
          <cell r="J486">
            <v>1</v>
          </cell>
        </row>
        <row r="487">
          <cell r="A487" t="str">
            <v>3837H1PF2</v>
          </cell>
          <cell r="B487" t="str">
            <v>3837H1PF2</v>
          </cell>
          <cell r="C487">
            <v>6.5</v>
          </cell>
          <cell r="D487">
            <v>45097</v>
          </cell>
          <cell r="E487" t="str">
            <v>GNR      199814   PB</v>
          </cell>
          <cell r="F487">
            <v>102.67100000000001</v>
          </cell>
          <cell r="G487">
            <v>12690.99</v>
          </cell>
          <cell r="H487">
            <v>2342952.1</v>
          </cell>
          <cell r="I487">
            <v>2405532.35</v>
          </cell>
          <cell r="J487">
            <v>1</v>
          </cell>
        </row>
        <row r="488">
          <cell r="A488" t="str">
            <v>3837H3D53</v>
          </cell>
          <cell r="B488" t="str">
            <v>3837H3D53</v>
          </cell>
          <cell r="C488">
            <v>7.5</v>
          </cell>
          <cell r="D488">
            <v>39222</v>
          </cell>
          <cell r="E488" t="str">
            <v>GNR      20002    VC</v>
          </cell>
          <cell r="F488">
            <v>105.664</v>
          </cell>
          <cell r="G488">
            <v>30172.06</v>
          </cell>
          <cell r="H488">
            <v>4827529.6100000003</v>
          </cell>
          <cell r="I488">
            <v>5100960.8899999997</v>
          </cell>
          <cell r="J488">
            <v>1</v>
          </cell>
        </row>
        <row r="489">
          <cell r="A489" t="str">
            <v>3837H4AJ4</v>
          </cell>
          <cell r="B489" t="str">
            <v>3837H4AJ4</v>
          </cell>
          <cell r="C489">
            <v>7.5</v>
          </cell>
          <cell r="D489">
            <v>38949</v>
          </cell>
          <cell r="E489" t="str">
            <v>GNR      20006    VA</v>
          </cell>
          <cell r="F489">
            <v>101.211</v>
          </cell>
          <cell r="G489">
            <v>52482.64</v>
          </cell>
          <cell r="H489">
            <v>8397222.6899999995</v>
          </cell>
          <cell r="I489">
            <v>8498913.0600000005</v>
          </cell>
          <cell r="J489">
            <v>1</v>
          </cell>
        </row>
        <row r="490">
          <cell r="A490" t="str">
            <v>3837H4MY8</v>
          </cell>
          <cell r="B490" t="str">
            <v>3837H4MY8</v>
          </cell>
          <cell r="C490">
            <v>8</v>
          </cell>
          <cell r="D490">
            <v>46680</v>
          </cell>
          <cell r="E490" t="str">
            <v>GNR      20009    C</v>
          </cell>
          <cell r="F490">
            <v>100.038</v>
          </cell>
          <cell r="G490">
            <v>12067.26</v>
          </cell>
          <cell r="H490">
            <v>1810088.41</v>
          </cell>
          <cell r="I490">
            <v>1810776.24</v>
          </cell>
          <cell r="J490">
            <v>1</v>
          </cell>
        </row>
        <row r="491">
          <cell r="A491" t="str">
            <v>3837H4ZY4</v>
          </cell>
          <cell r="B491" t="str">
            <v>3837H4ZY4</v>
          </cell>
          <cell r="C491">
            <v>7.75</v>
          </cell>
          <cell r="D491">
            <v>40653</v>
          </cell>
          <cell r="E491" t="str">
            <v>GNR      200026   VA</v>
          </cell>
          <cell r="F491">
            <v>102.185</v>
          </cell>
          <cell r="G491">
            <v>75731.69</v>
          </cell>
          <cell r="H491">
            <v>11726197.4</v>
          </cell>
          <cell r="I491">
            <v>11982414.810000001</v>
          </cell>
          <cell r="J491">
            <v>1</v>
          </cell>
        </row>
        <row r="492">
          <cell r="A492" t="str">
            <v>US45950VAG14</v>
          </cell>
          <cell r="B492" t="str">
            <v>45950VAG1</v>
          </cell>
          <cell r="C492">
            <v>7.125</v>
          </cell>
          <cell r="D492">
            <v>38448</v>
          </cell>
          <cell r="E492" t="str">
            <v>INTERNATIONAL FINANCE CORPORAT</v>
          </cell>
          <cell r="F492">
            <v>110.722267</v>
          </cell>
          <cell r="G492">
            <v>227604.17</v>
          </cell>
          <cell r="H492">
            <v>10000000</v>
          </cell>
          <cell r="I492">
            <v>11072226.699999999</v>
          </cell>
          <cell r="J492">
            <v>1</v>
          </cell>
        </row>
        <row r="493">
          <cell r="A493" t="str">
            <v>BE0000275819</v>
          </cell>
          <cell r="B493">
            <v>4177126</v>
          </cell>
          <cell r="C493">
            <v>7.75</v>
          </cell>
          <cell r="D493">
            <v>38275</v>
          </cell>
          <cell r="E493" t="str">
            <v>BGB7.75 10/15/04</v>
          </cell>
          <cell r="F493">
            <v>106.113259</v>
          </cell>
          <cell r="G493">
            <v>306815.07</v>
          </cell>
          <cell r="H493">
            <v>5000000</v>
          </cell>
          <cell r="I493">
            <v>5305662.9400000004</v>
          </cell>
          <cell r="J493">
            <v>1.019992</v>
          </cell>
        </row>
        <row r="494">
          <cell r="A494" t="str">
            <v>DE0001134963</v>
          </cell>
          <cell r="B494">
            <v>4367381</v>
          </cell>
          <cell r="C494">
            <v>7.375</v>
          </cell>
          <cell r="D494">
            <v>38355</v>
          </cell>
          <cell r="F494">
            <v>106.021727</v>
          </cell>
          <cell r="G494">
            <v>274491.44</v>
          </cell>
          <cell r="H494">
            <v>6500000</v>
          </cell>
          <cell r="I494">
            <v>6891412.2400000002</v>
          </cell>
          <cell r="J494">
            <v>1.019992</v>
          </cell>
        </row>
        <row r="495">
          <cell r="A495" t="str">
            <v>DE0001141356</v>
          </cell>
          <cell r="B495">
            <v>5981315</v>
          </cell>
          <cell r="C495">
            <v>5</v>
          </cell>
          <cell r="D495">
            <v>38492</v>
          </cell>
          <cell r="F495">
            <v>101.07896700000001</v>
          </cell>
          <cell r="G495">
            <v>9863.01</v>
          </cell>
          <cell r="H495">
            <v>1000000</v>
          </cell>
          <cell r="I495">
            <v>1010789.67</v>
          </cell>
          <cell r="J495">
            <v>1.019992</v>
          </cell>
        </row>
        <row r="496">
          <cell r="A496" t="str">
            <v>DK0009917833</v>
          </cell>
          <cell r="B496">
            <v>4257341</v>
          </cell>
          <cell r="C496">
            <v>7</v>
          </cell>
          <cell r="D496">
            <v>38336</v>
          </cell>
          <cell r="E496" t="str">
            <v>KINGDOM OF DENMARK</v>
          </cell>
          <cell r="F496">
            <v>14.022074</v>
          </cell>
          <cell r="G496">
            <v>1749041.1</v>
          </cell>
          <cell r="H496">
            <v>40000000</v>
          </cell>
          <cell r="I496">
            <v>5608829.7699999996</v>
          </cell>
          <cell r="J496">
            <v>7.5774999999999997</v>
          </cell>
        </row>
        <row r="497">
          <cell r="A497" t="str">
            <v>FR0000499311</v>
          </cell>
          <cell r="B497">
            <v>5961481</v>
          </cell>
          <cell r="C497">
            <v>3.5380007999999998</v>
          </cell>
          <cell r="D497">
            <v>38449</v>
          </cell>
          <cell r="E497" t="str">
            <v>CAISSE NATIONALE DES CAISSES D</v>
          </cell>
          <cell r="F497">
            <v>98.030180999999999</v>
          </cell>
          <cell r="G497">
            <v>2260.39</v>
          </cell>
          <cell r="H497">
            <v>1000000</v>
          </cell>
          <cell r="I497">
            <v>980301.81</v>
          </cell>
          <cell r="J497">
            <v>1.019992</v>
          </cell>
        </row>
        <row r="498">
          <cell r="A498" t="str">
            <v>FR0101659813</v>
          </cell>
          <cell r="B498">
            <v>5914559</v>
          </cell>
          <cell r="C498">
            <v>5</v>
          </cell>
          <cell r="D498">
            <v>38545</v>
          </cell>
          <cell r="E498" t="str">
            <v>BTNS 5 07/12/05</v>
          </cell>
          <cell r="F498">
            <v>100.961123</v>
          </cell>
          <cell r="G498">
            <v>5205.4799999999996</v>
          </cell>
          <cell r="H498">
            <v>2000000</v>
          </cell>
          <cell r="I498">
            <v>2019222.46</v>
          </cell>
          <cell r="J498">
            <v>1.019992</v>
          </cell>
        </row>
        <row r="499">
          <cell r="A499" t="str">
            <v>FR0104446457</v>
          </cell>
          <cell r="B499">
            <v>7389326</v>
          </cell>
          <cell r="C499">
            <v>0</v>
          </cell>
          <cell r="D499">
            <v>37497</v>
          </cell>
          <cell r="E499" t="str">
            <v>FRANCE (REPUBLIC OF)</v>
          </cell>
          <cell r="F499">
            <v>97.451426999999995</v>
          </cell>
          <cell r="G499">
            <v>34795.01</v>
          </cell>
          <cell r="H499">
            <v>11000000</v>
          </cell>
          <cell r="I499">
            <v>10719656.949999999</v>
          </cell>
          <cell r="J499">
            <v>1.019992</v>
          </cell>
        </row>
        <row r="500">
          <cell r="A500" t="str">
            <v>FR0104446564</v>
          </cell>
          <cell r="B500">
            <v>7391729</v>
          </cell>
          <cell r="C500">
            <v>0</v>
          </cell>
          <cell r="D500">
            <v>37617</v>
          </cell>
          <cell r="E500" t="str">
            <v>FRANCE (REPUBLIC OF)</v>
          </cell>
          <cell r="F500">
            <v>96.413407000000007</v>
          </cell>
          <cell r="G500">
            <v>11925.07</v>
          </cell>
          <cell r="H500">
            <v>4000000</v>
          </cell>
          <cell r="I500">
            <v>3856536.3</v>
          </cell>
          <cell r="J500">
            <v>1.019992</v>
          </cell>
        </row>
        <row r="501">
          <cell r="A501" t="str">
            <v>IT0001305454</v>
          </cell>
          <cell r="B501">
            <v>5631416</v>
          </cell>
          <cell r="C501">
            <v>3.25</v>
          </cell>
          <cell r="D501">
            <v>38018</v>
          </cell>
          <cell r="F501">
            <v>97.654467999999994</v>
          </cell>
          <cell r="G501">
            <v>11312.15</v>
          </cell>
          <cell r="H501">
            <v>700000</v>
          </cell>
          <cell r="I501">
            <v>683581.27</v>
          </cell>
          <cell r="J501">
            <v>1.019992</v>
          </cell>
        </row>
        <row r="502">
          <cell r="A502" t="str">
            <v>IT0001326567</v>
          </cell>
          <cell r="B502">
            <v>5677120</v>
          </cell>
          <cell r="C502">
            <v>3.25</v>
          </cell>
          <cell r="D502">
            <v>38092</v>
          </cell>
          <cell r="E502" t="str">
            <v>BTPS 3.25 04/15/04</v>
          </cell>
          <cell r="F502">
            <v>97.518013999999994</v>
          </cell>
          <cell r="G502">
            <v>57008.2</v>
          </cell>
          <cell r="H502">
            <v>6000000</v>
          </cell>
          <cell r="I502">
            <v>5851080.8300000001</v>
          </cell>
          <cell r="J502">
            <v>1.019992</v>
          </cell>
        </row>
        <row r="503">
          <cell r="A503" t="str">
            <v>IT0003101992</v>
          </cell>
          <cell r="B503">
            <v>7109289</v>
          </cell>
          <cell r="C503">
            <v>4.5</v>
          </cell>
          <cell r="D503">
            <v>38061</v>
          </cell>
          <cell r="F503">
            <v>99.455485999999993</v>
          </cell>
          <cell r="G503">
            <v>101250</v>
          </cell>
          <cell r="H503">
            <v>6000000</v>
          </cell>
          <cell r="I503">
            <v>5967329.1600000001</v>
          </cell>
          <cell r="J503">
            <v>1.019992</v>
          </cell>
        </row>
        <row r="504">
          <cell r="A504" t="str">
            <v>LU0002911708</v>
          </cell>
          <cell r="B504" t="str">
            <v>Y03382CB5</v>
          </cell>
          <cell r="C504">
            <v>0</v>
          </cell>
          <cell r="D504">
            <v>38230</v>
          </cell>
          <cell r="E504" t="str">
            <v>ASIAN DEVELOPMENT BANK</v>
          </cell>
          <cell r="F504">
            <v>94.362324999999998</v>
          </cell>
          <cell r="G504">
            <v>0</v>
          </cell>
          <cell r="H504">
            <v>10000000</v>
          </cell>
          <cell r="I504">
            <v>9436232.5</v>
          </cell>
          <cell r="J504">
            <v>1</v>
          </cell>
        </row>
        <row r="505">
          <cell r="A505" t="str">
            <v>NL0000102663</v>
          </cell>
          <cell r="B505">
            <v>7300424</v>
          </cell>
          <cell r="C505">
            <v>4</v>
          </cell>
          <cell r="D505">
            <v>38548</v>
          </cell>
          <cell r="E505" t="str">
            <v>NETHERLANDS (KINGDOM OF THE)</v>
          </cell>
          <cell r="F505">
            <v>98.110750999999993</v>
          </cell>
          <cell r="G505">
            <v>57271.23</v>
          </cell>
          <cell r="H505">
            <v>2600000</v>
          </cell>
          <cell r="I505">
            <v>2550879.5299999998</v>
          </cell>
          <cell r="J505">
            <v>1.019992</v>
          </cell>
        </row>
        <row r="506">
          <cell r="A506" t="str">
            <v>SE0000306805</v>
          </cell>
          <cell r="B506">
            <v>5031607</v>
          </cell>
          <cell r="C506">
            <v>4.40212</v>
          </cell>
          <cell r="D506">
            <v>39783</v>
          </cell>
          <cell r="F506">
            <v>12.170775000000001</v>
          </cell>
          <cell r="G506">
            <v>3064599.16</v>
          </cell>
          <cell r="H506">
            <v>105000000</v>
          </cell>
          <cell r="I506">
            <v>12779313.939999999</v>
          </cell>
          <cell r="J506">
            <v>9.5086999999999993</v>
          </cell>
        </row>
        <row r="507">
          <cell r="A507" t="str">
            <v>SE0000555955</v>
          </cell>
          <cell r="B507">
            <v>5681251</v>
          </cell>
          <cell r="C507">
            <v>3.7316474999999998</v>
          </cell>
          <cell r="D507">
            <v>42339</v>
          </cell>
          <cell r="F507">
            <v>11.244400000000001</v>
          </cell>
          <cell r="G507">
            <v>494826.68</v>
          </cell>
          <cell r="H507">
            <v>20000000</v>
          </cell>
          <cell r="I507">
            <v>2248879.9700000002</v>
          </cell>
          <cell r="J507">
            <v>9.5086999999999993</v>
          </cell>
        </row>
        <row r="508">
          <cell r="A508" t="str">
            <v>US008281AK33</v>
          </cell>
          <cell r="B508" t="str">
            <v>008281AK3</v>
          </cell>
          <cell r="C508">
            <v>6.75</v>
          </cell>
          <cell r="D508">
            <v>38261</v>
          </cell>
          <cell r="E508" t="str">
            <v>AFRICAN DEVELOPMENT BANK</v>
          </cell>
          <cell r="F508">
            <v>107.839348</v>
          </cell>
          <cell r="G508">
            <v>135000</v>
          </cell>
          <cell r="H508">
            <v>6000000</v>
          </cell>
          <cell r="I508">
            <v>6470360.8799999999</v>
          </cell>
          <cell r="J508">
            <v>1</v>
          </cell>
        </row>
        <row r="509">
          <cell r="A509" t="str">
            <v>US312923S716</v>
          </cell>
          <cell r="B509" t="str">
            <v>312923S71</v>
          </cell>
          <cell r="C509">
            <v>5.625</v>
          </cell>
          <cell r="D509">
            <v>38888</v>
          </cell>
          <cell r="E509" t="str">
            <v>FEDERAL HOME LOAN MORTGAGE COR</v>
          </cell>
          <cell r="F509">
            <v>103.10289</v>
          </cell>
          <cell r="G509">
            <v>89687.5</v>
          </cell>
          <cell r="H509">
            <v>14000000</v>
          </cell>
          <cell r="I509">
            <v>14434404.6</v>
          </cell>
          <cell r="J509">
            <v>1</v>
          </cell>
        </row>
        <row r="510">
          <cell r="A510" t="str">
            <v>US312924BB81</v>
          </cell>
          <cell r="B510" t="str">
            <v>312924BB8</v>
          </cell>
          <cell r="C510">
            <v>5.375</v>
          </cell>
          <cell r="D510">
            <v>38945</v>
          </cell>
          <cell r="E510" t="str">
            <v>FEDERAL HOME LOAN MORTGAGE COR</v>
          </cell>
          <cell r="F510">
            <v>104.882965</v>
          </cell>
          <cell r="G510">
            <v>221718.75</v>
          </cell>
          <cell r="H510">
            <v>9000000</v>
          </cell>
          <cell r="I510">
            <v>9439466.8499999996</v>
          </cell>
          <cell r="J510">
            <v>1</v>
          </cell>
        </row>
        <row r="511">
          <cell r="A511" t="str">
            <v>US312925FF25</v>
          </cell>
          <cell r="B511" t="str">
            <v>312925FF2</v>
          </cell>
          <cell r="C511">
            <v>4.625</v>
          </cell>
          <cell r="D511">
            <v>38453</v>
          </cell>
          <cell r="E511" t="str">
            <v>FEDERAL HOME LOAN MORTGAGE COR</v>
          </cell>
          <cell r="F511">
            <v>101.758453</v>
          </cell>
          <cell r="G511">
            <v>113055.56</v>
          </cell>
          <cell r="H511">
            <v>8000000</v>
          </cell>
          <cell r="I511">
            <v>8140676.2400000002</v>
          </cell>
          <cell r="J511">
            <v>1</v>
          </cell>
        </row>
        <row r="512">
          <cell r="A512" t="str">
            <v>US31359MLN10</v>
          </cell>
          <cell r="B512" t="str">
            <v>31359MLN1</v>
          </cell>
          <cell r="C512">
            <v>4</v>
          </cell>
          <cell r="D512">
            <v>39038</v>
          </cell>
          <cell r="E512" t="str">
            <v>FEDERAL NATIONAL MORTGAGE ASSO</v>
          </cell>
          <cell r="F512">
            <v>100.45026900000001</v>
          </cell>
          <cell r="G512">
            <v>8222.2199999999993</v>
          </cell>
          <cell r="H512">
            <v>1000000</v>
          </cell>
          <cell r="I512">
            <v>1004502.69</v>
          </cell>
          <cell r="J512">
            <v>1</v>
          </cell>
        </row>
        <row r="513">
          <cell r="A513" t="str">
            <v>US31359MNQ23</v>
          </cell>
          <cell r="B513" t="str">
            <v>31359MNQ2</v>
          </cell>
          <cell r="C513">
            <v>3</v>
          </cell>
          <cell r="D513">
            <v>38197</v>
          </cell>
          <cell r="E513" t="str">
            <v>FEDERAL NATIONAL MORTGAGE ASSO</v>
          </cell>
          <cell r="F513">
            <v>100.050995</v>
          </cell>
          <cell r="G513">
            <v>333.33</v>
          </cell>
          <cell r="H513">
            <v>2000000</v>
          </cell>
          <cell r="I513">
            <v>2001019.9</v>
          </cell>
          <cell r="J513">
            <v>1</v>
          </cell>
        </row>
        <row r="514">
          <cell r="A514" t="str">
            <v>US3136F03X87</v>
          </cell>
          <cell r="B514" t="str">
            <v>3136F03X8</v>
          </cell>
          <cell r="C514">
            <v>3.875</v>
          </cell>
          <cell r="D514">
            <v>38677</v>
          </cell>
          <cell r="E514" t="str">
            <v>FEDERAL NATIONAL MORTGAGE ASSO</v>
          </cell>
          <cell r="F514">
            <v>100.85298899999999</v>
          </cell>
          <cell r="G514">
            <v>37673.61</v>
          </cell>
          <cell r="H514">
            <v>5000000</v>
          </cell>
          <cell r="I514">
            <v>5042649.45</v>
          </cell>
          <cell r="J514">
            <v>1</v>
          </cell>
        </row>
        <row r="515">
          <cell r="A515" t="str">
            <v>US3136F1K416</v>
          </cell>
          <cell r="B515" t="str">
            <v>3136F1K41</v>
          </cell>
          <cell r="C515">
            <v>4.1500000000000004</v>
          </cell>
          <cell r="D515">
            <v>38492</v>
          </cell>
          <cell r="E515" t="str">
            <v>FEDERAL NATIONAL MORTGAGE ASSO</v>
          </cell>
          <cell r="F515">
            <v>101.932716</v>
          </cell>
          <cell r="G515">
            <v>76117.919999999998</v>
          </cell>
          <cell r="H515">
            <v>9300000</v>
          </cell>
          <cell r="I515">
            <v>9479742.5899999999</v>
          </cell>
          <cell r="J515">
            <v>1</v>
          </cell>
        </row>
        <row r="516">
          <cell r="A516" t="str">
            <v>US458182CF76</v>
          </cell>
          <cell r="B516" t="str">
            <v>458182CF7</v>
          </cell>
          <cell r="C516">
            <v>5.125</v>
          </cell>
          <cell r="D516">
            <v>38022</v>
          </cell>
          <cell r="E516" t="str">
            <v>INTER-AMERICAN DEVELOPMENT BAN</v>
          </cell>
          <cell r="F516">
            <v>104.12004899999999</v>
          </cell>
          <cell r="G516">
            <v>361241.32</v>
          </cell>
          <cell r="H516">
            <v>14500000</v>
          </cell>
          <cell r="I516">
            <v>15097407.109999999</v>
          </cell>
          <cell r="J516">
            <v>1</v>
          </cell>
        </row>
        <row r="517">
          <cell r="A517" t="str">
            <v>US459056QA84</v>
          </cell>
          <cell r="B517" t="str">
            <v>459056QA8</v>
          </cell>
          <cell r="C517">
            <v>7</v>
          </cell>
          <cell r="D517">
            <v>38379</v>
          </cell>
          <cell r="E517" t="str">
            <v>WORLD BANK (INTL BANK FOR RECO</v>
          </cell>
          <cell r="F517">
            <v>110.06972500000001</v>
          </cell>
          <cell r="G517">
            <v>11005.56</v>
          </cell>
          <cell r="H517">
            <v>14150000</v>
          </cell>
          <cell r="I517">
            <v>15574866.09</v>
          </cell>
          <cell r="J517">
            <v>1</v>
          </cell>
        </row>
        <row r="518">
          <cell r="A518" t="str">
            <v>US465410AG35</v>
          </cell>
          <cell r="B518" t="str">
            <v>465410AG3</v>
          </cell>
          <cell r="C518">
            <v>6</v>
          </cell>
          <cell r="D518">
            <v>37891</v>
          </cell>
          <cell r="E518" t="str">
            <v>ITALY</v>
          </cell>
          <cell r="F518">
            <v>104.532661</v>
          </cell>
          <cell r="G518">
            <v>102500</v>
          </cell>
          <cell r="H518">
            <v>5000000</v>
          </cell>
          <cell r="I518">
            <v>5226633.05</v>
          </cell>
          <cell r="J518">
            <v>1</v>
          </cell>
        </row>
        <row r="519">
          <cell r="A519" t="str">
            <v>US9128273T70</v>
          </cell>
          <cell r="B519" t="str">
            <v>9128273T7</v>
          </cell>
          <cell r="C519">
            <v>3.9842377999999998</v>
          </cell>
          <cell r="D519">
            <v>39462</v>
          </cell>
          <cell r="E519" t="str">
            <v>TII 3.625 01/15/08</v>
          </cell>
          <cell r="F519">
            <v>118.4224</v>
          </cell>
          <cell r="G519">
            <v>11003.05</v>
          </cell>
          <cell r="H519">
            <v>6300000</v>
          </cell>
          <cell r="I519">
            <v>7460611.2000000002</v>
          </cell>
          <cell r="J519">
            <v>1</v>
          </cell>
        </row>
        <row r="520">
          <cell r="A520" t="str">
            <v>US9128274Y56</v>
          </cell>
          <cell r="B520" t="str">
            <v>9128274Y5</v>
          </cell>
          <cell r="C520">
            <v>4.1954998000000003</v>
          </cell>
          <cell r="D520">
            <v>39828</v>
          </cell>
          <cell r="F520">
            <v>118.250547</v>
          </cell>
          <cell r="G520">
            <v>18391.23</v>
          </cell>
          <cell r="H520">
            <v>10000000</v>
          </cell>
          <cell r="I520">
            <v>11825054.720000001</v>
          </cell>
          <cell r="J520">
            <v>1</v>
          </cell>
        </row>
        <row r="521">
          <cell r="A521" t="str">
            <v>US9128275W81</v>
          </cell>
          <cell r="B521" t="str">
            <v>9128275W8</v>
          </cell>
          <cell r="C521">
            <v>4.4854083500000002</v>
          </cell>
          <cell r="D521">
            <v>40193</v>
          </cell>
          <cell r="E521" t="str">
            <v>TII 4.25 01/15/10</v>
          </cell>
          <cell r="F521">
            <v>117.9555</v>
          </cell>
          <cell r="G521">
            <v>29001.54</v>
          </cell>
          <cell r="H521">
            <v>14750000</v>
          </cell>
          <cell r="I521">
            <v>17398436.25</v>
          </cell>
          <cell r="J521">
            <v>1</v>
          </cell>
        </row>
        <row r="522">
          <cell r="A522" t="str">
            <v>US9128275Z13</v>
          </cell>
          <cell r="B522" t="str">
            <v>9128275Z1</v>
          </cell>
          <cell r="C522">
            <v>6.5</v>
          </cell>
          <cell r="D522">
            <v>40224</v>
          </cell>
          <cell r="E522" t="str">
            <v>US TREASURY NOTES</v>
          </cell>
          <cell r="F522">
            <v>100</v>
          </cell>
          <cell r="G522">
            <v>0</v>
          </cell>
          <cell r="H522">
            <v>-0.01</v>
          </cell>
          <cell r="I522">
            <v>-0.01</v>
          </cell>
          <cell r="J522">
            <v>1</v>
          </cell>
        </row>
        <row r="523">
          <cell r="A523" t="str">
            <v>US9128276D91</v>
          </cell>
          <cell r="B523" t="str">
            <v>9128276D9</v>
          </cell>
          <cell r="C523">
            <v>6.75</v>
          </cell>
          <cell r="D523">
            <v>38487</v>
          </cell>
          <cell r="E523" t="str">
            <v>UNITED STATES TREASURY</v>
          </cell>
          <cell r="F523">
            <v>110.738007</v>
          </cell>
          <cell r="G523">
            <v>776800.27</v>
          </cell>
          <cell r="H523">
            <v>55000000</v>
          </cell>
          <cell r="I523">
            <v>60905903.850000001</v>
          </cell>
          <cell r="J523">
            <v>1</v>
          </cell>
        </row>
        <row r="524">
          <cell r="A524" t="str">
            <v>US9128277F31</v>
          </cell>
          <cell r="B524" t="str">
            <v>9128277F3</v>
          </cell>
          <cell r="C524">
            <v>3.5</v>
          </cell>
          <cell r="D524">
            <v>39036</v>
          </cell>
          <cell r="E524" t="str">
            <v>UNITED STATES (OF AMERICA)</v>
          </cell>
          <cell r="F524">
            <v>100.663994</v>
          </cell>
          <cell r="G524">
            <v>65910.33</v>
          </cell>
          <cell r="H524">
            <v>13999999.99</v>
          </cell>
          <cell r="I524">
            <v>14092959.15</v>
          </cell>
          <cell r="J524">
            <v>1</v>
          </cell>
        </row>
        <row r="525">
          <cell r="A525" t="str">
            <v>US9128277K26</v>
          </cell>
          <cell r="B525" t="str">
            <v>9128277K2</v>
          </cell>
          <cell r="C525">
            <v>3</v>
          </cell>
          <cell r="D525">
            <v>38017</v>
          </cell>
          <cell r="E525" t="str">
            <v>UST 3 01/31/04</v>
          </cell>
          <cell r="F525">
            <v>101.567993</v>
          </cell>
          <cell r="G525">
            <v>0</v>
          </cell>
          <cell r="H525">
            <v>6000000</v>
          </cell>
          <cell r="I525">
            <v>6094079.5800000001</v>
          </cell>
          <cell r="J525">
            <v>1</v>
          </cell>
        </row>
        <row r="526">
          <cell r="A526" t="str">
            <v>US912828AC44</v>
          </cell>
          <cell r="B526" t="str">
            <v>912828AC4</v>
          </cell>
          <cell r="C526">
            <v>4.375</v>
          </cell>
          <cell r="D526">
            <v>39217</v>
          </cell>
          <cell r="E526" t="str">
            <v>UNITED STATES (OF AMERICA)</v>
          </cell>
          <cell r="F526">
            <v>104.031006</v>
          </cell>
          <cell r="G526">
            <v>183084.24</v>
          </cell>
          <cell r="H526">
            <v>20000000</v>
          </cell>
          <cell r="I526">
            <v>20806201.199999999</v>
          </cell>
          <cell r="J526">
            <v>1</v>
          </cell>
        </row>
        <row r="527">
          <cell r="A527" t="str">
            <v>XS0049380032</v>
          </cell>
          <cell r="B527" t="str">
            <v>V05973BS6</v>
          </cell>
          <cell r="C527">
            <v>6.5</v>
          </cell>
          <cell r="D527">
            <v>38061</v>
          </cell>
          <cell r="F527">
            <v>106.10169999999999</v>
          </cell>
          <cell r="G527">
            <v>133336.67000000001</v>
          </cell>
          <cell r="H527">
            <v>5430000</v>
          </cell>
          <cell r="I527">
            <v>5761322.3099999996</v>
          </cell>
          <cell r="J527">
            <v>1</v>
          </cell>
        </row>
        <row r="528">
          <cell r="A528" t="str">
            <v>XS0054616262</v>
          </cell>
          <cell r="B528" t="str">
            <v>A52480P45</v>
          </cell>
          <cell r="C528">
            <v>8.25</v>
          </cell>
          <cell r="D528">
            <v>38357</v>
          </cell>
          <cell r="F528">
            <v>112.194625</v>
          </cell>
          <cell r="G528">
            <v>236041.67</v>
          </cell>
          <cell r="H528">
            <v>5000000</v>
          </cell>
          <cell r="I528">
            <v>5609731.25</v>
          </cell>
          <cell r="J528">
            <v>1</v>
          </cell>
        </row>
        <row r="529">
          <cell r="A529" t="str">
            <v>XS0054636963</v>
          </cell>
          <cell r="B529" t="str">
            <v>L0593NPW3</v>
          </cell>
          <cell r="C529">
            <v>8.25</v>
          </cell>
          <cell r="D529">
            <v>38341</v>
          </cell>
          <cell r="F529">
            <v>111.4551</v>
          </cell>
          <cell r="G529">
            <v>1012916.67</v>
          </cell>
          <cell r="H529">
            <v>20000000</v>
          </cell>
          <cell r="I529">
            <v>22291020</v>
          </cell>
          <cell r="J529">
            <v>1</v>
          </cell>
        </row>
        <row r="530">
          <cell r="A530" t="str">
            <v>XS0081337940</v>
          </cell>
          <cell r="B530" t="str">
            <v>TT3354947</v>
          </cell>
          <cell r="C530">
            <v>6.25</v>
          </cell>
          <cell r="D530">
            <v>37557</v>
          </cell>
          <cell r="E530" t="str">
            <v>AFRICAN DEVELOPMENT BANK</v>
          </cell>
          <cell r="F530">
            <v>100.93040000000001</v>
          </cell>
          <cell r="G530">
            <v>284375</v>
          </cell>
          <cell r="H530">
            <v>6000000</v>
          </cell>
          <cell r="I530">
            <v>6055824</v>
          </cell>
          <cell r="J530">
            <v>1</v>
          </cell>
        </row>
        <row r="531">
          <cell r="A531" t="str">
            <v>XS0092514560</v>
          </cell>
          <cell r="B531" t="str">
            <v>XS9251456</v>
          </cell>
          <cell r="C531">
            <v>5</v>
          </cell>
          <cell r="D531">
            <v>37945</v>
          </cell>
          <cell r="E531" t="str">
            <v>ITALY</v>
          </cell>
          <cell r="F531">
            <v>103.39660000000001</v>
          </cell>
          <cell r="G531">
            <v>174305.56</v>
          </cell>
          <cell r="H531">
            <v>5000000</v>
          </cell>
          <cell r="I531">
            <v>5169830</v>
          </cell>
          <cell r="J531">
            <v>1</v>
          </cell>
        </row>
        <row r="532">
          <cell r="A532" t="str">
            <v>XS0095462353</v>
          </cell>
          <cell r="B532" t="str">
            <v>U9871ELL5</v>
          </cell>
          <cell r="C532">
            <v>6</v>
          </cell>
          <cell r="D532">
            <v>38070</v>
          </cell>
          <cell r="E532" t="str">
            <v>INT BK RECON&amp;DEV</v>
          </cell>
          <cell r="F532">
            <v>105.7182</v>
          </cell>
          <cell r="G532">
            <v>317500</v>
          </cell>
          <cell r="H532">
            <v>15000000</v>
          </cell>
          <cell r="I532">
            <v>15857730</v>
          </cell>
          <cell r="J532">
            <v>1</v>
          </cell>
        </row>
        <row r="533">
          <cell r="A533" t="str">
            <v>XS0098876955</v>
          </cell>
          <cell r="B533">
            <v>5720080</v>
          </cell>
          <cell r="C533">
            <v>3.5650008</v>
          </cell>
          <cell r="D533">
            <v>38169</v>
          </cell>
          <cell r="E533" t="str">
            <v>NORDEA BANK DANMARK A/S</v>
          </cell>
          <cell r="F533">
            <v>98.088778000000005</v>
          </cell>
          <cell r="G533">
            <v>5825.21</v>
          </cell>
          <cell r="H533">
            <v>2000000</v>
          </cell>
          <cell r="I533">
            <v>1961775.56</v>
          </cell>
          <cell r="J533">
            <v>1.019992</v>
          </cell>
        </row>
        <row r="534">
          <cell r="A534" t="str">
            <v>XS0101868890</v>
          </cell>
          <cell r="B534" t="str">
            <v>EC1777589</v>
          </cell>
          <cell r="C534">
            <v>6.375</v>
          </cell>
          <cell r="D534">
            <v>37516</v>
          </cell>
          <cell r="E534" t="str">
            <v>FONDS SOCIAL DE DEVELOPPEMENT</v>
          </cell>
          <cell r="F534">
            <v>100.5167</v>
          </cell>
          <cell r="G534">
            <v>166812.5</v>
          </cell>
          <cell r="H534">
            <v>3000000</v>
          </cell>
          <cell r="I534">
            <v>3015501</v>
          </cell>
          <cell r="J534">
            <v>1</v>
          </cell>
        </row>
        <row r="535">
          <cell r="A535" t="str">
            <v>XS0142029510</v>
          </cell>
          <cell r="B535">
            <v>3129333</v>
          </cell>
          <cell r="C535">
            <v>3.4359983999999999</v>
          </cell>
          <cell r="D535">
            <v>38014</v>
          </cell>
          <cell r="E535" t="str">
            <v>BANK OF NOVA SCOTIA</v>
          </cell>
          <cell r="F535">
            <v>97.970904000000004</v>
          </cell>
          <cell r="G535">
            <v>515.4</v>
          </cell>
          <cell r="H535">
            <v>3000000</v>
          </cell>
          <cell r="I535">
            <v>2939127.11</v>
          </cell>
          <cell r="J535">
            <v>1.019992</v>
          </cell>
        </row>
        <row r="536">
          <cell r="A536" t="str">
            <v>XS0142391209</v>
          </cell>
          <cell r="B536" t="str">
            <v>XS4239120</v>
          </cell>
          <cell r="C536">
            <v>4.625</v>
          </cell>
          <cell r="D536">
            <v>39128</v>
          </cell>
          <cell r="E536" t="str">
            <v>FREDDIE MAC</v>
          </cell>
          <cell r="F536">
            <v>98.653445000000005</v>
          </cell>
          <cell r="G536">
            <v>24746.37</v>
          </cell>
          <cell r="H536">
            <v>1200000</v>
          </cell>
          <cell r="I536">
            <v>1183841.3400000001</v>
          </cell>
          <cell r="J536">
            <v>1.019992</v>
          </cell>
        </row>
        <row r="537">
          <cell r="A537" t="str">
            <v>XS0146883581</v>
          </cell>
          <cell r="B537">
            <v>7349643</v>
          </cell>
          <cell r="C537">
            <v>4.625</v>
          </cell>
          <cell r="D537">
            <v>38487</v>
          </cell>
          <cell r="E537" t="str">
            <v>FEDERAL HOME LOAN MORTGAGE COR</v>
          </cell>
          <cell r="F537">
            <v>99.463188000000002</v>
          </cell>
          <cell r="G537">
            <v>47828.07</v>
          </cell>
          <cell r="H537">
            <v>5000000</v>
          </cell>
          <cell r="I537">
            <v>4973159.4000000004</v>
          </cell>
          <cell r="J537">
            <v>1.019992</v>
          </cell>
        </row>
      </sheetData>
      <sheetData sheetId="2"/>
      <sheetData sheetId="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icsCifiCofi"/>
      <sheetName val="Goldman"/>
      <sheetName val="Diferencias"/>
      <sheetName val="GASTOS EN EL EXTERIOR"/>
    </sheetNames>
    <sheetDataSet>
      <sheetData sheetId="0">
        <row r="5">
          <cell r="A5" t="str">
            <v>36202C6A6</v>
          </cell>
          <cell r="B5">
            <v>41518</v>
          </cell>
          <cell r="C5" t="str">
            <v>20 dic 1999</v>
          </cell>
          <cell r="D5">
            <v>311063.13</v>
          </cell>
          <cell r="E5">
            <v>287733.39</v>
          </cell>
          <cell r="F5">
            <v>316895.56</v>
          </cell>
          <cell r="G5">
            <v>29162.17</v>
          </cell>
          <cell r="H5">
            <v>0</v>
          </cell>
          <cell r="I5">
            <v>1425.71</v>
          </cell>
          <cell r="J5">
            <v>1425.71</v>
          </cell>
          <cell r="K5">
            <v>5.5</v>
          </cell>
          <cell r="L5" t="str">
            <v>30F360</v>
          </cell>
          <cell r="M5" t="str">
            <v>NPV</v>
          </cell>
        </row>
        <row r="6">
          <cell r="A6" t="str">
            <v>36202CNF6</v>
          </cell>
          <cell r="B6">
            <v>40603</v>
          </cell>
          <cell r="C6" t="str">
            <v>20 dic 1999</v>
          </cell>
          <cell r="D6">
            <v>392047.18</v>
          </cell>
          <cell r="E6">
            <v>362643.64</v>
          </cell>
          <cell r="F6">
            <v>399888.12</v>
          </cell>
          <cell r="G6">
            <v>37244.480000000003</v>
          </cell>
          <cell r="H6">
            <v>0</v>
          </cell>
          <cell r="I6">
            <v>1796.88</v>
          </cell>
          <cell r="J6">
            <v>1796.88</v>
          </cell>
          <cell r="K6">
            <v>5.5</v>
          </cell>
          <cell r="L6" t="str">
            <v>30F360</v>
          </cell>
          <cell r="M6" t="str">
            <v>NPV</v>
          </cell>
        </row>
        <row r="7">
          <cell r="A7" t="str">
            <v>36202CPF4</v>
          </cell>
          <cell r="B7" t="str">
            <v>01 abr 2011</v>
          </cell>
          <cell r="C7" t="str">
            <v>20 dic 1999</v>
          </cell>
          <cell r="D7">
            <v>450119.22</v>
          </cell>
          <cell r="E7">
            <v>416360.26</v>
          </cell>
          <cell r="F7">
            <v>459121.6</v>
          </cell>
          <cell r="G7">
            <v>42761.34</v>
          </cell>
          <cell r="H7">
            <v>0</v>
          </cell>
          <cell r="I7">
            <v>2063.0500000000002</v>
          </cell>
          <cell r="J7">
            <v>2063.0500000000002</v>
          </cell>
          <cell r="K7">
            <v>5.5</v>
          </cell>
          <cell r="L7" t="str">
            <v>30F360</v>
          </cell>
          <cell r="M7" t="str">
            <v>NPV</v>
          </cell>
        </row>
        <row r="8">
          <cell r="A8" t="str">
            <v>36202CPW7</v>
          </cell>
          <cell r="B8">
            <v>40695</v>
          </cell>
          <cell r="C8" t="str">
            <v>20 dic 1999</v>
          </cell>
          <cell r="D8">
            <v>275038.71999999997</v>
          </cell>
          <cell r="E8">
            <v>254410.81</v>
          </cell>
          <cell r="F8">
            <v>280539.49</v>
          </cell>
          <cell r="G8">
            <v>26128.68</v>
          </cell>
          <cell r="H8">
            <v>0</v>
          </cell>
          <cell r="I8">
            <v>1260.5899999999999</v>
          </cell>
          <cell r="J8">
            <v>1260.5899999999999</v>
          </cell>
          <cell r="K8">
            <v>5.5</v>
          </cell>
          <cell r="L8" t="str">
            <v>30F360</v>
          </cell>
          <cell r="M8" t="str">
            <v>NPV</v>
          </cell>
        </row>
        <row r="9">
          <cell r="A9" t="str">
            <v>36202DAG6</v>
          </cell>
          <cell r="B9" t="str">
            <v>01 ene 2014</v>
          </cell>
          <cell r="C9" t="str">
            <v>20 dic 1999</v>
          </cell>
          <cell r="D9">
            <v>399615.67</v>
          </cell>
          <cell r="E9">
            <v>369644.52</v>
          </cell>
          <cell r="F9">
            <v>407108.46</v>
          </cell>
          <cell r="G9">
            <v>37463.94</v>
          </cell>
          <cell r="H9">
            <v>0</v>
          </cell>
          <cell r="I9">
            <v>1831.57</v>
          </cell>
          <cell r="J9">
            <v>1831.57</v>
          </cell>
          <cell r="K9">
            <v>5.5</v>
          </cell>
          <cell r="L9" t="str">
            <v>30F360</v>
          </cell>
          <cell r="M9" t="str">
            <v>NPV</v>
          </cell>
        </row>
        <row r="10">
          <cell r="A10" t="str">
            <v>36202DAW1</v>
          </cell>
          <cell r="B10">
            <v>41671</v>
          </cell>
          <cell r="C10" t="str">
            <v>17 dic 1999</v>
          </cell>
          <cell r="D10">
            <v>925147.73</v>
          </cell>
          <cell r="E10">
            <v>874698.27</v>
          </cell>
          <cell r="F10">
            <v>957527.9</v>
          </cell>
          <cell r="G10">
            <v>82829.63</v>
          </cell>
          <cell r="H10">
            <v>0</v>
          </cell>
          <cell r="I10">
            <v>4625.74</v>
          </cell>
          <cell r="J10">
            <v>4625.74</v>
          </cell>
          <cell r="K10">
            <v>6</v>
          </cell>
          <cell r="L10" t="str">
            <v>30F360</v>
          </cell>
          <cell r="M10" t="str">
            <v>NPV</v>
          </cell>
        </row>
        <row r="11">
          <cell r="A11" t="str">
            <v>36202DB67</v>
          </cell>
          <cell r="B11">
            <v>41760</v>
          </cell>
          <cell r="C11" t="str">
            <v>24 ene 2000</v>
          </cell>
          <cell r="D11">
            <v>799682.83</v>
          </cell>
          <cell r="E11">
            <v>743455.16</v>
          </cell>
          <cell r="F11">
            <v>827671.73</v>
          </cell>
          <cell r="G11">
            <v>84216.57</v>
          </cell>
          <cell r="H11">
            <v>0</v>
          </cell>
          <cell r="I11">
            <v>3998.41</v>
          </cell>
          <cell r="J11">
            <v>3998.41</v>
          </cell>
          <cell r="K11">
            <v>6</v>
          </cell>
          <cell r="L11" t="str">
            <v>30F360</v>
          </cell>
          <cell r="M11" t="str">
            <v>NPV</v>
          </cell>
        </row>
        <row r="12">
          <cell r="A12" t="str">
            <v>36202DCK5</v>
          </cell>
          <cell r="B12">
            <v>41791</v>
          </cell>
          <cell r="C12" t="str">
            <v>24 ene 2000</v>
          </cell>
          <cell r="D12">
            <v>2279548.13</v>
          </cell>
          <cell r="E12">
            <v>2119267.42</v>
          </cell>
          <cell r="F12">
            <v>2359332.31</v>
          </cell>
          <cell r="G12">
            <v>240064.89</v>
          </cell>
          <cell r="H12">
            <v>0</v>
          </cell>
          <cell r="I12">
            <v>11397.74</v>
          </cell>
          <cell r="J12">
            <v>11397.74</v>
          </cell>
          <cell r="K12">
            <v>6</v>
          </cell>
          <cell r="L12" t="str">
            <v>30F360</v>
          </cell>
          <cell r="M12" t="str">
            <v>NPV</v>
          </cell>
        </row>
        <row r="13">
          <cell r="A13" t="str">
            <v>36202DCZ2</v>
          </cell>
          <cell r="B13">
            <v>41821</v>
          </cell>
          <cell r="C13" t="str">
            <v>24 ene 2000</v>
          </cell>
          <cell r="D13">
            <v>732701.7</v>
          </cell>
          <cell r="E13">
            <v>681183.62</v>
          </cell>
          <cell r="F13">
            <v>758346.26</v>
          </cell>
          <cell r="G13">
            <v>77162.64</v>
          </cell>
          <cell r="H13">
            <v>0</v>
          </cell>
          <cell r="I13">
            <v>3663.51</v>
          </cell>
          <cell r="J13">
            <v>3663.51</v>
          </cell>
          <cell r="K13">
            <v>6</v>
          </cell>
          <cell r="L13" t="str">
            <v>30F360</v>
          </cell>
          <cell r="M13" t="str">
            <v>NPV</v>
          </cell>
        </row>
        <row r="14">
          <cell r="A14" t="str">
            <v>36202DDG3</v>
          </cell>
          <cell r="B14" t="str">
            <v>01 ago 2014</v>
          </cell>
          <cell r="C14" t="str">
            <v>24 ene 2000</v>
          </cell>
          <cell r="D14">
            <v>596279.67000000004</v>
          </cell>
          <cell r="E14">
            <v>554353.77</v>
          </cell>
          <cell r="F14">
            <v>617149.46</v>
          </cell>
          <cell r="G14">
            <v>62795.69</v>
          </cell>
          <cell r="H14">
            <v>0</v>
          </cell>
          <cell r="I14">
            <v>2981.4</v>
          </cell>
          <cell r="J14">
            <v>2981.4</v>
          </cell>
          <cell r="K14">
            <v>6</v>
          </cell>
          <cell r="L14" t="str">
            <v>30F360</v>
          </cell>
          <cell r="M14" t="str">
            <v>NPV</v>
          </cell>
        </row>
        <row r="15">
          <cell r="A15" t="str">
            <v>36202DDU2</v>
          </cell>
          <cell r="B15">
            <v>41883</v>
          </cell>
          <cell r="C15" t="str">
            <v>24 ene 2000</v>
          </cell>
          <cell r="D15">
            <v>373936</v>
          </cell>
          <cell r="E15">
            <v>347643.62</v>
          </cell>
          <cell r="F15">
            <v>387023.76</v>
          </cell>
          <cell r="G15">
            <v>39380.14</v>
          </cell>
          <cell r="H15">
            <v>0</v>
          </cell>
          <cell r="I15">
            <v>1869.68</v>
          </cell>
          <cell r="J15">
            <v>1869.68</v>
          </cell>
          <cell r="K15">
            <v>6</v>
          </cell>
          <cell r="L15" t="str">
            <v>30F360</v>
          </cell>
          <cell r="M15" t="str">
            <v>NPV</v>
          </cell>
        </row>
        <row r="16">
          <cell r="A16" t="str">
            <v>36202DER8</v>
          </cell>
          <cell r="B16">
            <v>41944</v>
          </cell>
          <cell r="C16" t="str">
            <v>24 ene 2000</v>
          </cell>
          <cell r="D16">
            <v>322168.84000000003</v>
          </cell>
          <cell r="E16">
            <v>299516.34000000003</v>
          </cell>
          <cell r="F16">
            <v>333444.75</v>
          </cell>
          <cell r="G16">
            <v>33928.410000000003</v>
          </cell>
          <cell r="H16">
            <v>0</v>
          </cell>
          <cell r="I16">
            <v>1610.84</v>
          </cell>
          <cell r="J16">
            <v>1610.84</v>
          </cell>
          <cell r="K16">
            <v>6</v>
          </cell>
          <cell r="L16" t="str">
            <v>30F360</v>
          </cell>
          <cell r="M16" t="str">
            <v>NPV</v>
          </cell>
        </row>
        <row r="17">
          <cell r="A17" t="str">
            <v>36202DFM8</v>
          </cell>
          <cell r="B17" t="str">
            <v>01 ene 2015</v>
          </cell>
          <cell r="C17" t="str">
            <v>24 ene 2000</v>
          </cell>
          <cell r="D17">
            <v>318172.08</v>
          </cell>
          <cell r="E17">
            <v>295800.58</v>
          </cell>
          <cell r="F17">
            <v>329308.09999999998</v>
          </cell>
          <cell r="G17">
            <v>33507.519999999997</v>
          </cell>
          <cell r="H17">
            <v>0</v>
          </cell>
          <cell r="I17">
            <v>1590.86</v>
          </cell>
          <cell r="J17">
            <v>1590.86</v>
          </cell>
          <cell r="K17">
            <v>6</v>
          </cell>
          <cell r="L17" t="str">
            <v>30F360</v>
          </cell>
          <cell r="M17" t="str">
            <v>NPV</v>
          </cell>
        </row>
        <row r="18">
          <cell r="A18" t="str">
            <v>36203ACD6</v>
          </cell>
          <cell r="B18">
            <v>39508</v>
          </cell>
          <cell r="C18" t="str">
            <v>16 ago 2001</v>
          </cell>
          <cell r="D18">
            <v>96815.039999999994</v>
          </cell>
          <cell r="E18">
            <v>100264.09</v>
          </cell>
          <cell r="F18">
            <v>103713.11</v>
          </cell>
          <cell r="G18">
            <v>3449.02</v>
          </cell>
          <cell r="H18">
            <v>0</v>
          </cell>
          <cell r="I18">
            <v>564.75</v>
          </cell>
          <cell r="J18">
            <v>564.75</v>
          </cell>
          <cell r="K18">
            <v>7</v>
          </cell>
          <cell r="L18" t="str">
            <v>BOND</v>
          </cell>
          <cell r="M18" t="str">
            <v>NPV</v>
          </cell>
        </row>
        <row r="19">
          <cell r="A19" t="str">
            <v>36203ACH7</v>
          </cell>
          <cell r="B19" t="str">
            <v>01 abr 2008</v>
          </cell>
          <cell r="C19" t="str">
            <v>16 ago 2001</v>
          </cell>
          <cell r="D19">
            <v>207730.5</v>
          </cell>
          <cell r="E19">
            <v>216818.71</v>
          </cell>
          <cell r="F19">
            <v>223171.11</v>
          </cell>
          <cell r="G19">
            <v>6352.4</v>
          </cell>
          <cell r="H19">
            <v>0</v>
          </cell>
          <cell r="I19">
            <v>1298.32</v>
          </cell>
          <cell r="J19">
            <v>1298.32</v>
          </cell>
          <cell r="K19">
            <v>7.5</v>
          </cell>
          <cell r="L19" t="str">
            <v>BOND</v>
          </cell>
          <cell r="M19" t="str">
            <v>NPV</v>
          </cell>
        </row>
        <row r="20">
          <cell r="A20" t="str">
            <v>36203AEY8</v>
          </cell>
          <cell r="B20" t="str">
            <v>01 ene 2008</v>
          </cell>
          <cell r="C20">
            <v>36573</v>
          </cell>
          <cell r="D20">
            <v>159966.47</v>
          </cell>
          <cell r="E20">
            <v>157916.91</v>
          </cell>
          <cell r="F20">
            <v>171364.08</v>
          </cell>
          <cell r="G20">
            <v>13447.17</v>
          </cell>
          <cell r="H20">
            <v>0</v>
          </cell>
          <cell r="I20">
            <v>933.14</v>
          </cell>
          <cell r="J20">
            <v>933.14</v>
          </cell>
          <cell r="K20">
            <v>7</v>
          </cell>
          <cell r="L20" t="str">
            <v>30F360</v>
          </cell>
          <cell r="M20" t="str">
            <v>NPV</v>
          </cell>
        </row>
        <row r="21">
          <cell r="A21" t="str">
            <v>36203AFW1</v>
          </cell>
          <cell r="B21">
            <v>39508</v>
          </cell>
          <cell r="C21" t="str">
            <v>16 ago 2001</v>
          </cell>
          <cell r="D21">
            <v>45488.18</v>
          </cell>
          <cell r="E21">
            <v>47478.29</v>
          </cell>
          <cell r="F21">
            <v>48869.32</v>
          </cell>
          <cell r="G21">
            <v>1391.03</v>
          </cell>
          <cell r="H21">
            <v>0</v>
          </cell>
          <cell r="I21">
            <v>284.3</v>
          </cell>
          <cell r="J21">
            <v>284.3</v>
          </cell>
          <cell r="K21">
            <v>7.5</v>
          </cell>
          <cell r="L21" t="str">
            <v>BOND</v>
          </cell>
          <cell r="M21" t="str">
            <v>NPV</v>
          </cell>
        </row>
        <row r="22">
          <cell r="A22" t="str">
            <v>36203AGG5</v>
          </cell>
          <cell r="B22" t="str">
            <v>01 abr 2008</v>
          </cell>
          <cell r="C22" t="str">
            <v>16 ago 2001</v>
          </cell>
          <cell r="D22">
            <v>130633.08</v>
          </cell>
          <cell r="E22">
            <v>133980.54999999999</v>
          </cell>
          <cell r="F22">
            <v>137654.60999999999</v>
          </cell>
          <cell r="G22">
            <v>3674.06</v>
          </cell>
          <cell r="H22">
            <v>0</v>
          </cell>
          <cell r="I22">
            <v>707.6</v>
          </cell>
          <cell r="J22">
            <v>707.6</v>
          </cell>
          <cell r="K22">
            <v>6.5</v>
          </cell>
          <cell r="L22" t="str">
            <v>BOND</v>
          </cell>
          <cell r="M22" t="str">
            <v>NPV</v>
          </cell>
        </row>
        <row r="23">
          <cell r="A23" t="str">
            <v>36203AGJ9</v>
          </cell>
          <cell r="B23" t="str">
            <v>01 abr 2008</v>
          </cell>
          <cell r="C23" t="str">
            <v>16 ago 2001</v>
          </cell>
          <cell r="D23">
            <v>132426.75</v>
          </cell>
          <cell r="E23">
            <v>138220.42000000001</v>
          </cell>
          <cell r="F23">
            <v>142270.03</v>
          </cell>
          <cell r="G23">
            <v>4049.61</v>
          </cell>
          <cell r="H23">
            <v>0</v>
          </cell>
          <cell r="I23">
            <v>827.67</v>
          </cell>
          <cell r="J23">
            <v>827.67</v>
          </cell>
          <cell r="K23">
            <v>7.5</v>
          </cell>
          <cell r="L23" t="str">
            <v>BOND</v>
          </cell>
          <cell r="M23" t="str">
            <v>NPV</v>
          </cell>
        </row>
        <row r="24">
          <cell r="A24" t="str">
            <v>36203AR32</v>
          </cell>
          <cell r="B24">
            <v>39508</v>
          </cell>
          <cell r="C24" t="str">
            <v>16 ago 2001</v>
          </cell>
          <cell r="D24">
            <v>162936.29999999999</v>
          </cell>
          <cell r="E24">
            <v>168740.89</v>
          </cell>
          <cell r="F24">
            <v>174545.51</v>
          </cell>
          <cell r="G24">
            <v>5804.62</v>
          </cell>
          <cell r="H24">
            <v>0</v>
          </cell>
          <cell r="I24">
            <v>950.46</v>
          </cell>
          <cell r="J24">
            <v>950.46</v>
          </cell>
          <cell r="K24">
            <v>7</v>
          </cell>
          <cell r="L24" t="str">
            <v>BOND</v>
          </cell>
          <cell r="M24" t="str">
            <v>NPV</v>
          </cell>
        </row>
        <row r="25">
          <cell r="A25" t="str">
            <v>36203ASY3</v>
          </cell>
          <cell r="B25" t="str">
            <v>01 ene 2008</v>
          </cell>
          <cell r="C25">
            <v>36573</v>
          </cell>
          <cell r="D25">
            <v>344211.11</v>
          </cell>
          <cell r="E25">
            <v>339800.91</v>
          </cell>
          <cell r="F25">
            <v>368736.15</v>
          </cell>
          <cell r="G25">
            <v>28935.24</v>
          </cell>
          <cell r="H25">
            <v>0</v>
          </cell>
          <cell r="I25">
            <v>2007.9</v>
          </cell>
          <cell r="J25">
            <v>2007.9</v>
          </cell>
          <cell r="K25">
            <v>7</v>
          </cell>
          <cell r="L25" t="str">
            <v>30F360</v>
          </cell>
          <cell r="M25" t="str">
            <v>NPV</v>
          </cell>
        </row>
        <row r="26">
          <cell r="A26" t="str">
            <v>36203ATJ5</v>
          </cell>
          <cell r="B26" t="str">
            <v>01 abr 2008</v>
          </cell>
          <cell r="C26" t="str">
            <v>16 ago 2001</v>
          </cell>
          <cell r="D26">
            <v>18687.09</v>
          </cell>
          <cell r="E26">
            <v>19504.650000000001</v>
          </cell>
          <cell r="F26">
            <v>20076.099999999999</v>
          </cell>
          <cell r="G26">
            <v>571.45000000000005</v>
          </cell>
          <cell r="H26">
            <v>0</v>
          </cell>
          <cell r="I26">
            <v>116.79</v>
          </cell>
          <cell r="J26">
            <v>116.79</v>
          </cell>
          <cell r="K26">
            <v>7.5</v>
          </cell>
          <cell r="L26" t="str">
            <v>BOND</v>
          </cell>
          <cell r="M26" t="str">
            <v>NPV</v>
          </cell>
        </row>
        <row r="27">
          <cell r="A27" t="str">
            <v>36203AVH6</v>
          </cell>
          <cell r="B27">
            <v>39600</v>
          </cell>
          <cell r="C27">
            <v>36573</v>
          </cell>
          <cell r="D27">
            <v>458683.1</v>
          </cell>
          <cell r="E27">
            <v>452806.21</v>
          </cell>
          <cell r="F27">
            <v>491364.27</v>
          </cell>
          <cell r="G27">
            <v>38558.06</v>
          </cell>
          <cell r="H27">
            <v>0</v>
          </cell>
          <cell r="I27">
            <v>2675.65</v>
          </cell>
          <cell r="J27">
            <v>2675.65</v>
          </cell>
          <cell r="K27">
            <v>7</v>
          </cell>
          <cell r="L27" t="str">
            <v>30F360</v>
          </cell>
          <cell r="M27" t="str">
            <v>NPV</v>
          </cell>
        </row>
        <row r="28">
          <cell r="A28" t="str">
            <v>36203AVT0</v>
          </cell>
          <cell r="B28">
            <v>39630</v>
          </cell>
          <cell r="C28" t="str">
            <v>16 ago 2001</v>
          </cell>
          <cell r="D28">
            <v>457586.8</v>
          </cell>
          <cell r="E28">
            <v>469312.46</v>
          </cell>
          <cell r="F28">
            <v>482182.09</v>
          </cell>
          <cell r="G28">
            <v>12869.63</v>
          </cell>
          <cell r="H28">
            <v>0</v>
          </cell>
          <cell r="I28">
            <v>2478.6</v>
          </cell>
          <cell r="J28">
            <v>2478.6</v>
          </cell>
          <cell r="K28">
            <v>6.5</v>
          </cell>
          <cell r="L28" t="str">
            <v>BOND</v>
          </cell>
          <cell r="M28" t="str">
            <v>NPV</v>
          </cell>
        </row>
        <row r="29">
          <cell r="A29" t="str">
            <v>36203AYS9</v>
          </cell>
          <cell r="B29" t="str">
            <v>01 abr 2008</v>
          </cell>
          <cell r="C29" t="str">
            <v>16 ago 2001</v>
          </cell>
          <cell r="D29">
            <v>7540.28</v>
          </cell>
          <cell r="E29">
            <v>7870.16</v>
          </cell>
          <cell r="F29">
            <v>8100.75</v>
          </cell>
          <cell r="G29">
            <v>230.59</v>
          </cell>
          <cell r="H29">
            <v>0</v>
          </cell>
          <cell r="I29">
            <v>47.13</v>
          </cell>
          <cell r="J29">
            <v>47.13</v>
          </cell>
          <cell r="K29">
            <v>7.5</v>
          </cell>
          <cell r="L29" t="str">
            <v>BOND</v>
          </cell>
          <cell r="M29" t="str">
            <v>NPV</v>
          </cell>
        </row>
        <row r="30">
          <cell r="A30" t="str">
            <v>36203AZG4</v>
          </cell>
          <cell r="B30">
            <v>39508</v>
          </cell>
          <cell r="C30" t="str">
            <v>16 ago 2001</v>
          </cell>
          <cell r="D30">
            <v>16813.09</v>
          </cell>
          <cell r="E30">
            <v>17548.68</v>
          </cell>
          <cell r="F30">
            <v>18062.810000000001</v>
          </cell>
          <cell r="G30">
            <v>514.13</v>
          </cell>
          <cell r="H30">
            <v>0</v>
          </cell>
          <cell r="I30">
            <v>105.08</v>
          </cell>
          <cell r="J30">
            <v>105.08</v>
          </cell>
          <cell r="K30">
            <v>7.5</v>
          </cell>
          <cell r="L30" t="str">
            <v>BOND</v>
          </cell>
          <cell r="M30" t="str">
            <v>NPV</v>
          </cell>
        </row>
        <row r="31">
          <cell r="A31" t="str">
            <v>36203BKA1</v>
          </cell>
          <cell r="B31" t="str">
            <v>01 dic 2022</v>
          </cell>
          <cell r="C31" t="str">
            <v>20 dic 2001</v>
          </cell>
          <cell r="D31">
            <v>21534.38</v>
          </cell>
          <cell r="E31">
            <v>22113.11</v>
          </cell>
          <cell r="F31">
            <v>22601.62</v>
          </cell>
          <cell r="G31">
            <v>488.51</v>
          </cell>
          <cell r="H31">
            <v>0</v>
          </cell>
          <cell r="I31">
            <v>125.62</v>
          </cell>
          <cell r="J31">
            <v>125.62</v>
          </cell>
          <cell r="K31">
            <v>7</v>
          </cell>
          <cell r="L31" t="str">
            <v>BOND</v>
          </cell>
          <cell r="M31" t="str">
            <v>NPV</v>
          </cell>
        </row>
        <row r="32">
          <cell r="A32" t="str">
            <v>36203C2F8</v>
          </cell>
          <cell r="B32" t="str">
            <v>01 abr 2011</v>
          </cell>
          <cell r="C32">
            <v>36573</v>
          </cell>
          <cell r="D32">
            <v>148754.26</v>
          </cell>
          <cell r="E32">
            <v>141130.6</v>
          </cell>
          <cell r="F32">
            <v>154796.66</v>
          </cell>
          <cell r="G32">
            <v>13666.06</v>
          </cell>
          <cell r="H32">
            <v>0</v>
          </cell>
          <cell r="I32">
            <v>743.77</v>
          </cell>
          <cell r="J32">
            <v>743.77</v>
          </cell>
          <cell r="K32">
            <v>6</v>
          </cell>
          <cell r="L32" t="str">
            <v>30F360</v>
          </cell>
          <cell r="M32" t="str">
            <v>NPV</v>
          </cell>
        </row>
        <row r="33">
          <cell r="A33" t="str">
            <v>36203CEB4</v>
          </cell>
          <cell r="B33" t="str">
            <v>01 abr 2008</v>
          </cell>
          <cell r="C33" t="str">
            <v>16 ago 2001</v>
          </cell>
          <cell r="D33">
            <v>198532.72</v>
          </cell>
          <cell r="E33">
            <v>208583.43</v>
          </cell>
          <cell r="F33">
            <v>212586.85</v>
          </cell>
          <cell r="G33">
            <v>4003.42</v>
          </cell>
          <cell r="H33">
            <v>0</v>
          </cell>
          <cell r="I33">
            <v>1323.55</v>
          </cell>
          <cell r="J33">
            <v>1323.55</v>
          </cell>
          <cell r="K33">
            <v>8</v>
          </cell>
          <cell r="L33" t="str">
            <v>BOND</v>
          </cell>
          <cell r="M33" t="str">
            <v>NPV</v>
          </cell>
        </row>
        <row r="34">
          <cell r="A34" t="str">
            <v>36203CQE5</v>
          </cell>
          <cell r="B34">
            <v>39845</v>
          </cell>
          <cell r="C34" t="str">
            <v>22 dic 1999</v>
          </cell>
          <cell r="D34">
            <v>119785.07</v>
          </cell>
          <cell r="E34">
            <v>117726.27</v>
          </cell>
          <cell r="F34">
            <v>126148.05</v>
          </cell>
          <cell r="G34">
            <v>8421.7800000000007</v>
          </cell>
          <cell r="H34">
            <v>0</v>
          </cell>
          <cell r="I34">
            <v>648.84</v>
          </cell>
          <cell r="J34">
            <v>648.84</v>
          </cell>
          <cell r="K34">
            <v>6.5</v>
          </cell>
          <cell r="L34" t="str">
            <v>30F360</v>
          </cell>
          <cell r="M34" t="str">
            <v>NPV</v>
          </cell>
        </row>
        <row r="35">
          <cell r="A35" t="str">
            <v>36203CRK0</v>
          </cell>
          <cell r="B35">
            <v>39569</v>
          </cell>
          <cell r="C35">
            <v>36573</v>
          </cell>
          <cell r="D35">
            <v>147677.01</v>
          </cell>
          <cell r="E35">
            <v>145784.88</v>
          </cell>
          <cell r="F35">
            <v>158199</v>
          </cell>
          <cell r="G35">
            <v>12414.12</v>
          </cell>
          <cell r="H35">
            <v>0</v>
          </cell>
          <cell r="I35">
            <v>861.45</v>
          </cell>
          <cell r="J35">
            <v>861.45</v>
          </cell>
          <cell r="K35">
            <v>7</v>
          </cell>
          <cell r="L35" t="str">
            <v>30F360</v>
          </cell>
          <cell r="M35" t="str">
            <v>NPV</v>
          </cell>
        </row>
        <row r="36">
          <cell r="A36" t="str">
            <v>36203CRW4</v>
          </cell>
          <cell r="B36" t="str">
            <v>01 abr 2008</v>
          </cell>
          <cell r="C36" t="str">
            <v>16 ago 2001</v>
          </cell>
          <cell r="D36">
            <v>118103.09</v>
          </cell>
          <cell r="E36">
            <v>121129.48</v>
          </cell>
          <cell r="F36">
            <v>124451.13</v>
          </cell>
          <cell r="G36">
            <v>3321.65</v>
          </cell>
          <cell r="H36">
            <v>0</v>
          </cell>
          <cell r="I36">
            <v>639.73</v>
          </cell>
          <cell r="J36">
            <v>639.73</v>
          </cell>
          <cell r="K36">
            <v>6.5</v>
          </cell>
          <cell r="L36" t="str">
            <v>BOND</v>
          </cell>
          <cell r="M36" t="str">
            <v>NPV</v>
          </cell>
        </row>
        <row r="37">
          <cell r="A37" t="str">
            <v>36203CSD5</v>
          </cell>
          <cell r="B37">
            <v>39508</v>
          </cell>
          <cell r="C37" t="str">
            <v>16 ago 2001</v>
          </cell>
          <cell r="D37">
            <v>60801.75</v>
          </cell>
          <cell r="E37">
            <v>62967.8</v>
          </cell>
          <cell r="F37">
            <v>65133.87</v>
          </cell>
          <cell r="G37">
            <v>2166.0700000000002</v>
          </cell>
          <cell r="H37">
            <v>0</v>
          </cell>
          <cell r="I37">
            <v>354.68</v>
          </cell>
          <cell r="J37">
            <v>354.68</v>
          </cell>
          <cell r="K37">
            <v>7</v>
          </cell>
          <cell r="L37" t="str">
            <v>BOND</v>
          </cell>
          <cell r="M37" t="str">
            <v>NPV</v>
          </cell>
        </row>
        <row r="38">
          <cell r="A38" t="str">
            <v>36203CUB6</v>
          </cell>
          <cell r="B38">
            <v>39722</v>
          </cell>
          <cell r="C38" t="str">
            <v>22 dic 1999</v>
          </cell>
          <cell r="D38">
            <v>56232.15</v>
          </cell>
          <cell r="E38">
            <v>55265.67</v>
          </cell>
          <cell r="F38">
            <v>59254.63</v>
          </cell>
          <cell r="G38">
            <v>3988.96</v>
          </cell>
          <cell r="H38">
            <v>0</v>
          </cell>
          <cell r="I38">
            <v>304.58999999999997</v>
          </cell>
          <cell r="J38">
            <v>304.58999999999997</v>
          </cell>
          <cell r="K38">
            <v>6.5</v>
          </cell>
          <cell r="L38" t="str">
            <v>30F360</v>
          </cell>
          <cell r="M38" t="str">
            <v>NPV</v>
          </cell>
        </row>
        <row r="39">
          <cell r="A39" t="str">
            <v>36203D2Q2</v>
          </cell>
          <cell r="B39">
            <v>39508</v>
          </cell>
          <cell r="C39" t="str">
            <v>16 ago 2001</v>
          </cell>
          <cell r="D39">
            <v>33616.58</v>
          </cell>
          <cell r="E39">
            <v>34478</v>
          </cell>
          <cell r="F39">
            <v>35423.47</v>
          </cell>
          <cell r="G39">
            <v>945.47</v>
          </cell>
          <cell r="H39">
            <v>0</v>
          </cell>
          <cell r="I39">
            <v>182.09</v>
          </cell>
          <cell r="J39">
            <v>182.09</v>
          </cell>
          <cell r="K39">
            <v>6.5</v>
          </cell>
          <cell r="L39" t="str">
            <v>BOND</v>
          </cell>
          <cell r="M39" t="str">
            <v>NPV</v>
          </cell>
        </row>
        <row r="40">
          <cell r="A40" t="str">
            <v>36203D6U9</v>
          </cell>
          <cell r="B40">
            <v>39600</v>
          </cell>
          <cell r="C40">
            <v>36573</v>
          </cell>
          <cell r="D40">
            <v>507001.68</v>
          </cell>
          <cell r="E40">
            <v>500505.72</v>
          </cell>
          <cell r="F40">
            <v>543125.55000000005</v>
          </cell>
          <cell r="G40">
            <v>42619.83</v>
          </cell>
          <cell r="H40">
            <v>0</v>
          </cell>
          <cell r="I40">
            <v>2957.51</v>
          </cell>
          <cell r="J40">
            <v>2957.51</v>
          </cell>
          <cell r="K40">
            <v>7</v>
          </cell>
          <cell r="L40" t="str">
            <v>30F360</v>
          </cell>
          <cell r="M40" t="str">
            <v>NPV</v>
          </cell>
        </row>
        <row r="41">
          <cell r="A41" t="str">
            <v>36203DQB9</v>
          </cell>
          <cell r="B41" t="str">
            <v>01 abr 2008</v>
          </cell>
          <cell r="C41" t="str">
            <v>16 ago 2001</v>
          </cell>
          <cell r="D41">
            <v>69853.440000000002</v>
          </cell>
          <cell r="E41">
            <v>72909.52</v>
          </cell>
          <cell r="F41">
            <v>75045.649999999994</v>
          </cell>
          <cell r="G41">
            <v>2136.13</v>
          </cell>
          <cell r="H41">
            <v>0</v>
          </cell>
          <cell r="I41">
            <v>436.58</v>
          </cell>
          <cell r="J41">
            <v>436.58</v>
          </cell>
          <cell r="K41">
            <v>7.5</v>
          </cell>
          <cell r="L41" t="str">
            <v>BOND</v>
          </cell>
          <cell r="M41" t="str">
            <v>NPV</v>
          </cell>
        </row>
        <row r="42">
          <cell r="A42" t="str">
            <v>36203DT59</v>
          </cell>
          <cell r="B42">
            <v>39479</v>
          </cell>
          <cell r="C42" t="str">
            <v>16 ago 2001</v>
          </cell>
          <cell r="D42">
            <v>155956.29</v>
          </cell>
          <cell r="E42">
            <v>161512.25</v>
          </cell>
          <cell r="F42">
            <v>167068.18</v>
          </cell>
          <cell r="G42">
            <v>5555.93</v>
          </cell>
          <cell r="H42">
            <v>0</v>
          </cell>
          <cell r="I42">
            <v>909.75</v>
          </cell>
          <cell r="J42">
            <v>909.75</v>
          </cell>
          <cell r="K42">
            <v>7</v>
          </cell>
          <cell r="L42" t="str">
            <v>BOND</v>
          </cell>
          <cell r="M42" t="str">
            <v>NPV</v>
          </cell>
        </row>
        <row r="43">
          <cell r="A43" t="str">
            <v>36203EA24</v>
          </cell>
          <cell r="B43">
            <v>39600</v>
          </cell>
          <cell r="C43">
            <v>36573</v>
          </cell>
          <cell r="D43">
            <v>98657.17</v>
          </cell>
          <cell r="E43">
            <v>97393.13</v>
          </cell>
          <cell r="F43">
            <v>105686.49</v>
          </cell>
          <cell r="G43">
            <v>8293.36</v>
          </cell>
          <cell r="H43">
            <v>0</v>
          </cell>
          <cell r="I43">
            <v>575.5</v>
          </cell>
          <cell r="J43">
            <v>575.5</v>
          </cell>
          <cell r="K43">
            <v>7</v>
          </cell>
          <cell r="L43" t="str">
            <v>30F360</v>
          </cell>
          <cell r="M43" t="str">
            <v>NPV</v>
          </cell>
        </row>
        <row r="44">
          <cell r="A44" t="str">
            <v>36203EAR9</v>
          </cell>
          <cell r="B44">
            <v>39600</v>
          </cell>
          <cell r="C44">
            <v>36573</v>
          </cell>
          <cell r="D44">
            <v>382884.26</v>
          </cell>
          <cell r="E44">
            <v>377978.55</v>
          </cell>
          <cell r="F44">
            <v>410164.76</v>
          </cell>
          <cell r="G44">
            <v>32186.21</v>
          </cell>
          <cell r="H44">
            <v>0</v>
          </cell>
          <cell r="I44">
            <v>2233.4899999999998</v>
          </cell>
          <cell r="J44">
            <v>2233.4899999999998</v>
          </cell>
          <cell r="K44">
            <v>7</v>
          </cell>
          <cell r="L44" t="str">
            <v>30F360</v>
          </cell>
          <cell r="M44" t="str">
            <v>NPV</v>
          </cell>
        </row>
        <row r="45">
          <cell r="A45" t="str">
            <v>36203EBC1</v>
          </cell>
          <cell r="B45">
            <v>45108</v>
          </cell>
          <cell r="C45" t="str">
            <v>20 dic 2001</v>
          </cell>
          <cell r="D45">
            <v>1401530.85</v>
          </cell>
          <cell r="E45">
            <v>1439196.99</v>
          </cell>
          <cell r="F45">
            <v>1468979.52</v>
          </cell>
          <cell r="G45">
            <v>29782.53</v>
          </cell>
          <cell r="H45">
            <v>0</v>
          </cell>
          <cell r="I45">
            <v>8175.6</v>
          </cell>
          <cell r="J45">
            <v>8175.6</v>
          </cell>
          <cell r="K45">
            <v>7</v>
          </cell>
          <cell r="L45" t="str">
            <v>BOND</v>
          </cell>
          <cell r="M45" t="str">
            <v>NPV</v>
          </cell>
        </row>
        <row r="46">
          <cell r="A46" t="str">
            <v>36203EBZ0</v>
          </cell>
          <cell r="B46">
            <v>39630</v>
          </cell>
          <cell r="C46">
            <v>36573</v>
          </cell>
          <cell r="D46">
            <v>251541.28</v>
          </cell>
          <cell r="E46">
            <v>248318.41</v>
          </cell>
          <cell r="F46">
            <v>269463.59999999998</v>
          </cell>
          <cell r="G46">
            <v>21145.19</v>
          </cell>
          <cell r="H46">
            <v>0</v>
          </cell>
          <cell r="I46">
            <v>1467.32</v>
          </cell>
          <cell r="J46">
            <v>1467.32</v>
          </cell>
          <cell r="K46">
            <v>7</v>
          </cell>
          <cell r="L46" t="str">
            <v>30F360</v>
          </cell>
          <cell r="M46" t="str">
            <v>NPV</v>
          </cell>
        </row>
        <row r="47">
          <cell r="A47" t="str">
            <v>36203EGX0</v>
          </cell>
          <cell r="B47">
            <v>39722</v>
          </cell>
          <cell r="C47" t="str">
            <v>22 dic 1999</v>
          </cell>
          <cell r="D47">
            <v>192456.11</v>
          </cell>
          <cell r="E47">
            <v>189148.26</v>
          </cell>
          <cell r="F47">
            <v>202800.63</v>
          </cell>
          <cell r="G47">
            <v>13652.37</v>
          </cell>
          <cell r="H47">
            <v>0</v>
          </cell>
          <cell r="I47">
            <v>1042.47</v>
          </cell>
          <cell r="J47">
            <v>1042.47</v>
          </cell>
          <cell r="K47">
            <v>6.5</v>
          </cell>
          <cell r="L47" t="str">
            <v>30F360</v>
          </cell>
          <cell r="M47" t="str">
            <v>NPV</v>
          </cell>
        </row>
        <row r="48">
          <cell r="A48" t="str">
            <v>36203EHC5</v>
          </cell>
          <cell r="B48">
            <v>39722</v>
          </cell>
          <cell r="C48" t="str">
            <v>16 ago 2001</v>
          </cell>
          <cell r="D48">
            <v>27693.46</v>
          </cell>
          <cell r="E48">
            <v>28403.09</v>
          </cell>
          <cell r="F48">
            <v>29181.98</v>
          </cell>
          <cell r="G48">
            <v>778.89</v>
          </cell>
          <cell r="H48">
            <v>0</v>
          </cell>
          <cell r="I48">
            <v>150.01</v>
          </cell>
          <cell r="J48">
            <v>150.01</v>
          </cell>
          <cell r="K48">
            <v>6.5</v>
          </cell>
          <cell r="L48" t="str">
            <v>BOND</v>
          </cell>
          <cell r="M48" t="str">
            <v>NPV</v>
          </cell>
        </row>
        <row r="49">
          <cell r="A49" t="str">
            <v>36203EYE2</v>
          </cell>
          <cell r="B49">
            <v>39508</v>
          </cell>
          <cell r="C49" t="str">
            <v>16 ago 2001</v>
          </cell>
          <cell r="D49">
            <v>21713.65</v>
          </cell>
          <cell r="E49">
            <v>22663.62</v>
          </cell>
          <cell r="F49">
            <v>23327.63</v>
          </cell>
          <cell r="G49">
            <v>664.01</v>
          </cell>
          <cell r="H49">
            <v>0</v>
          </cell>
          <cell r="I49">
            <v>135.71</v>
          </cell>
          <cell r="J49">
            <v>135.71</v>
          </cell>
          <cell r="K49">
            <v>7.5</v>
          </cell>
          <cell r="L49" t="str">
            <v>BOND</v>
          </cell>
          <cell r="M49" t="str">
            <v>NPV</v>
          </cell>
        </row>
        <row r="50">
          <cell r="A50" t="str">
            <v>36203EYQ5</v>
          </cell>
          <cell r="B50">
            <v>39508</v>
          </cell>
          <cell r="C50" t="str">
            <v>16 ago 2001</v>
          </cell>
          <cell r="D50">
            <v>32326.73</v>
          </cell>
          <cell r="E50">
            <v>33741.03</v>
          </cell>
          <cell r="F50">
            <v>34729.58</v>
          </cell>
          <cell r="G50">
            <v>988.55</v>
          </cell>
          <cell r="H50">
            <v>0</v>
          </cell>
          <cell r="I50">
            <v>202.04</v>
          </cell>
          <cell r="J50">
            <v>202.04</v>
          </cell>
          <cell r="K50">
            <v>7.5</v>
          </cell>
          <cell r="L50" t="str">
            <v>BOND</v>
          </cell>
          <cell r="M50" t="str">
            <v>NPV</v>
          </cell>
        </row>
        <row r="51">
          <cell r="A51" t="str">
            <v>36203EYS1</v>
          </cell>
          <cell r="B51">
            <v>39508</v>
          </cell>
          <cell r="C51" t="str">
            <v>16 ago 2001</v>
          </cell>
          <cell r="D51">
            <v>12019.66</v>
          </cell>
          <cell r="E51">
            <v>12628.16</v>
          </cell>
          <cell r="F51">
            <v>12870.53</v>
          </cell>
          <cell r="G51">
            <v>242.37</v>
          </cell>
          <cell r="H51">
            <v>0</v>
          </cell>
          <cell r="I51">
            <v>80.13</v>
          </cell>
          <cell r="J51">
            <v>80.13</v>
          </cell>
          <cell r="K51">
            <v>8</v>
          </cell>
          <cell r="L51" t="str">
            <v>BOND</v>
          </cell>
          <cell r="M51" t="str">
            <v>NPV</v>
          </cell>
        </row>
        <row r="52">
          <cell r="A52" t="str">
            <v>36203FFN0</v>
          </cell>
          <cell r="B52" t="str">
            <v>01 ago 2008</v>
          </cell>
          <cell r="C52" t="str">
            <v>22 dic 1999</v>
          </cell>
          <cell r="D52">
            <v>22932.37</v>
          </cell>
          <cell r="E52">
            <v>22538.22</v>
          </cell>
          <cell r="F52">
            <v>24164.98</v>
          </cell>
          <cell r="G52">
            <v>1626.76</v>
          </cell>
          <cell r="H52">
            <v>0</v>
          </cell>
          <cell r="I52">
            <v>124.22</v>
          </cell>
          <cell r="J52">
            <v>124.22</v>
          </cell>
          <cell r="K52">
            <v>6.5</v>
          </cell>
          <cell r="L52" t="str">
            <v>30F360</v>
          </cell>
          <cell r="M52" t="str">
            <v>NPV</v>
          </cell>
        </row>
        <row r="53">
          <cell r="A53" t="str">
            <v>36203FHZ1</v>
          </cell>
          <cell r="B53" t="str">
            <v>01 abr 2008</v>
          </cell>
          <cell r="C53" t="str">
            <v>16 ago 2001</v>
          </cell>
          <cell r="D53">
            <v>100371.11</v>
          </cell>
          <cell r="E53">
            <v>104762.36</v>
          </cell>
          <cell r="F53">
            <v>107831.69</v>
          </cell>
          <cell r="G53">
            <v>3069.33</v>
          </cell>
          <cell r="H53">
            <v>0</v>
          </cell>
          <cell r="I53">
            <v>627.32000000000005</v>
          </cell>
          <cell r="J53">
            <v>627.32000000000005</v>
          </cell>
          <cell r="K53">
            <v>7.5</v>
          </cell>
          <cell r="L53" t="str">
            <v>BOND</v>
          </cell>
          <cell r="M53" t="str">
            <v>NPV</v>
          </cell>
        </row>
        <row r="54">
          <cell r="A54" t="str">
            <v>36203FJY2</v>
          </cell>
          <cell r="B54">
            <v>39600</v>
          </cell>
          <cell r="C54">
            <v>36573</v>
          </cell>
          <cell r="D54">
            <v>108844.61</v>
          </cell>
          <cell r="E54">
            <v>107450.03</v>
          </cell>
          <cell r="F54">
            <v>116599.79</v>
          </cell>
          <cell r="G54">
            <v>9149.76</v>
          </cell>
          <cell r="H54">
            <v>0</v>
          </cell>
          <cell r="I54">
            <v>634.92999999999995</v>
          </cell>
          <cell r="J54">
            <v>634.92999999999995</v>
          </cell>
          <cell r="K54">
            <v>7</v>
          </cell>
          <cell r="L54" t="str">
            <v>30F360</v>
          </cell>
          <cell r="M54" t="str">
            <v>NPV</v>
          </cell>
        </row>
        <row r="55">
          <cell r="A55" t="str">
            <v>36203FM85</v>
          </cell>
          <cell r="B55">
            <v>39479</v>
          </cell>
          <cell r="C55" t="str">
            <v>16 ago 2001</v>
          </cell>
          <cell r="D55">
            <v>32909.24</v>
          </cell>
          <cell r="E55">
            <v>34349.03</v>
          </cell>
          <cell r="F55">
            <v>35355.379999999997</v>
          </cell>
          <cell r="G55">
            <v>1006.35</v>
          </cell>
          <cell r="H55">
            <v>0</v>
          </cell>
          <cell r="I55">
            <v>205.68</v>
          </cell>
          <cell r="J55">
            <v>205.68</v>
          </cell>
          <cell r="K55">
            <v>7.5</v>
          </cell>
          <cell r="L55" t="str">
            <v>BOND</v>
          </cell>
          <cell r="M55" t="str">
            <v>NPV</v>
          </cell>
        </row>
        <row r="56">
          <cell r="A56" t="str">
            <v>36203FMB8</v>
          </cell>
          <cell r="B56" t="str">
            <v>01 abr 2008</v>
          </cell>
          <cell r="C56" t="str">
            <v>16 ago 2001</v>
          </cell>
          <cell r="D56">
            <v>2279.4899999999998</v>
          </cell>
          <cell r="E56">
            <v>2379.2199999999998</v>
          </cell>
          <cell r="F56">
            <v>2448.92</v>
          </cell>
          <cell r="G56">
            <v>69.7</v>
          </cell>
          <cell r="H56">
            <v>0</v>
          </cell>
          <cell r="I56">
            <v>14.25</v>
          </cell>
          <cell r="J56">
            <v>14.25</v>
          </cell>
          <cell r="K56">
            <v>7.5</v>
          </cell>
          <cell r="L56" t="str">
            <v>BOND</v>
          </cell>
          <cell r="M56" t="str">
            <v>NPV</v>
          </cell>
        </row>
        <row r="57">
          <cell r="A57" t="str">
            <v>36203FSY2</v>
          </cell>
          <cell r="B57">
            <v>39508</v>
          </cell>
          <cell r="C57" t="str">
            <v>16 ago 2001</v>
          </cell>
          <cell r="D57">
            <v>52061.31</v>
          </cell>
          <cell r="E57">
            <v>54338.98</v>
          </cell>
          <cell r="F57">
            <v>55931.03</v>
          </cell>
          <cell r="G57">
            <v>1592.05</v>
          </cell>
          <cell r="H57">
            <v>0</v>
          </cell>
          <cell r="I57">
            <v>325.38</v>
          </cell>
          <cell r="J57">
            <v>325.38</v>
          </cell>
          <cell r="K57">
            <v>7.5</v>
          </cell>
          <cell r="L57" t="str">
            <v>BOND</v>
          </cell>
          <cell r="M57" t="str">
            <v>NPV</v>
          </cell>
        </row>
        <row r="58">
          <cell r="A58" t="str">
            <v>36203FVB8</v>
          </cell>
          <cell r="B58">
            <v>39569</v>
          </cell>
          <cell r="C58">
            <v>36573</v>
          </cell>
          <cell r="D58">
            <v>155445.85999999999</v>
          </cell>
          <cell r="E58">
            <v>153454.21</v>
          </cell>
          <cell r="F58">
            <v>166521.38</v>
          </cell>
          <cell r="G58">
            <v>13067.17</v>
          </cell>
          <cell r="H58">
            <v>0</v>
          </cell>
          <cell r="I58">
            <v>906.77</v>
          </cell>
          <cell r="J58">
            <v>906.77</v>
          </cell>
          <cell r="K58">
            <v>7</v>
          </cell>
          <cell r="L58" t="str">
            <v>30F360</v>
          </cell>
          <cell r="M58" t="str">
            <v>NPV</v>
          </cell>
        </row>
        <row r="59">
          <cell r="A59" t="str">
            <v>36203GCN1</v>
          </cell>
          <cell r="B59">
            <v>39569</v>
          </cell>
          <cell r="C59">
            <v>36573</v>
          </cell>
          <cell r="D59">
            <v>238296.39</v>
          </cell>
          <cell r="E59">
            <v>235243.22</v>
          </cell>
          <cell r="F59">
            <v>255275.01</v>
          </cell>
          <cell r="G59">
            <v>20031.79</v>
          </cell>
          <cell r="H59">
            <v>0</v>
          </cell>
          <cell r="I59">
            <v>1390.06</v>
          </cell>
          <cell r="J59">
            <v>1390.06</v>
          </cell>
          <cell r="K59">
            <v>7</v>
          </cell>
          <cell r="L59" t="str">
            <v>30F360</v>
          </cell>
          <cell r="M59" t="str">
            <v>NPV</v>
          </cell>
        </row>
        <row r="60">
          <cell r="A60" t="str">
            <v>36203GDH3</v>
          </cell>
          <cell r="B60">
            <v>39692</v>
          </cell>
          <cell r="C60" t="str">
            <v>22 dic 1999</v>
          </cell>
          <cell r="D60">
            <v>56899.55</v>
          </cell>
          <cell r="E60">
            <v>55921.57</v>
          </cell>
          <cell r="F60">
            <v>59957.9</v>
          </cell>
          <cell r="G60">
            <v>4036.33</v>
          </cell>
          <cell r="H60">
            <v>0</v>
          </cell>
          <cell r="I60">
            <v>308.20999999999998</v>
          </cell>
          <cell r="J60">
            <v>308.20999999999998</v>
          </cell>
          <cell r="K60">
            <v>6.5</v>
          </cell>
          <cell r="L60" t="str">
            <v>30F360</v>
          </cell>
          <cell r="M60" t="str">
            <v>NPV</v>
          </cell>
        </row>
        <row r="61">
          <cell r="A61" t="str">
            <v>36203GDY6</v>
          </cell>
          <cell r="B61">
            <v>39630</v>
          </cell>
          <cell r="C61" t="str">
            <v>16 ago 2001</v>
          </cell>
          <cell r="D61">
            <v>654923.12</v>
          </cell>
          <cell r="E61">
            <v>671705.54</v>
          </cell>
          <cell r="F61">
            <v>690125.24</v>
          </cell>
          <cell r="G61">
            <v>18419.7</v>
          </cell>
          <cell r="H61">
            <v>0</v>
          </cell>
          <cell r="I61">
            <v>3547.5</v>
          </cell>
          <cell r="J61">
            <v>3547.5</v>
          </cell>
          <cell r="K61">
            <v>6.5</v>
          </cell>
          <cell r="L61" t="str">
            <v>BOND</v>
          </cell>
          <cell r="M61" t="str">
            <v>NPV</v>
          </cell>
        </row>
        <row r="62">
          <cell r="A62" t="str">
            <v>36203GEN9</v>
          </cell>
          <cell r="B62">
            <v>39508</v>
          </cell>
          <cell r="C62" t="str">
            <v>16 ago 2001</v>
          </cell>
          <cell r="D62">
            <v>95462.99</v>
          </cell>
          <cell r="E62">
            <v>99639.49</v>
          </cell>
          <cell r="F62">
            <v>102558.75</v>
          </cell>
          <cell r="G62">
            <v>2919.26</v>
          </cell>
          <cell r="H62">
            <v>0</v>
          </cell>
          <cell r="I62">
            <v>596.64</v>
          </cell>
          <cell r="J62">
            <v>596.64</v>
          </cell>
          <cell r="K62">
            <v>7.5</v>
          </cell>
          <cell r="L62" t="str">
            <v>BOND</v>
          </cell>
          <cell r="M62" t="str">
            <v>NPV</v>
          </cell>
        </row>
        <row r="63">
          <cell r="A63" t="str">
            <v>36203GFB4</v>
          </cell>
          <cell r="B63">
            <v>39569</v>
          </cell>
          <cell r="C63">
            <v>36573</v>
          </cell>
          <cell r="D63">
            <v>194872.14</v>
          </cell>
          <cell r="E63">
            <v>192375.34</v>
          </cell>
          <cell r="F63">
            <v>208756.78</v>
          </cell>
          <cell r="G63">
            <v>16381.44</v>
          </cell>
          <cell r="H63">
            <v>0</v>
          </cell>
          <cell r="I63">
            <v>1136.75</v>
          </cell>
          <cell r="J63">
            <v>1136.75</v>
          </cell>
          <cell r="K63">
            <v>7</v>
          </cell>
          <cell r="L63" t="str">
            <v>30F360</v>
          </cell>
          <cell r="M63" t="str">
            <v>NPV</v>
          </cell>
        </row>
        <row r="64">
          <cell r="A64" t="str">
            <v>36203GFT5</v>
          </cell>
          <cell r="B64" t="str">
            <v>01 abr 2008</v>
          </cell>
          <cell r="C64" t="str">
            <v>16 ago 2001</v>
          </cell>
          <cell r="D64">
            <v>89245.39</v>
          </cell>
          <cell r="E64">
            <v>93763.44</v>
          </cell>
          <cell r="F64">
            <v>95563.07</v>
          </cell>
          <cell r="G64">
            <v>1799.63</v>
          </cell>
          <cell r="H64">
            <v>0</v>
          </cell>
          <cell r="I64">
            <v>594.97</v>
          </cell>
          <cell r="J64">
            <v>594.97</v>
          </cell>
          <cell r="K64">
            <v>8</v>
          </cell>
          <cell r="L64" t="str">
            <v>BOND</v>
          </cell>
          <cell r="M64" t="str">
            <v>NPV</v>
          </cell>
        </row>
        <row r="65">
          <cell r="A65" t="str">
            <v>36203GMW0</v>
          </cell>
          <cell r="B65">
            <v>39569</v>
          </cell>
          <cell r="C65">
            <v>36573</v>
          </cell>
          <cell r="D65">
            <v>76343.14</v>
          </cell>
          <cell r="E65">
            <v>75365</v>
          </cell>
          <cell r="F65">
            <v>81782.59</v>
          </cell>
          <cell r="G65">
            <v>6417.59</v>
          </cell>
          <cell r="H65">
            <v>0</v>
          </cell>
          <cell r="I65">
            <v>445.34</v>
          </cell>
          <cell r="J65">
            <v>445.34</v>
          </cell>
          <cell r="K65">
            <v>7</v>
          </cell>
          <cell r="L65" t="str">
            <v>30F360</v>
          </cell>
          <cell r="M65" t="str">
            <v>NPV</v>
          </cell>
        </row>
        <row r="66">
          <cell r="A66" t="str">
            <v>36203GN33</v>
          </cell>
          <cell r="B66">
            <v>39600</v>
          </cell>
          <cell r="C66">
            <v>36573</v>
          </cell>
          <cell r="D66">
            <v>235599.66</v>
          </cell>
          <cell r="E66">
            <v>232581.05</v>
          </cell>
          <cell r="F66">
            <v>252386.14</v>
          </cell>
          <cell r="G66">
            <v>19805.09</v>
          </cell>
          <cell r="H66">
            <v>0</v>
          </cell>
          <cell r="I66">
            <v>1374.33</v>
          </cell>
          <cell r="J66">
            <v>1374.33</v>
          </cell>
          <cell r="K66">
            <v>7</v>
          </cell>
          <cell r="L66" t="str">
            <v>30F360</v>
          </cell>
          <cell r="M66" t="str">
            <v>NPV</v>
          </cell>
        </row>
        <row r="67">
          <cell r="A67" t="str">
            <v>36203GN58</v>
          </cell>
          <cell r="B67">
            <v>39600</v>
          </cell>
          <cell r="C67" t="str">
            <v>16 ago 2001</v>
          </cell>
          <cell r="D67">
            <v>165388.42000000001</v>
          </cell>
          <cell r="E67">
            <v>169626.51</v>
          </cell>
          <cell r="F67">
            <v>174278.05</v>
          </cell>
          <cell r="G67">
            <v>4651.54</v>
          </cell>
          <cell r="H67">
            <v>0</v>
          </cell>
          <cell r="I67">
            <v>895.85</v>
          </cell>
          <cell r="J67">
            <v>895.85</v>
          </cell>
          <cell r="K67">
            <v>6.5</v>
          </cell>
          <cell r="L67" t="str">
            <v>BOND</v>
          </cell>
          <cell r="M67" t="str">
            <v>NPV</v>
          </cell>
        </row>
        <row r="68">
          <cell r="A68" t="str">
            <v>36203GUY7</v>
          </cell>
          <cell r="B68">
            <v>39479</v>
          </cell>
          <cell r="C68" t="str">
            <v>16 ago 2001</v>
          </cell>
          <cell r="D68">
            <v>43154.69</v>
          </cell>
          <cell r="E68">
            <v>45042.71</v>
          </cell>
          <cell r="F68">
            <v>46362.38</v>
          </cell>
          <cell r="G68">
            <v>1319.67</v>
          </cell>
          <cell r="H68">
            <v>0</v>
          </cell>
          <cell r="I68">
            <v>269.72000000000003</v>
          </cell>
          <cell r="J68">
            <v>269.72000000000003</v>
          </cell>
          <cell r="K68">
            <v>7.5</v>
          </cell>
          <cell r="L68" t="str">
            <v>BOND</v>
          </cell>
          <cell r="M68" t="str">
            <v>NPV</v>
          </cell>
        </row>
        <row r="69">
          <cell r="A69" t="str">
            <v>36203HCP4</v>
          </cell>
          <cell r="B69">
            <v>39569</v>
          </cell>
          <cell r="C69" t="str">
            <v>16 ago 2001</v>
          </cell>
          <cell r="D69">
            <v>55546.3</v>
          </cell>
          <cell r="E69">
            <v>56969.68</v>
          </cell>
          <cell r="F69">
            <v>58531.91</v>
          </cell>
          <cell r="G69">
            <v>1562.23</v>
          </cell>
          <cell r="H69">
            <v>0</v>
          </cell>
          <cell r="I69">
            <v>300.88</v>
          </cell>
          <cell r="J69">
            <v>300.88</v>
          </cell>
          <cell r="K69">
            <v>6.5</v>
          </cell>
          <cell r="L69" t="str">
            <v>BOND</v>
          </cell>
          <cell r="M69" t="str">
            <v>NPV</v>
          </cell>
        </row>
        <row r="70">
          <cell r="A70" t="str">
            <v>36203HF48</v>
          </cell>
          <cell r="B70">
            <v>39479</v>
          </cell>
          <cell r="C70" t="str">
            <v>16 ago 2001</v>
          </cell>
          <cell r="D70">
            <v>59220.54</v>
          </cell>
          <cell r="E70">
            <v>61811.43</v>
          </cell>
          <cell r="F70">
            <v>63622.400000000001</v>
          </cell>
          <cell r="G70">
            <v>1810.97</v>
          </cell>
          <cell r="H70">
            <v>0</v>
          </cell>
          <cell r="I70">
            <v>370.13</v>
          </cell>
          <cell r="J70">
            <v>370.13</v>
          </cell>
          <cell r="K70">
            <v>7.5</v>
          </cell>
          <cell r="L70" t="str">
            <v>BOND</v>
          </cell>
          <cell r="M70" t="str">
            <v>NPV</v>
          </cell>
        </row>
        <row r="71">
          <cell r="A71" t="str">
            <v>36203HF55</v>
          </cell>
          <cell r="B71">
            <v>39479</v>
          </cell>
          <cell r="C71" t="str">
            <v>16 ago 2001</v>
          </cell>
          <cell r="D71">
            <v>176845.66</v>
          </cell>
          <cell r="E71">
            <v>183145.78</v>
          </cell>
          <cell r="F71">
            <v>189445.91</v>
          </cell>
          <cell r="G71">
            <v>6300.13</v>
          </cell>
          <cell r="H71">
            <v>0</v>
          </cell>
          <cell r="I71">
            <v>1031.5999999999999</v>
          </cell>
          <cell r="J71">
            <v>1031.5999999999999</v>
          </cell>
          <cell r="K71">
            <v>7</v>
          </cell>
          <cell r="L71" t="str">
            <v>BOND</v>
          </cell>
          <cell r="M71" t="str">
            <v>NPV</v>
          </cell>
        </row>
        <row r="72">
          <cell r="A72" t="str">
            <v>36203HJA0</v>
          </cell>
          <cell r="B72">
            <v>39508</v>
          </cell>
          <cell r="C72" t="str">
            <v>16 ago 2001</v>
          </cell>
          <cell r="D72">
            <v>63254.43</v>
          </cell>
          <cell r="E72">
            <v>65507.87</v>
          </cell>
          <cell r="F72">
            <v>67761.31</v>
          </cell>
          <cell r="G72">
            <v>2253.44</v>
          </cell>
          <cell r="H72">
            <v>0</v>
          </cell>
          <cell r="I72">
            <v>368.98</v>
          </cell>
          <cell r="J72">
            <v>368.98</v>
          </cell>
          <cell r="K72">
            <v>7</v>
          </cell>
          <cell r="L72" t="str">
            <v>BOND</v>
          </cell>
          <cell r="M72" t="str">
            <v>NPV</v>
          </cell>
        </row>
        <row r="73">
          <cell r="A73" t="str">
            <v>36203HKL4</v>
          </cell>
          <cell r="B73">
            <v>39569</v>
          </cell>
          <cell r="C73" t="str">
            <v>16 ago 2001</v>
          </cell>
          <cell r="D73">
            <v>106371.04</v>
          </cell>
          <cell r="E73">
            <v>110160.51</v>
          </cell>
          <cell r="F73">
            <v>113949.98</v>
          </cell>
          <cell r="G73">
            <v>3789.47</v>
          </cell>
          <cell r="H73">
            <v>0</v>
          </cell>
          <cell r="I73">
            <v>620.5</v>
          </cell>
          <cell r="J73">
            <v>620.5</v>
          </cell>
          <cell r="K73">
            <v>7</v>
          </cell>
          <cell r="L73" t="str">
            <v>BOND</v>
          </cell>
          <cell r="M73" t="str">
            <v>NPV</v>
          </cell>
        </row>
        <row r="74">
          <cell r="A74" t="str">
            <v>36203HP47</v>
          </cell>
          <cell r="B74">
            <v>39479</v>
          </cell>
          <cell r="C74" t="str">
            <v>16 ago 2001</v>
          </cell>
          <cell r="D74">
            <v>9229.26</v>
          </cell>
          <cell r="E74">
            <v>9558.06</v>
          </cell>
          <cell r="F74">
            <v>9886.84</v>
          </cell>
          <cell r="G74">
            <v>328.78</v>
          </cell>
          <cell r="H74">
            <v>0</v>
          </cell>
          <cell r="I74">
            <v>53.84</v>
          </cell>
          <cell r="J74">
            <v>53.84</v>
          </cell>
          <cell r="K74">
            <v>7</v>
          </cell>
          <cell r="L74" t="str">
            <v>BOND</v>
          </cell>
          <cell r="M74" t="str">
            <v>NPV</v>
          </cell>
        </row>
        <row r="75">
          <cell r="A75" t="str">
            <v>36203HQU8</v>
          </cell>
          <cell r="B75" t="str">
            <v>01 abr 2008</v>
          </cell>
          <cell r="C75" t="str">
            <v>16 ago 2001</v>
          </cell>
          <cell r="D75">
            <v>56915.51</v>
          </cell>
          <cell r="E75">
            <v>59405.56</v>
          </cell>
          <cell r="F75">
            <v>61146.04</v>
          </cell>
          <cell r="G75">
            <v>1740.48</v>
          </cell>
          <cell r="H75">
            <v>0</v>
          </cell>
          <cell r="I75">
            <v>355.72</v>
          </cell>
          <cell r="J75">
            <v>355.72</v>
          </cell>
          <cell r="K75">
            <v>7.5</v>
          </cell>
          <cell r="L75" t="str">
            <v>BOND</v>
          </cell>
          <cell r="M75" t="str">
            <v>NPV</v>
          </cell>
        </row>
        <row r="76">
          <cell r="A76" t="str">
            <v>36203J6F9</v>
          </cell>
          <cell r="B76">
            <v>39508</v>
          </cell>
          <cell r="C76" t="str">
            <v>16 ago 2001</v>
          </cell>
          <cell r="D76">
            <v>183789.65</v>
          </cell>
          <cell r="E76">
            <v>191830.45</v>
          </cell>
          <cell r="F76">
            <v>197408.46</v>
          </cell>
          <cell r="G76">
            <v>5578.01</v>
          </cell>
          <cell r="H76">
            <v>0</v>
          </cell>
          <cell r="I76">
            <v>1148.69</v>
          </cell>
          <cell r="J76">
            <v>1148.69</v>
          </cell>
          <cell r="K76">
            <v>7.5</v>
          </cell>
          <cell r="L76" t="str">
            <v>BOND</v>
          </cell>
          <cell r="M76" t="str">
            <v>NPV</v>
          </cell>
        </row>
        <row r="77">
          <cell r="A77" t="str">
            <v>36203JBM8</v>
          </cell>
          <cell r="B77" t="str">
            <v>01 abr 2008</v>
          </cell>
          <cell r="C77" t="str">
            <v>16 ago 2001</v>
          </cell>
          <cell r="D77">
            <v>20972.71</v>
          </cell>
          <cell r="E77">
            <v>21510.14</v>
          </cell>
          <cell r="F77">
            <v>22099.99</v>
          </cell>
          <cell r="G77">
            <v>589.85</v>
          </cell>
          <cell r="H77">
            <v>0</v>
          </cell>
          <cell r="I77">
            <v>113.6</v>
          </cell>
          <cell r="J77">
            <v>113.6</v>
          </cell>
          <cell r="K77">
            <v>6.5</v>
          </cell>
          <cell r="L77" t="str">
            <v>BOND</v>
          </cell>
          <cell r="M77" t="str">
            <v>NPV</v>
          </cell>
        </row>
        <row r="78">
          <cell r="A78" t="str">
            <v>36203JEK9</v>
          </cell>
          <cell r="B78" t="str">
            <v>01 abr 2008</v>
          </cell>
          <cell r="C78" t="str">
            <v>16 ago 2001</v>
          </cell>
          <cell r="D78">
            <v>311765.40000000002</v>
          </cell>
          <cell r="E78">
            <v>319754.40000000002</v>
          </cell>
          <cell r="F78">
            <v>328522.78999999998</v>
          </cell>
          <cell r="G78">
            <v>8768.39</v>
          </cell>
          <cell r="H78">
            <v>0</v>
          </cell>
          <cell r="I78">
            <v>1688.73</v>
          </cell>
          <cell r="J78">
            <v>1688.73</v>
          </cell>
          <cell r="K78">
            <v>6.5</v>
          </cell>
          <cell r="L78" t="str">
            <v>BOND</v>
          </cell>
          <cell r="M78" t="str">
            <v>NPV</v>
          </cell>
        </row>
        <row r="79">
          <cell r="A79" t="str">
            <v>36203JFJ1</v>
          </cell>
          <cell r="B79" t="str">
            <v>01 abr 2008</v>
          </cell>
          <cell r="C79" t="str">
            <v>16 ago 2001</v>
          </cell>
          <cell r="D79">
            <v>53061.599999999999</v>
          </cell>
          <cell r="E79">
            <v>54421.31</v>
          </cell>
          <cell r="F79">
            <v>55913.66</v>
          </cell>
          <cell r="G79">
            <v>1492.35</v>
          </cell>
          <cell r="H79">
            <v>0</v>
          </cell>
          <cell r="I79">
            <v>287.42</v>
          </cell>
          <cell r="J79">
            <v>287.42</v>
          </cell>
          <cell r="K79">
            <v>6.5</v>
          </cell>
          <cell r="L79" t="str">
            <v>BOND</v>
          </cell>
          <cell r="M79" t="str">
            <v>NPV</v>
          </cell>
        </row>
        <row r="80">
          <cell r="A80" t="str">
            <v>36203JS57</v>
          </cell>
          <cell r="B80">
            <v>45108</v>
          </cell>
          <cell r="C80" t="str">
            <v>20 dic 2001</v>
          </cell>
          <cell r="D80">
            <v>358126.2</v>
          </cell>
          <cell r="E80">
            <v>367750.83</v>
          </cell>
          <cell r="F80">
            <v>375361.02</v>
          </cell>
          <cell r="G80">
            <v>7610.19</v>
          </cell>
          <cell r="H80">
            <v>0</v>
          </cell>
          <cell r="I80">
            <v>2089.0700000000002</v>
          </cell>
          <cell r="J80">
            <v>2089.0700000000002</v>
          </cell>
          <cell r="K80">
            <v>7</v>
          </cell>
          <cell r="L80" t="str">
            <v>BOND</v>
          </cell>
          <cell r="M80" t="str">
            <v>NPV</v>
          </cell>
        </row>
        <row r="81">
          <cell r="A81" t="str">
            <v>36203JSQ1</v>
          </cell>
          <cell r="B81">
            <v>39630</v>
          </cell>
          <cell r="C81">
            <v>36573</v>
          </cell>
          <cell r="D81">
            <v>10084.07</v>
          </cell>
          <cell r="E81">
            <v>9567.2800000000007</v>
          </cell>
          <cell r="F81">
            <v>10547.31</v>
          </cell>
          <cell r="G81">
            <v>980.03</v>
          </cell>
          <cell r="H81">
            <v>0</v>
          </cell>
          <cell r="I81">
            <v>50.42</v>
          </cell>
          <cell r="J81">
            <v>50.42</v>
          </cell>
          <cell r="K81">
            <v>6</v>
          </cell>
          <cell r="L81" t="str">
            <v>30F360</v>
          </cell>
          <cell r="M81" t="str">
            <v>NPV</v>
          </cell>
        </row>
        <row r="82">
          <cell r="A82" t="str">
            <v>36203JXG7</v>
          </cell>
          <cell r="B82" t="str">
            <v>01 ago 2008</v>
          </cell>
          <cell r="C82" t="str">
            <v>22 dic 1999</v>
          </cell>
          <cell r="D82">
            <v>152129.06</v>
          </cell>
          <cell r="E82">
            <v>149514.34</v>
          </cell>
          <cell r="F82">
            <v>160306</v>
          </cell>
          <cell r="G82">
            <v>10791.66</v>
          </cell>
          <cell r="H82">
            <v>0</v>
          </cell>
          <cell r="I82">
            <v>824.03</v>
          </cell>
          <cell r="J82">
            <v>824.03</v>
          </cell>
          <cell r="K82">
            <v>6.5</v>
          </cell>
          <cell r="L82" t="str">
            <v>30F360</v>
          </cell>
          <cell r="M82" t="str">
            <v>NPV</v>
          </cell>
        </row>
        <row r="83">
          <cell r="A83" t="str">
            <v>36203JYJ0</v>
          </cell>
          <cell r="B83" t="str">
            <v>01 ago 2008</v>
          </cell>
          <cell r="C83" t="str">
            <v>22 dic 1999</v>
          </cell>
          <cell r="D83">
            <v>120266.2</v>
          </cell>
          <cell r="E83">
            <v>118199.14</v>
          </cell>
          <cell r="F83">
            <v>126730.51</v>
          </cell>
          <cell r="G83">
            <v>8531.3700000000008</v>
          </cell>
          <cell r="H83">
            <v>0</v>
          </cell>
          <cell r="I83">
            <v>651.44000000000005</v>
          </cell>
          <cell r="J83">
            <v>651.44000000000005</v>
          </cell>
          <cell r="K83">
            <v>6.5</v>
          </cell>
          <cell r="L83" t="str">
            <v>30F360</v>
          </cell>
          <cell r="M83" t="str">
            <v>NPV</v>
          </cell>
        </row>
        <row r="84">
          <cell r="A84" t="str">
            <v>36203K6K5</v>
          </cell>
          <cell r="B84">
            <v>39600</v>
          </cell>
          <cell r="C84">
            <v>36573</v>
          </cell>
          <cell r="D84">
            <v>83599.820000000007</v>
          </cell>
          <cell r="E84">
            <v>82528.69</v>
          </cell>
          <cell r="F84">
            <v>89556.31</v>
          </cell>
          <cell r="G84">
            <v>7027.62</v>
          </cell>
          <cell r="H84">
            <v>0</v>
          </cell>
          <cell r="I84">
            <v>487.67</v>
          </cell>
          <cell r="J84">
            <v>487.67</v>
          </cell>
          <cell r="K84">
            <v>7</v>
          </cell>
          <cell r="L84" t="str">
            <v>30F360</v>
          </cell>
          <cell r="M84" t="str">
            <v>NPV</v>
          </cell>
        </row>
        <row r="85">
          <cell r="A85" t="str">
            <v>36203KK52</v>
          </cell>
          <cell r="B85" t="str">
            <v>01 ene 2024</v>
          </cell>
          <cell r="C85" t="str">
            <v>20 dic 2001</v>
          </cell>
          <cell r="D85">
            <v>103938.94</v>
          </cell>
          <cell r="E85">
            <v>106732.3</v>
          </cell>
          <cell r="F85">
            <v>108941</v>
          </cell>
          <cell r="G85">
            <v>2208.6999999999998</v>
          </cell>
          <cell r="H85">
            <v>0</v>
          </cell>
          <cell r="I85">
            <v>606.30999999999995</v>
          </cell>
          <cell r="J85">
            <v>606.30999999999995</v>
          </cell>
          <cell r="K85">
            <v>7</v>
          </cell>
          <cell r="L85" t="str">
            <v>BOND</v>
          </cell>
          <cell r="M85" t="str">
            <v>NPV</v>
          </cell>
        </row>
        <row r="86">
          <cell r="A86" t="str">
            <v>36203KK60</v>
          </cell>
          <cell r="B86" t="str">
            <v>01 ene 2024</v>
          </cell>
          <cell r="C86" t="str">
            <v>20 dic 2001</v>
          </cell>
          <cell r="D86">
            <v>639862.85</v>
          </cell>
          <cell r="E86">
            <v>657059.17000000004</v>
          </cell>
          <cell r="F86">
            <v>670656.25</v>
          </cell>
          <cell r="G86">
            <v>13597.08</v>
          </cell>
          <cell r="H86">
            <v>0</v>
          </cell>
          <cell r="I86">
            <v>3732.53</v>
          </cell>
          <cell r="J86">
            <v>3732.53</v>
          </cell>
          <cell r="K86">
            <v>7</v>
          </cell>
          <cell r="L86" t="str">
            <v>BOND</v>
          </cell>
          <cell r="M86" t="str">
            <v>NPV</v>
          </cell>
        </row>
        <row r="87">
          <cell r="A87" t="str">
            <v>36203KK78</v>
          </cell>
          <cell r="B87" t="str">
            <v>01 ene 2009</v>
          </cell>
          <cell r="C87" t="str">
            <v>22 dic 1999</v>
          </cell>
          <cell r="D87">
            <v>13688.85</v>
          </cell>
          <cell r="E87">
            <v>13453.58</v>
          </cell>
          <cell r="F87">
            <v>14424.63</v>
          </cell>
          <cell r="G87">
            <v>971.05</v>
          </cell>
          <cell r="H87">
            <v>0</v>
          </cell>
          <cell r="I87">
            <v>74.150000000000006</v>
          </cell>
          <cell r="J87">
            <v>74.150000000000006</v>
          </cell>
          <cell r="K87">
            <v>6.5</v>
          </cell>
          <cell r="L87" t="str">
            <v>30F360</v>
          </cell>
          <cell r="M87" t="str">
            <v>NPV</v>
          </cell>
        </row>
        <row r="88">
          <cell r="A88" t="str">
            <v>36203KMQ4</v>
          </cell>
          <cell r="B88" t="str">
            <v>01 ene 2009</v>
          </cell>
          <cell r="C88" t="str">
            <v>16 ago 2001</v>
          </cell>
          <cell r="D88">
            <v>89304.639999999999</v>
          </cell>
          <cell r="E88">
            <v>92486.11</v>
          </cell>
          <cell r="F88">
            <v>95667.6</v>
          </cell>
          <cell r="G88">
            <v>3181.49</v>
          </cell>
          <cell r="H88">
            <v>0</v>
          </cell>
          <cell r="I88">
            <v>520.94000000000005</v>
          </cell>
          <cell r="J88">
            <v>520.94000000000005</v>
          </cell>
          <cell r="K88">
            <v>7</v>
          </cell>
          <cell r="L88" t="str">
            <v>BOND</v>
          </cell>
          <cell r="M88" t="str">
            <v>NPV</v>
          </cell>
        </row>
        <row r="89">
          <cell r="A89" t="str">
            <v>36203KSC9</v>
          </cell>
          <cell r="B89" t="str">
            <v>01 abr 2008</v>
          </cell>
          <cell r="C89" t="str">
            <v>16 ago 2001</v>
          </cell>
          <cell r="D89">
            <v>188495.74</v>
          </cell>
          <cell r="E89">
            <v>193325.96</v>
          </cell>
          <cell r="F89">
            <v>198627.39</v>
          </cell>
          <cell r="G89">
            <v>5301.43</v>
          </cell>
          <cell r="H89">
            <v>0</v>
          </cell>
          <cell r="I89">
            <v>1021.02</v>
          </cell>
          <cell r="J89">
            <v>1021.02</v>
          </cell>
          <cell r="K89">
            <v>6.5</v>
          </cell>
          <cell r="L89" t="str">
            <v>BOND</v>
          </cell>
          <cell r="M89" t="str">
            <v>NPV</v>
          </cell>
        </row>
        <row r="90">
          <cell r="A90" t="str">
            <v>36203KUE2</v>
          </cell>
          <cell r="B90" t="str">
            <v>01 ago 2008</v>
          </cell>
          <cell r="C90" t="str">
            <v>22 dic 1999</v>
          </cell>
          <cell r="D90">
            <v>5052.29</v>
          </cell>
          <cell r="E90">
            <v>4965.47</v>
          </cell>
          <cell r="F90">
            <v>5323.85</v>
          </cell>
          <cell r="G90">
            <v>358.38</v>
          </cell>
          <cell r="H90">
            <v>0</v>
          </cell>
          <cell r="I90">
            <v>27.37</v>
          </cell>
          <cell r="J90">
            <v>27.37</v>
          </cell>
          <cell r="K90">
            <v>6.5</v>
          </cell>
          <cell r="L90" t="str">
            <v>30F360</v>
          </cell>
          <cell r="M90" t="str">
            <v>NPV</v>
          </cell>
        </row>
        <row r="91">
          <cell r="A91" t="str">
            <v>36203LC34</v>
          </cell>
          <cell r="B91">
            <v>39692</v>
          </cell>
          <cell r="C91" t="str">
            <v>22 dic 1999</v>
          </cell>
          <cell r="D91">
            <v>40564.089999999997</v>
          </cell>
          <cell r="E91">
            <v>39866.9</v>
          </cell>
          <cell r="F91">
            <v>42744.41</v>
          </cell>
          <cell r="G91">
            <v>2877.51</v>
          </cell>
          <cell r="H91">
            <v>0</v>
          </cell>
          <cell r="I91">
            <v>219.72</v>
          </cell>
          <cell r="J91">
            <v>219.72</v>
          </cell>
          <cell r="K91">
            <v>6.5</v>
          </cell>
          <cell r="L91" t="str">
            <v>30F360</v>
          </cell>
          <cell r="M91" t="str">
            <v>NPV</v>
          </cell>
        </row>
        <row r="92">
          <cell r="A92" t="str">
            <v>36203LDZ2</v>
          </cell>
          <cell r="B92" t="str">
            <v>01 ago 2008</v>
          </cell>
          <cell r="C92" t="str">
            <v>16 ago 2001</v>
          </cell>
          <cell r="D92">
            <v>29094.28</v>
          </cell>
          <cell r="E92">
            <v>29839.82</v>
          </cell>
          <cell r="F92">
            <v>30658.1</v>
          </cell>
          <cell r="G92">
            <v>818.28</v>
          </cell>
          <cell r="H92">
            <v>0</v>
          </cell>
          <cell r="I92">
            <v>157.59</v>
          </cell>
          <cell r="J92">
            <v>157.59</v>
          </cell>
          <cell r="K92">
            <v>6.5</v>
          </cell>
          <cell r="L92" t="str">
            <v>BOND</v>
          </cell>
          <cell r="M92" t="str">
            <v>NPV</v>
          </cell>
        </row>
        <row r="93">
          <cell r="A93" t="str">
            <v>36203LF23</v>
          </cell>
          <cell r="B93" t="str">
            <v>01 abr 2008</v>
          </cell>
          <cell r="C93" t="str">
            <v>16 ago 2001</v>
          </cell>
          <cell r="D93">
            <v>87218.18</v>
          </cell>
          <cell r="E93">
            <v>91633.600000000006</v>
          </cell>
          <cell r="F93">
            <v>93392.36</v>
          </cell>
          <cell r="G93">
            <v>1758.76</v>
          </cell>
          <cell r="H93">
            <v>0</v>
          </cell>
          <cell r="I93">
            <v>581.45000000000005</v>
          </cell>
          <cell r="J93">
            <v>581.45000000000005</v>
          </cell>
          <cell r="K93">
            <v>8</v>
          </cell>
          <cell r="L93" t="str">
            <v>BOND</v>
          </cell>
          <cell r="M93" t="str">
            <v>NPV</v>
          </cell>
        </row>
        <row r="94">
          <cell r="A94" t="str">
            <v>36203LFM9</v>
          </cell>
          <cell r="B94">
            <v>39600</v>
          </cell>
          <cell r="C94">
            <v>36573</v>
          </cell>
          <cell r="D94">
            <v>287116.3</v>
          </cell>
          <cell r="E94">
            <v>283437.62</v>
          </cell>
          <cell r="F94">
            <v>307573.34000000003</v>
          </cell>
          <cell r="G94">
            <v>24135.72</v>
          </cell>
          <cell r="H94">
            <v>0</v>
          </cell>
          <cell r="I94">
            <v>1674.85</v>
          </cell>
          <cell r="J94">
            <v>1674.85</v>
          </cell>
          <cell r="K94">
            <v>7</v>
          </cell>
          <cell r="L94" t="str">
            <v>30F360</v>
          </cell>
          <cell r="M94" t="str">
            <v>NPV</v>
          </cell>
        </row>
        <row r="95">
          <cell r="A95" t="str">
            <v>36203LFN7</v>
          </cell>
          <cell r="B95">
            <v>39600</v>
          </cell>
          <cell r="C95">
            <v>36573</v>
          </cell>
          <cell r="D95">
            <v>925961.76</v>
          </cell>
          <cell r="E95">
            <v>914097.86</v>
          </cell>
          <cell r="F95">
            <v>991936.54</v>
          </cell>
          <cell r="G95">
            <v>77838.679999999993</v>
          </cell>
          <cell r="H95">
            <v>0</v>
          </cell>
          <cell r="I95">
            <v>5401.44</v>
          </cell>
          <cell r="J95">
            <v>5401.44</v>
          </cell>
          <cell r="K95">
            <v>7</v>
          </cell>
          <cell r="L95" t="str">
            <v>30F360</v>
          </cell>
          <cell r="M95" t="str">
            <v>NPV</v>
          </cell>
        </row>
        <row r="96">
          <cell r="A96" t="str">
            <v>36203LFY3</v>
          </cell>
          <cell r="B96" t="str">
            <v>01 abr 2008</v>
          </cell>
          <cell r="C96" t="str">
            <v>16 ago 2001</v>
          </cell>
          <cell r="D96">
            <v>49721</v>
          </cell>
          <cell r="E96">
            <v>51896.28</v>
          </cell>
          <cell r="F96">
            <v>53416.76</v>
          </cell>
          <cell r="G96">
            <v>1520.48</v>
          </cell>
          <cell r="H96">
            <v>0</v>
          </cell>
          <cell r="I96">
            <v>310.76</v>
          </cell>
          <cell r="J96">
            <v>310.76</v>
          </cell>
          <cell r="K96">
            <v>7.5</v>
          </cell>
          <cell r="L96" t="str">
            <v>BOND</v>
          </cell>
          <cell r="M96" t="str">
            <v>NPV</v>
          </cell>
        </row>
        <row r="97">
          <cell r="A97" t="str">
            <v>36203LFZ0</v>
          </cell>
          <cell r="B97" t="str">
            <v>01 abr 2008</v>
          </cell>
          <cell r="C97" t="str">
            <v>16 ago 2001</v>
          </cell>
          <cell r="D97">
            <v>611727.68999999994</v>
          </cell>
          <cell r="E97">
            <v>638490.78</v>
          </cell>
          <cell r="F97">
            <v>657197.41</v>
          </cell>
          <cell r="G97">
            <v>18706.63</v>
          </cell>
          <cell r="H97">
            <v>0</v>
          </cell>
          <cell r="I97">
            <v>3823.3</v>
          </cell>
          <cell r="J97">
            <v>3823.3</v>
          </cell>
          <cell r="K97">
            <v>7.5</v>
          </cell>
          <cell r="L97" t="str">
            <v>BOND</v>
          </cell>
          <cell r="M97" t="str">
            <v>NPV</v>
          </cell>
        </row>
        <row r="98">
          <cell r="A98" t="str">
            <v>36203LG89</v>
          </cell>
          <cell r="B98" t="str">
            <v>01 abr 2008</v>
          </cell>
          <cell r="C98" t="str">
            <v>16 ago 2001</v>
          </cell>
          <cell r="D98">
            <v>84628.26</v>
          </cell>
          <cell r="E98">
            <v>86796.86</v>
          </cell>
          <cell r="F98">
            <v>89177.03</v>
          </cell>
          <cell r="G98">
            <v>2380.17</v>
          </cell>
          <cell r="H98">
            <v>0</v>
          </cell>
          <cell r="I98">
            <v>458.4</v>
          </cell>
          <cell r="J98">
            <v>458.4</v>
          </cell>
          <cell r="K98">
            <v>6.5</v>
          </cell>
          <cell r="L98" t="str">
            <v>BOND</v>
          </cell>
          <cell r="M98" t="str">
            <v>NPV</v>
          </cell>
        </row>
        <row r="99">
          <cell r="A99" t="str">
            <v>36203LGH9</v>
          </cell>
          <cell r="B99">
            <v>39569</v>
          </cell>
          <cell r="C99">
            <v>36573</v>
          </cell>
          <cell r="D99">
            <v>590870.26</v>
          </cell>
          <cell r="E99">
            <v>583299.74</v>
          </cell>
          <cell r="F99">
            <v>632969.77</v>
          </cell>
          <cell r="G99">
            <v>49670.03</v>
          </cell>
          <cell r="H99">
            <v>0</v>
          </cell>
          <cell r="I99">
            <v>3446.74</v>
          </cell>
          <cell r="J99">
            <v>3446.74</v>
          </cell>
          <cell r="K99">
            <v>7</v>
          </cell>
          <cell r="L99" t="str">
            <v>30F360</v>
          </cell>
          <cell r="M99" t="str">
            <v>NPV</v>
          </cell>
        </row>
        <row r="100">
          <cell r="A100" t="str">
            <v>36203LQG0</v>
          </cell>
          <cell r="B100" t="str">
            <v>01 abr 2008</v>
          </cell>
          <cell r="C100" t="str">
            <v>16 ago 2001</v>
          </cell>
          <cell r="D100">
            <v>6643.82</v>
          </cell>
          <cell r="E100">
            <v>6934.5</v>
          </cell>
          <cell r="F100">
            <v>7137.66</v>
          </cell>
          <cell r="G100">
            <v>203.16</v>
          </cell>
          <cell r="H100">
            <v>0</v>
          </cell>
          <cell r="I100">
            <v>41.52</v>
          </cell>
          <cell r="J100">
            <v>41.52</v>
          </cell>
          <cell r="K100">
            <v>7.5</v>
          </cell>
          <cell r="L100" t="str">
            <v>BOND</v>
          </cell>
          <cell r="M100" t="str">
            <v>NPV</v>
          </cell>
        </row>
        <row r="101">
          <cell r="A101" t="str">
            <v>36203LRC8</v>
          </cell>
          <cell r="B101">
            <v>45108</v>
          </cell>
          <cell r="C101" t="str">
            <v>20 dic 2001</v>
          </cell>
          <cell r="D101">
            <v>347541.48</v>
          </cell>
          <cell r="E101">
            <v>356881.65</v>
          </cell>
          <cell r="F101">
            <v>364266.91</v>
          </cell>
          <cell r="G101">
            <v>7385.26</v>
          </cell>
          <cell r="H101">
            <v>0</v>
          </cell>
          <cell r="I101">
            <v>2027.33</v>
          </cell>
          <cell r="J101">
            <v>2027.33</v>
          </cell>
          <cell r="K101">
            <v>7</v>
          </cell>
          <cell r="L101" t="str">
            <v>BOND</v>
          </cell>
          <cell r="M101" t="str">
            <v>NPV</v>
          </cell>
        </row>
        <row r="102">
          <cell r="A102" t="str">
            <v>36203LRR5</v>
          </cell>
          <cell r="B102" t="str">
            <v>01 ago 2008</v>
          </cell>
          <cell r="C102" t="str">
            <v>22 dic 1999</v>
          </cell>
          <cell r="D102">
            <v>36927.79</v>
          </cell>
          <cell r="E102">
            <v>36293.089999999997</v>
          </cell>
          <cell r="F102">
            <v>38912.660000000003</v>
          </cell>
          <cell r="G102">
            <v>2619.5700000000002</v>
          </cell>
          <cell r="H102">
            <v>0</v>
          </cell>
          <cell r="I102">
            <v>200.03</v>
          </cell>
          <cell r="J102">
            <v>200.03</v>
          </cell>
          <cell r="K102">
            <v>6.5</v>
          </cell>
          <cell r="L102" t="str">
            <v>30F360</v>
          </cell>
          <cell r="M102" t="str">
            <v>NPV</v>
          </cell>
        </row>
        <row r="103">
          <cell r="A103" t="str">
            <v>36203LTD4</v>
          </cell>
          <cell r="B103">
            <v>39479</v>
          </cell>
          <cell r="C103" t="str">
            <v>16 ago 2001</v>
          </cell>
          <cell r="D103">
            <v>22034.23</v>
          </cell>
          <cell r="E103">
            <v>22998.23</v>
          </cell>
          <cell r="F103">
            <v>23666.97</v>
          </cell>
          <cell r="G103">
            <v>668.74</v>
          </cell>
          <cell r="H103">
            <v>0</v>
          </cell>
          <cell r="I103">
            <v>137.71</v>
          </cell>
          <cell r="J103">
            <v>137.71</v>
          </cell>
          <cell r="K103">
            <v>7.5</v>
          </cell>
          <cell r="L103" t="str">
            <v>BOND</v>
          </cell>
          <cell r="M103" t="str">
            <v>NPV</v>
          </cell>
        </row>
        <row r="104">
          <cell r="A104" t="str">
            <v>36203LW99</v>
          </cell>
          <cell r="B104">
            <v>39569</v>
          </cell>
          <cell r="C104">
            <v>36573</v>
          </cell>
          <cell r="D104">
            <v>363195.23</v>
          </cell>
          <cell r="E104">
            <v>358541.79</v>
          </cell>
          <cell r="F104">
            <v>389072.89</v>
          </cell>
          <cell r="G104">
            <v>30531.1</v>
          </cell>
          <cell r="H104">
            <v>0</v>
          </cell>
          <cell r="I104">
            <v>2118.64</v>
          </cell>
          <cell r="J104">
            <v>2118.64</v>
          </cell>
          <cell r="K104">
            <v>7</v>
          </cell>
          <cell r="L104" t="str">
            <v>30F360</v>
          </cell>
          <cell r="M104" t="str">
            <v>NPV</v>
          </cell>
        </row>
        <row r="105">
          <cell r="A105" t="str">
            <v>36203MG53</v>
          </cell>
          <cell r="B105">
            <v>39600</v>
          </cell>
          <cell r="C105">
            <v>36573</v>
          </cell>
          <cell r="D105">
            <v>19685.48</v>
          </cell>
          <cell r="E105">
            <v>19433.259999999998</v>
          </cell>
          <cell r="F105">
            <v>21088.07</v>
          </cell>
          <cell r="G105">
            <v>1654.81</v>
          </cell>
          <cell r="H105">
            <v>0</v>
          </cell>
          <cell r="I105">
            <v>114.83</v>
          </cell>
          <cell r="J105">
            <v>114.83</v>
          </cell>
          <cell r="K105">
            <v>7</v>
          </cell>
          <cell r="L105" t="str">
            <v>30F360</v>
          </cell>
          <cell r="M105" t="str">
            <v>NPV</v>
          </cell>
        </row>
        <row r="106">
          <cell r="A106" t="str">
            <v>36203MG61</v>
          </cell>
          <cell r="B106">
            <v>39569</v>
          </cell>
          <cell r="C106">
            <v>36573</v>
          </cell>
          <cell r="D106">
            <v>917768.45</v>
          </cell>
          <cell r="E106">
            <v>906009.54</v>
          </cell>
          <cell r="F106">
            <v>983159.45</v>
          </cell>
          <cell r="G106">
            <v>77149.91</v>
          </cell>
          <cell r="H106">
            <v>0</v>
          </cell>
          <cell r="I106">
            <v>5353.65</v>
          </cell>
          <cell r="J106">
            <v>5353.65</v>
          </cell>
          <cell r="K106">
            <v>7</v>
          </cell>
          <cell r="L106" t="str">
            <v>30F360</v>
          </cell>
          <cell r="M106" t="str">
            <v>NPV</v>
          </cell>
        </row>
        <row r="107">
          <cell r="A107" t="str">
            <v>36203MH60</v>
          </cell>
          <cell r="B107">
            <v>39722</v>
          </cell>
          <cell r="C107" t="str">
            <v>16 ago 2001</v>
          </cell>
          <cell r="D107">
            <v>75752.899999999994</v>
          </cell>
          <cell r="E107">
            <v>77694.070000000007</v>
          </cell>
          <cell r="F107">
            <v>79824.62</v>
          </cell>
          <cell r="G107">
            <v>2130.5500000000002</v>
          </cell>
          <cell r="H107">
            <v>0</v>
          </cell>
          <cell r="I107">
            <v>410.33</v>
          </cell>
          <cell r="J107">
            <v>410.33</v>
          </cell>
          <cell r="K107">
            <v>6.5</v>
          </cell>
          <cell r="L107" t="str">
            <v>BOND</v>
          </cell>
          <cell r="M107" t="str">
            <v>NPV</v>
          </cell>
        </row>
        <row r="108">
          <cell r="A108" t="str">
            <v>36203MHD5</v>
          </cell>
          <cell r="B108">
            <v>39600</v>
          </cell>
          <cell r="C108">
            <v>36573</v>
          </cell>
          <cell r="D108">
            <v>721993.93</v>
          </cell>
          <cell r="E108">
            <v>712743.38</v>
          </cell>
          <cell r="F108">
            <v>773436</v>
          </cell>
          <cell r="G108">
            <v>60692.62</v>
          </cell>
          <cell r="H108">
            <v>0</v>
          </cell>
          <cell r="I108">
            <v>4211.63</v>
          </cell>
          <cell r="J108">
            <v>4211.63</v>
          </cell>
          <cell r="K108">
            <v>7</v>
          </cell>
          <cell r="L108" t="str">
            <v>30F360</v>
          </cell>
          <cell r="M108" t="str">
            <v>NPV</v>
          </cell>
        </row>
        <row r="109">
          <cell r="A109" t="str">
            <v>36203MKD1</v>
          </cell>
          <cell r="B109">
            <v>39479</v>
          </cell>
          <cell r="C109" t="str">
            <v>16 ago 2001</v>
          </cell>
          <cell r="D109">
            <v>26056.62</v>
          </cell>
          <cell r="E109">
            <v>27196.6</v>
          </cell>
          <cell r="F109">
            <v>27993.41</v>
          </cell>
          <cell r="G109">
            <v>796.81</v>
          </cell>
          <cell r="H109">
            <v>0</v>
          </cell>
          <cell r="I109">
            <v>162.85</v>
          </cell>
          <cell r="J109">
            <v>162.85</v>
          </cell>
          <cell r="K109">
            <v>7.5</v>
          </cell>
          <cell r="L109" t="str">
            <v>BOND</v>
          </cell>
          <cell r="M109" t="str">
            <v>NPV</v>
          </cell>
        </row>
        <row r="110">
          <cell r="A110" t="str">
            <v>36203ML99</v>
          </cell>
          <cell r="B110" t="str">
            <v>01 abr 2008</v>
          </cell>
          <cell r="C110" t="str">
            <v>16 ago 2001</v>
          </cell>
          <cell r="D110">
            <v>51634.92</v>
          </cell>
          <cell r="E110">
            <v>53893.95</v>
          </cell>
          <cell r="F110">
            <v>55472.94</v>
          </cell>
          <cell r="G110">
            <v>1578.99</v>
          </cell>
          <cell r="H110">
            <v>0</v>
          </cell>
          <cell r="I110">
            <v>322.72000000000003</v>
          </cell>
          <cell r="J110">
            <v>322.72000000000003</v>
          </cell>
          <cell r="K110">
            <v>7.5</v>
          </cell>
          <cell r="L110" t="str">
            <v>BOND</v>
          </cell>
          <cell r="M110" t="str">
            <v>NPV</v>
          </cell>
        </row>
        <row r="111">
          <cell r="A111" t="str">
            <v>36203MLP3</v>
          </cell>
          <cell r="B111" t="str">
            <v>01 abr 2008</v>
          </cell>
          <cell r="C111" t="str">
            <v>16 ago 2001</v>
          </cell>
          <cell r="D111">
            <v>9879.1200000000008</v>
          </cell>
          <cell r="E111">
            <v>10311.34</v>
          </cell>
          <cell r="F111">
            <v>10613.44</v>
          </cell>
          <cell r="G111">
            <v>302.10000000000002</v>
          </cell>
          <cell r="H111">
            <v>0</v>
          </cell>
          <cell r="I111">
            <v>61.74</v>
          </cell>
          <cell r="J111">
            <v>61.74</v>
          </cell>
          <cell r="K111">
            <v>7.5</v>
          </cell>
          <cell r="L111" t="str">
            <v>BOND</v>
          </cell>
          <cell r="M111" t="str">
            <v>NPV</v>
          </cell>
        </row>
        <row r="112">
          <cell r="A112" t="str">
            <v>36203MPN4</v>
          </cell>
          <cell r="B112">
            <v>45444</v>
          </cell>
          <cell r="C112" t="str">
            <v>20 dic 2001</v>
          </cell>
          <cell r="D112">
            <v>28553.65</v>
          </cell>
          <cell r="E112">
            <v>29321.03</v>
          </cell>
          <cell r="F112">
            <v>29927.79</v>
          </cell>
          <cell r="G112">
            <v>606.76</v>
          </cell>
          <cell r="H112">
            <v>0</v>
          </cell>
          <cell r="I112">
            <v>166.56</v>
          </cell>
          <cell r="J112">
            <v>166.56</v>
          </cell>
          <cell r="K112">
            <v>7</v>
          </cell>
          <cell r="L112" t="str">
            <v>BOND</v>
          </cell>
          <cell r="M112" t="str">
            <v>NPV</v>
          </cell>
        </row>
        <row r="113">
          <cell r="A113" t="str">
            <v>36203MZ86</v>
          </cell>
          <cell r="B113">
            <v>39508</v>
          </cell>
          <cell r="C113" t="str">
            <v>16 ago 2001</v>
          </cell>
          <cell r="D113">
            <v>162522.21</v>
          </cell>
          <cell r="E113">
            <v>169632.57</v>
          </cell>
          <cell r="F113">
            <v>174565.11</v>
          </cell>
          <cell r="G113">
            <v>4932.54</v>
          </cell>
          <cell r="H113">
            <v>0</v>
          </cell>
          <cell r="I113">
            <v>1015.76</v>
          </cell>
          <cell r="J113">
            <v>1015.76</v>
          </cell>
          <cell r="K113">
            <v>7.5</v>
          </cell>
          <cell r="L113" t="str">
            <v>BOND</v>
          </cell>
          <cell r="M113" t="str">
            <v>NPV</v>
          </cell>
        </row>
        <row r="114">
          <cell r="A114" t="str">
            <v>36203MZV5</v>
          </cell>
          <cell r="B114">
            <v>39845</v>
          </cell>
          <cell r="C114" t="str">
            <v>22 dic 1999</v>
          </cell>
          <cell r="D114">
            <v>49267.37</v>
          </cell>
          <cell r="E114">
            <v>48420.58</v>
          </cell>
          <cell r="F114">
            <v>51884.45</v>
          </cell>
          <cell r="G114">
            <v>3463.87</v>
          </cell>
          <cell r="H114">
            <v>0</v>
          </cell>
          <cell r="I114">
            <v>266.86</v>
          </cell>
          <cell r="J114">
            <v>266.86</v>
          </cell>
          <cell r="K114">
            <v>6.5</v>
          </cell>
          <cell r="L114" t="str">
            <v>30F360</v>
          </cell>
          <cell r="M114" t="str">
            <v>NPV</v>
          </cell>
        </row>
        <row r="115">
          <cell r="A115" t="str">
            <v>36203MZZ6</v>
          </cell>
          <cell r="B115">
            <v>39508</v>
          </cell>
          <cell r="C115" t="str">
            <v>16 ago 2001</v>
          </cell>
          <cell r="D115">
            <v>54062.03</v>
          </cell>
          <cell r="E115">
            <v>55988.01</v>
          </cell>
          <cell r="F115">
            <v>57913.95</v>
          </cell>
          <cell r="G115">
            <v>1925.94</v>
          </cell>
          <cell r="H115">
            <v>0</v>
          </cell>
          <cell r="I115">
            <v>315.36</v>
          </cell>
          <cell r="J115">
            <v>315.36</v>
          </cell>
          <cell r="K115">
            <v>7</v>
          </cell>
          <cell r="L115" t="str">
            <v>BOND</v>
          </cell>
          <cell r="M115" t="str">
            <v>NPV</v>
          </cell>
        </row>
        <row r="116">
          <cell r="A116" t="str">
            <v>36203N2A5</v>
          </cell>
          <cell r="B116" t="str">
            <v>01 abr 2008</v>
          </cell>
          <cell r="C116" t="str">
            <v>16 ago 2001</v>
          </cell>
          <cell r="D116">
            <v>83027.17</v>
          </cell>
          <cell r="E116">
            <v>85154.74</v>
          </cell>
          <cell r="F116">
            <v>87489.88</v>
          </cell>
          <cell r="G116">
            <v>2335.14</v>
          </cell>
          <cell r="H116">
            <v>0</v>
          </cell>
          <cell r="I116">
            <v>449.73</v>
          </cell>
          <cell r="J116">
            <v>449.73</v>
          </cell>
          <cell r="K116">
            <v>6.5</v>
          </cell>
          <cell r="L116" t="str">
            <v>BOND</v>
          </cell>
          <cell r="M116" t="str">
            <v>NPV</v>
          </cell>
        </row>
        <row r="117">
          <cell r="A117" t="str">
            <v>36203N3A4</v>
          </cell>
          <cell r="B117">
            <v>39569</v>
          </cell>
          <cell r="C117" t="str">
            <v>16 ago 2001</v>
          </cell>
          <cell r="D117">
            <v>61999.57</v>
          </cell>
          <cell r="E117">
            <v>65138.29</v>
          </cell>
          <cell r="F117">
            <v>66388.52</v>
          </cell>
          <cell r="G117">
            <v>1250.23</v>
          </cell>
          <cell r="H117">
            <v>0</v>
          </cell>
          <cell r="I117">
            <v>413.33</v>
          </cell>
          <cell r="J117">
            <v>413.33</v>
          </cell>
          <cell r="K117">
            <v>8</v>
          </cell>
          <cell r="L117" t="str">
            <v>BOND</v>
          </cell>
          <cell r="M117" t="str">
            <v>NPV</v>
          </cell>
        </row>
        <row r="118">
          <cell r="A118" t="str">
            <v>36203NKK3</v>
          </cell>
          <cell r="B118" t="str">
            <v>01 abr 2008</v>
          </cell>
          <cell r="C118">
            <v>36573</v>
          </cell>
          <cell r="D118">
            <v>154854.67000000001</v>
          </cell>
          <cell r="E118">
            <v>152870.59</v>
          </cell>
          <cell r="F118">
            <v>165888.07</v>
          </cell>
          <cell r="G118">
            <v>13017.48</v>
          </cell>
          <cell r="H118">
            <v>0</v>
          </cell>
          <cell r="I118">
            <v>903.32</v>
          </cell>
          <cell r="J118">
            <v>903.32</v>
          </cell>
          <cell r="K118">
            <v>7</v>
          </cell>
          <cell r="L118" t="str">
            <v>30F360</v>
          </cell>
          <cell r="M118" t="str">
            <v>NPV</v>
          </cell>
        </row>
        <row r="119">
          <cell r="A119" t="str">
            <v>36203NR42</v>
          </cell>
          <cell r="B119">
            <v>39600</v>
          </cell>
          <cell r="C119">
            <v>36573</v>
          </cell>
          <cell r="D119">
            <v>147613.94</v>
          </cell>
          <cell r="E119">
            <v>145722.64000000001</v>
          </cell>
          <cell r="F119">
            <v>158131.43</v>
          </cell>
          <cell r="G119">
            <v>12408.79</v>
          </cell>
          <cell r="H119">
            <v>0</v>
          </cell>
          <cell r="I119">
            <v>861.08</v>
          </cell>
          <cell r="J119">
            <v>861.08</v>
          </cell>
          <cell r="K119">
            <v>7</v>
          </cell>
          <cell r="L119" t="str">
            <v>30F360</v>
          </cell>
          <cell r="M119" t="str">
            <v>NPV</v>
          </cell>
        </row>
        <row r="120">
          <cell r="A120" t="str">
            <v>36203P6E8</v>
          </cell>
          <cell r="B120">
            <v>39600</v>
          </cell>
          <cell r="C120">
            <v>36573</v>
          </cell>
          <cell r="D120">
            <v>132995.6</v>
          </cell>
          <cell r="E120">
            <v>131291.59</v>
          </cell>
          <cell r="F120">
            <v>142471.54</v>
          </cell>
          <cell r="G120">
            <v>11179.95</v>
          </cell>
          <cell r="H120">
            <v>0</v>
          </cell>
          <cell r="I120">
            <v>775.81</v>
          </cell>
          <cell r="J120">
            <v>775.81</v>
          </cell>
          <cell r="K120">
            <v>7</v>
          </cell>
          <cell r="L120" t="str">
            <v>30F360</v>
          </cell>
          <cell r="M120" t="str">
            <v>NPV</v>
          </cell>
        </row>
        <row r="121">
          <cell r="A121" t="str">
            <v>36203PED1</v>
          </cell>
          <cell r="B121">
            <v>45444</v>
          </cell>
          <cell r="C121" t="str">
            <v>20 dic 2001</v>
          </cell>
          <cell r="D121">
            <v>45424.73</v>
          </cell>
          <cell r="E121">
            <v>46645.53</v>
          </cell>
          <cell r="F121">
            <v>47610.8</v>
          </cell>
          <cell r="G121">
            <v>965.27</v>
          </cell>
          <cell r="H121">
            <v>0</v>
          </cell>
          <cell r="I121">
            <v>264.98</v>
          </cell>
          <cell r="J121">
            <v>264.98</v>
          </cell>
          <cell r="K121">
            <v>7</v>
          </cell>
          <cell r="L121" t="str">
            <v>BOND</v>
          </cell>
          <cell r="M121" t="str">
            <v>NPV</v>
          </cell>
        </row>
        <row r="122">
          <cell r="A122" t="str">
            <v>36203PFW8</v>
          </cell>
          <cell r="B122">
            <v>39600</v>
          </cell>
          <cell r="C122">
            <v>36573</v>
          </cell>
          <cell r="D122">
            <v>150853.31</v>
          </cell>
          <cell r="E122">
            <v>148920.5</v>
          </cell>
          <cell r="F122">
            <v>161601.60999999999</v>
          </cell>
          <cell r="G122">
            <v>12681.11</v>
          </cell>
          <cell r="H122">
            <v>0</v>
          </cell>
          <cell r="I122">
            <v>879.98</v>
          </cell>
          <cell r="J122">
            <v>879.98</v>
          </cell>
          <cell r="K122">
            <v>7</v>
          </cell>
          <cell r="L122" t="str">
            <v>30F360</v>
          </cell>
          <cell r="M122" t="str">
            <v>NPV</v>
          </cell>
        </row>
        <row r="123">
          <cell r="A123" t="str">
            <v>36203PU84</v>
          </cell>
          <cell r="B123">
            <v>39600</v>
          </cell>
          <cell r="C123">
            <v>36573</v>
          </cell>
          <cell r="D123">
            <v>91606.02</v>
          </cell>
          <cell r="E123">
            <v>90432.320000000007</v>
          </cell>
          <cell r="F123">
            <v>98132.95</v>
          </cell>
          <cell r="G123">
            <v>7700.63</v>
          </cell>
          <cell r="H123">
            <v>0</v>
          </cell>
          <cell r="I123">
            <v>534.37</v>
          </cell>
          <cell r="J123">
            <v>534.37</v>
          </cell>
          <cell r="K123">
            <v>7</v>
          </cell>
          <cell r="L123" t="str">
            <v>30F360</v>
          </cell>
          <cell r="M123" t="str">
            <v>NPV</v>
          </cell>
        </row>
        <row r="124">
          <cell r="A124" t="str">
            <v>36203PWW9</v>
          </cell>
          <cell r="B124">
            <v>39600</v>
          </cell>
          <cell r="C124">
            <v>36573</v>
          </cell>
          <cell r="D124">
            <v>166501.28</v>
          </cell>
          <cell r="E124">
            <v>164367.99</v>
          </cell>
          <cell r="F124">
            <v>178364.5</v>
          </cell>
          <cell r="G124">
            <v>13996.51</v>
          </cell>
          <cell r="H124">
            <v>0</v>
          </cell>
          <cell r="I124">
            <v>971.26</v>
          </cell>
          <cell r="J124">
            <v>971.26</v>
          </cell>
          <cell r="K124">
            <v>7</v>
          </cell>
          <cell r="L124" t="str">
            <v>30F360</v>
          </cell>
          <cell r="M124" t="str">
            <v>NPV</v>
          </cell>
        </row>
        <row r="125">
          <cell r="A125" t="str">
            <v>36203PX73</v>
          </cell>
          <cell r="B125">
            <v>39600</v>
          </cell>
          <cell r="C125">
            <v>36573</v>
          </cell>
          <cell r="D125">
            <v>99576.33</v>
          </cell>
          <cell r="E125">
            <v>98300.49</v>
          </cell>
          <cell r="F125">
            <v>106671.14</v>
          </cell>
          <cell r="G125">
            <v>8370.65</v>
          </cell>
          <cell r="H125">
            <v>0</v>
          </cell>
          <cell r="I125">
            <v>580.86</v>
          </cell>
          <cell r="J125">
            <v>580.86</v>
          </cell>
          <cell r="K125">
            <v>7</v>
          </cell>
          <cell r="L125" t="str">
            <v>30F360</v>
          </cell>
          <cell r="M125" t="str">
            <v>NPV</v>
          </cell>
        </row>
        <row r="126">
          <cell r="A126" t="str">
            <v>36203PX81</v>
          </cell>
          <cell r="B126">
            <v>39600</v>
          </cell>
          <cell r="C126">
            <v>36573</v>
          </cell>
          <cell r="D126">
            <v>209290.16</v>
          </cell>
          <cell r="E126">
            <v>206608.63</v>
          </cell>
          <cell r="F126">
            <v>224202.08</v>
          </cell>
          <cell r="G126">
            <v>17593.45</v>
          </cell>
          <cell r="H126">
            <v>0</v>
          </cell>
          <cell r="I126">
            <v>1220.8599999999999</v>
          </cell>
          <cell r="J126">
            <v>1220.8599999999999</v>
          </cell>
          <cell r="K126">
            <v>7</v>
          </cell>
          <cell r="L126" t="str">
            <v>30F360</v>
          </cell>
          <cell r="M126" t="str">
            <v>NPV</v>
          </cell>
        </row>
        <row r="127">
          <cell r="A127" t="str">
            <v>36203Q2P5</v>
          </cell>
          <cell r="B127">
            <v>39600</v>
          </cell>
          <cell r="C127">
            <v>36573</v>
          </cell>
          <cell r="D127">
            <v>125035.42</v>
          </cell>
          <cell r="E127">
            <v>123433.4</v>
          </cell>
          <cell r="F127">
            <v>133944.19</v>
          </cell>
          <cell r="G127">
            <v>10510.79</v>
          </cell>
          <cell r="H127">
            <v>0</v>
          </cell>
          <cell r="I127">
            <v>729.37</v>
          </cell>
          <cell r="J127">
            <v>729.37</v>
          </cell>
          <cell r="K127">
            <v>7</v>
          </cell>
          <cell r="L127" t="str">
            <v>30F360</v>
          </cell>
          <cell r="M127" t="str">
            <v>NPV</v>
          </cell>
        </row>
        <row r="128">
          <cell r="A128" t="str">
            <v>36203Q3V1</v>
          </cell>
          <cell r="B128" t="str">
            <v>01 abr 2008</v>
          </cell>
          <cell r="C128" t="str">
            <v>16 ago 2001</v>
          </cell>
          <cell r="D128">
            <v>45394.68</v>
          </cell>
          <cell r="E128">
            <v>47692.77</v>
          </cell>
          <cell r="F128">
            <v>48608.17</v>
          </cell>
          <cell r="G128">
            <v>915.4</v>
          </cell>
          <cell r="H128">
            <v>0</v>
          </cell>
          <cell r="I128">
            <v>302.63</v>
          </cell>
          <cell r="J128">
            <v>302.63</v>
          </cell>
          <cell r="K128">
            <v>8</v>
          </cell>
          <cell r="L128" t="str">
            <v>BOND</v>
          </cell>
          <cell r="M128" t="str">
            <v>NPV</v>
          </cell>
        </row>
        <row r="129">
          <cell r="A129" t="str">
            <v>36203QCS8</v>
          </cell>
          <cell r="B129">
            <v>39569</v>
          </cell>
          <cell r="C129">
            <v>36573</v>
          </cell>
          <cell r="D129">
            <v>202899.64</v>
          </cell>
          <cell r="E129">
            <v>200299.99</v>
          </cell>
          <cell r="F129">
            <v>217356.24</v>
          </cell>
          <cell r="G129">
            <v>17056.25</v>
          </cell>
          <cell r="H129">
            <v>0</v>
          </cell>
          <cell r="I129">
            <v>1183.58</v>
          </cell>
          <cell r="J129">
            <v>1183.58</v>
          </cell>
          <cell r="K129">
            <v>7</v>
          </cell>
          <cell r="L129" t="str">
            <v>30F360</v>
          </cell>
          <cell r="M129" t="str">
            <v>NPV</v>
          </cell>
        </row>
        <row r="130">
          <cell r="A130" t="str">
            <v>36203QDH1</v>
          </cell>
          <cell r="B130">
            <v>39600</v>
          </cell>
          <cell r="C130">
            <v>36573</v>
          </cell>
          <cell r="D130">
            <v>75861.25</v>
          </cell>
          <cell r="E130">
            <v>74889.279999999999</v>
          </cell>
          <cell r="F130">
            <v>81266.36</v>
          </cell>
          <cell r="G130">
            <v>6377.08</v>
          </cell>
          <cell r="H130">
            <v>0</v>
          </cell>
          <cell r="I130">
            <v>442.52</v>
          </cell>
          <cell r="J130">
            <v>442.52</v>
          </cell>
          <cell r="K130">
            <v>7</v>
          </cell>
          <cell r="L130" t="str">
            <v>30F360</v>
          </cell>
          <cell r="M130" t="str">
            <v>NPV</v>
          </cell>
        </row>
        <row r="131">
          <cell r="A131" t="str">
            <v>36203QJU6</v>
          </cell>
          <cell r="B131" t="str">
            <v>01 abr 2009</v>
          </cell>
          <cell r="C131" t="str">
            <v>22 dic 1999</v>
          </cell>
          <cell r="D131">
            <v>82760.61</v>
          </cell>
          <cell r="E131">
            <v>81338.179999999993</v>
          </cell>
          <cell r="F131">
            <v>87156.85</v>
          </cell>
          <cell r="G131">
            <v>5818.67</v>
          </cell>
          <cell r="H131">
            <v>0</v>
          </cell>
          <cell r="I131">
            <v>448.29</v>
          </cell>
          <cell r="J131">
            <v>448.29</v>
          </cell>
          <cell r="K131">
            <v>6.5</v>
          </cell>
          <cell r="L131" t="str">
            <v>30F360</v>
          </cell>
          <cell r="M131" t="str">
            <v>NPV</v>
          </cell>
        </row>
        <row r="132">
          <cell r="A132" t="str">
            <v>36203QT50</v>
          </cell>
          <cell r="B132" t="str">
            <v>01 dic 2023</v>
          </cell>
          <cell r="C132" t="str">
            <v>25 ene 2000</v>
          </cell>
          <cell r="D132">
            <v>6454.42</v>
          </cell>
          <cell r="E132">
            <v>6095.39</v>
          </cell>
          <cell r="F132">
            <v>6684.36</v>
          </cell>
          <cell r="G132">
            <v>588.97</v>
          </cell>
          <cell r="H132">
            <v>0</v>
          </cell>
          <cell r="I132">
            <v>34.96</v>
          </cell>
          <cell r="J132">
            <v>34.96</v>
          </cell>
          <cell r="K132">
            <v>6.5</v>
          </cell>
          <cell r="L132" t="str">
            <v>30F360</v>
          </cell>
          <cell r="M132" t="str">
            <v>NPV</v>
          </cell>
        </row>
        <row r="133">
          <cell r="A133" t="str">
            <v>36203RCL1</v>
          </cell>
          <cell r="B133">
            <v>39569</v>
          </cell>
          <cell r="C133">
            <v>36573</v>
          </cell>
          <cell r="D133">
            <v>414878.95</v>
          </cell>
          <cell r="E133">
            <v>409563.32</v>
          </cell>
          <cell r="F133">
            <v>444439.08</v>
          </cell>
          <cell r="G133">
            <v>34875.760000000002</v>
          </cell>
          <cell r="H133">
            <v>0</v>
          </cell>
          <cell r="I133">
            <v>2420.13</v>
          </cell>
          <cell r="J133">
            <v>2420.13</v>
          </cell>
          <cell r="K133">
            <v>7</v>
          </cell>
          <cell r="L133" t="str">
            <v>30F360</v>
          </cell>
          <cell r="M133" t="str">
            <v>NPV</v>
          </cell>
        </row>
        <row r="134">
          <cell r="A134" t="str">
            <v>36203RGG8</v>
          </cell>
          <cell r="B134">
            <v>39600</v>
          </cell>
          <cell r="C134">
            <v>36573</v>
          </cell>
          <cell r="D134">
            <v>268192.93</v>
          </cell>
          <cell r="E134">
            <v>264756.68</v>
          </cell>
          <cell r="F134">
            <v>287301.68</v>
          </cell>
          <cell r="G134">
            <v>22545</v>
          </cell>
          <cell r="H134">
            <v>0</v>
          </cell>
          <cell r="I134">
            <v>1564.46</v>
          </cell>
          <cell r="J134">
            <v>1564.46</v>
          </cell>
          <cell r="K134">
            <v>7</v>
          </cell>
          <cell r="L134" t="str">
            <v>30F360</v>
          </cell>
          <cell r="M134" t="str">
            <v>NPV</v>
          </cell>
        </row>
        <row r="135">
          <cell r="A135" t="str">
            <v>36203RH69</v>
          </cell>
          <cell r="B135" t="str">
            <v>01 abr 2008</v>
          </cell>
          <cell r="C135" t="str">
            <v>16 ago 2001</v>
          </cell>
          <cell r="D135">
            <v>16972.400000000001</v>
          </cell>
          <cell r="E135">
            <v>17407.310000000001</v>
          </cell>
          <cell r="F135">
            <v>17884.669999999998</v>
          </cell>
          <cell r="G135">
            <v>477.36</v>
          </cell>
          <cell r="H135">
            <v>0</v>
          </cell>
          <cell r="I135">
            <v>91.93</v>
          </cell>
          <cell r="J135">
            <v>91.93</v>
          </cell>
          <cell r="K135">
            <v>6.5</v>
          </cell>
          <cell r="L135" t="str">
            <v>BOND</v>
          </cell>
          <cell r="M135" t="str">
            <v>NPV</v>
          </cell>
        </row>
        <row r="136">
          <cell r="A136" t="str">
            <v>36203RPP8</v>
          </cell>
          <cell r="B136">
            <v>39600</v>
          </cell>
          <cell r="C136">
            <v>36573</v>
          </cell>
          <cell r="D136">
            <v>184563.69</v>
          </cell>
          <cell r="E136">
            <v>182198.96</v>
          </cell>
          <cell r="F136">
            <v>197713.85</v>
          </cell>
          <cell r="G136">
            <v>15514.89</v>
          </cell>
          <cell r="H136">
            <v>0</v>
          </cell>
          <cell r="I136">
            <v>1076.6199999999999</v>
          </cell>
          <cell r="J136">
            <v>1076.6199999999999</v>
          </cell>
          <cell r="K136">
            <v>7</v>
          </cell>
          <cell r="L136" t="str">
            <v>30F360</v>
          </cell>
          <cell r="M136" t="str">
            <v>NPV</v>
          </cell>
        </row>
        <row r="137">
          <cell r="A137" t="str">
            <v>36203RQ44</v>
          </cell>
          <cell r="B137">
            <v>39600</v>
          </cell>
          <cell r="C137">
            <v>36573</v>
          </cell>
          <cell r="D137">
            <v>171165.73</v>
          </cell>
          <cell r="E137">
            <v>168972.67</v>
          </cell>
          <cell r="F137">
            <v>183361.29</v>
          </cell>
          <cell r="G137">
            <v>14388.62</v>
          </cell>
          <cell r="H137">
            <v>0</v>
          </cell>
          <cell r="I137">
            <v>998.47</v>
          </cell>
          <cell r="J137">
            <v>998.47</v>
          </cell>
          <cell r="K137">
            <v>7</v>
          </cell>
          <cell r="L137" t="str">
            <v>30F360</v>
          </cell>
          <cell r="M137" t="str">
            <v>NPV</v>
          </cell>
        </row>
        <row r="138">
          <cell r="A138" t="str">
            <v>36203RQB8</v>
          </cell>
          <cell r="B138">
            <v>39600</v>
          </cell>
          <cell r="C138">
            <v>36573</v>
          </cell>
          <cell r="D138">
            <v>328161.31</v>
          </cell>
          <cell r="E138">
            <v>323956.75</v>
          </cell>
          <cell r="F138">
            <v>351542.8</v>
          </cell>
          <cell r="G138">
            <v>27586.05</v>
          </cell>
          <cell r="H138">
            <v>0</v>
          </cell>
          <cell r="I138">
            <v>1914.27</v>
          </cell>
          <cell r="J138">
            <v>1914.27</v>
          </cell>
          <cell r="K138">
            <v>7</v>
          </cell>
          <cell r="L138" t="str">
            <v>30F360</v>
          </cell>
          <cell r="M138" t="str">
            <v>NPV</v>
          </cell>
        </row>
        <row r="139">
          <cell r="A139" t="str">
            <v>36203RTJ8</v>
          </cell>
          <cell r="B139">
            <v>39600</v>
          </cell>
          <cell r="C139">
            <v>36573</v>
          </cell>
          <cell r="D139">
            <v>127897.55</v>
          </cell>
          <cell r="E139">
            <v>126258.86</v>
          </cell>
          <cell r="F139">
            <v>137010.25</v>
          </cell>
          <cell r="G139">
            <v>10751.39</v>
          </cell>
          <cell r="H139">
            <v>0</v>
          </cell>
          <cell r="I139">
            <v>746.07</v>
          </cell>
          <cell r="J139">
            <v>746.07</v>
          </cell>
          <cell r="K139">
            <v>7</v>
          </cell>
          <cell r="L139" t="str">
            <v>30F360</v>
          </cell>
          <cell r="M139" t="str">
            <v>NPV</v>
          </cell>
        </row>
        <row r="140">
          <cell r="A140" t="str">
            <v>36203S3Z8</v>
          </cell>
          <cell r="B140">
            <v>39600</v>
          </cell>
          <cell r="C140" t="str">
            <v>22 dic 1999</v>
          </cell>
          <cell r="D140">
            <v>66028.69</v>
          </cell>
          <cell r="E140">
            <v>64893.82</v>
          </cell>
          <cell r="F140">
            <v>69577.73</v>
          </cell>
          <cell r="G140">
            <v>4683.91</v>
          </cell>
          <cell r="H140">
            <v>0</v>
          </cell>
          <cell r="I140">
            <v>357.66</v>
          </cell>
          <cell r="J140">
            <v>357.66</v>
          </cell>
          <cell r="K140">
            <v>6.5</v>
          </cell>
          <cell r="L140" t="str">
            <v>30F360</v>
          </cell>
          <cell r="M140" t="str">
            <v>NPV</v>
          </cell>
        </row>
        <row r="141">
          <cell r="A141" t="str">
            <v>36203S4F1</v>
          </cell>
          <cell r="B141">
            <v>39630</v>
          </cell>
          <cell r="C141" t="str">
            <v>22 dic 1999</v>
          </cell>
          <cell r="D141">
            <v>90082.27</v>
          </cell>
          <cell r="E141">
            <v>88533.97</v>
          </cell>
          <cell r="F141">
            <v>94924.19</v>
          </cell>
          <cell r="G141">
            <v>6390.22</v>
          </cell>
          <cell r="H141">
            <v>0</v>
          </cell>
          <cell r="I141">
            <v>487.95</v>
          </cell>
          <cell r="J141">
            <v>487.95</v>
          </cell>
          <cell r="K141">
            <v>6.5</v>
          </cell>
          <cell r="L141" t="str">
            <v>30F360</v>
          </cell>
          <cell r="M141" t="str">
            <v>NPV</v>
          </cell>
        </row>
        <row r="142">
          <cell r="A142" t="str">
            <v>36203SFS1</v>
          </cell>
          <cell r="B142">
            <v>39600</v>
          </cell>
          <cell r="C142">
            <v>36573</v>
          </cell>
          <cell r="D142">
            <v>172825.9</v>
          </cell>
          <cell r="E142">
            <v>170611.57</v>
          </cell>
          <cell r="F142">
            <v>185139.75</v>
          </cell>
          <cell r="G142">
            <v>14528.18</v>
          </cell>
          <cell r="H142">
            <v>0</v>
          </cell>
          <cell r="I142">
            <v>1008.15</v>
          </cell>
          <cell r="J142">
            <v>1008.15</v>
          </cell>
          <cell r="K142">
            <v>7</v>
          </cell>
          <cell r="L142" t="str">
            <v>30F360</v>
          </cell>
          <cell r="M142" t="str">
            <v>NPV</v>
          </cell>
        </row>
        <row r="143">
          <cell r="A143" t="str">
            <v>36203SKH9</v>
          </cell>
          <cell r="B143">
            <v>39692</v>
          </cell>
          <cell r="C143" t="str">
            <v>22 dic 1999</v>
          </cell>
          <cell r="D143">
            <v>59762.2</v>
          </cell>
          <cell r="E143">
            <v>58735.03</v>
          </cell>
          <cell r="F143">
            <v>62974.42</v>
          </cell>
          <cell r="G143">
            <v>4239.3900000000003</v>
          </cell>
          <cell r="H143">
            <v>0</v>
          </cell>
          <cell r="I143">
            <v>323.70999999999998</v>
          </cell>
          <cell r="J143">
            <v>323.70999999999998</v>
          </cell>
          <cell r="K143">
            <v>6.5</v>
          </cell>
          <cell r="L143" t="str">
            <v>30F360</v>
          </cell>
          <cell r="M143" t="str">
            <v>NPV</v>
          </cell>
        </row>
        <row r="144">
          <cell r="A144" t="str">
            <v>36203SMK0</v>
          </cell>
          <cell r="B144" t="str">
            <v>01 abr 2008</v>
          </cell>
          <cell r="C144">
            <v>36573</v>
          </cell>
          <cell r="D144">
            <v>201176.56</v>
          </cell>
          <cell r="E144">
            <v>198599</v>
          </cell>
          <cell r="F144">
            <v>215510.39</v>
          </cell>
          <cell r="G144">
            <v>16911.39</v>
          </cell>
          <cell r="H144">
            <v>0</v>
          </cell>
          <cell r="I144">
            <v>1173.53</v>
          </cell>
          <cell r="J144">
            <v>1173.53</v>
          </cell>
          <cell r="K144">
            <v>7</v>
          </cell>
          <cell r="L144" t="str">
            <v>30F360</v>
          </cell>
          <cell r="M144" t="str">
            <v>NPV</v>
          </cell>
        </row>
        <row r="145">
          <cell r="A145" t="str">
            <v>36203ST72</v>
          </cell>
          <cell r="B145">
            <v>45231</v>
          </cell>
          <cell r="C145" t="str">
            <v>20 dic 2001</v>
          </cell>
          <cell r="D145">
            <v>375109.46</v>
          </cell>
          <cell r="E145">
            <v>385190.53</v>
          </cell>
          <cell r="F145">
            <v>393161.6</v>
          </cell>
          <cell r="G145">
            <v>7971.07</v>
          </cell>
          <cell r="H145">
            <v>0</v>
          </cell>
          <cell r="I145">
            <v>2188.14</v>
          </cell>
          <cell r="J145">
            <v>2188.14</v>
          </cell>
          <cell r="K145">
            <v>7</v>
          </cell>
          <cell r="L145" t="str">
            <v>BOND</v>
          </cell>
          <cell r="M145" t="str">
            <v>NPV</v>
          </cell>
        </row>
        <row r="146">
          <cell r="A146" t="str">
            <v>36203SXU6</v>
          </cell>
          <cell r="B146">
            <v>39569</v>
          </cell>
          <cell r="C146">
            <v>36573</v>
          </cell>
          <cell r="D146">
            <v>142903.89000000001</v>
          </cell>
          <cell r="E146">
            <v>141072.94</v>
          </cell>
          <cell r="F146">
            <v>153085.79</v>
          </cell>
          <cell r="G146">
            <v>12012.85</v>
          </cell>
          <cell r="H146">
            <v>0</v>
          </cell>
          <cell r="I146">
            <v>833.61</v>
          </cell>
          <cell r="J146">
            <v>833.61</v>
          </cell>
          <cell r="K146">
            <v>7</v>
          </cell>
          <cell r="L146" t="str">
            <v>30F360</v>
          </cell>
          <cell r="M146" t="str">
            <v>NPV</v>
          </cell>
        </row>
        <row r="147">
          <cell r="A147" t="str">
            <v>36203T2T1</v>
          </cell>
          <cell r="B147">
            <v>39600</v>
          </cell>
          <cell r="C147">
            <v>36573</v>
          </cell>
          <cell r="D147">
            <v>678940.44</v>
          </cell>
          <cell r="E147">
            <v>670241.53</v>
          </cell>
          <cell r="F147">
            <v>727314.95</v>
          </cell>
          <cell r="G147">
            <v>57073.42</v>
          </cell>
          <cell r="H147">
            <v>0</v>
          </cell>
          <cell r="I147">
            <v>3960.49</v>
          </cell>
          <cell r="J147">
            <v>3960.49</v>
          </cell>
          <cell r="K147">
            <v>7</v>
          </cell>
          <cell r="L147" t="str">
            <v>30F360</v>
          </cell>
          <cell r="M147" t="str">
            <v>NPV</v>
          </cell>
        </row>
        <row r="148">
          <cell r="A148" t="str">
            <v>36203TAS4</v>
          </cell>
          <cell r="B148" t="str">
            <v>01 ene 2024</v>
          </cell>
          <cell r="C148" t="str">
            <v>20 dic 2001</v>
          </cell>
          <cell r="D148">
            <v>292594.49</v>
          </cell>
          <cell r="E148">
            <v>300457.96000000002</v>
          </cell>
          <cell r="F148">
            <v>306675.59999999998</v>
          </cell>
          <cell r="G148">
            <v>6217.64</v>
          </cell>
          <cell r="H148">
            <v>0</v>
          </cell>
          <cell r="I148">
            <v>1706.8</v>
          </cell>
          <cell r="J148">
            <v>1706.8</v>
          </cell>
          <cell r="K148">
            <v>7</v>
          </cell>
          <cell r="L148" t="str">
            <v>BOND</v>
          </cell>
          <cell r="M148" t="str">
            <v>NPV</v>
          </cell>
        </row>
        <row r="149">
          <cell r="A149" t="str">
            <v>36203UTD4</v>
          </cell>
          <cell r="B149">
            <v>39569</v>
          </cell>
          <cell r="C149">
            <v>36573</v>
          </cell>
          <cell r="D149">
            <v>92038.85</v>
          </cell>
          <cell r="E149">
            <v>90859.59</v>
          </cell>
          <cell r="F149">
            <v>98596.62</v>
          </cell>
          <cell r="G149">
            <v>7737.03</v>
          </cell>
          <cell r="H149">
            <v>0</v>
          </cell>
          <cell r="I149">
            <v>536.89</v>
          </cell>
          <cell r="J149">
            <v>536.89</v>
          </cell>
          <cell r="K149">
            <v>7</v>
          </cell>
          <cell r="L149" t="str">
            <v>30F360</v>
          </cell>
          <cell r="M149" t="str">
            <v>NPV</v>
          </cell>
        </row>
        <row r="150">
          <cell r="A150" t="str">
            <v>36203UUX8</v>
          </cell>
          <cell r="B150">
            <v>39630</v>
          </cell>
          <cell r="C150" t="str">
            <v>16 ago 2001</v>
          </cell>
          <cell r="D150">
            <v>85012.81</v>
          </cell>
          <cell r="E150">
            <v>87191.26</v>
          </cell>
          <cell r="F150">
            <v>89582.25</v>
          </cell>
          <cell r="G150">
            <v>2390.9899999999998</v>
          </cell>
          <cell r="H150">
            <v>0</v>
          </cell>
          <cell r="I150">
            <v>460.49</v>
          </cell>
          <cell r="J150">
            <v>460.49</v>
          </cell>
          <cell r="K150">
            <v>6.5</v>
          </cell>
          <cell r="L150" t="str">
            <v>BOND</v>
          </cell>
          <cell r="M150" t="str">
            <v>NPV</v>
          </cell>
        </row>
        <row r="151">
          <cell r="A151" t="str">
            <v>36203UWC2</v>
          </cell>
          <cell r="B151">
            <v>39692</v>
          </cell>
          <cell r="C151" t="str">
            <v>22 dic 1999</v>
          </cell>
          <cell r="D151">
            <v>54561.04</v>
          </cell>
          <cell r="E151">
            <v>53623.26</v>
          </cell>
          <cell r="F151">
            <v>57493.7</v>
          </cell>
          <cell r="G151">
            <v>3870.44</v>
          </cell>
          <cell r="H151">
            <v>0</v>
          </cell>
          <cell r="I151">
            <v>295.54000000000002</v>
          </cell>
          <cell r="J151">
            <v>295.54000000000002</v>
          </cell>
          <cell r="K151">
            <v>6.5</v>
          </cell>
          <cell r="L151" t="str">
            <v>30F360</v>
          </cell>
          <cell r="M151" t="str">
            <v>NPV</v>
          </cell>
        </row>
        <row r="152">
          <cell r="A152" t="str">
            <v>36203UWD0</v>
          </cell>
          <cell r="B152">
            <v>39692</v>
          </cell>
          <cell r="C152" t="str">
            <v>16 ago 2001</v>
          </cell>
          <cell r="D152">
            <v>82742.45</v>
          </cell>
          <cell r="E152">
            <v>84862.74</v>
          </cell>
          <cell r="F152">
            <v>87189.86</v>
          </cell>
          <cell r="G152">
            <v>2327.12</v>
          </cell>
          <cell r="H152">
            <v>0</v>
          </cell>
          <cell r="I152">
            <v>448.19</v>
          </cell>
          <cell r="J152">
            <v>448.19</v>
          </cell>
          <cell r="K152">
            <v>6.5</v>
          </cell>
          <cell r="L152" t="str">
            <v>BOND</v>
          </cell>
          <cell r="M152" t="str">
            <v>NPV</v>
          </cell>
        </row>
        <row r="153">
          <cell r="A153" t="str">
            <v>36203UWL2</v>
          </cell>
          <cell r="B153">
            <v>39600</v>
          </cell>
          <cell r="C153">
            <v>36573</v>
          </cell>
          <cell r="D153">
            <v>277375.88</v>
          </cell>
          <cell r="E153">
            <v>273822</v>
          </cell>
          <cell r="F153">
            <v>297138.90999999997</v>
          </cell>
          <cell r="G153">
            <v>23316.91</v>
          </cell>
          <cell r="H153">
            <v>0</v>
          </cell>
          <cell r="I153">
            <v>1618.03</v>
          </cell>
          <cell r="J153">
            <v>1618.03</v>
          </cell>
          <cell r="K153">
            <v>7</v>
          </cell>
          <cell r="L153" t="str">
            <v>30F360</v>
          </cell>
          <cell r="M153" t="str">
            <v>NPV</v>
          </cell>
        </row>
        <row r="154">
          <cell r="A154" t="str">
            <v>36203UYA4</v>
          </cell>
          <cell r="B154">
            <v>39722</v>
          </cell>
          <cell r="C154" t="str">
            <v>22 dic 1999</v>
          </cell>
          <cell r="D154">
            <v>273766.02</v>
          </cell>
          <cell r="E154">
            <v>269060.65999999997</v>
          </cell>
          <cell r="F154">
            <v>288480.94</v>
          </cell>
          <cell r="G154">
            <v>19420.28</v>
          </cell>
          <cell r="H154">
            <v>0</v>
          </cell>
          <cell r="I154">
            <v>1482.9</v>
          </cell>
          <cell r="J154">
            <v>1482.9</v>
          </cell>
          <cell r="K154">
            <v>6.5</v>
          </cell>
          <cell r="L154" t="str">
            <v>30F360</v>
          </cell>
          <cell r="M154" t="str">
            <v>NPV</v>
          </cell>
        </row>
        <row r="155">
          <cell r="A155" t="str">
            <v>36203V2F6</v>
          </cell>
          <cell r="B155">
            <v>39600</v>
          </cell>
          <cell r="C155">
            <v>36573</v>
          </cell>
          <cell r="D155">
            <v>247295.81</v>
          </cell>
          <cell r="E155">
            <v>244127.32</v>
          </cell>
          <cell r="F155">
            <v>264915.64</v>
          </cell>
          <cell r="G155">
            <v>20788.32</v>
          </cell>
          <cell r="H155">
            <v>0</v>
          </cell>
          <cell r="I155">
            <v>1442.56</v>
          </cell>
          <cell r="J155">
            <v>1442.56</v>
          </cell>
          <cell r="K155">
            <v>7</v>
          </cell>
          <cell r="L155" t="str">
            <v>30F360</v>
          </cell>
          <cell r="M155" t="str">
            <v>NPV</v>
          </cell>
        </row>
        <row r="156">
          <cell r="A156" t="str">
            <v>36203VD49</v>
          </cell>
          <cell r="B156">
            <v>39845</v>
          </cell>
          <cell r="C156">
            <v>36573</v>
          </cell>
          <cell r="D156">
            <v>103383.05</v>
          </cell>
          <cell r="E156">
            <v>98084.69</v>
          </cell>
          <cell r="F156">
            <v>107954.65</v>
          </cell>
          <cell r="G156">
            <v>9869.9599999999991</v>
          </cell>
          <cell r="H156">
            <v>0</v>
          </cell>
          <cell r="I156">
            <v>516.91999999999996</v>
          </cell>
          <cell r="J156">
            <v>516.91999999999996</v>
          </cell>
          <cell r="K156">
            <v>6</v>
          </cell>
          <cell r="L156" t="str">
            <v>30F360</v>
          </cell>
          <cell r="M156" t="str">
            <v>NPV</v>
          </cell>
        </row>
        <row r="157">
          <cell r="A157" t="str">
            <v>36203VDU1</v>
          </cell>
          <cell r="B157" t="str">
            <v>01 ene 2009</v>
          </cell>
          <cell r="C157">
            <v>36573</v>
          </cell>
          <cell r="D157">
            <v>123258.01</v>
          </cell>
          <cell r="E157">
            <v>116941.04</v>
          </cell>
          <cell r="F157">
            <v>128920.17</v>
          </cell>
          <cell r="G157">
            <v>11979.13</v>
          </cell>
          <cell r="H157">
            <v>0</v>
          </cell>
          <cell r="I157">
            <v>616.29</v>
          </cell>
          <cell r="J157">
            <v>616.29</v>
          </cell>
          <cell r="K157">
            <v>6</v>
          </cell>
          <cell r="L157" t="str">
            <v>30F360</v>
          </cell>
          <cell r="M157" t="str">
            <v>NPV</v>
          </cell>
        </row>
        <row r="158">
          <cell r="A158" t="str">
            <v>36203VXA3</v>
          </cell>
          <cell r="B158">
            <v>45323</v>
          </cell>
          <cell r="C158" t="str">
            <v>20 dic 2001</v>
          </cell>
          <cell r="D158">
            <v>95544.85</v>
          </cell>
          <cell r="E158">
            <v>98112.63</v>
          </cell>
          <cell r="F158">
            <v>100142.95</v>
          </cell>
          <cell r="G158">
            <v>2030.32</v>
          </cell>
          <cell r="H158">
            <v>0</v>
          </cell>
          <cell r="I158">
            <v>557.35</v>
          </cell>
          <cell r="J158">
            <v>557.35</v>
          </cell>
          <cell r="K158">
            <v>7</v>
          </cell>
          <cell r="L158" t="str">
            <v>BOND</v>
          </cell>
          <cell r="M158" t="str">
            <v>NPV</v>
          </cell>
        </row>
        <row r="159">
          <cell r="A159" t="str">
            <v>36203W4P0</v>
          </cell>
          <cell r="B159">
            <v>39692</v>
          </cell>
          <cell r="C159" t="str">
            <v>16 ago 2001</v>
          </cell>
          <cell r="D159">
            <v>57413.85</v>
          </cell>
          <cell r="E159">
            <v>58885.08</v>
          </cell>
          <cell r="F159">
            <v>60499.839999999997</v>
          </cell>
          <cell r="G159">
            <v>1614.76</v>
          </cell>
          <cell r="H159">
            <v>0</v>
          </cell>
          <cell r="I159">
            <v>310.99</v>
          </cell>
          <cell r="J159">
            <v>310.99</v>
          </cell>
          <cell r="K159">
            <v>6.5</v>
          </cell>
          <cell r="L159" t="str">
            <v>BOND</v>
          </cell>
          <cell r="M159" t="str">
            <v>NPV</v>
          </cell>
        </row>
        <row r="160">
          <cell r="A160" t="str">
            <v>36203X7B6</v>
          </cell>
          <cell r="B160">
            <v>39873</v>
          </cell>
          <cell r="C160">
            <v>36573</v>
          </cell>
          <cell r="D160">
            <v>467452.99</v>
          </cell>
          <cell r="E160">
            <v>443496.03</v>
          </cell>
          <cell r="F160">
            <v>488123.76</v>
          </cell>
          <cell r="G160">
            <v>44627.73</v>
          </cell>
          <cell r="H160">
            <v>0</v>
          </cell>
          <cell r="I160">
            <v>2337.27</v>
          </cell>
          <cell r="J160">
            <v>2337.27</v>
          </cell>
          <cell r="K160">
            <v>6</v>
          </cell>
          <cell r="L160" t="str">
            <v>30F360</v>
          </cell>
          <cell r="M160" t="str">
            <v>NPV</v>
          </cell>
        </row>
        <row r="161">
          <cell r="A161" t="str">
            <v>36203YE59</v>
          </cell>
          <cell r="B161">
            <v>39600</v>
          </cell>
          <cell r="C161">
            <v>36573</v>
          </cell>
          <cell r="D161">
            <v>323596</v>
          </cell>
          <cell r="E161">
            <v>319449.93</v>
          </cell>
          <cell r="F161">
            <v>346652.22</v>
          </cell>
          <cell r="G161">
            <v>27202.29</v>
          </cell>
          <cell r="H161">
            <v>0</v>
          </cell>
          <cell r="I161">
            <v>1887.64</v>
          </cell>
          <cell r="J161">
            <v>1887.64</v>
          </cell>
          <cell r="K161">
            <v>7</v>
          </cell>
          <cell r="L161" t="str">
            <v>30F360</v>
          </cell>
          <cell r="M161" t="str">
            <v>NPV</v>
          </cell>
        </row>
        <row r="162">
          <cell r="A162" t="str">
            <v>36203YTQ7</v>
          </cell>
          <cell r="B162">
            <v>39630</v>
          </cell>
          <cell r="C162">
            <v>36573</v>
          </cell>
          <cell r="D162">
            <v>105174.5</v>
          </cell>
          <cell r="E162">
            <v>103826.95</v>
          </cell>
          <cell r="F162">
            <v>112668.18</v>
          </cell>
          <cell r="G162">
            <v>8841.23</v>
          </cell>
          <cell r="H162">
            <v>0</v>
          </cell>
          <cell r="I162">
            <v>613.52</v>
          </cell>
          <cell r="J162">
            <v>613.52</v>
          </cell>
          <cell r="K162">
            <v>7</v>
          </cell>
          <cell r="L162" t="str">
            <v>30F360</v>
          </cell>
          <cell r="M162" t="str">
            <v>NPV</v>
          </cell>
        </row>
        <row r="163">
          <cell r="A163" t="str">
            <v>36204A4Q5</v>
          </cell>
          <cell r="B163" t="str">
            <v>01 ago 2008</v>
          </cell>
          <cell r="C163" t="str">
            <v>22 dic 1999</v>
          </cell>
          <cell r="D163">
            <v>49972.62</v>
          </cell>
          <cell r="E163">
            <v>49113.72</v>
          </cell>
          <cell r="F163">
            <v>52658.65</v>
          </cell>
          <cell r="G163">
            <v>3544.93</v>
          </cell>
          <cell r="H163">
            <v>0</v>
          </cell>
          <cell r="I163">
            <v>270.69</v>
          </cell>
          <cell r="J163">
            <v>270.69</v>
          </cell>
          <cell r="K163">
            <v>6.5</v>
          </cell>
          <cell r="L163" t="str">
            <v>30F360</v>
          </cell>
          <cell r="M163" t="str">
            <v>NPV</v>
          </cell>
        </row>
        <row r="164">
          <cell r="A164" t="str">
            <v>36204AEY7</v>
          </cell>
          <cell r="B164" t="str">
            <v>01 ago 2008</v>
          </cell>
          <cell r="C164" t="str">
            <v>22 dic 1999</v>
          </cell>
          <cell r="D164">
            <v>224863.66</v>
          </cell>
          <cell r="E164">
            <v>220998.82</v>
          </cell>
          <cell r="F164">
            <v>236950.08</v>
          </cell>
          <cell r="G164">
            <v>15951.26</v>
          </cell>
          <cell r="H164">
            <v>0</v>
          </cell>
          <cell r="I164">
            <v>1218.01</v>
          </cell>
          <cell r="J164">
            <v>1218.01</v>
          </cell>
          <cell r="K164">
            <v>6.5</v>
          </cell>
          <cell r="L164" t="str">
            <v>30F360</v>
          </cell>
          <cell r="M164" t="str">
            <v>NPV</v>
          </cell>
        </row>
        <row r="165">
          <cell r="A165" t="str">
            <v>36204AX26</v>
          </cell>
          <cell r="B165">
            <v>39753</v>
          </cell>
          <cell r="C165" t="str">
            <v>22 dic 1999</v>
          </cell>
          <cell r="D165">
            <v>122027.44</v>
          </cell>
          <cell r="E165">
            <v>119930.08</v>
          </cell>
          <cell r="F165">
            <v>128586.41</v>
          </cell>
          <cell r="G165">
            <v>8656.33</v>
          </cell>
          <cell r="H165">
            <v>0</v>
          </cell>
          <cell r="I165">
            <v>660.98</v>
          </cell>
          <cell r="J165">
            <v>660.98</v>
          </cell>
          <cell r="K165">
            <v>6.5</v>
          </cell>
          <cell r="L165" t="str">
            <v>30F360</v>
          </cell>
          <cell r="M165" t="str">
            <v>NPV</v>
          </cell>
        </row>
        <row r="166">
          <cell r="A166" t="str">
            <v>36204AZQ1</v>
          </cell>
          <cell r="B166" t="str">
            <v>01 ago 2023</v>
          </cell>
          <cell r="C166" t="str">
            <v>20 dic 2001</v>
          </cell>
          <cell r="D166">
            <v>356808.55</v>
          </cell>
          <cell r="E166">
            <v>366397.77</v>
          </cell>
          <cell r="F166">
            <v>373979.96</v>
          </cell>
          <cell r="G166">
            <v>7582.19</v>
          </cell>
          <cell r="H166">
            <v>0</v>
          </cell>
          <cell r="I166">
            <v>2081.38</v>
          </cell>
          <cell r="J166">
            <v>2081.38</v>
          </cell>
          <cell r="K166">
            <v>7</v>
          </cell>
          <cell r="L166" t="str">
            <v>BOND</v>
          </cell>
          <cell r="M166" t="str">
            <v>NPV</v>
          </cell>
        </row>
        <row r="167">
          <cell r="A167" t="str">
            <v>36204BMX8</v>
          </cell>
          <cell r="B167">
            <v>39873</v>
          </cell>
          <cell r="C167" t="str">
            <v>22 dic 1999</v>
          </cell>
          <cell r="D167">
            <v>125343.28</v>
          </cell>
          <cell r="E167">
            <v>123188.94</v>
          </cell>
          <cell r="F167">
            <v>132001.51999999999</v>
          </cell>
          <cell r="G167">
            <v>8812.58</v>
          </cell>
          <cell r="H167">
            <v>0</v>
          </cell>
          <cell r="I167">
            <v>678.94</v>
          </cell>
          <cell r="J167">
            <v>678.94</v>
          </cell>
          <cell r="K167">
            <v>6.5</v>
          </cell>
          <cell r="L167" t="str">
            <v>30F360</v>
          </cell>
          <cell r="M167" t="str">
            <v>NPV</v>
          </cell>
        </row>
        <row r="168">
          <cell r="A168" t="str">
            <v>36204CJJ1</v>
          </cell>
          <cell r="B168">
            <v>39692</v>
          </cell>
          <cell r="C168" t="str">
            <v>22 dic 1999</v>
          </cell>
          <cell r="D168">
            <v>123190.88</v>
          </cell>
          <cell r="E168">
            <v>121073.53</v>
          </cell>
          <cell r="F168">
            <v>129812.39</v>
          </cell>
          <cell r="G168">
            <v>8738.86</v>
          </cell>
          <cell r="H168">
            <v>0</v>
          </cell>
          <cell r="I168">
            <v>667.28</v>
          </cell>
          <cell r="J168">
            <v>667.28</v>
          </cell>
          <cell r="K168">
            <v>6.5</v>
          </cell>
          <cell r="L168" t="str">
            <v>30F360</v>
          </cell>
          <cell r="M168" t="str">
            <v>NPV</v>
          </cell>
        </row>
        <row r="169">
          <cell r="A169" t="str">
            <v>36204CZL8</v>
          </cell>
          <cell r="B169">
            <v>39873</v>
          </cell>
          <cell r="C169" t="str">
            <v>22 dic 1999</v>
          </cell>
          <cell r="D169">
            <v>69040.399999999994</v>
          </cell>
          <cell r="E169">
            <v>67853.75</v>
          </cell>
          <cell r="F169">
            <v>72707.83</v>
          </cell>
          <cell r="G169">
            <v>4854.08</v>
          </cell>
          <cell r="H169">
            <v>0</v>
          </cell>
          <cell r="I169">
            <v>373.97</v>
          </cell>
          <cell r="J169">
            <v>373.97</v>
          </cell>
          <cell r="K169">
            <v>6.5</v>
          </cell>
          <cell r="L169" t="str">
            <v>30F360</v>
          </cell>
          <cell r="M169" t="str">
            <v>NPV</v>
          </cell>
        </row>
        <row r="170">
          <cell r="A170" t="str">
            <v>36204D5A3</v>
          </cell>
          <cell r="B170">
            <v>39722</v>
          </cell>
          <cell r="C170" t="str">
            <v>16 ago 2001</v>
          </cell>
          <cell r="D170">
            <v>17937.580000000002</v>
          </cell>
          <cell r="E170">
            <v>18397.22</v>
          </cell>
          <cell r="F170">
            <v>18901.72</v>
          </cell>
          <cell r="G170">
            <v>504.5</v>
          </cell>
          <cell r="H170">
            <v>0</v>
          </cell>
          <cell r="I170">
            <v>97.16</v>
          </cell>
          <cell r="J170">
            <v>97.16</v>
          </cell>
          <cell r="K170">
            <v>6.5</v>
          </cell>
          <cell r="L170" t="str">
            <v>BOND</v>
          </cell>
          <cell r="M170" t="str">
            <v>NPV</v>
          </cell>
        </row>
        <row r="171">
          <cell r="A171" t="str">
            <v>36204ENW3</v>
          </cell>
          <cell r="B171">
            <v>45170</v>
          </cell>
          <cell r="C171" t="str">
            <v>20 dic 2001</v>
          </cell>
          <cell r="D171">
            <v>302016.43</v>
          </cell>
          <cell r="E171">
            <v>310133.12</v>
          </cell>
          <cell r="F171">
            <v>316550.96999999997</v>
          </cell>
          <cell r="G171">
            <v>6417.85</v>
          </cell>
          <cell r="H171">
            <v>0</v>
          </cell>
          <cell r="I171">
            <v>1761.76</v>
          </cell>
          <cell r="J171">
            <v>1761.76</v>
          </cell>
          <cell r="K171">
            <v>7</v>
          </cell>
          <cell r="L171" t="str">
            <v>BOND</v>
          </cell>
          <cell r="M171" t="str">
            <v>NPV</v>
          </cell>
        </row>
        <row r="172">
          <cell r="A172" t="str">
            <v>36204GJU7</v>
          </cell>
          <cell r="B172" t="str">
            <v>01 dic 2008</v>
          </cell>
          <cell r="C172" t="str">
            <v>22 dic 1999</v>
          </cell>
          <cell r="D172">
            <v>54113</v>
          </cell>
          <cell r="E172">
            <v>53182.94</v>
          </cell>
          <cell r="F172">
            <v>57021.57</v>
          </cell>
          <cell r="G172">
            <v>3838.63</v>
          </cell>
          <cell r="H172">
            <v>0</v>
          </cell>
          <cell r="I172">
            <v>293.11</v>
          </cell>
          <cell r="J172">
            <v>293.11</v>
          </cell>
          <cell r="K172">
            <v>6.5</v>
          </cell>
          <cell r="L172" t="str">
            <v>30F360</v>
          </cell>
          <cell r="M172" t="str">
            <v>NPV</v>
          </cell>
        </row>
        <row r="173">
          <cell r="A173" t="str">
            <v>36204GWJ7</v>
          </cell>
          <cell r="B173">
            <v>39692</v>
          </cell>
          <cell r="C173" t="str">
            <v>16 ago 2001</v>
          </cell>
          <cell r="D173">
            <v>79455.86</v>
          </cell>
          <cell r="E173">
            <v>81491.92</v>
          </cell>
          <cell r="F173">
            <v>83726.61</v>
          </cell>
          <cell r="G173">
            <v>2234.69</v>
          </cell>
          <cell r="H173">
            <v>0</v>
          </cell>
          <cell r="I173">
            <v>430.39</v>
          </cell>
          <cell r="J173">
            <v>430.39</v>
          </cell>
          <cell r="K173">
            <v>6.5</v>
          </cell>
          <cell r="L173" t="str">
            <v>BOND</v>
          </cell>
          <cell r="M173" t="str">
            <v>NPV</v>
          </cell>
        </row>
        <row r="174">
          <cell r="A174" t="str">
            <v>36204GY89</v>
          </cell>
          <cell r="B174" t="str">
            <v>01 dic 2008</v>
          </cell>
          <cell r="C174" t="str">
            <v>22 dic 1999</v>
          </cell>
          <cell r="D174">
            <v>52433.56</v>
          </cell>
          <cell r="E174">
            <v>51532.34</v>
          </cell>
          <cell r="F174">
            <v>55251.86</v>
          </cell>
          <cell r="G174">
            <v>3719.52</v>
          </cell>
          <cell r="H174">
            <v>0</v>
          </cell>
          <cell r="I174">
            <v>284.02</v>
          </cell>
          <cell r="J174">
            <v>284.02</v>
          </cell>
          <cell r="K174">
            <v>6.5</v>
          </cell>
          <cell r="L174" t="str">
            <v>30F360</v>
          </cell>
          <cell r="M174" t="str">
            <v>NPV</v>
          </cell>
        </row>
        <row r="175">
          <cell r="A175" t="str">
            <v>36204H7C8</v>
          </cell>
          <cell r="B175">
            <v>39753</v>
          </cell>
          <cell r="C175" t="str">
            <v>22 dic 1999</v>
          </cell>
          <cell r="D175">
            <v>46852.49</v>
          </cell>
          <cell r="E175">
            <v>46047.21</v>
          </cell>
          <cell r="F175">
            <v>49370.81</v>
          </cell>
          <cell r="G175">
            <v>3323.6</v>
          </cell>
          <cell r="H175">
            <v>0</v>
          </cell>
          <cell r="I175">
            <v>253.78</v>
          </cell>
          <cell r="J175">
            <v>253.78</v>
          </cell>
          <cell r="K175">
            <v>6.5</v>
          </cell>
          <cell r="L175" t="str">
            <v>30F360</v>
          </cell>
          <cell r="M175" t="str">
            <v>NPV</v>
          </cell>
        </row>
        <row r="176">
          <cell r="A176" t="str">
            <v>36204J6M3</v>
          </cell>
          <cell r="B176">
            <v>39934</v>
          </cell>
          <cell r="C176" t="str">
            <v>22 dic 1999</v>
          </cell>
          <cell r="D176">
            <v>175118.6</v>
          </cell>
          <cell r="E176">
            <v>172108.75</v>
          </cell>
          <cell r="F176">
            <v>184420.9</v>
          </cell>
          <cell r="G176">
            <v>12312.15</v>
          </cell>
          <cell r="H176">
            <v>0</v>
          </cell>
          <cell r="I176">
            <v>948.56</v>
          </cell>
          <cell r="J176">
            <v>948.56</v>
          </cell>
          <cell r="K176">
            <v>6.5</v>
          </cell>
          <cell r="L176" t="str">
            <v>30F360</v>
          </cell>
          <cell r="M176" t="str">
            <v>NPV</v>
          </cell>
        </row>
        <row r="177">
          <cell r="A177" t="str">
            <v>36204JDF0</v>
          </cell>
          <cell r="B177" t="str">
            <v>01 ene 2009</v>
          </cell>
          <cell r="C177" t="str">
            <v>22 dic 1999</v>
          </cell>
          <cell r="D177">
            <v>70357.490000000005</v>
          </cell>
          <cell r="E177">
            <v>69148.210000000006</v>
          </cell>
          <cell r="F177">
            <v>74139.210000000006</v>
          </cell>
          <cell r="G177">
            <v>4991</v>
          </cell>
          <cell r="H177">
            <v>0</v>
          </cell>
          <cell r="I177">
            <v>381.1</v>
          </cell>
          <cell r="J177">
            <v>381.1</v>
          </cell>
          <cell r="K177">
            <v>6.5</v>
          </cell>
          <cell r="L177" t="str">
            <v>30F360</v>
          </cell>
          <cell r="M177" t="str">
            <v>NPV</v>
          </cell>
        </row>
        <row r="178">
          <cell r="A178" t="str">
            <v>36204JEY8</v>
          </cell>
          <cell r="B178">
            <v>39692</v>
          </cell>
          <cell r="C178" t="str">
            <v>16 ago 2001</v>
          </cell>
          <cell r="D178">
            <v>86686.6</v>
          </cell>
          <cell r="E178">
            <v>88907.94</v>
          </cell>
          <cell r="F178">
            <v>91346</v>
          </cell>
          <cell r="G178">
            <v>2438.06</v>
          </cell>
          <cell r="H178">
            <v>0</v>
          </cell>
          <cell r="I178">
            <v>469.55</v>
          </cell>
          <cell r="J178">
            <v>469.55</v>
          </cell>
          <cell r="K178">
            <v>6.5</v>
          </cell>
          <cell r="L178" t="str">
            <v>BOND</v>
          </cell>
          <cell r="M178" t="str">
            <v>NPV</v>
          </cell>
        </row>
        <row r="179">
          <cell r="A179" t="str">
            <v>36204JV45</v>
          </cell>
          <cell r="B179" t="str">
            <v>01 abr 2009</v>
          </cell>
          <cell r="C179" t="str">
            <v>22 dic 1999</v>
          </cell>
          <cell r="D179">
            <v>99193.1</v>
          </cell>
          <cell r="E179">
            <v>97488.22</v>
          </cell>
          <cell r="F179">
            <v>104462.24</v>
          </cell>
          <cell r="G179">
            <v>6974.02</v>
          </cell>
          <cell r="H179">
            <v>0</v>
          </cell>
          <cell r="I179">
            <v>537.29999999999995</v>
          </cell>
          <cell r="J179">
            <v>537.29999999999995</v>
          </cell>
          <cell r="K179">
            <v>6.5</v>
          </cell>
          <cell r="L179" t="str">
            <v>30F360</v>
          </cell>
          <cell r="M179" t="str">
            <v>NPV</v>
          </cell>
        </row>
        <row r="180">
          <cell r="A180" t="str">
            <v>36204NEP8</v>
          </cell>
          <cell r="B180">
            <v>39753</v>
          </cell>
          <cell r="C180" t="str">
            <v>22 dic 1999</v>
          </cell>
          <cell r="D180">
            <v>95279.33</v>
          </cell>
          <cell r="E180">
            <v>93641.71</v>
          </cell>
          <cell r="F180">
            <v>100400.59</v>
          </cell>
          <cell r="G180">
            <v>6758.88</v>
          </cell>
          <cell r="H180">
            <v>0</v>
          </cell>
          <cell r="I180">
            <v>516.1</v>
          </cell>
          <cell r="J180">
            <v>516.1</v>
          </cell>
          <cell r="K180">
            <v>6.5</v>
          </cell>
          <cell r="L180" t="str">
            <v>30F360</v>
          </cell>
          <cell r="M180" t="str">
            <v>NPV</v>
          </cell>
        </row>
        <row r="181">
          <cell r="A181" t="str">
            <v>36204NMA2</v>
          </cell>
          <cell r="B181" t="str">
            <v>01 dic 2008</v>
          </cell>
          <cell r="C181" t="str">
            <v>22 dic 1999</v>
          </cell>
          <cell r="D181">
            <v>84505.98</v>
          </cell>
          <cell r="E181">
            <v>83053.539999999994</v>
          </cell>
          <cell r="F181">
            <v>89048.18</v>
          </cell>
          <cell r="G181">
            <v>5994.64</v>
          </cell>
          <cell r="H181">
            <v>0</v>
          </cell>
          <cell r="I181">
            <v>457.74</v>
          </cell>
          <cell r="J181">
            <v>457.74</v>
          </cell>
          <cell r="K181">
            <v>6.5</v>
          </cell>
          <cell r="L181" t="str">
            <v>30F360</v>
          </cell>
          <cell r="M181" t="str">
            <v>NPV</v>
          </cell>
        </row>
        <row r="182">
          <cell r="A182" t="str">
            <v>36204NSR9</v>
          </cell>
          <cell r="B182" t="str">
            <v>01 abr 2009</v>
          </cell>
          <cell r="C182">
            <v>36573</v>
          </cell>
          <cell r="D182">
            <v>441884.26</v>
          </cell>
          <cell r="E182">
            <v>419237.68</v>
          </cell>
          <cell r="F182">
            <v>461424.38</v>
          </cell>
          <cell r="G182">
            <v>42186.7</v>
          </cell>
          <cell r="H182">
            <v>0</v>
          </cell>
          <cell r="I182">
            <v>2209.42</v>
          </cell>
          <cell r="J182">
            <v>2209.42</v>
          </cell>
          <cell r="K182">
            <v>6</v>
          </cell>
          <cell r="L182" t="str">
            <v>30F360</v>
          </cell>
          <cell r="M182" t="str">
            <v>NPV</v>
          </cell>
        </row>
        <row r="183">
          <cell r="A183" t="str">
            <v>36204NU62</v>
          </cell>
          <cell r="B183" t="str">
            <v>01 ene 2009</v>
          </cell>
          <cell r="C183">
            <v>36573</v>
          </cell>
          <cell r="D183">
            <v>19341.38</v>
          </cell>
          <cell r="E183">
            <v>18350.12</v>
          </cell>
          <cell r="F183">
            <v>20229.87</v>
          </cell>
          <cell r="G183">
            <v>1879.75</v>
          </cell>
          <cell r="H183">
            <v>0</v>
          </cell>
          <cell r="I183">
            <v>96.71</v>
          </cell>
          <cell r="J183">
            <v>96.71</v>
          </cell>
          <cell r="K183">
            <v>6</v>
          </cell>
          <cell r="L183" t="str">
            <v>30F360</v>
          </cell>
          <cell r="M183" t="str">
            <v>NPV</v>
          </cell>
        </row>
        <row r="184">
          <cell r="A184" t="str">
            <v>36204PHW5</v>
          </cell>
          <cell r="B184">
            <v>39753</v>
          </cell>
          <cell r="C184" t="str">
            <v>22 dic 1999</v>
          </cell>
          <cell r="D184">
            <v>97223.57</v>
          </cell>
          <cell r="E184">
            <v>95552.55</v>
          </cell>
          <cell r="F184">
            <v>102449.34</v>
          </cell>
          <cell r="G184">
            <v>6896.79</v>
          </cell>
          <cell r="H184">
            <v>0</v>
          </cell>
          <cell r="I184">
            <v>526.63</v>
          </cell>
          <cell r="J184">
            <v>526.63</v>
          </cell>
          <cell r="K184">
            <v>6.5</v>
          </cell>
          <cell r="L184" t="str">
            <v>30F360</v>
          </cell>
          <cell r="M184" t="str">
            <v>NPV</v>
          </cell>
        </row>
        <row r="185">
          <cell r="A185" t="str">
            <v>36204PQF2</v>
          </cell>
          <cell r="B185" t="str">
            <v>01 ene 2009</v>
          </cell>
          <cell r="C185" t="str">
            <v>16 ago 2001</v>
          </cell>
          <cell r="D185">
            <v>54088.02</v>
          </cell>
          <cell r="E185">
            <v>55474.01</v>
          </cell>
          <cell r="F185">
            <v>56995.25</v>
          </cell>
          <cell r="G185">
            <v>1521.24</v>
          </cell>
          <cell r="H185">
            <v>0</v>
          </cell>
          <cell r="I185">
            <v>292.98</v>
          </cell>
          <cell r="J185">
            <v>292.98</v>
          </cell>
          <cell r="K185">
            <v>6.5</v>
          </cell>
          <cell r="L185" t="str">
            <v>BOND</v>
          </cell>
          <cell r="M185" t="str">
            <v>NPV</v>
          </cell>
        </row>
        <row r="186">
          <cell r="A186" t="str">
            <v>36204R2A5</v>
          </cell>
          <cell r="B186">
            <v>39873</v>
          </cell>
          <cell r="C186" t="str">
            <v>22 dic 1999</v>
          </cell>
          <cell r="D186">
            <v>208285.72</v>
          </cell>
          <cell r="E186">
            <v>204705.79</v>
          </cell>
          <cell r="F186">
            <v>219349.86</v>
          </cell>
          <cell r="G186">
            <v>14644.07</v>
          </cell>
          <cell r="H186">
            <v>0</v>
          </cell>
          <cell r="I186">
            <v>1128.21</v>
          </cell>
          <cell r="J186">
            <v>1128.21</v>
          </cell>
          <cell r="K186">
            <v>6.5</v>
          </cell>
          <cell r="L186" t="str">
            <v>30F360</v>
          </cell>
          <cell r="M186" t="str">
            <v>NPV</v>
          </cell>
        </row>
        <row r="187">
          <cell r="A187" t="str">
            <v>36204RHX9</v>
          </cell>
          <cell r="B187" t="str">
            <v>01 dic 2011</v>
          </cell>
          <cell r="C187">
            <v>37028</v>
          </cell>
          <cell r="D187">
            <v>315517.12</v>
          </cell>
          <cell r="E187">
            <v>328137.82</v>
          </cell>
          <cell r="F187">
            <v>337193.15</v>
          </cell>
          <cell r="G187">
            <v>9055.33</v>
          </cell>
          <cell r="H187">
            <v>0</v>
          </cell>
          <cell r="I187">
            <v>2103.4499999999998</v>
          </cell>
          <cell r="J187">
            <v>2103.4499999999998</v>
          </cell>
          <cell r="K187">
            <v>8</v>
          </cell>
          <cell r="L187" t="str">
            <v>BOND</v>
          </cell>
          <cell r="M187" t="str">
            <v>NPV</v>
          </cell>
        </row>
        <row r="188">
          <cell r="A188" t="str">
            <v>36204S6U5</v>
          </cell>
          <cell r="B188" t="str">
            <v>01 ene 2024</v>
          </cell>
          <cell r="C188" t="str">
            <v>20 dic 2001</v>
          </cell>
          <cell r="D188">
            <v>19795.43</v>
          </cell>
          <cell r="E188">
            <v>20327.419999999998</v>
          </cell>
          <cell r="F188">
            <v>20748.09</v>
          </cell>
          <cell r="G188">
            <v>420.67</v>
          </cell>
          <cell r="H188">
            <v>0</v>
          </cell>
          <cell r="I188">
            <v>115.47</v>
          </cell>
          <cell r="J188">
            <v>115.47</v>
          </cell>
          <cell r="K188">
            <v>7</v>
          </cell>
          <cell r="L188" t="str">
            <v>BOND</v>
          </cell>
          <cell r="M188" t="str">
            <v>NPV</v>
          </cell>
        </row>
        <row r="189">
          <cell r="A189" t="str">
            <v>36204SCS3</v>
          </cell>
          <cell r="B189" t="str">
            <v>01 abr 2009</v>
          </cell>
          <cell r="C189">
            <v>36573</v>
          </cell>
          <cell r="D189">
            <v>75741.64</v>
          </cell>
          <cell r="E189">
            <v>71859.86</v>
          </cell>
          <cell r="F189">
            <v>79090.94</v>
          </cell>
          <cell r="G189">
            <v>7231.08</v>
          </cell>
          <cell r="H189">
            <v>0</v>
          </cell>
          <cell r="I189">
            <v>378.71</v>
          </cell>
          <cell r="J189">
            <v>378.71</v>
          </cell>
          <cell r="K189">
            <v>6</v>
          </cell>
          <cell r="L189" t="str">
            <v>30F360</v>
          </cell>
          <cell r="M189" t="str">
            <v>NPV</v>
          </cell>
        </row>
        <row r="190">
          <cell r="A190" t="str">
            <v>36204SUR5</v>
          </cell>
          <cell r="B190">
            <v>45352</v>
          </cell>
          <cell r="C190" t="str">
            <v>20 dic 2001</v>
          </cell>
          <cell r="D190">
            <v>87974.45</v>
          </cell>
          <cell r="E190">
            <v>90338.76</v>
          </cell>
          <cell r="F190">
            <v>92208.22</v>
          </cell>
          <cell r="G190">
            <v>1869.46</v>
          </cell>
          <cell r="H190">
            <v>0</v>
          </cell>
          <cell r="I190">
            <v>513.17999999999995</v>
          </cell>
          <cell r="J190">
            <v>513.17999999999995</v>
          </cell>
          <cell r="K190">
            <v>7</v>
          </cell>
          <cell r="L190" t="str">
            <v>BOND</v>
          </cell>
          <cell r="M190" t="str">
            <v>NPV</v>
          </cell>
        </row>
        <row r="191">
          <cell r="A191" t="str">
            <v>36204V6T1</v>
          </cell>
          <cell r="B191">
            <v>45323</v>
          </cell>
          <cell r="C191" t="str">
            <v>20 dic 2001</v>
          </cell>
          <cell r="D191">
            <v>9752.99</v>
          </cell>
          <cell r="E191">
            <v>10015.11</v>
          </cell>
          <cell r="F191">
            <v>10222.35</v>
          </cell>
          <cell r="G191">
            <v>207.24</v>
          </cell>
          <cell r="H191">
            <v>0</v>
          </cell>
          <cell r="I191">
            <v>56.89</v>
          </cell>
          <cell r="J191">
            <v>56.89</v>
          </cell>
          <cell r="K191">
            <v>7</v>
          </cell>
          <cell r="L191" t="str">
            <v>BOND</v>
          </cell>
          <cell r="M191" t="str">
            <v>NPV</v>
          </cell>
        </row>
        <row r="192">
          <cell r="A192" t="str">
            <v>36204VD48</v>
          </cell>
          <cell r="B192" t="str">
            <v>01 abr 2009</v>
          </cell>
          <cell r="C192" t="str">
            <v>22 dic 1999</v>
          </cell>
          <cell r="D192">
            <v>213932.92</v>
          </cell>
          <cell r="E192">
            <v>210255.95</v>
          </cell>
          <cell r="F192">
            <v>225297.04</v>
          </cell>
          <cell r="G192">
            <v>15041.09</v>
          </cell>
          <cell r="H192">
            <v>0</v>
          </cell>
          <cell r="I192">
            <v>1158.8</v>
          </cell>
          <cell r="J192">
            <v>1158.8</v>
          </cell>
          <cell r="K192">
            <v>6.5</v>
          </cell>
          <cell r="L192" t="str">
            <v>30F360</v>
          </cell>
          <cell r="M192" t="str">
            <v>NPV</v>
          </cell>
        </row>
        <row r="193">
          <cell r="A193" t="str">
            <v>36204VDW6</v>
          </cell>
          <cell r="B193">
            <v>39873</v>
          </cell>
          <cell r="C193" t="str">
            <v>22 dic 1999</v>
          </cell>
          <cell r="D193">
            <v>64161.15</v>
          </cell>
          <cell r="E193">
            <v>63058.39</v>
          </cell>
          <cell r="F193">
            <v>67569.39</v>
          </cell>
          <cell r="G193">
            <v>4511</v>
          </cell>
          <cell r="H193">
            <v>0</v>
          </cell>
          <cell r="I193">
            <v>347.54</v>
          </cell>
          <cell r="J193">
            <v>347.54</v>
          </cell>
          <cell r="K193">
            <v>6.5</v>
          </cell>
          <cell r="L193" t="str">
            <v>30F360</v>
          </cell>
          <cell r="M193" t="str">
            <v>NPV</v>
          </cell>
        </row>
        <row r="194">
          <cell r="A194" t="str">
            <v>36204W3L9</v>
          </cell>
          <cell r="B194">
            <v>39873</v>
          </cell>
          <cell r="C194" t="str">
            <v>22 dic 1999</v>
          </cell>
          <cell r="D194">
            <v>72246.73</v>
          </cell>
          <cell r="E194">
            <v>71005.009999999995</v>
          </cell>
          <cell r="F194">
            <v>76084.479999999996</v>
          </cell>
          <cell r="G194">
            <v>5079.47</v>
          </cell>
          <cell r="H194">
            <v>0</v>
          </cell>
          <cell r="I194">
            <v>391.34</v>
          </cell>
          <cell r="J194">
            <v>391.34</v>
          </cell>
          <cell r="K194">
            <v>6.5</v>
          </cell>
          <cell r="L194" t="str">
            <v>30F360</v>
          </cell>
          <cell r="M194" t="str">
            <v>NPV</v>
          </cell>
        </row>
        <row r="195">
          <cell r="A195" t="str">
            <v>36204W3Y1</v>
          </cell>
          <cell r="B195">
            <v>39845</v>
          </cell>
          <cell r="C195">
            <v>36573</v>
          </cell>
          <cell r="D195">
            <v>224704.51</v>
          </cell>
          <cell r="E195">
            <v>213188.38</v>
          </cell>
          <cell r="F195">
            <v>234640.94</v>
          </cell>
          <cell r="G195">
            <v>21452.560000000001</v>
          </cell>
          <cell r="H195">
            <v>0</v>
          </cell>
          <cell r="I195">
            <v>1123.52</v>
          </cell>
          <cell r="J195">
            <v>1123.52</v>
          </cell>
          <cell r="K195">
            <v>6</v>
          </cell>
          <cell r="L195" t="str">
            <v>30F360</v>
          </cell>
          <cell r="M195" t="str">
            <v>NPV</v>
          </cell>
        </row>
        <row r="196">
          <cell r="A196" t="str">
            <v>36204WVC8</v>
          </cell>
          <cell r="B196" t="str">
            <v>01 abr 2024</v>
          </cell>
          <cell r="C196" t="str">
            <v>20 dic 2001</v>
          </cell>
          <cell r="D196">
            <v>13449.12</v>
          </cell>
          <cell r="E196">
            <v>13810.57</v>
          </cell>
          <cell r="F196">
            <v>14096.36</v>
          </cell>
          <cell r="G196">
            <v>285.79000000000002</v>
          </cell>
          <cell r="H196">
            <v>0</v>
          </cell>
          <cell r="I196">
            <v>78.45</v>
          </cell>
          <cell r="J196">
            <v>78.45</v>
          </cell>
          <cell r="K196">
            <v>7</v>
          </cell>
          <cell r="L196" t="str">
            <v>BOND</v>
          </cell>
          <cell r="M196" t="str">
            <v>NPV</v>
          </cell>
        </row>
        <row r="197">
          <cell r="A197" t="str">
            <v>36204YCD3</v>
          </cell>
          <cell r="B197">
            <v>45352</v>
          </cell>
          <cell r="C197" t="str">
            <v>20 dic 2001</v>
          </cell>
          <cell r="D197">
            <v>131312.4</v>
          </cell>
          <cell r="E197">
            <v>134841.41</v>
          </cell>
          <cell r="F197">
            <v>137631.81</v>
          </cell>
          <cell r="G197">
            <v>2790.4</v>
          </cell>
          <cell r="H197">
            <v>0</v>
          </cell>
          <cell r="I197">
            <v>765.99</v>
          </cell>
          <cell r="J197">
            <v>765.99</v>
          </cell>
          <cell r="K197">
            <v>7</v>
          </cell>
          <cell r="L197" t="str">
            <v>BOND</v>
          </cell>
          <cell r="M197" t="str">
            <v>NPV</v>
          </cell>
        </row>
        <row r="198">
          <cell r="A198" t="str">
            <v>36205BFX5</v>
          </cell>
          <cell r="B198">
            <v>39873</v>
          </cell>
          <cell r="C198" t="str">
            <v>22 dic 1999</v>
          </cell>
          <cell r="D198">
            <v>106746.5</v>
          </cell>
          <cell r="E198">
            <v>104911.78</v>
          </cell>
          <cell r="F198">
            <v>112416.87</v>
          </cell>
          <cell r="G198">
            <v>7505.09</v>
          </cell>
          <cell r="H198">
            <v>0</v>
          </cell>
          <cell r="I198">
            <v>578.21</v>
          </cell>
          <cell r="J198">
            <v>578.21</v>
          </cell>
          <cell r="K198">
            <v>6.5</v>
          </cell>
          <cell r="L198" t="str">
            <v>30F360</v>
          </cell>
          <cell r="M198" t="str">
            <v>NPV</v>
          </cell>
        </row>
        <row r="199">
          <cell r="A199" t="str">
            <v>36205BLF7</v>
          </cell>
          <cell r="B199">
            <v>39934</v>
          </cell>
          <cell r="C199">
            <v>36573</v>
          </cell>
          <cell r="D199">
            <v>330994.02</v>
          </cell>
          <cell r="E199">
            <v>314030.56</v>
          </cell>
          <cell r="F199">
            <v>345630.58</v>
          </cell>
          <cell r="G199">
            <v>31600.02</v>
          </cell>
          <cell r="H199">
            <v>0</v>
          </cell>
          <cell r="I199">
            <v>1654.97</v>
          </cell>
          <cell r="J199">
            <v>1654.97</v>
          </cell>
          <cell r="K199">
            <v>6</v>
          </cell>
          <cell r="L199" t="str">
            <v>30F360</v>
          </cell>
          <cell r="M199" t="str">
            <v>NPV</v>
          </cell>
        </row>
        <row r="200">
          <cell r="A200" t="str">
            <v>36205CF88</v>
          </cell>
          <cell r="B200" t="str">
            <v>01 abr 2009</v>
          </cell>
          <cell r="C200" t="str">
            <v>22 dic 1999</v>
          </cell>
          <cell r="D200">
            <v>57422.01</v>
          </cell>
          <cell r="E200">
            <v>56435.08</v>
          </cell>
          <cell r="F200">
            <v>60472.27</v>
          </cell>
          <cell r="G200">
            <v>4037.19</v>
          </cell>
          <cell r="H200">
            <v>0</v>
          </cell>
          <cell r="I200">
            <v>311.04000000000002</v>
          </cell>
          <cell r="J200">
            <v>311.04000000000002</v>
          </cell>
          <cell r="K200">
            <v>6.5</v>
          </cell>
          <cell r="L200" t="str">
            <v>30F360</v>
          </cell>
          <cell r="M200" t="str">
            <v>NPV</v>
          </cell>
        </row>
        <row r="201">
          <cell r="A201" t="str">
            <v>36205EJ98</v>
          </cell>
          <cell r="B201">
            <v>39873</v>
          </cell>
          <cell r="C201" t="str">
            <v>22 dic 1999</v>
          </cell>
          <cell r="D201">
            <v>66646.929999999993</v>
          </cell>
          <cell r="E201">
            <v>65501.43</v>
          </cell>
          <cell r="F201">
            <v>70187.210000000006</v>
          </cell>
          <cell r="G201">
            <v>4685.78</v>
          </cell>
          <cell r="H201">
            <v>0</v>
          </cell>
          <cell r="I201">
            <v>361</v>
          </cell>
          <cell r="J201">
            <v>361</v>
          </cell>
          <cell r="K201">
            <v>6.5</v>
          </cell>
          <cell r="L201" t="str">
            <v>30F360</v>
          </cell>
          <cell r="M201" t="str">
            <v>NPV</v>
          </cell>
        </row>
        <row r="202">
          <cell r="A202" t="str">
            <v>36205ENV4</v>
          </cell>
          <cell r="B202">
            <v>45352</v>
          </cell>
          <cell r="C202" t="str">
            <v>20 dic 2001</v>
          </cell>
          <cell r="D202">
            <v>3803</v>
          </cell>
          <cell r="E202">
            <v>3905.2</v>
          </cell>
          <cell r="F202">
            <v>3986.02</v>
          </cell>
          <cell r="G202">
            <v>80.819999999999993</v>
          </cell>
          <cell r="H202">
            <v>0</v>
          </cell>
          <cell r="I202">
            <v>22.18</v>
          </cell>
          <cell r="J202">
            <v>22.18</v>
          </cell>
          <cell r="K202">
            <v>7</v>
          </cell>
          <cell r="L202" t="str">
            <v>BOND</v>
          </cell>
          <cell r="M202" t="str">
            <v>NPV</v>
          </cell>
        </row>
        <row r="203">
          <cell r="A203" t="str">
            <v>36205FLD3</v>
          </cell>
          <cell r="B203">
            <v>39873</v>
          </cell>
          <cell r="C203" t="str">
            <v>22 dic 1999</v>
          </cell>
          <cell r="D203">
            <v>7590.64</v>
          </cell>
          <cell r="E203">
            <v>7460.16</v>
          </cell>
          <cell r="F203">
            <v>7993.85</v>
          </cell>
          <cell r="G203">
            <v>533.69000000000005</v>
          </cell>
          <cell r="H203">
            <v>0</v>
          </cell>
          <cell r="I203">
            <v>41.12</v>
          </cell>
          <cell r="J203">
            <v>41.12</v>
          </cell>
          <cell r="K203">
            <v>6.5</v>
          </cell>
          <cell r="L203" t="str">
            <v>30F360</v>
          </cell>
          <cell r="M203" t="str">
            <v>NPV</v>
          </cell>
        </row>
        <row r="204">
          <cell r="A204" t="str">
            <v>36205GVL2</v>
          </cell>
          <cell r="B204">
            <v>39934</v>
          </cell>
          <cell r="C204" t="str">
            <v>22 dic 1999</v>
          </cell>
          <cell r="D204">
            <v>193488.21</v>
          </cell>
          <cell r="E204">
            <v>190162.64</v>
          </cell>
          <cell r="F204">
            <v>203766.3</v>
          </cell>
          <cell r="G204">
            <v>13603.66</v>
          </cell>
          <cell r="H204">
            <v>0</v>
          </cell>
          <cell r="I204">
            <v>1048.06</v>
          </cell>
          <cell r="J204">
            <v>1048.06</v>
          </cell>
          <cell r="K204">
            <v>6.5</v>
          </cell>
          <cell r="L204" t="str">
            <v>30F360</v>
          </cell>
          <cell r="M204" t="str">
            <v>NPV</v>
          </cell>
        </row>
        <row r="205">
          <cell r="A205" t="str">
            <v>36205HEZ8</v>
          </cell>
          <cell r="B205" t="str">
            <v>01 ago 2011</v>
          </cell>
          <cell r="C205">
            <v>37028</v>
          </cell>
          <cell r="D205">
            <v>250584.29</v>
          </cell>
          <cell r="E205">
            <v>260607.66</v>
          </cell>
          <cell r="F205">
            <v>267799.43</v>
          </cell>
          <cell r="G205">
            <v>7191.77</v>
          </cell>
          <cell r="H205">
            <v>0</v>
          </cell>
          <cell r="I205">
            <v>1670.56</v>
          </cell>
          <cell r="J205">
            <v>1670.56</v>
          </cell>
          <cell r="K205">
            <v>8</v>
          </cell>
          <cell r="L205" t="str">
            <v>BOND</v>
          </cell>
          <cell r="M205" t="str">
            <v>NPV</v>
          </cell>
        </row>
        <row r="206">
          <cell r="A206" t="str">
            <v>36205JPA7</v>
          </cell>
          <cell r="B206" t="str">
            <v>01 abr 2024</v>
          </cell>
          <cell r="C206" t="str">
            <v>20 dic 2001</v>
          </cell>
          <cell r="D206">
            <v>24404.47</v>
          </cell>
          <cell r="E206">
            <v>25060.34</v>
          </cell>
          <cell r="F206">
            <v>25578.94</v>
          </cell>
          <cell r="G206">
            <v>518.6</v>
          </cell>
          <cell r="H206">
            <v>0</v>
          </cell>
          <cell r="I206">
            <v>142.36000000000001</v>
          </cell>
          <cell r="J206">
            <v>142.36000000000001</v>
          </cell>
          <cell r="K206">
            <v>7</v>
          </cell>
          <cell r="L206" t="str">
            <v>BOND</v>
          </cell>
          <cell r="M206" t="str">
            <v>NPV</v>
          </cell>
        </row>
        <row r="207">
          <cell r="A207" t="str">
            <v>36205LPX2</v>
          </cell>
          <cell r="B207">
            <v>40603</v>
          </cell>
          <cell r="C207">
            <v>36573</v>
          </cell>
          <cell r="D207">
            <v>199304.47</v>
          </cell>
          <cell r="E207">
            <v>189090.11</v>
          </cell>
          <cell r="F207">
            <v>207400.22</v>
          </cell>
          <cell r="G207">
            <v>18310.11</v>
          </cell>
          <cell r="H207">
            <v>0</v>
          </cell>
          <cell r="I207">
            <v>996.52</v>
          </cell>
          <cell r="J207">
            <v>996.52</v>
          </cell>
          <cell r="K207">
            <v>6</v>
          </cell>
          <cell r="L207" t="str">
            <v>30F360</v>
          </cell>
          <cell r="M207" t="str">
            <v>NPV</v>
          </cell>
        </row>
        <row r="208">
          <cell r="A208" t="str">
            <v>36205M2X5</v>
          </cell>
          <cell r="B208">
            <v>39965</v>
          </cell>
          <cell r="C208" t="str">
            <v>22 dic 1999</v>
          </cell>
          <cell r="D208">
            <v>213829.05</v>
          </cell>
          <cell r="E208">
            <v>210153.87</v>
          </cell>
          <cell r="F208">
            <v>225187.65</v>
          </cell>
          <cell r="G208">
            <v>15033.78</v>
          </cell>
          <cell r="H208">
            <v>0</v>
          </cell>
          <cell r="I208">
            <v>1158.24</v>
          </cell>
          <cell r="J208">
            <v>1158.24</v>
          </cell>
          <cell r="K208">
            <v>6.5</v>
          </cell>
          <cell r="L208" t="str">
            <v>30F360</v>
          </cell>
          <cell r="M208" t="str">
            <v>NPV</v>
          </cell>
        </row>
        <row r="209">
          <cell r="A209" t="str">
            <v>36205RW29</v>
          </cell>
          <cell r="B209" t="str">
            <v>01 abr 2011</v>
          </cell>
          <cell r="C209">
            <v>36664</v>
          </cell>
          <cell r="D209">
            <v>1503975.61</v>
          </cell>
          <cell r="E209">
            <v>1428776.82</v>
          </cell>
          <cell r="F209">
            <v>1565067.1</v>
          </cell>
          <cell r="G209">
            <v>136290.28</v>
          </cell>
          <cell r="H209">
            <v>0</v>
          </cell>
          <cell r="I209">
            <v>7519.88</v>
          </cell>
          <cell r="J209">
            <v>7519.88</v>
          </cell>
          <cell r="K209">
            <v>6</v>
          </cell>
          <cell r="L209" t="str">
            <v>30F360</v>
          </cell>
          <cell r="M209" t="str">
            <v>NPV</v>
          </cell>
        </row>
        <row r="210">
          <cell r="A210" t="str">
            <v>36205SFB6</v>
          </cell>
          <cell r="B210">
            <v>40848</v>
          </cell>
          <cell r="C210">
            <v>37028</v>
          </cell>
          <cell r="D210">
            <v>284625.48</v>
          </cell>
          <cell r="E210">
            <v>296010.5</v>
          </cell>
          <cell r="F210">
            <v>304179.25</v>
          </cell>
          <cell r="G210">
            <v>8168.75</v>
          </cell>
          <cell r="H210">
            <v>0</v>
          </cell>
          <cell r="I210">
            <v>1897.5</v>
          </cell>
          <cell r="J210">
            <v>1897.5</v>
          </cell>
          <cell r="K210">
            <v>8</v>
          </cell>
          <cell r="L210" t="str">
            <v>BOND</v>
          </cell>
          <cell r="M210" t="str">
            <v>NPV</v>
          </cell>
        </row>
        <row r="211">
          <cell r="A211" t="str">
            <v>36205UN30</v>
          </cell>
          <cell r="B211">
            <v>39965</v>
          </cell>
          <cell r="C211" t="str">
            <v>22 dic 1999</v>
          </cell>
          <cell r="D211">
            <v>182721.52</v>
          </cell>
          <cell r="E211">
            <v>179581.01</v>
          </cell>
          <cell r="F211">
            <v>192427.69</v>
          </cell>
          <cell r="G211">
            <v>12846.68</v>
          </cell>
          <cell r="H211">
            <v>0</v>
          </cell>
          <cell r="I211">
            <v>989.74</v>
          </cell>
          <cell r="J211">
            <v>989.74</v>
          </cell>
          <cell r="K211">
            <v>6.5</v>
          </cell>
          <cell r="L211" t="str">
            <v>30F360</v>
          </cell>
          <cell r="M211" t="str">
            <v>NPV</v>
          </cell>
        </row>
        <row r="212">
          <cell r="A212" t="str">
            <v>36206AE25</v>
          </cell>
          <cell r="B212">
            <v>40603</v>
          </cell>
          <cell r="C212">
            <v>36573</v>
          </cell>
          <cell r="D212">
            <v>265069.37</v>
          </cell>
          <cell r="E212">
            <v>251484.54</v>
          </cell>
          <cell r="F212">
            <v>275836.49</v>
          </cell>
          <cell r="G212">
            <v>24351.95</v>
          </cell>
          <cell r="H212">
            <v>0</v>
          </cell>
          <cell r="I212">
            <v>1325.35</v>
          </cell>
          <cell r="J212">
            <v>1325.35</v>
          </cell>
          <cell r="K212">
            <v>6</v>
          </cell>
          <cell r="L212" t="str">
            <v>30F360</v>
          </cell>
          <cell r="M212" t="str">
            <v>NPV</v>
          </cell>
        </row>
        <row r="213">
          <cell r="A213" t="str">
            <v>36206PTV2</v>
          </cell>
          <cell r="B213" t="str">
            <v>01 abr 2011</v>
          </cell>
          <cell r="C213">
            <v>36573</v>
          </cell>
          <cell r="D213">
            <v>153433.24</v>
          </cell>
          <cell r="E213">
            <v>145569.81</v>
          </cell>
          <cell r="F213">
            <v>159665.70000000001</v>
          </cell>
          <cell r="G213">
            <v>14095.89</v>
          </cell>
          <cell r="H213">
            <v>0</v>
          </cell>
          <cell r="I213">
            <v>767.17</v>
          </cell>
          <cell r="J213">
            <v>767.17</v>
          </cell>
          <cell r="K213">
            <v>6</v>
          </cell>
          <cell r="L213" t="str">
            <v>30F360</v>
          </cell>
          <cell r="M213" t="str">
            <v>NPV</v>
          </cell>
        </row>
        <row r="214">
          <cell r="A214" t="str">
            <v>36206PV56</v>
          </cell>
          <cell r="B214">
            <v>40664</v>
          </cell>
          <cell r="C214">
            <v>36573</v>
          </cell>
          <cell r="D214">
            <v>89638.58</v>
          </cell>
          <cell r="E214">
            <v>85044.61</v>
          </cell>
          <cell r="F214">
            <v>93279.7</v>
          </cell>
          <cell r="G214">
            <v>8235.09</v>
          </cell>
          <cell r="H214">
            <v>0</v>
          </cell>
          <cell r="I214">
            <v>448.19</v>
          </cell>
          <cell r="J214">
            <v>448.19</v>
          </cell>
          <cell r="K214">
            <v>6</v>
          </cell>
          <cell r="L214" t="str">
            <v>30F360</v>
          </cell>
          <cell r="M214" t="str">
            <v>NPV</v>
          </cell>
        </row>
        <row r="215">
          <cell r="A215" t="str">
            <v>36206PVK3</v>
          </cell>
          <cell r="B215">
            <v>40664</v>
          </cell>
          <cell r="C215">
            <v>36573</v>
          </cell>
          <cell r="D215">
            <v>769155.33</v>
          </cell>
          <cell r="E215">
            <v>729736.14</v>
          </cell>
          <cell r="F215">
            <v>800398.42</v>
          </cell>
          <cell r="G215">
            <v>70662.28</v>
          </cell>
          <cell r="H215">
            <v>0</v>
          </cell>
          <cell r="I215">
            <v>3845.78</v>
          </cell>
          <cell r="J215">
            <v>3845.78</v>
          </cell>
          <cell r="K215">
            <v>6</v>
          </cell>
          <cell r="L215" t="str">
            <v>30F360</v>
          </cell>
          <cell r="M215" t="str">
            <v>NPV</v>
          </cell>
        </row>
        <row r="216">
          <cell r="A216" t="str">
            <v>36206UNY1</v>
          </cell>
          <cell r="B216">
            <v>40603</v>
          </cell>
          <cell r="C216">
            <v>36573</v>
          </cell>
          <cell r="D216">
            <v>41788.06</v>
          </cell>
          <cell r="E216">
            <v>39646.410000000003</v>
          </cell>
          <cell r="F216">
            <v>43485.49</v>
          </cell>
          <cell r="G216">
            <v>3839.08</v>
          </cell>
          <cell r="H216">
            <v>0</v>
          </cell>
          <cell r="I216">
            <v>208.94</v>
          </cell>
          <cell r="J216">
            <v>208.94</v>
          </cell>
          <cell r="K216">
            <v>6</v>
          </cell>
          <cell r="L216" t="str">
            <v>30F360</v>
          </cell>
          <cell r="M216" t="str">
            <v>NPV</v>
          </cell>
        </row>
        <row r="217">
          <cell r="A217" t="str">
            <v>36206XRE5</v>
          </cell>
          <cell r="B217">
            <v>40664</v>
          </cell>
          <cell r="C217">
            <v>36573</v>
          </cell>
          <cell r="D217">
            <v>16018.22</v>
          </cell>
          <cell r="E217">
            <v>15197.29</v>
          </cell>
          <cell r="F217">
            <v>16668.88</v>
          </cell>
          <cell r="G217">
            <v>1471.59</v>
          </cell>
          <cell r="H217">
            <v>0</v>
          </cell>
          <cell r="I217">
            <v>80.09</v>
          </cell>
          <cell r="J217">
            <v>80.09</v>
          </cell>
          <cell r="K217">
            <v>6</v>
          </cell>
          <cell r="L217" t="str">
            <v>30F360</v>
          </cell>
          <cell r="M217" t="str">
            <v>NPV</v>
          </cell>
        </row>
        <row r="218">
          <cell r="A218" t="str">
            <v>36207BHW3</v>
          </cell>
          <cell r="B218" t="str">
            <v>01 dic 2011</v>
          </cell>
          <cell r="C218">
            <v>37028</v>
          </cell>
          <cell r="D218">
            <v>282401</v>
          </cell>
          <cell r="E218">
            <v>293697.05</v>
          </cell>
          <cell r="F218">
            <v>301801.95</v>
          </cell>
          <cell r="G218">
            <v>8104.9</v>
          </cell>
          <cell r="H218">
            <v>0</v>
          </cell>
          <cell r="I218">
            <v>1882.67</v>
          </cell>
          <cell r="J218">
            <v>1882.67</v>
          </cell>
          <cell r="K218">
            <v>8</v>
          </cell>
          <cell r="L218" t="str">
            <v>BOND</v>
          </cell>
          <cell r="M218" t="str">
            <v>NPV</v>
          </cell>
        </row>
        <row r="219">
          <cell r="A219" t="str">
            <v>36207BY46</v>
          </cell>
          <cell r="B219" t="str">
            <v>01 abr 2011</v>
          </cell>
          <cell r="C219">
            <v>36573</v>
          </cell>
          <cell r="D219">
            <v>164926.67000000001</v>
          </cell>
          <cell r="E219">
            <v>156474.17000000001</v>
          </cell>
          <cell r="F219">
            <v>171625.99</v>
          </cell>
          <cell r="G219">
            <v>15151.82</v>
          </cell>
          <cell r="H219">
            <v>0</v>
          </cell>
          <cell r="I219">
            <v>824.63</v>
          </cell>
          <cell r="J219">
            <v>824.63</v>
          </cell>
          <cell r="K219">
            <v>6</v>
          </cell>
          <cell r="L219" t="str">
            <v>30F360</v>
          </cell>
          <cell r="M219" t="str">
            <v>NPV</v>
          </cell>
        </row>
        <row r="220">
          <cell r="A220" t="str">
            <v>36207C3N6</v>
          </cell>
          <cell r="B220" t="str">
            <v>01 abr 2011</v>
          </cell>
          <cell r="C220">
            <v>36573</v>
          </cell>
          <cell r="D220">
            <v>140011.72</v>
          </cell>
          <cell r="E220">
            <v>132836.13</v>
          </cell>
          <cell r="F220">
            <v>145699</v>
          </cell>
          <cell r="G220">
            <v>12862.87</v>
          </cell>
          <cell r="H220">
            <v>0</v>
          </cell>
          <cell r="I220">
            <v>700.06</v>
          </cell>
          <cell r="J220">
            <v>700.06</v>
          </cell>
          <cell r="K220">
            <v>6</v>
          </cell>
          <cell r="L220" t="str">
            <v>30F360</v>
          </cell>
          <cell r="M220" t="str">
            <v>NPV</v>
          </cell>
        </row>
        <row r="221">
          <cell r="A221" t="str">
            <v>36207DN93</v>
          </cell>
          <cell r="B221">
            <v>40940</v>
          </cell>
          <cell r="C221">
            <v>36573</v>
          </cell>
          <cell r="D221">
            <v>26093.48</v>
          </cell>
          <cell r="E221">
            <v>24756.19</v>
          </cell>
          <cell r="F221">
            <v>27153.4</v>
          </cell>
          <cell r="G221">
            <v>2397.21</v>
          </cell>
          <cell r="H221">
            <v>0</v>
          </cell>
          <cell r="I221">
            <v>130.47</v>
          </cell>
          <cell r="J221">
            <v>130.47</v>
          </cell>
          <cell r="K221">
            <v>6</v>
          </cell>
          <cell r="L221" t="str">
            <v>30F360</v>
          </cell>
          <cell r="M221" t="str">
            <v>NPV</v>
          </cell>
        </row>
        <row r="222">
          <cell r="A222" t="str">
            <v>36207DNU6</v>
          </cell>
          <cell r="B222">
            <v>40725</v>
          </cell>
          <cell r="C222">
            <v>36573</v>
          </cell>
          <cell r="D222">
            <v>166734.87</v>
          </cell>
          <cell r="E222">
            <v>158189.71</v>
          </cell>
          <cell r="F222">
            <v>173507.64</v>
          </cell>
          <cell r="G222">
            <v>15317.93</v>
          </cell>
          <cell r="H222">
            <v>0</v>
          </cell>
          <cell r="I222">
            <v>833.67</v>
          </cell>
          <cell r="J222">
            <v>833.67</v>
          </cell>
          <cell r="K222">
            <v>6</v>
          </cell>
          <cell r="L222" t="str">
            <v>30F360</v>
          </cell>
          <cell r="M222" t="str">
            <v>NPV</v>
          </cell>
        </row>
        <row r="223">
          <cell r="A223" t="str">
            <v>36207E7J7</v>
          </cell>
          <cell r="B223" t="str">
            <v>01 abr 2011</v>
          </cell>
          <cell r="C223">
            <v>36573</v>
          </cell>
          <cell r="D223">
            <v>198851.4</v>
          </cell>
          <cell r="E223">
            <v>188660.26</v>
          </cell>
          <cell r="F223">
            <v>206928.74</v>
          </cell>
          <cell r="G223">
            <v>18268.48</v>
          </cell>
          <cell r="H223">
            <v>0</v>
          </cell>
          <cell r="I223">
            <v>994.26</v>
          </cell>
          <cell r="J223">
            <v>994.26</v>
          </cell>
          <cell r="K223">
            <v>6</v>
          </cell>
          <cell r="L223" t="str">
            <v>30F360</v>
          </cell>
          <cell r="M223" t="str">
            <v>NPV</v>
          </cell>
        </row>
        <row r="224">
          <cell r="A224" t="str">
            <v>36207GLS6</v>
          </cell>
          <cell r="B224">
            <v>40817</v>
          </cell>
          <cell r="C224">
            <v>37028</v>
          </cell>
          <cell r="D224">
            <v>381174.83</v>
          </cell>
          <cell r="E224">
            <v>396421.82</v>
          </cell>
          <cell r="F224">
            <v>407361.54</v>
          </cell>
          <cell r="G224">
            <v>10939.72</v>
          </cell>
          <cell r="H224">
            <v>0</v>
          </cell>
          <cell r="I224">
            <v>2541.17</v>
          </cell>
          <cell r="J224">
            <v>2541.17</v>
          </cell>
          <cell r="K224">
            <v>8</v>
          </cell>
          <cell r="L224" t="str">
            <v>BOND</v>
          </cell>
          <cell r="M224" t="str">
            <v>NPV</v>
          </cell>
        </row>
        <row r="225">
          <cell r="A225" t="str">
            <v>36207GML0</v>
          </cell>
          <cell r="B225">
            <v>40848</v>
          </cell>
          <cell r="C225">
            <v>37028</v>
          </cell>
          <cell r="D225">
            <v>591294.04</v>
          </cell>
          <cell r="E225">
            <v>614945.80000000005</v>
          </cell>
          <cell r="F225">
            <v>631915.93999999994</v>
          </cell>
          <cell r="G225">
            <v>16970.14</v>
          </cell>
          <cell r="H225">
            <v>0</v>
          </cell>
          <cell r="I225">
            <v>3941.96</v>
          </cell>
          <cell r="J225">
            <v>3941.96</v>
          </cell>
          <cell r="K225">
            <v>8</v>
          </cell>
          <cell r="L225" t="str">
            <v>BOND</v>
          </cell>
          <cell r="M225" t="str">
            <v>NPV</v>
          </cell>
        </row>
        <row r="226">
          <cell r="A226" t="str">
            <v>36207M3Z7</v>
          </cell>
          <cell r="B226">
            <v>40848</v>
          </cell>
          <cell r="C226">
            <v>37028</v>
          </cell>
          <cell r="D226">
            <v>175558.88</v>
          </cell>
          <cell r="E226">
            <v>182581.24</v>
          </cell>
          <cell r="F226">
            <v>187619.78</v>
          </cell>
          <cell r="G226">
            <v>5038.54</v>
          </cell>
          <cell r="H226">
            <v>0</v>
          </cell>
          <cell r="I226">
            <v>1170.3900000000001</v>
          </cell>
          <cell r="J226">
            <v>1170.3900000000001</v>
          </cell>
          <cell r="K226">
            <v>8</v>
          </cell>
          <cell r="L226" t="str">
            <v>BOND</v>
          </cell>
          <cell r="M226" t="str">
            <v>NPV</v>
          </cell>
        </row>
        <row r="227">
          <cell r="A227" t="str">
            <v>36207NR97</v>
          </cell>
          <cell r="B227" t="str">
            <v>01 dic 2011</v>
          </cell>
          <cell r="C227">
            <v>37028</v>
          </cell>
          <cell r="D227">
            <v>381444.8</v>
          </cell>
          <cell r="E227">
            <v>396702.61</v>
          </cell>
          <cell r="F227">
            <v>407650.06</v>
          </cell>
          <cell r="G227">
            <v>10947.45</v>
          </cell>
          <cell r="H227">
            <v>0</v>
          </cell>
          <cell r="I227">
            <v>2542.9699999999998</v>
          </cell>
          <cell r="J227">
            <v>2542.9699999999998</v>
          </cell>
          <cell r="K227">
            <v>8</v>
          </cell>
          <cell r="L227" t="str">
            <v>BOND</v>
          </cell>
          <cell r="M227" t="str">
            <v>NPV</v>
          </cell>
        </row>
        <row r="228">
          <cell r="A228" t="str">
            <v>36207NRU0</v>
          </cell>
          <cell r="B228">
            <v>40848</v>
          </cell>
          <cell r="C228">
            <v>37028</v>
          </cell>
          <cell r="D228">
            <v>509598.14</v>
          </cell>
          <cell r="E228">
            <v>529982.07999999996</v>
          </cell>
          <cell r="F228">
            <v>544607.53</v>
          </cell>
          <cell r="G228">
            <v>14625.45</v>
          </cell>
          <cell r="H228">
            <v>0</v>
          </cell>
          <cell r="I228">
            <v>3397.32</v>
          </cell>
          <cell r="J228">
            <v>3397.32</v>
          </cell>
          <cell r="K228">
            <v>8</v>
          </cell>
          <cell r="L228" t="str">
            <v>BOND</v>
          </cell>
          <cell r="M228" t="str">
            <v>NPV</v>
          </cell>
        </row>
        <row r="229">
          <cell r="A229" t="str">
            <v>36207UBZ0</v>
          </cell>
          <cell r="B229">
            <v>40817</v>
          </cell>
          <cell r="C229">
            <v>37028</v>
          </cell>
          <cell r="D229">
            <v>216365.7</v>
          </cell>
          <cell r="E229">
            <v>225020.33</v>
          </cell>
          <cell r="F229">
            <v>231230.02</v>
          </cell>
          <cell r="G229">
            <v>6209.69</v>
          </cell>
          <cell r="H229">
            <v>0</v>
          </cell>
          <cell r="I229">
            <v>1442.44</v>
          </cell>
          <cell r="J229">
            <v>1442.44</v>
          </cell>
          <cell r="K229">
            <v>8</v>
          </cell>
          <cell r="L229" t="str">
            <v>BOND</v>
          </cell>
          <cell r="M229" t="str">
            <v>NPV</v>
          </cell>
        </row>
        <row r="230">
          <cell r="A230" t="str">
            <v>36207UFJ2</v>
          </cell>
          <cell r="B230" t="str">
            <v>01 dic 2011</v>
          </cell>
          <cell r="C230">
            <v>37028</v>
          </cell>
          <cell r="D230">
            <v>250655.04</v>
          </cell>
          <cell r="E230">
            <v>260681.25</v>
          </cell>
          <cell r="F230">
            <v>267875.03999999998</v>
          </cell>
          <cell r="G230">
            <v>7193.79</v>
          </cell>
          <cell r="H230">
            <v>0</v>
          </cell>
          <cell r="I230">
            <v>1671.03</v>
          </cell>
          <cell r="J230">
            <v>1671.03</v>
          </cell>
          <cell r="K230">
            <v>8</v>
          </cell>
          <cell r="L230" t="str">
            <v>BOND</v>
          </cell>
          <cell r="M230" t="str">
            <v>NPV</v>
          </cell>
        </row>
        <row r="231">
          <cell r="A231" t="str">
            <v>36209L4R4</v>
          </cell>
          <cell r="B231" t="str">
            <v>01 ago 2030</v>
          </cell>
          <cell r="C231" t="str">
            <v>18 abr 2002</v>
          </cell>
          <cell r="D231">
            <v>4738543.18</v>
          </cell>
          <cell r="E231">
            <v>4874776.3099999996</v>
          </cell>
          <cell r="F231">
            <v>4945854.4400000004</v>
          </cell>
          <cell r="G231">
            <v>71078.13</v>
          </cell>
          <cell r="H231">
            <v>0</v>
          </cell>
          <cell r="I231">
            <v>27641.5</v>
          </cell>
          <cell r="J231">
            <v>27641.5</v>
          </cell>
          <cell r="K231">
            <v>7</v>
          </cell>
          <cell r="L231" t="str">
            <v>BOND</v>
          </cell>
          <cell r="M231" t="str">
            <v>NPV</v>
          </cell>
        </row>
        <row r="232">
          <cell r="A232" t="str">
            <v>36209RZW6</v>
          </cell>
          <cell r="B232">
            <v>42278</v>
          </cell>
          <cell r="C232" t="str">
            <v>20 dic 2000</v>
          </cell>
          <cell r="D232">
            <v>124724.68</v>
          </cell>
          <cell r="E232">
            <v>127608.94</v>
          </cell>
          <cell r="F232">
            <v>133138.60999999999</v>
          </cell>
          <cell r="G232">
            <v>5529.67</v>
          </cell>
          <cell r="H232">
            <v>0</v>
          </cell>
          <cell r="I232">
            <v>831.5</v>
          </cell>
          <cell r="J232">
            <v>831.5</v>
          </cell>
          <cell r="K232">
            <v>8</v>
          </cell>
          <cell r="L232" t="str">
            <v>30F360</v>
          </cell>
          <cell r="M232" t="str">
            <v>NPV</v>
          </cell>
        </row>
        <row r="233">
          <cell r="A233" t="str">
            <v>36210GE91</v>
          </cell>
          <cell r="B233">
            <v>41913</v>
          </cell>
          <cell r="C233">
            <v>36937</v>
          </cell>
          <cell r="D233">
            <v>796240.83</v>
          </cell>
          <cell r="E233">
            <v>830081.07</v>
          </cell>
          <cell r="F233">
            <v>846523.44</v>
          </cell>
          <cell r="G233">
            <v>16442.37</v>
          </cell>
          <cell r="H233">
            <v>0</v>
          </cell>
          <cell r="I233">
            <v>5308.27</v>
          </cell>
          <cell r="J233">
            <v>5308.27</v>
          </cell>
          <cell r="K233">
            <v>8</v>
          </cell>
          <cell r="L233" t="str">
            <v>30F360</v>
          </cell>
          <cell r="M233" t="str">
            <v>NPV</v>
          </cell>
        </row>
        <row r="234">
          <cell r="A234" t="str">
            <v>36211FMN2</v>
          </cell>
          <cell r="B234">
            <v>42248</v>
          </cell>
          <cell r="C234" t="str">
            <v>20 dic 2000</v>
          </cell>
          <cell r="D234">
            <v>704126.89</v>
          </cell>
          <cell r="E234">
            <v>720409.82</v>
          </cell>
          <cell r="F234">
            <v>751627.29</v>
          </cell>
          <cell r="G234">
            <v>31217.47</v>
          </cell>
          <cell r="H234">
            <v>0</v>
          </cell>
          <cell r="I234">
            <v>4694.18</v>
          </cell>
          <cell r="J234">
            <v>4694.18</v>
          </cell>
          <cell r="K234">
            <v>8</v>
          </cell>
          <cell r="L234" t="str">
            <v>30F360</v>
          </cell>
          <cell r="M234" t="str">
            <v>NPV</v>
          </cell>
        </row>
        <row r="235">
          <cell r="A235" t="str">
            <v>36211KHA5</v>
          </cell>
          <cell r="B235">
            <v>42278</v>
          </cell>
          <cell r="C235" t="str">
            <v>20 dic 2000</v>
          </cell>
          <cell r="D235">
            <v>673104.09</v>
          </cell>
          <cell r="E235">
            <v>688669.63</v>
          </cell>
          <cell r="F235">
            <v>718511.69</v>
          </cell>
          <cell r="G235">
            <v>29842.06</v>
          </cell>
          <cell r="H235">
            <v>0</v>
          </cell>
          <cell r="I235">
            <v>4487.3599999999997</v>
          </cell>
          <cell r="J235">
            <v>4487.3599999999997</v>
          </cell>
          <cell r="K235">
            <v>8</v>
          </cell>
          <cell r="L235" t="str">
            <v>30F360</v>
          </cell>
          <cell r="M235" t="str">
            <v>NPV</v>
          </cell>
        </row>
        <row r="236">
          <cell r="A236" t="str">
            <v>36211KU28</v>
          </cell>
          <cell r="B236">
            <v>47757</v>
          </cell>
          <cell r="C236" t="str">
            <v>23 ene 2001</v>
          </cell>
          <cell r="D236">
            <v>452227.77</v>
          </cell>
          <cell r="E236">
            <v>466430.52</v>
          </cell>
          <cell r="F236">
            <v>488405.99</v>
          </cell>
          <cell r="G236">
            <v>21975.47</v>
          </cell>
          <cell r="H236">
            <v>0</v>
          </cell>
          <cell r="I236">
            <v>3203.28</v>
          </cell>
          <cell r="J236">
            <v>3203.28</v>
          </cell>
          <cell r="K236">
            <v>8.5</v>
          </cell>
          <cell r="L236" t="str">
            <v>30F360</v>
          </cell>
          <cell r="M236" t="str">
            <v>NPV</v>
          </cell>
        </row>
        <row r="237">
          <cell r="A237" t="str">
            <v>36211KVU5</v>
          </cell>
          <cell r="B237">
            <v>47788</v>
          </cell>
          <cell r="C237" t="str">
            <v>23 ene 2001</v>
          </cell>
          <cell r="D237">
            <v>1730268.93</v>
          </cell>
          <cell r="E237">
            <v>1784610.19</v>
          </cell>
          <cell r="F237">
            <v>1868690.44</v>
          </cell>
          <cell r="G237">
            <v>84080.25</v>
          </cell>
          <cell r="H237">
            <v>0</v>
          </cell>
          <cell r="I237">
            <v>12256.07</v>
          </cell>
          <cell r="J237">
            <v>12256.07</v>
          </cell>
          <cell r="K237">
            <v>8.5</v>
          </cell>
          <cell r="L237" t="str">
            <v>30F360</v>
          </cell>
          <cell r="M237" t="str">
            <v>NPV</v>
          </cell>
        </row>
        <row r="238">
          <cell r="A238" t="str">
            <v>36211KVV3</v>
          </cell>
          <cell r="B238">
            <v>47788</v>
          </cell>
          <cell r="C238" t="str">
            <v>23 ene 2001</v>
          </cell>
          <cell r="D238">
            <v>1615535.73</v>
          </cell>
          <cell r="E238">
            <v>1666273.65</v>
          </cell>
          <cell r="F238">
            <v>1744778.59</v>
          </cell>
          <cell r="G238">
            <v>78504.94</v>
          </cell>
          <cell r="H238">
            <v>0</v>
          </cell>
          <cell r="I238">
            <v>11443.38</v>
          </cell>
          <cell r="J238">
            <v>11443.38</v>
          </cell>
          <cell r="K238">
            <v>8.5</v>
          </cell>
          <cell r="L238" t="str">
            <v>30F360</v>
          </cell>
          <cell r="M238" t="str">
            <v>NPV</v>
          </cell>
        </row>
        <row r="239">
          <cell r="A239" t="str">
            <v>36211P6X6</v>
          </cell>
          <cell r="B239">
            <v>42036</v>
          </cell>
          <cell r="C239">
            <v>36937</v>
          </cell>
          <cell r="D239">
            <v>71029.33</v>
          </cell>
          <cell r="E239">
            <v>74048.08</v>
          </cell>
          <cell r="F239">
            <v>75514.83</v>
          </cell>
          <cell r="G239">
            <v>1466.75</v>
          </cell>
          <cell r="H239">
            <v>0</v>
          </cell>
          <cell r="I239">
            <v>473.53</v>
          </cell>
          <cell r="J239">
            <v>473.53</v>
          </cell>
          <cell r="K239">
            <v>8</v>
          </cell>
          <cell r="L239" t="str">
            <v>30F360</v>
          </cell>
          <cell r="M239" t="str">
            <v>NPV</v>
          </cell>
        </row>
        <row r="240">
          <cell r="A240" t="str">
            <v>36211QA50</v>
          </cell>
          <cell r="B240">
            <v>42186</v>
          </cell>
          <cell r="C240" t="str">
            <v>20 dic 2000</v>
          </cell>
          <cell r="D240">
            <v>472028.53</v>
          </cell>
          <cell r="E240">
            <v>482944.19</v>
          </cell>
          <cell r="F240">
            <v>503871.57</v>
          </cell>
          <cell r="G240">
            <v>20927.38</v>
          </cell>
          <cell r="H240">
            <v>0</v>
          </cell>
          <cell r="I240">
            <v>3146.86</v>
          </cell>
          <cell r="J240">
            <v>3146.86</v>
          </cell>
          <cell r="K240">
            <v>8</v>
          </cell>
          <cell r="L240" t="str">
            <v>30F360</v>
          </cell>
          <cell r="M240" t="str">
            <v>NPV</v>
          </cell>
        </row>
        <row r="241">
          <cell r="A241" t="str">
            <v>36211RR27</v>
          </cell>
          <cell r="B241" t="str">
            <v>01 ago 2015</v>
          </cell>
          <cell r="C241" t="str">
            <v>20 dic 2000</v>
          </cell>
          <cell r="D241">
            <v>205969.96</v>
          </cell>
          <cell r="E241">
            <v>210733.02</v>
          </cell>
          <cell r="F241">
            <v>219864.69</v>
          </cell>
          <cell r="G241">
            <v>9131.67</v>
          </cell>
          <cell r="H241">
            <v>0</v>
          </cell>
          <cell r="I241">
            <v>1373.13</v>
          </cell>
          <cell r="J241">
            <v>1373.13</v>
          </cell>
          <cell r="K241">
            <v>8</v>
          </cell>
          <cell r="L241" t="str">
            <v>30F360</v>
          </cell>
          <cell r="M241" t="str">
            <v>NPV</v>
          </cell>
        </row>
        <row r="242">
          <cell r="A242" t="str">
            <v>36211RRZ4</v>
          </cell>
          <cell r="B242" t="str">
            <v>01 ago 2015</v>
          </cell>
          <cell r="C242" t="str">
            <v>20 dic 2000</v>
          </cell>
          <cell r="D242">
            <v>809287.61</v>
          </cell>
          <cell r="E242">
            <v>828002.37</v>
          </cell>
          <cell r="F242">
            <v>863882.15</v>
          </cell>
          <cell r="G242">
            <v>35879.78</v>
          </cell>
          <cell r="H242">
            <v>0</v>
          </cell>
          <cell r="I242">
            <v>5395.25</v>
          </cell>
          <cell r="J242">
            <v>5395.25</v>
          </cell>
          <cell r="K242">
            <v>8</v>
          </cell>
          <cell r="L242" t="str">
            <v>30F360</v>
          </cell>
          <cell r="M242" t="str">
            <v>NPV</v>
          </cell>
        </row>
        <row r="243">
          <cell r="A243" t="str">
            <v>36211SMY0</v>
          </cell>
          <cell r="B243">
            <v>41944</v>
          </cell>
          <cell r="C243">
            <v>36937</v>
          </cell>
          <cell r="D243">
            <v>565440.06000000006</v>
          </cell>
          <cell r="E243">
            <v>589471.27</v>
          </cell>
          <cell r="F243">
            <v>601147.6</v>
          </cell>
          <cell r="G243">
            <v>11676.33</v>
          </cell>
          <cell r="H243">
            <v>0</v>
          </cell>
          <cell r="I243">
            <v>3769.6</v>
          </cell>
          <cell r="J243">
            <v>3769.6</v>
          </cell>
          <cell r="K243">
            <v>8</v>
          </cell>
          <cell r="L243" t="str">
            <v>30F360</v>
          </cell>
          <cell r="M243" t="str">
            <v>NPV</v>
          </cell>
        </row>
        <row r="244">
          <cell r="A244" t="str">
            <v>36211XW36</v>
          </cell>
          <cell r="B244">
            <v>42186</v>
          </cell>
          <cell r="C244" t="str">
            <v>20 dic 2000</v>
          </cell>
          <cell r="D244">
            <v>400750.83</v>
          </cell>
          <cell r="E244">
            <v>410018.18</v>
          </cell>
          <cell r="F244">
            <v>426058.23999999999</v>
          </cell>
          <cell r="G244">
            <v>16040.06</v>
          </cell>
          <cell r="H244">
            <v>0</v>
          </cell>
          <cell r="I244">
            <v>2671.67</v>
          </cell>
          <cell r="J244">
            <v>2671.67</v>
          </cell>
          <cell r="K244">
            <v>8</v>
          </cell>
          <cell r="L244" t="str">
            <v>30F360</v>
          </cell>
          <cell r="M244" t="str">
            <v>NPV</v>
          </cell>
        </row>
        <row r="245">
          <cell r="A245" t="str">
            <v>36211YXD1</v>
          </cell>
          <cell r="B245" t="str">
            <v>01 ago 2015</v>
          </cell>
          <cell r="C245">
            <v>36937</v>
          </cell>
          <cell r="D245">
            <v>324846.34000000003</v>
          </cell>
          <cell r="E245">
            <v>338652.31</v>
          </cell>
          <cell r="F245">
            <v>346760.47</v>
          </cell>
          <cell r="G245">
            <v>8108.16</v>
          </cell>
          <cell r="H245">
            <v>0</v>
          </cell>
          <cell r="I245">
            <v>2165.64</v>
          </cell>
          <cell r="J245">
            <v>2165.64</v>
          </cell>
          <cell r="K245">
            <v>8</v>
          </cell>
          <cell r="L245" t="str">
            <v>30F360</v>
          </cell>
          <cell r="M245" t="str">
            <v>NPV</v>
          </cell>
        </row>
        <row r="246">
          <cell r="A246" t="str">
            <v>36212C5J6</v>
          </cell>
          <cell r="B246">
            <v>42278</v>
          </cell>
          <cell r="C246" t="str">
            <v>20 dic 2000</v>
          </cell>
          <cell r="D246">
            <v>554104.1</v>
          </cell>
          <cell r="E246">
            <v>566917.76</v>
          </cell>
          <cell r="F246">
            <v>591483.96</v>
          </cell>
          <cell r="G246">
            <v>24566.2</v>
          </cell>
          <cell r="H246">
            <v>0</v>
          </cell>
          <cell r="I246">
            <v>3694.03</v>
          </cell>
          <cell r="J246">
            <v>3694.03</v>
          </cell>
          <cell r="K246">
            <v>8</v>
          </cell>
          <cell r="L246" t="str">
            <v>30F360</v>
          </cell>
          <cell r="M246" t="str">
            <v>NPV</v>
          </cell>
        </row>
        <row r="247">
          <cell r="A247" t="str">
            <v>36212ECY1</v>
          </cell>
          <cell r="B247">
            <v>42156</v>
          </cell>
          <cell r="C247">
            <v>36937</v>
          </cell>
          <cell r="D247">
            <v>776391.62</v>
          </cell>
          <cell r="E247">
            <v>809388.26</v>
          </cell>
          <cell r="F247">
            <v>828767</v>
          </cell>
          <cell r="G247">
            <v>19378.740000000002</v>
          </cell>
          <cell r="H247">
            <v>0</v>
          </cell>
          <cell r="I247">
            <v>5175.9399999999996</v>
          </cell>
          <cell r="J247">
            <v>5175.9399999999996</v>
          </cell>
          <cell r="K247">
            <v>8</v>
          </cell>
          <cell r="L247" t="str">
            <v>30F360</v>
          </cell>
          <cell r="M247" t="str">
            <v>NPV</v>
          </cell>
        </row>
        <row r="248">
          <cell r="A248" t="str">
            <v>36212EGP6</v>
          </cell>
          <cell r="B248" t="str">
            <v>01 ago 2030</v>
          </cell>
          <cell r="C248">
            <v>36790</v>
          </cell>
          <cell r="D248">
            <v>87109.7</v>
          </cell>
          <cell r="E248">
            <v>89273.83</v>
          </cell>
          <cell r="F248">
            <v>94078.48</v>
          </cell>
          <cell r="G248">
            <v>4804.6499999999996</v>
          </cell>
          <cell r="H248">
            <v>0</v>
          </cell>
          <cell r="I248">
            <v>617.03</v>
          </cell>
          <cell r="J248">
            <v>617.03</v>
          </cell>
          <cell r="K248">
            <v>8.5</v>
          </cell>
          <cell r="L248" t="str">
            <v>30F360</v>
          </cell>
          <cell r="M248" t="str">
            <v>NPV</v>
          </cell>
        </row>
        <row r="249">
          <cell r="A249" t="str">
            <v>36212KAP8</v>
          </cell>
          <cell r="B249">
            <v>42309</v>
          </cell>
          <cell r="C249">
            <v>36937</v>
          </cell>
          <cell r="D249">
            <v>502482.99</v>
          </cell>
          <cell r="E249">
            <v>523838.51</v>
          </cell>
          <cell r="F249">
            <v>536380.49</v>
          </cell>
          <cell r="G249">
            <v>12541.98</v>
          </cell>
          <cell r="H249">
            <v>0</v>
          </cell>
          <cell r="I249">
            <v>3349.89</v>
          </cell>
          <cell r="J249">
            <v>3349.89</v>
          </cell>
          <cell r="K249">
            <v>8</v>
          </cell>
          <cell r="L249" t="str">
            <v>30F360</v>
          </cell>
          <cell r="M249" t="str">
            <v>NPV</v>
          </cell>
        </row>
        <row r="250">
          <cell r="A250" t="str">
            <v>362165LD2</v>
          </cell>
          <cell r="B250">
            <v>39479</v>
          </cell>
          <cell r="C250" t="str">
            <v>16 ago 2001</v>
          </cell>
          <cell r="D250">
            <v>160277.99</v>
          </cell>
          <cell r="E250">
            <v>165987.89000000001</v>
          </cell>
          <cell r="F250">
            <v>171697.8</v>
          </cell>
          <cell r="G250">
            <v>5709.91</v>
          </cell>
          <cell r="H250">
            <v>0</v>
          </cell>
          <cell r="I250">
            <v>934.95</v>
          </cell>
          <cell r="J250">
            <v>934.95</v>
          </cell>
          <cell r="K250">
            <v>7</v>
          </cell>
          <cell r="L250" t="str">
            <v>BOND</v>
          </cell>
          <cell r="M250" t="str">
            <v>NPV</v>
          </cell>
        </row>
        <row r="251">
          <cell r="A251" t="str">
            <v>36216YNX3</v>
          </cell>
          <cell r="B251" t="str">
            <v>01 ago 2007</v>
          </cell>
          <cell r="C251" t="str">
            <v>16 ago 2001</v>
          </cell>
          <cell r="D251">
            <v>19033.11</v>
          </cell>
          <cell r="E251">
            <v>19865.810000000001</v>
          </cell>
          <cell r="F251">
            <v>20443.46</v>
          </cell>
          <cell r="G251">
            <v>577.65</v>
          </cell>
          <cell r="H251">
            <v>0</v>
          </cell>
          <cell r="I251">
            <v>118.96</v>
          </cell>
          <cell r="J251">
            <v>118.96</v>
          </cell>
          <cell r="K251">
            <v>7.5</v>
          </cell>
          <cell r="L251" t="str">
            <v>BOND</v>
          </cell>
          <cell r="M251" t="str">
            <v>NPV</v>
          </cell>
        </row>
        <row r="252">
          <cell r="A252" t="str">
            <v>36217HJY2</v>
          </cell>
          <cell r="B252">
            <v>39569</v>
          </cell>
          <cell r="C252">
            <v>36573</v>
          </cell>
          <cell r="D252">
            <v>103224.13</v>
          </cell>
          <cell r="E252">
            <v>101901.56</v>
          </cell>
          <cell r="F252">
            <v>110578.85</v>
          </cell>
          <cell r="G252">
            <v>8677.2900000000009</v>
          </cell>
          <cell r="H252">
            <v>0</v>
          </cell>
          <cell r="I252">
            <v>602.14</v>
          </cell>
          <cell r="J252">
            <v>602.14</v>
          </cell>
          <cell r="K252">
            <v>7</v>
          </cell>
          <cell r="L252" t="str">
            <v>30F360</v>
          </cell>
          <cell r="M252" t="str">
            <v>NPV</v>
          </cell>
        </row>
        <row r="253">
          <cell r="A253" t="str">
            <v>36217U6J0</v>
          </cell>
          <cell r="B253">
            <v>39356</v>
          </cell>
          <cell r="C253" t="str">
            <v>16 ago 2001</v>
          </cell>
          <cell r="D253">
            <v>57079.18</v>
          </cell>
          <cell r="E253">
            <v>59112.639999999999</v>
          </cell>
          <cell r="F253">
            <v>61146.07</v>
          </cell>
          <cell r="G253">
            <v>2033.43</v>
          </cell>
          <cell r="H253">
            <v>0</v>
          </cell>
          <cell r="I253">
            <v>332.96</v>
          </cell>
          <cell r="J253">
            <v>332.96</v>
          </cell>
          <cell r="K253">
            <v>7</v>
          </cell>
          <cell r="L253" t="str">
            <v>BOND</v>
          </cell>
          <cell r="M253" t="str">
            <v>NPV</v>
          </cell>
        </row>
        <row r="254">
          <cell r="A254" t="str">
            <v>36217YL89</v>
          </cell>
          <cell r="B254">
            <v>39569</v>
          </cell>
          <cell r="C254">
            <v>36573</v>
          </cell>
          <cell r="D254">
            <v>222569.42</v>
          </cell>
          <cell r="E254">
            <v>219717.75</v>
          </cell>
          <cell r="F254">
            <v>238427.49</v>
          </cell>
          <cell r="G254">
            <v>18709.740000000002</v>
          </cell>
          <cell r="H254">
            <v>0</v>
          </cell>
          <cell r="I254">
            <v>1298.32</v>
          </cell>
          <cell r="J254">
            <v>1298.32</v>
          </cell>
          <cell r="K254">
            <v>7</v>
          </cell>
          <cell r="L254" t="str">
            <v>30F360</v>
          </cell>
          <cell r="M254" t="str">
            <v>NPV</v>
          </cell>
        </row>
        <row r="255">
          <cell r="A255" t="str">
            <v>36218KTH0</v>
          </cell>
          <cell r="B255" t="str">
            <v>01 ene 2008</v>
          </cell>
          <cell r="C255" t="str">
            <v>16 ago 2001</v>
          </cell>
          <cell r="D255">
            <v>29557.22</v>
          </cell>
          <cell r="E255">
            <v>30850.33</v>
          </cell>
          <cell r="F255">
            <v>31747.41</v>
          </cell>
          <cell r="G255">
            <v>897.08</v>
          </cell>
          <cell r="H255">
            <v>0</v>
          </cell>
          <cell r="I255">
            <v>184.73</v>
          </cell>
          <cell r="J255">
            <v>184.73</v>
          </cell>
          <cell r="K255">
            <v>7.5</v>
          </cell>
          <cell r="L255" t="str">
            <v>BOND</v>
          </cell>
          <cell r="M255" t="str">
            <v>NPV</v>
          </cell>
        </row>
        <row r="256">
          <cell r="A256" t="str">
            <v>36218KVK0</v>
          </cell>
          <cell r="B256" t="str">
            <v>01 abr 2008</v>
          </cell>
          <cell r="C256" t="str">
            <v>16 ago 2001</v>
          </cell>
          <cell r="D256">
            <v>158654.79999999999</v>
          </cell>
          <cell r="E256">
            <v>165595.95000000001</v>
          </cell>
          <cell r="F256">
            <v>170447.61</v>
          </cell>
          <cell r="G256">
            <v>4851.66</v>
          </cell>
          <cell r="H256">
            <v>0</v>
          </cell>
          <cell r="I256">
            <v>991.59</v>
          </cell>
          <cell r="J256">
            <v>991.59</v>
          </cell>
          <cell r="K256">
            <v>7.5</v>
          </cell>
          <cell r="L256" t="str">
            <v>BOND</v>
          </cell>
          <cell r="M256" t="str">
            <v>NPV</v>
          </cell>
        </row>
        <row r="257">
          <cell r="A257" t="str">
            <v>36218KVQ7</v>
          </cell>
          <cell r="B257" t="str">
            <v>01 abr 2008</v>
          </cell>
          <cell r="C257" t="str">
            <v>16 ago 2001</v>
          </cell>
          <cell r="D257">
            <v>4040.25</v>
          </cell>
          <cell r="E257">
            <v>4244.78</v>
          </cell>
          <cell r="F257">
            <v>4326.26</v>
          </cell>
          <cell r="G257">
            <v>81.48</v>
          </cell>
          <cell r="H257">
            <v>0</v>
          </cell>
          <cell r="I257">
            <v>26.94</v>
          </cell>
          <cell r="J257">
            <v>26.94</v>
          </cell>
          <cell r="K257">
            <v>8</v>
          </cell>
          <cell r="L257" t="str">
            <v>BOND</v>
          </cell>
          <cell r="M257" t="str">
            <v>NPV</v>
          </cell>
        </row>
        <row r="258">
          <cell r="A258" t="str">
            <v>362194MX7</v>
          </cell>
          <cell r="B258">
            <v>39600</v>
          </cell>
          <cell r="C258">
            <v>36573</v>
          </cell>
          <cell r="D258">
            <v>233799</v>
          </cell>
          <cell r="E258">
            <v>230803.44</v>
          </cell>
          <cell r="F258">
            <v>250457.18</v>
          </cell>
          <cell r="G258">
            <v>19653.740000000002</v>
          </cell>
          <cell r="H258">
            <v>0</v>
          </cell>
          <cell r="I258">
            <v>1363.83</v>
          </cell>
          <cell r="J258">
            <v>1363.83</v>
          </cell>
          <cell r="K258">
            <v>7</v>
          </cell>
          <cell r="L258" t="str">
            <v>30F360</v>
          </cell>
          <cell r="M258" t="str">
            <v>NPV</v>
          </cell>
        </row>
        <row r="259">
          <cell r="A259" t="str">
            <v>362194NP3</v>
          </cell>
          <cell r="B259">
            <v>45078</v>
          </cell>
          <cell r="C259" t="str">
            <v>20 dic 2001</v>
          </cell>
          <cell r="D259">
            <v>745028.88</v>
          </cell>
          <cell r="E259">
            <v>765051.54</v>
          </cell>
          <cell r="F259">
            <v>780883.39</v>
          </cell>
          <cell r="G259">
            <v>15831.85</v>
          </cell>
          <cell r="H259">
            <v>0</v>
          </cell>
          <cell r="I259">
            <v>4346</v>
          </cell>
          <cell r="J259">
            <v>4346</v>
          </cell>
          <cell r="K259">
            <v>7</v>
          </cell>
          <cell r="L259" t="str">
            <v>BOND</v>
          </cell>
          <cell r="M259" t="str">
            <v>NPV</v>
          </cell>
        </row>
        <row r="260">
          <cell r="A260" t="str">
            <v>36219LE67</v>
          </cell>
          <cell r="B260">
            <v>38869</v>
          </cell>
          <cell r="C260" t="str">
            <v>16 ago 2001</v>
          </cell>
          <cell r="D260">
            <v>8431.3799999999992</v>
          </cell>
          <cell r="E260">
            <v>8858.2099999999991</v>
          </cell>
          <cell r="F260">
            <v>8911.1299999999992</v>
          </cell>
          <cell r="G260">
            <v>52.92</v>
          </cell>
          <cell r="H260">
            <v>0</v>
          </cell>
          <cell r="I260">
            <v>56.21</v>
          </cell>
          <cell r="J260">
            <v>56.21</v>
          </cell>
          <cell r="K260">
            <v>8</v>
          </cell>
          <cell r="L260" t="str">
            <v>BOND</v>
          </cell>
          <cell r="M260" t="str">
            <v>NPV</v>
          </cell>
        </row>
        <row r="261">
          <cell r="A261" t="str">
            <v>36219SH77</v>
          </cell>
          <cell r="B261" t="str">
            <v>01 abr 2008</v>
          </cell>
          <cell r="C261" t="str">
            <v>16 ago 2001</v>
          </cell>
          <cell r="D261">
            <v>20739.82</v>
          </cell>
          <cell r="E261">
            <v>21647.18</v>
          </cell>
          <cell r="F261">
            <v>22281.41</v>
          </cell>
          <cell r="G261">
            <v>634.23</v>
          </cell>
          <cell r="H261">
            <v>0</v>
          </cell>
          <cell r="I261">
            <v>129.62</v>
          </cell>
          <cell r="J261">
            <v>129.62</v>
          </cell>
          <cell r="K261">
            <v>7.5</v>
          </cell>
          <cell r="L261" t="str">
            <v>BOND</v>
          </cell>
          <cell r="M261" t="str">
            <v>NPV</v>
          </cell>
        </row>
        <row r="262">
          <cell r="A262" t="str">
            <v>3622032M2</v>
          </cell>
          <cell r="B262">
            <v>38899</v>
          </cell>
          <cell r="C262" t="str">
            <v>16 ago 2001</v>
          </cell>
          <cell r="D262">
            <v>2534.46</v>
          </cell>
          <cell r="E262">
            <v>2662.77</v>
          </cell>
          <cell r="F262">
            <v>2678.67</v>
          </cell>
          <cell r="G262">
            <v>15.9</v>
          </cell>
          <cell r="H262">
            <v>0</v>
          </cell>
          <cell r="I262">
            <v>16.899999999999999</v>
          </cell>
          <cell r="J262">
            <v>16.899999999999999</v>
          </cell>
          <cell r="K262">
            <v>8</v>
          </cell>
          <cell r="L262" t="str">
            <v>BOND</v>
          </cell>
          <cell r="M262" t="str">
            <v>NPV</v>
          </cell>
        </row>
        <row r="263">
          <cell r="A263" t="str">
            <v>3622047A1</v>
          </cell>
          <cell r="B263">
            <v>39234</v>
          </cell>
          <cell r="C263" t="str">
            <v>16 ago 2001</v>
          </cell>
          <cell r="D263">
            <v>10455.6</v>
          </cell>
          <cell r="E263">
            <v>10913.03</v>
          </cell>
          <cell r="F263">
            <v>11230.36</v>
          </cell>
          <cell r="G263">
            <v>317.33</v>
          </cell>
          <cell r="H263">
            <v>0</v>
          </cell>
          <cell r="I263">
            <v>65.349999999999994</v>
          </cell>
          <cell r="J263">
            <v>65.349999999999994</v>
          </cell>
          <cell r="K263">
            <v>7.5</v>
          </cell>
          <cell r="L263" t="str">
            <v>BOND</v>
          </cell>
          <cell r="M263" t="str">
            <v>NPV</v>
          </cell>
        </row>
        <row r="264">
          <cell r="A264" t="str">
            <v>362205JT4</v>
          </cell>
          <cell r="B264">
            <v>39508</v>
          </cell>
          <cell r="C264" t="str">
            <v>16 ago 2001</v>
          </cell>
          <cell r="D264">
            <v>335845.12</v>
          </cell>
          <cell r="E264">
            <v>350538.35</v>
          </cell>
          <cell r="F264">
            <v>360808.49</v>
          </cell>
          <cell r="G264">
            <v>10270.14</v>
          </cell>
          <cell r="H264">
            <v>0</v>
          </cell>
          <cell r="I264">
            <v>2099.0300000000002</v>
          </cell>
          <cell r="J264">
            <v>2099.0300000000002</v>
          </cell>
          <cell r="K264">
            <v>7.5</v>
          </cell>
          <cell r="L264" t="str">
            <v>BOND</v>
          </cell>
          <cell r="M264" t="str">
            <v>NPV</v>
          </cell>
        </row>
        <row r="265">
          <cell r="A265" t="str">
            <v>362205JU1</v>
          </cell>
          <cell r="B265">
            <v>39508</v>
          </cell>
          <cell r="C265" t="str">
            <v>16 ago 2001</v>
          </cell>
          <cell r="D265">
            <v>20352.330000000002</v>
          </cell>
          <cell r="E265">
            <v>21382.66</v>
          </cell>
          <cell r="F265">
            <v>21793.07</v>
          </cell>
          <cell r="G265">
            <v>410.41</v>
          </cell>
          <cell r="H265">
            <v>0</v>
          </cell>
          <cell r="I265">
            <v>135.68</v>
          </cell>
          <cell r="J265">
            <v>135.68</v>
          </cell>
          <cell r="K265">
            <v>8</v>
          </cell>
          <cell r="L265" t="str">
            <v>BOND</v>
          </cell>
          <cell r="M265" t="str">
            <v>NPV</v>
          </cell>
        </row>
        <row r="266">
          <cell r="A266" t="str">
            <v>362205XW1</v>
          </cell>
          <cell r="B266" t="str">
            <v>01 ago 2007</v>
          </cell>
          <cell r="C266" t="str">
            <v>16 ago 2001</v>
          </cell>
          <cell r="D266">
            <v>51357.68</v>
          </cell>
          <cell r="E266">
            <v>53604.58</v>
          </cell>
          <cell r="F266">
            <v>55163.28</v>
          </cell>
          <cell r="G266">
            <v>1558.7</v>
          </cell>
          <cell r="H266">
            <v>0</v>
          </cell>
          <cell r="I266">
            <v>320.99</v>
          </cell>
          <cell r="J266">
            <v>320.99</v>
          </cell>
          <cell r="K266">
            <v>7.5</v>
          </cell>
          <cell r="L266" t="str">
            <v>BOND</v>
          </cell>
          <cell r="M266" t="str">
            <v>NPV</v>
          </cell>
        </row>
        <row r="267">
          <cell r="A267" t="str">
            <v>3622095B0</v>
          </cell>
          <cell r="B267">
            <v>39326</v>
          </cell>
          <cell r="C267" t="str">
            <v>16 ago 2001</v>
          </cell>
          <cell r="D267">
            <v>44414.63</v>
          </cell>
          <cell r="E267">
            <v>46357.760000000002</v>
          </cell>
          <cell r="F267">
            <v>47705.75</v>
          </cell>
          <cell r="G267">
            <v>1347.99</v>
          </cell>
          <cell r="H267">
            <v>0</v>
          </cell>
          <cell r="I267">
            <v>277.58999999999997</v>
          </cell>
          <cell r="J267">
            <v>277.58999999999997</v>
          </cell>
          <cell r="K267">
            <v>7.5</v>
          </cell>
          <cell r="L267" t="str">
            <v>BOND</v>
          </cell>
          <cell r="M267" t="str">
            <v>NPV</v>
          </cell>
        </row>
        <row r="268">
          <cell r="A268" t="str">
            <v>3622097G7</v>
          </cell>
          <cell r="B268">
            <v>39356</v>
          </cell>
          <cell r="C268" t="str">
            <v>16 ago 2001</v>
          </cell>
          <cell r="D268">
            <v>88159.46</v>
          </cell>
          <cell r="E268">
            <v>92016.45</v>
          </cell>
          <cell r="F268">
            <v>94692.08</v>
          </cell>
          <cell r="G268">
            <v>2675.63</v>
          </cell>
          <cell r="H268">
            <v>0</v>
          </cell>
          <cell r="I268">
            <v>551</v>
          </cell>
          <cell r="J268">
            <v>551</v>
          </cell>
          <cell r="K268">
            <v>7.5</v>
          </cell>
          <cell r="L268" t="str">
            <v>BOND</v>
          </cell>
          <cell r="M268" t="str">
            <v>NPV</v>
          </cell>
        </row>
        <row r="269">
          <cell r="A269" t="str">
            <v>36220SAX4</v>
          </cell>
          <cell r="B269">
            <v>38384</v>
          </cell>
          <cell r="C269" t="str">
            <v>16 ago 2001</v>
          </cell>
          <cell r="D269">
            <v>12279.35</v>
          </cell>
          <cell r="E269">
            <v>12900.99</v>
          </cell>
          <cell r="F269">
            <v>13054.79</v>
          </cell>
          <cell r="G269">
            <v>153.80000000000001</v>
          </cell>
          <cell r="H269">
            <v>0</v>
          </cell>
          <cell r="I269">
            <v>81.86</v>
          </cell>
          <cell r="J269">
            <v>81.86</v>
          </cell>
          <cell r="K269">
            <v>8</v>
          </cell>
          <cell r="L269" t="str">
            <v>BOND</v>
          </cell>
          <cell r="M269" t="str">
            <v>NPV</v>
          </cell>
        </row>
        <row r="270">
          <cell r="A270" t="str">
            <v>36223CCU0</v>
          </cell>
          <cell r="B270">
            <v>38838</v>
          </cell>
          <cell r="C270" t="str">
            <v>16 ago 2001</v>
          </cell>
          <cell r="D270">
            <v>3637.76</v>
          </cell>
          <cell r="E270">
            <v>3821.92</v>
          </cell>
          <cell r="F270">
            <v>3844.75</v>
          </cell>
          <cell r="G270">
            <v>22.83</v>
          </cell>
          <cell r="H270">
            <v>0</v>
          </cell>
          <cell r="I270">
            <v>24.25</v>
          </cell>
          <cell r="J270">
            <v>24.25</v>
          </cell>
          <cell r="K270">
            <v>8</v>
          </cell>
          <cell r="L270" t="str">
            <v>BOND</v>
          </cell>
          <cell r="M270" t="str">
            <v>NPV</v>
          </cell>
        </row>
        <row r="271">
          <cell r="A271" t="str">
            <v>36223FB67</v>
          </cell>
          <cell r="B271">
            <v>38838</v>
          </cell>
          <cell r="C271" t="str">
            <v>16 ago 2001</v>
          </cell>
          <cell r="D271">
            <v>4507.75</v>
          </cell>
          <cell r="E271">
            <v>4735.95</v>
          </cell>
          <cell r="F271">
            <v>4764.24</v>
          </cell>
          <cell r="G271">
            <v>28.29</v>
          </cell>
          <cell r="H271">
            <v>0</v>
          </cell>
          <cell r="I271">
            <v>30.05</v>
          </cell>
          <cell r="J271">
            <v>30.05</v>
          </cell>
          <cell r="K271">
            <v>8</v>
          </cell>
          <cell r="L271" t="str">
            <v>BOND</v>
          </cell>
          <cell r="M271" t="str">
            <v>NPV</v>
          </cell>
        </row>
        <row r="272">
          <cell r="A272" t="str">
            <v>36223HQ91</v>
          </cell>
          <cell r="B272">
            <v>39569</v>
          </cell>
          <cell r="C272">
            <v>36573</v>
          </cell>
          <cell r="D272">
            <v>144770.22</v>
          </cell>
          <cell r="E272">
            <v>142915.35999999999</v>
          </cell>
          <cell r="F272">
            <v>155085.1</v>
          </cell>
          <cell r="G272">
            <v>12169.74</v>
          </cell>
          <cell r="H272">
            <v>0</v>
          </cell>
          <cell r="I272">
            <v>844.49</v>
          </cell>
          <cell r="J272">
            <v>844.49</v>
          </cell>
          <cell r="K272">
            <v>7</v>
          </cell>
          <cell r="L272" t="str">
            <v>30F360</v>
          </cell>
          <cell r="M272" t="str">
            <v>NPV</v>
          </cell>
        </row>
        <row r="273">
          <cell r="A273" t="str">
            <v>36223HQT7</v>
          </cell>
          <cell r="B273">
            <v>39508</v>
          </cell>
          <cell r="C273" t="str">
            <v>16 ago 2001</v>
          </cell>
          <cell r="D273">
            <v>55670.69</v>
          </cell>
          <cell r="E273">
            <v>58106.28</v>
          </cell>
          <cell r="F273">
            <v>59808.69</v>
          </cell>
          <cell r="G273">
            <v>1702.41</v>
          </cell>
          <cell r="H273">
            <v>0</v>
          </cell>
          <cell r="I273">
            <v>347.94</v>
          </cell>
          <cell r="J273">
            <v>347.94</v>
          </cell>
          <cell r="K273">
            <v>7.5</v>
          </cell>
          <cell r="L273" t="str">
            <v>BOND</v>
          </cell>
          <cell r="M273" t="str">
            <v>NPV</v>
          </cell>
        </row>
        <row r="274">
          <cell r="A274" t="str">
            <v>36223L3K2</v>
          </cell>
          <cell r="B274" t="str">
            <v>01 ene 2007</v>
          </cell>
          <cell r="C274" t="str">
            <v>16 ago 2001</v>
          </cell>
          <cell r="D274">
            <v>32172.51</v>
          </cell>
          <cell r="E274">
            <v>33801.25</v>
          </cell>
          <cell r="F274">
            <v>34003.129999999997</v>
          </cell>
          <cell r="G274">
            <v>201.88</v>
          </cell>
          <cell r="H274">
            <v>0</v>
          </cell>
          <cell r="I274">
            <v>214.48</v>
          </cell>
          <cell r="J274">
            <v>214.48</v>
          </cell>
          <cell r="K274">
            <v>8</v>
          </cell>
          <cell r="L274" t="str">
            <v>BOND</v>
          </cell>
          <cell r="M274" t="str">
            <v>NPV</v>
          </cell>
        </row>
        <row r="275">
          <cell r="A275" t="str">
            <v>36223MU53</v>
          </cell>
          <cell r="B275">
            <v>38961</v>
          </cell>
          <cell r="C275" t="str">
            <v>16 ago 2001</v>
          </cell>
          <cell r="D275">
            <v>60905.93</v>
          </cell>
          <cell r="E275">
            <v>63989.29</v>
          </cell>
          <cell r="F275">
            <v>64371.48</v>
          </cell>
          <cell r="G275">
            <v>382.19</v>
          </cell>
          <cell r="H275">
            <v>0</v>
          </cell>
          <cell r="I275">
            <v>406.04</v>
          </cell>
          <cell r="J275">
            <v>406.04</v>
          </cell>
          <cell r="K275">
            <v>8</v>
          </cell>
          <cell r="L275" t="str">
            <v>BOND</v>
          </cell>
          <cell r="M275" t="str">
            <v>NPV</v>
          </cell>
        </row>
        <row r="276">
          <cell r="A276" t="str">
            <v>36223NCW2</v>
          </cell>
          <cell r="B276" t="str">
            <v>01 ago 2006</v>
          </cell>
          <cell r="C276" t="str">
            <v>16 ago 2001</v>
          </cell>
          <cell r="D276">
            <v>25969.119999999999</v>
          </cell>
          <cell r="E276">
            <v>27283.81</v>
          </cell>
          <cell r="F276">
            <v>27446.76</v>
          </cell>
          <cell r="G276">
            <v>162.94999999999999</v>
          </cell>
          <cell r="H276">
            <v>0</v>
          </cell>
          <cell r="I276">
            <v>173.13</v>
          </cell>
          <cell r="J276">
            <v>173.13</v>
          </cell>
          <cell r="K276">
            <v>8</v>
          </cell>
          <cell r="L276" t="str">
            <v>BOND</v>
          </cell>
          <cell r="M276" t="str">
            <v>NPV</v>
          </cell>
        </row>
        <row r="277">
          <cell r="A277" t="str">
            <v>36223NTU8</v>
          </cell>
          <cell r="B277" t="str">
            <v>01 ago 2006</v>
          </cell>
          <cell r="C277" t="str">
            <v>16 ago 2001</v>
          </cell>
          <cell r="D277">
            <v>15873.14</v>
          </cell>
          <cell r="E277">
            <v>16676.72</v>
          </cell>
          <cell r="F277">
            <v>16776.32</v>
          </cell>
          <cell r="G277">
            <v>99.6</v>
          </cell>
          <cell r="H277">
            <v>0</v>
          </cell>
          <cell r="I277">
            <v>105.82</v>
          </cell>
          <cell r="J277">
            <v>105.82</v>
          </cell>
          <cell r="K277">
            <v>8</v>
          </cell>
          <cell r="L277" t="str">
            <v>BOND</v>
          </cell>
          <cell r="M277" t="str">
            <v>NPV</v>
          </cell>
        </row>
        <row r="278">
          <cell r="A278" t="str">
            <v>36223QX69</v>
          </cell>
          <cell r="B278">
            <v>39203</v>
          </cell>
          <cell r="C278" t="str">
            <v>16 ago 2001</v>
          </cell>
          <cell r="D278">
            <v>29342.82</v>
          </cell>
          <cell r="E278">
            <v>30828.29</v>
          </cell>
          <cell r="F278">
            <v>31416.77</v>
          </cell>
          <cell r="G278">
            <v>588.48</v>
          </cell>
          <cell r="H278">
            <v>0</v>
          </cell>
          <cell r="I278">
            <v>195.62</v>
          </cell>
          <cell r="J278">
            <v>195.62</v>
          </cell>
          <cell r="K278">
            <v>8</v>
          </cell>
          <cell r="L278" t="str">
            <v>BOND</v>
          </cell>
          <cell r="M278" t="str">
            <v>NPV</v>
          </cell>
        </row>
        <row r="279">
          <cell r="A279" t="str">
            <v>36223RAA3</v>
          </cell>
          <cell r="B279" t="str">
            <v>01 dic 2006</v>
          </cell>
          <cell r="C279" t="str">
            <v>16 ago 2001</v>
          </cell>
          <cell r="D279">
            <v>26339.63</v>
          </cell>
          <cell r="E279">
            <v>27491.99</v>
          </cell>
          <cell r="F279">
            <v>27913.69</v>
          </cell>
          <cell r="G279">
            <v>421.7</v>
          </cell>
          <cell r="H279">
            <v>0</v>
          </cell>
          <cell r="I279">
            <v>164.62</v>
          </cell>
          <cell r="J279">
            <v>164.62</v>
          </cell>
          <cell r="K279">
            <v>7.5</v>
          </cell>
          <cell r="L279" t="str">
            <v>BOND</v>
          </cell>
          <cell r="M279" t="str">
            <v>NPV</v>
          </cell>
        </row>
        <row r="280">
          <cell r="A280" t="str">
            <v>36223RBX2</v>
          </cell>
          <cell r="B280">
            <v>39142</v>
          </cell>
          <cell r="C280" t="str">
            <v>16 ago 2001</v>
          </cell>
          <cell r="D280">
            <v>48054.42</v>
          </cell>
          <cell r="E280">
            <v>50156.800000000003</v>
          </cell>
          <cell r="F280">
            <v>51615.25</v>
          </cell>
          <cell r="G280">
            <v>1458.45</v>
          </cell>
          <cell r="H280">
            <v>0</v>
          </cell>
          <cell r="I280">
            <v>300.33999999999997</v>
          </cell>
          <cell r="J280">
            <v>300.33999999999997</v>
          </cell>
          <cell r="K280">
            <v>7.5</v>
          </cell>
          <cell r="L280" t="str">
            <v>BOND</v>
          </cell>
          <cell r="M280" t="str">
            <v>NPV</v>
          </cell>
        </row>
        <row r="281">
          <cell r="A281" t="str">
            <v>36223RE50</v>
          </cell>
          <cell r="B281">
            <v>44866</v>
          </cell>
          <cell r="C281" t="str">
            <v>20 dic 2001</v>
          </cell>
          <cell r="D281">
            <v>130457.55</v>
          </cell>
          <cell r="E281">
            <v>133963.6</v>
          </cell>
          <cell r="F281">
            <v>136923.03</v>
          </cell>
          <cell r="G281">
            <v>2959.43</v>
          </cell>
          <cell r="H281">
            <v>0</v>
          </cell>
          <cell r="I281">
            <v>761</v>
          </cell>
          <cell r="J281">
            <v>761</v>
          </cell>
          <cell r="K281">
            <v>7</v>
          </cell>
          <cell r="L281" t="str">
            <v>BOND</v>
          </cell>
          <cell r="M281" t="str">
            <v>NPV</v>
          </cell>
        </row>
        <row r="282">
          <cell r="A282" t="str">
            <v>36223S4L4</v>
          </cell>
          <cell r="B282">
            <v>39264</v>
          </cell>
          <cell r="C282" t="str">
            <v>16 ago 2001</v>
          </cell>
          <cell r="D282">
            <v>7949.93</v>
          </cell>
          <cell r="E282">
            <v>8352.41</v>
          </cell>
          <cell r="F282">
            <v>8511.83</v>
          </cell>
          <cell r="G282">
            <v>159.41999999999999</v>
          </cell>
          <cell r="H282">
            <v>0</v>
          </cell>
          <cell r="I282">
            <v>53</v>
          </cell>
          <cell r="J282">
            <v>53</v>
          </cell>
          <cell r="K282">
            <v>8</v>
          </cell>
          <cell r="L282" t="str">
            <v>BOND</v>
          </cell>
          <cell r="M282" t="str">
            <v>NPV</v>
          </cell>
        </row>
        <row r="283">
          <cell r="A283" t="str">
            <v>36223SBX0</v>
          </cell>
          <cell r="B283" t="str">
            <v>01 ene 2007</v>
          </cell>
          <cell r="C283" t="str">
            <v>16 ago 2001</v>
          </cell>
          <cell r="D283">
            <v>1796.27</v>
          </cell>
          <cell r="E283">
            <v>1887.21</v>
          </cell>
          <cell r="F283">
            <v>1898.48</v>
          </cell>
          <cell r="G283">
            <v>11.27</v>
          </cell>
          <cell r="H283">
            <v>0</v>
          </cell>
          <cell r="I283">
            <v>11.98</v>
          </cell>
          <cell r="J283">
            <v>11.98</v>
          </cell>
          <cell r="K283">
            <v>8</v>
          </cell>
          <cell r="L283" t="str">
            <v>BOND</v>
          </cell>
          <cell r="M283" t="str">
            <v>NPV</v>
          </cell>
        </row>
        <row r="284">
          <cell r="A284" t="str">
            <v>36223SDP5</v>
          </cell>
          <cell r="B284">
            <v>39142</v>
          </cell>
          <cell r="C284" t="str">
            <v>16 ago 2001</v>
          </cell>
          <cell r="D284">
            <v>31128.71</v>
          </cell>
          <cell r="E284">
            <v>32490.6</v>
          </cell>
          <cell r="F284">
            <v>33435.35</v>
          </cell>
          <cell r="G284">
            <v>944.75</v>
          </cell>
          <cell r="H284">
            <v>0</v>
          </cell>
          <cell r="I284">
            <v>194.55</v>
          </cell>
          <cell r="J284">
            <v>194.55</v>
          </cell>
          <cell r="K284">
            <v>7.5</v>
          </cell>
          <cell r="L284" t="str">
            <v>BOND</v>
          </cell>
          <cell r="M284" t="str">
            <v>NPV</v>
          </cell>
        </row>
        <row r="285">
          <cell r="A285" t="str">
            <v>36223T6C0</v>
          </cell>
          <cell r="B285">
            <v>39142</v>
          </cell>
          <cell r="C285" t="str">
            <v>16 ago 2001</v>
          </cell>
          <cell r="D285">
            <v>10665.58</v>
          </cell>
          <cell r="E285">
            <v>11132.2</v>
          </cell>
          <cell r="F285">
            <v>11302.96</v>
          </cell>
          <cell r="G285">
            <v>170.76</v>
          </cell>
          <cell r="H285">
            <v>0</v>
          </cell>
          <cell r="I285">
            <v>66.66</v>
          </cell>
          <cell r="J285">
            <v>66.66</v>
          </cell>
          <cell r="K285">
            <v>7.5</v>
          </cell>
          <cell r="L285" t="str">
            <v>BOND</v>
          </cell>
          <cell r="M285" t="str">
            <v>NPV</v>
          </cell>
        </row>
        <row r="286">
          <cell r="A286" t="str">
            <v>36223UCY2</v>
          </cell>
          <cell r="B286" t="str">
            <v>01 abr 2007</v>
          </cell>
          <cell r="C286" t="str">
            <v>16 ago 2001</v>
          </cell>
          <cell r="D286">
            <v>19997.09</v>
          </cell>
          <cell r="E286">
            <v>21009.45</v>
          </cell>
          <cell r="F286">
            <v>21410.48</v>
          </cell>
          <cell r="G286">
            <v>401.03</v>
          </cell>
          <cell r="H286">
            <v>0</v>
          </cell>
          <cell r="I286">
            <v>133.31</v>
          </cell>
          <cell r="J286">
            <v>133.31</v>
          </cell>
          <cell r="K286">
            <v>8</v>
          </cell>
          <cell r="L286" t="str">
            <v>BOND</v>
          </cell>
          <cell r="M286" t="str">
            <v>NPV</v>
          </cell>
        </row>
        <row r="287">
          <cell r="A287" t="str">
            <v>36223UGW2</v>
          </cell>
          <cell r="B287">
            <v>39203</v>
          </cell>
          <cell r="C287" t="str">
            <v>16 ago 2001</v>
          </cell>
          <cell r="D287">
            <v>20007.5</v>
          </cell>
          <cell r="E287">
            <v>21020.38</v>
          </cell>
          <cell r="F287">
            <v>21421.63</v>
          </cell>
          <cell r="G287">
            <v>401.25</v>
          </cell>
          <cell r="H287">
            <v>0</v>
          </cell>
          <cell r="I287">
            <v>133.38</v>
          </cell>
          <cell r="J287">
            <v>133.38</v>
          </cell>
          <cell r="K287">
            <v>8</v>
          </cell>
          <cell r="L287" t="str">
            <v>BOND</v>
          </cell>
          <cell r="M287" t="str">
            <v>NPV</v>
          </cell>
        </row>
        <row r="288">
          <cell r="A288" t="str">
            <v>36223UU48</v>
          </cell>
          <cell r="B288">
            <v>39022</v>
          </cell>
          <cell r="C288" t="str">
            <v>16 ago 2001</v>
          </cell>
          <cell r="D288">
            <v>1950.78</v>
          </cell>
          <cell r="E288">
            <v>2049.54</v>
          </cell>
          <cell r="F288">
            <v>2061.7800000000002</v>
          </cell>
          <cell r="G288">
            <v>12.24</v>
          </cell>
          <cell r="H288">
            <v>0</v>
          </cell>
          <cell r="I288">
            <v>13.01</v>
          </cell>
          <cell r="J288">
            <v>13.01</v>
          </cell>
          <cell r="K288">
            <v>8</v>
          </cell>
          <cell r="L288" t="str">
            <v>BOND</v>
          </cell>
          <cell r="M288" t="str">
            <v>NPV</v>
          </cell>
        </row>
        <row r="289">
          <cell r="A289" t="str">
            <v>36223V5S1</v>
          </cell>
          <cell r="B289">
            <v>39142</v>
          </cell>
          <cell r="C289" t="str">
            <v>16 ago 2001</v>
          </cell>
          <cell r="D289">
            <v>59723.89</v>
          </cell>
          <cell r="E289">
            <v>62336.83</v>
          </cell>
          <cell r="F289">
            <v>64149.43</v>
          </cell>
          <cell r="G289">
            <v>1812.6</v>
          </cell>
          <cell r="H289">
            <v>0</v>
          </cell>
          <cell r="I289">
            <v>373.27</v>
          </cell>
          <cell r="J289">
            <v>373.27</v>
          </cell>
          <cell r="K289">
            <v>7.5</v>
          </cell>
          <cell r="L289" t="str">
            <v>BOND</v>
          </cell>
          <cell r="M289" t="str">
            <v>NPV</v>
          </cell>
        </row>
        <row r="290">
          <cell r="A290" t="str">
            <v>36223VAU0</v>
          </cell>
          <cell r="B290" t="str">
            <v>01 abr 2007</v>
          </cell>
          <cell r="C290" t="str">
            <v>16 ago 2001</v>
          </cell>
          <cell r="D290">
            <v>62161.55</v>
          </cell>
          <cell r="E290">
            <v>65308.47</v>
          </cell>
          <cell r="F290">
            <v>66555.13</v>
          </cell>
          <cell r="G290">
            <v>1246.6600000000001</v>
          </cell>
          <cell r="H290">
            <v>0</v>
          </cell>
          <cell r="I290">
            <v>414.41</v>
          </cell>
          <cell r="J290">
            <v>414.41</v>
          </cell>
          <cell r="K290">
            <v>7.5</v>
          </cell>
          <cell r="L290" t="str">
            <v>BOND</v>
          </cell>
          <cell r="M290" t="str">
            <v>NPV</v>
          </cell>
        </row>
        <row r="291">
          <cell r="A291" t="str">
            <v>36223VBB1</v>
          </cell>
          <cell r="B291" t="str">
            <v>01 ene 2007</v>
          </cell>
          <cell r="C291" t="str">
            <v>16 ago 2001</v>
          </cell>
          <cell r="D291">
            <v>7166.65</v>
          </cell>
          <cell r="E291">
            <v>7529.45</v>
          </cell>
          <cell r="F291">
            <v>7673.19</v>
          </cell>
          <cell r="G291">
            <v>143.74</v>
          </cell>
          <cell r="H291">
            <v>0</v>
          </cell>
          <cell r="I291">
            <v>47.78</v>
          </cell>
          <cell r="J291">
            <v>47.78</v>
          </cell>
          <cell r="K291">
            <v>8</v>
          </cell>
          <cell r="L291" t="str">
            <v>BOND</v>
          </cell>
          <cell r="M291" t="str">
            <v>NPV</v>
          </cell>
        </row>
        <row r="292">
          <cell r="A292" t="str">
            <v>36223VBR6</v>
          </cell>
          <cell r="B292">
            <v>39142</v>
          </cell>
          <cell r="C292" t="str">
            <v>16 ago 2001</v>
          </cell>
          <cell r="D292">
            <v>16556.43</v>
          </cell>
          <cell r="E292">
            <v>17280.78</v>
          </cell>
          <cell r="F292">
            <v>17783.259999999998</v>
          </cell>
          <cell r="G292">
            <v>502.48</v>
          </cell>
          <cell r="H292">
            <v>0</v>
          </cell>
          <cell r="I292">
            <v>103.48</v>
          </cell>
          <cell r="J292">
            <v>103.48</v>
          </cell>
          <cell r="K292">
            <v>7.5</v>
          </cell>
          <cell r="L292" t="str">
            <v>BOND</v>
          </cell>
          <cell r="M292" t="str">
            <v>NPV</v>
          </cell>
        </row>
        <row r="293">
          <cell r="A293" t="str">
            <v>36223VCA2</v>
          </cell>
          <cell r="B293" t="str">
            <v>01 ene 2007</v>
          </cell>
          <cell r="C293" t="str">
            <v>16 ago 2001</v>
          </cell>
          <cell r="D293">
            <v>32241.59</v>
          </cell>
          <cell r="E293">
            <v>33652.17</v>
          </cell>
          <cell r="F293">
            <v>34168.35</v>
          </cell>
          <cell r="G293">
            <v>516.17999999999995</v>
          </cell>
          <cell r="H293">
            <v>0</v>
          </cell>
          <cell r="I293">
            <v>201.51</v>
          </cell>
          <cell r="J293">
            <v>201.51</v>
          </cell>
          <cell r="K293">
            <v>7.5</v>
          </cell>
          <cell r="L293" t="str">
            <v>BOND</v>
          </cell>
          <cell r="M293" t="str">
            <v>NPV</v>
          </cell>
        </row>
        <row r="294">
          <cell r="A294" t="str">
            <v>36223VPC4</v>
          </cell>
          <cell r="B294">
            <v>39142</v>
          </cell>
          <cell r="C294" t="str">
            <v>16 ago 2001</v>
          </cell>
          <cell r="D294">
            <v>21830.82</v>
          </cell>
          <cell r="E294">
            <v>22785.93</v>
          </cell>
          <cell r="F294">
            <v>23448.48</v>
          </cell>
          <cell r="G294">
            <v>662.55</v>
          </cell>
          <cell r="H294">
            <v>0</v>
          </cell>
          <cell r="I294">
            <v>136.44</v>
          </cell>
          <cell r="J294">
            <v>136.44</v>
          </cell>
          <cell r="K294">
            <v>7.5</v>
          </cell>
          <cell r="L294" t="str">
            <v>BOND</v>
          </cell>
          <cell r="M294" t="str">
            <v>NPV</v>
          </cell>
        </row>
        <row r="295">
          <cell r="A295" t="str">
            <v>36223VRL2</v>
          </cell>
          <cell r="B295">
            <v>39142</v>
          </cell>
          <cell r="C295" t="str">
            <v>16 ago 2001</v>
          </cell>
          <cell r="D295">
            <v>28959.37</v>
          </cell>
          <cell r="E295">
            <v>30226.36</v>
          </cell>
          <cell r="F295">
            <v>31105.26</v>
          </cell>
          <cell r="G295">
            <v>878.9</v>
          </cell>
          <cell r="H295">
            <v>0</v>
          </cell>
          <cell r="I295">
            <v>181</v>
          </cell>
          <cell r="J295">
            <v>181</v>
          </cell>
          <cell r="K295">
            <v>7.5</v>
          </cell>
          <cell r="L295" t="str">
            <v>BOND</v>
          </cell>
          <cell r="M295" t="str">
            <v>NPV</v>
          </cell>
        </row>
        <row r="296">
          <cell r="A296" t="str">
            <v>36223VS72</v>
          </cell>
          <cell r="B296">
            <v>39203</v>
          </cell>
          <cell r="C296" t="str">
            <v>16 ago 2001</v>
          </cell>
          <cell r="D296">
            <v>7095.25</v>
          </cell>
          <cell r="E296">
            <v>7454.44</v>
          </cell>
          <cell r="F296">
            <v>7596.74</v>
          </cell>
          <cell r="G296">
            <v>142.30000000000001</v>
          </cell>
          <cell r="H296">
            <v>0</v>
          </cell>
          <cell r="I296">
            <v>47.3</v>
          </cell>
          <cell r="J296">
            <v>47.3</v>
          </cell>
          <cell r="K296">
            <v>8</v>
          </cell>
          <cell r="L296" t="str">
            <v>BOND</v>
          </cell>
          <cell r="M296" t="str">
            <v>NPV</v>
          </cell>
        </row>
        <row r="297">
          <cell r="A297" t="str">
            <v>36223WAE4</v>
          </cell>
          <cell r="B297">
            <v>45200</v>
          </cell>
          <cell r="C297" t="str">
            <v>20 dic 2001</v>
          </cell>
          <cell r="D297">
            <v>2519620.65</v>
          </cell>
          <cell r="E297">
            <v>2587335.4500000002</v>
          </cell>
          <cell r="F297">
            <v>2640877.4</v>
          </cell>
          <cell r="G297">
            <v>53541.95</v>
          </cell>
          <cell r="H297">
            <v>0</v>
          </cell>
          <cell r="I297">
            <v>14697.78</v>
          </cell>
          <cell r="J297">
            <v>14697.78</v>
          </cell>
          <cell r="K297">
            <v>7</v>
          </cell>
          <cell r="L297" t="str">
            <v>BOND</v>
          </cell>
          <cell r="M297" t="str">
            <v>NPV</v>
          </cell>
        </row>
        <row r="298">
          <cell r="A298" t="str">
            <v>36223WB52</v>
          </cell>
          <cell r="B298">
            <v>39387</v>
          </cell>
          <cell r="C298" t="str">
            <v>16 ago 2001</v>
          </cell>
          <cell r="D298">
            <v>154554.79</v>
          </cell>
          <cell r="E298">
            <v>161316.56</v>
          </cell>
          <cell r="F298">
            <v>166007.29999999999</v>
          </cell>
          <cell r="G298">
            <v>4690.74</v>
          </cell>
          <cell r="H298">
            <v>0</v>
          </cell>
          <cell r="I298">
            <v>965.97</v>
          </cell>
          <cell r="J298">
            <v>965.97</v>
          </cell>
          <cell r="K298">
            <v>7.5</v>
          </cell>
          <cell r="L298" t="str">
            <v>BOND</v>
          </cell>
          <cell r="M298" t="str">
            <v>NPV</v>
          </cell>
        </row>
        <row r="299">
          <cell r="A299" t="str">
            <v>36223WBC7</v>
          </cell>
          <cell r="B299">
            <v>44835</v>
          </cell>
          <cell r="C299" t="str">
            <v>20 dic 2001</v>
          </cell>
          <cell r="D299">
            <v>54509.04</v>
          </cell>
          <cell r="E299">
            <v>55973.98</v>
          </cell>
          <cell r="F299">
            <v>57210.51</v>
          </cell>
          <cell r="G299">
            <v>1236.53</v>
          </cell>
          <cell r="H299">
            <v>0</v>
          </cell>
          <cell r="I299">
            <v>317.97000000000003</v>
          </cell>
          <cell r="J299">
            <v>317.97000000000003</v>
          </cell>
          <cell r="K299">
            <v>7</v>
          </cell>
          <cell r="L299" t="str">
            <v>BOND</v>
          </cell>
          <cell r="M299" t="str">
            <v>NPV</v>
          </cell>
        </row>
        <row r="300">
          <cell r="A300" t="str">
            <v>36223WBD5</v>
          </cell>
          <cell r="B300">
            <v>39356</v>
          </cell>
          <cell r="C300" t="str">
            <v>16 ago 2001</v>
          </cell>
          <cell r="D300">
            <v>6317.39</v>
          </cell>
          <cell r="E300">
            <v>6637.2</v>
          </cell>
          <cell r="F300">
            <v>6763.9</v>
          </cell>
          <cell r="G300">
            <v>126.7</v>
          </cell>
          <cell r="H300">
            <v>0</v>
          </cell>
          <cell r="I300">
            <v>42.12</v>
          </cell>
          <cell r="J300">
            <v>42.12</v>
          </cell>
          <cell r="K300">
            <v>8</v>
          </cell>
          <cell r="L300" t="str">
            <v>BOND</v>
          </cell>
          <cell r="M300" t="str">
            <v>NPV</v>
          </cell>
        </row>
        <row r="301">
          <cell r="A301" t="str">
            <v>36223WPC2</v>
          </cell>
          <cell r="B301">
            <v>39387</v>
          </cell>
          <cell r="C301" t="str">
            <v>16 ago 2001</v>
          </cell>
          <cell r="D301">
            <v>14544.72</v>
          </cell>
          <cell r="E301">
            <v>15181.05</v>
          </cell>
          <cell r="F301">
            <v>15622.48</v>
          </cell>
          <cell r="G301">
            <v>441.43</v>
          </cell>
          <cell r="H301">
            <v>0</v>
          </cell>
          <cell r="I301">
            <v>90.9</v>
          </cell>
          <cell r="J301">
            <v>90.9</v>
          </cell>
          <cell r="K301">
            <v>7</v>
          </cell>
          <cell r="L301" t="str">
            <v>BOND</v>
          </cell>
          <cell r="M301" t="str">
            <v>NPV</v>
          </cell>
        </row>
        <row r="302">
          <cell r="A302" t="str">
            <v>36223WYD0</v>
          </cell>
          <cell r="B302">
            <v>39114</v>
          </cell>
          <cell r="C302" t="str">
            <v>16 ago 2001</v>
          </cell>
          <cell r="D302">
            <v>1281.73</v>
          </cell>
          <cell r="E302">
            <v>1346.61</v>
          </cell>
          <cell r="F302">
            <v>1354.66</v>
          </cell>
          <cell r="G302">
            <v>8.0500000000000007</v>
          </cell>
          <cell r="H302">
            <v>0</v>
          </cell>
          <cell r="I302">
            <v>8.5399999999999991</v>
          </cell>
          <cell r="J302">
            <v>8.5399999999999991</v>
          </cell>
          <cell r="K302">
            <v>8</v>
          </cell>
          <cell r="L302" t="str">
            <v>BOND</v>
          </cell>
          <cell r="M302" t="str">
            <v>NPV</v>
          </cell>
        </row>
        <row r="303">
          <cell r="A303" t="str">
            <v>36223X5A6</v>
          </cell>
          <cell r="B303">
            <v>39479</v>
          </cell>
          <cell r="C303" t="str">
            <v>16 ago 2001</v>
          </cell>
          <cell r="D303">
            <v>82408.67</v>
          </cell>
          <cell r="E303">
            <v>86014.04</v>
          </cell>
          <cell r="F303">
            <v>88515.15</v>
          </cell>
          <cell r="G303">
            <v>2501.11</v>
          </cell>
          <cell r="H303">
            <v>0</v>
          </cell>
          <cell r="I303">
            <v>515.04999999999995</v>
          </cell>
          <cell r="J303">
            <v>515.04999999999995</v>
          </cell>
          <cell r="K303">
            <v>7.5</v>
          </cell>
          <cell r="L303" t="str">
            <v>BOND</v>
          </cell>
          <cell r="M303" t="str">
            <v>NPV</v>
          </cell>
        </row>
        <row r="304">
          <cell r="A304" t="str">
            <v>36223XEV0</v>
          </cell>
          <cell r="B304">
            <v>39142</v>
          </cell>
          <cell r="C304" t="str">
            <v>16 ago 2001</v>
          </cell>
          <cell r="D304">
            <v>7662.93</v>
          </cell>
          <cell r="E304">
            <v>7998.2</v>
          </cell>
          <cell r="F304">
            <v>8230.75</v>
          </cell>
          <cell r="G304">
            <v>232.55</v>
          </cell>
          <cell r="H304">
            <v>0</v>
          </cell>
          <cell r="I304">
            <v>47.89</v>
          </cell>
          <cell r="J304">
            <v>47.89</v>
          </cell>
          <cell r="K304">
            <v>7.5</v>
          </cell>
          <cell r="L304" t="str">
            <v>BOND</v>
          </cell>
          <cell r="M304" t="str">
            <v>NPV</v>
          </cell>
        </row>
        <row r="305">
          <cell r="A305" t="str">
            <v>36223XHF2</v>
          </cell>
          <cell r="B305">
            <v>39142</v>
          </cell>
          <cell r="C305" t="str">
            <v>16 ago 2001</v>
          </cell>
          <cell r="D305">
            <v>21658.12</v>
          </cell>
          <cell r="E305">
            <v>22605.65</v>
          </cell>
          <cell r="F305">
            <v>23262.99</v>
          </cell>
          <cell r="G305">
            <v>657.34</v>
          </cell>
          <cell r="H305">
            <v>0</v>
          </cell>
          <cell r="I305">
            <v>135.36000000000001</v>
          </cell>
          <cell r="J305">
            <v>135.36000000000001</v>
          </cell>
          <cell r="K305">
            <v>7.5</v>
          </cell>
          <cell r="L305" t="str">
            <v>BOND</v>
          </cell>
          <cell r="M305" t="str">
            <v>NPV</v>
          </cell>
        </row>
        <row r="306">
          <cell r="A306" t="str">
            <v>36223XKT8</v>
          </cell>
          <cell r="B306">
            <v>39142</v>
          </cell>
          <cell r="C306" t="str">
            <v>16 ago 2001</v>
          </cell>
          <cell r="D306">
            <v>432157.85</v>
          </cell>
          <cell r="E306">
            <v>451064.77</v>
          </cell>
          <cell r="F306">
            <v>464180.75</v>
          </cell>
          <cell r="G306">
            <v>13115.98</v>
          </cell>
          <cell r="H306">
            <v>0</v>
          </cell>
          <cell r="I306">
            <v>2700.99</v>
          </cell>
          <cell r="J306">
            <v>2700.99</v>
          </cell>
          <cell r="K306">
            <v>7.5</v>
          </cell>
          <cell r="L306" t="str">
            <v>BOND</v>
          </cell>
          <cell r="M306" t="str">
            <v>NPV</v>
          </cell>
        </row>
        <row r="307">
          <cell r="A307" t="str">
            <v>36223XLB6</v>
          </cell>
          <cell r="B307">
            <v>39203</v>
          </cell>
          <cell r="C307" t="str">
            <v>16 ago 2001</v>
          </cell>
          <cell r="D307">
            <v>61299.78</v>
          </cell>
          <cell r="E307">
            <v>64403.07</v>
          </cell>
          <cell r="F307">
            <v>65632.45</v>
          </cell>
          <cell r="G307">
            <v>1229.3800000000001</v>
          </cell>
          <cell r="H307">
            <v>0</v>
          </cell>
          <cell r="I307">
            <v>408.67</v>
          </cell>
          <cell r="J307">
            <v>408.67</v>
          </cell>
          <cell r="K307">
            <v>8</v>
          </cell>
          <cell r="L307" t="str">
            <v>BOND</v>
          </cell>
          <cell r="M307" t="str">
            <v>NPV</v>
          </cell>
        </row>
        <row r="308">
          <cell r="A308" t="str">
            <v>36223XLK6</v>
          </cell>
          <cell r="B308">
            <v>39234</v>
          </cell>
          <cell r="C308" t="str">
            <v>16 ago 2001</v>
          </cell>
          <cell r="D308">
            <v>5545.13</v>
          </cell>
          <cell r="E308">
            <v>5825.83</v>
          </cell>
          <cell r="F308">
            <v>5937.06</v>
          </cell>
          <cell r="G308">
            <v>111.23</v>
          </cell>
          <cell r="H308">
            <v>0</v>
          </cell>
          <cell r="I308">
            <v>36.97</v>
          </cell>
          <cell r="J308">
            <v>36.97</v>
          </cell>
          <cell r="K308">
            <v>8</v>
          </cell>
          <cell r="L308" t="str">
            <v>BOND</v>
          </cell>
          <cell r="M308" t="str">
            <v>NPV</v>
          </cell>
        </row>
        <row r="309">
          <cell r="A309" t="str">
            <v>36223XNK4</v>
          </cell>
          <cell r="B309">
            <v>39142</v>
          </cell>
          <cell r="C309" t="str">
            <v>16 ago 2001</v>
          </cell>
          <cell r="D309">
            <v>131501.92000000001</v>
          </cell>
          <cell r="E309">
            <v>137255.12</v>
          </cell>
          <cell r="F309">
            <v>141246.21</v>
          </cell>
          <cell r="G309">
            <v>3991.09</v>
          </cell>
          <cell r="H309">
            <v>0</v>
          </cell>
          <cell r="I309">
            <v>821.89</v>
          </cell>
          <cell r="J309">
            <v>821.89</v>
          </cell>
          <cell r="K309">
            <v>7.5</v>
          </cell>
          <cell r="L309" t="str">
            <v>BOND</v>
          </cell>
          <cell r="M309" t="str">
            <v>NPV</v>
          </cell>
        </row>
        <row r="310">
          <cell r="A310" t="str">
            <v>36223YPE4</v>
          </cell>
          <cell r="B310" t="str">
            <v>01 ago 2007</v>
          </cell>
          <cell r="C310" t="str">
            <v>16 ago 2001</v>
          </cell>
          <cell r="D310">
            <v>72621.740000000005</v>
          </cell>
          <cell r="E310">
            <v>75798.94</v>
          </cell>
          <cell r="F310">
            <v>78003.009999999995</v>
          </cell>
          <cell r="G310">
            <v>2204.0700000000002</v>
          </cell>
          <cell r="H310">
            <v>0</v>
          </cell>
          <cell r="I310">
            <v>453.89</v>
          </cell>
          <cell r="J310">
            <v>453.89</v>
          </cell>
          <cell r="K310">
            <v>7.5</v>
          </cell>
          <cell r="L310" t="str">
            <v>BOND</v>
          </cell>
          <cell r="M310" t="str">
            <v>NPV</v>
          </cell>
        </row>
        <row r="311">
          <cell r="A311" t="str">
            <v>36223YPK0</v>
          </cell>
          <cell r="B311">
            <v>39326</v>
          </cell>
          <cell r="C311" t="str">
            <v>16 ago 2001</v>
          </cell>
          <cell r="D311">
            <v>73896.77</v>
          </cell>
          <cell r="E311">
            <v>77129.75</v>
          </cell>
          <cell r="F311">
            <v>79372.52</v>
          </cell>
          <cell r="G311">
            <v>2242.77</v>
          </cell>
          <cell r="H311">
            <v>0</v>
          </cell>
          <cell r="I311">
            <v>461.85</v>
          </cell>
          <cell r="J311">
            <v>461.85</v>
          </cell>
          <cell r="K311">
            <v>7.5</v>
          </cell>
          <cell r="L311" t="str">
            <v>BOND</v>
          </cell>
          <cell r="M311" t="str">
            <v>NPV</v>
          </cell>
        </row>
        <row r="312">
          <cell r="A312" t="str">
            <v>36223YQW3</v>
          </cell>
          <cell r="B312">
            <v>39142</v>
          </cell>
          <cell r="C312" t="str">
            <v>16 ago 2001</v>
          </cell>
          <cell r="D312">
            <v>94890.96</v>
          </cell>
          <cell r="E312">
            <v>99042.44</v>
          </cell>
          <cell r="F312">
            <v>101922.38</v>
          </cell>
          <cell r="G312">
            <v>2879.94</v>
          </cell>
          <cell r="H312">
            <v>0</v>
          </cell>
          <cell r="I312">
            <v>593.07000000000005</v>
          </cell>
          <cell r="J312">
            <v>593.07000000000005</v>
          </cell>
          <cell r="K312">
            <v>7.5</v>
          </cell>
          <cell r="L312" t="str">
            <v>BOND</v>
          </cell>
          <cell r="M312" t="str">
            <v>NPV</v>
          </cell>
        </row>
        <row r="313">
          <cell r="A313" t="str">
            <v>36223YTS9</v>
          </cell>
          <cell r="B313">
            <v>39508</v>
          </cell>
          <cell r="C313" t="str">
            <v>16 ago 2001</v>
          </cell>
          <cell r="D313">
            <v>116380.05</v>
          </cell>
          <cell r="E313">
            <v>122271.79</v>
          </cell>
          <cell r="F313">
            <v>124618.59</v>
          </cell>
          <cell r="G313">
            <v>2346.8000000000002</v>
          </cell>
          <cell r="H313">
            <v>0</v>
          </cell>
          <cell r="I313">
            <v>775.87</v>
          </cell>
          <cell r="J313">
            <v>775.87</v>
          </cell>
          <cell r="K313">
            <v>8</v>
          </cell>
          <cell r="L313" t="str">
            <v>BOND</v>
          </cell>
          <cell r="M313" t="str">
            <v>NPV</v>
          </cell>
        </row>
        <row r="314">
          <cell r="A314" t="str">
            <v>36224A5B3</v>
          </cell>
          <cell r="B314">
            <v>39234</v>
          </cell>
          <cell r="C314" t="str">
            <v>16 ago 2001</v>
          </cell>
          <cell r="D314">
            <v>85324.9</v>
          </cell>
          <cell r="E314">
            <v>89644.479999999996</v>
          </cell>
          <cell r="F314">
            <v>91355.66</v>
          </cell>
          <cell r="G314">
            <v>1711.18</v>
          </cell>
          <cell r="H314">
            <v>0</v>
          </cell>
          <cell r="I314">
            <v>568.83000000000004</v>
          </cell>
          <cell r="J314">
            <v>568.83000000000004</v>
          </cell>
          <cell r="K314">
            <v>8</v>
          </cell>
          <cell r="L314" t="str">
            <v>BOND</v>
          </cell>
          <cell r="M314" t="str">
            <v>NPV</v>
          </cell>
        </row>
        <row r="315">
          <cell r="A315" t="str">
            <v>36224ABP5</v>
          </cell>
          <cell r="B315" t="str">
            <v>01 ene 2007</v>
          </cell>
          <cell r="C315" t="str">
            <v>16 ago 2001</v>
          </cell>
          <cell r="D315">
            <v>46032.5</v>
          </cell>
          <cell r="E315">
            <v>48046.42</v>
          </cell>
          <cell r="F315">
            <v>48783.4</v>
          </cell>
          <cell r="G315">
            <v>736.98</v>
          </cell>
          <cell r="H315">
            <v>0</v>
          </cell>
          <cell r="I315">
            <v>287.7</v>
          </cell>
          <cell r="J315">
            <v>287.7</v>
          </cell>
          <cell r="K315">
            <v>7.5</v>
          </cell>
          <cell r="L315" t="str">
            <v>BOND</v>
          </cell>
          <cell r="M315" t="str">
            <v>NPV</v>
          </cell>
        </row>
        <row r="316">
          <cell r="A316" t="str">
            <v>36224AEF4</v>
          </cell>
          <cell r="B316">
            <v>39264</v>
          </cell>
          <cell r="C316" t="str">
            <v>16 ago 2001</v>
          </cell>
          <cell r="D316">
            <v>75595.520000000004</v>
          </cell>
          <cell r="E316">
            <v>78902.83</v>
          </cell>
          <cell r="F316">
            <v>81197.149999999994</v>
          </cell>
          <cell r="G316">
            <v>2294.3200000000002</v>
          </cell>
          <cell r="H316">
            <v>0</v>
          </cell>
          <cell r="I316">
            <v>472.47</v>
          </cell>
          <cell r="J316">
            <v>472.47</v>
          </cell>
          <cell r="K316">
            <v>7.5</v>
          </cell>
          <cell r="L316" t="str">
            <v>BOND</v>
          </cell>
          <cell r="M316" t="str">
            <v>NPV</v>
          </cell>
        </row>
        <row r="317">
          <cell r="A317" t="str">
            <v>36224AFS5</v>
          </cell>
          <cell r="B317">
            <v>39203</v>
          </cell>
          <cell r="C317" t="str">
            <v>16 ago 2001</v>
          </cell>
          <cell r="D317">
            <v>9259.85</v>
          </cell>
          <cell r="E317">
            <v>9728.6299999999992</v>
          </cell>
          <cell r="F317">
            <v>9914.34</v>
          </cell>
          <cell r="G317">
            <v>185.71</v>
          </cell>
          <cell r="H317">
            <v>0</v>
          </cell>
          <cell r="I317">
            <v>61.73</v>
          </cell>
          <cell r="J317">
            <v>61.73</v>
          </cell>
          <cell r="K317">
            <v>8</v>
          </cell>
          <cell r="L317" t="str">
            <v>BOND</v>
          </cell>
          <cell r="M317" t="str">
            <v>NPV</v>
          </cell>
        </row>
        <row r="318">
          <cell r="A318" t="str">
            <v>36224AGS4</v>
          </cell>
          <cell r="B318" t="str">
            <v>01 ago 2007</v>
          </cell>
          <cell r="C318" t="str">
            <v>16 ago 2001</v>
          </cell>
          <cell r="D318">
            <v>2151.2800000000002</v>
          </cell>
          <cell r="E318">
            <v>2260.1999999999998</v>
          </cell>
          <cell r="F318">
            <v>2303.33</v>
          </cell>
          <cell r="G318">
            <v>43.13</v>
          </cell>
          <cell r="H318">
            <v>0</v>
          </cell>
          <cell r="I318">
            <v>14.34</v>
          </cell>
          <cell r="J318">
            <v>14.34</v>
          </cell>
          <cell r="K318">
            <v>8</v>
          </cell>
          <cell r="L318" t="str">
            <v>BOND</v>
          </cell>
          <cell r="M318" t="str">
            <v>NPV</v>
          </cell>
        </row>
        <row r="319">
          <cell r="A319" t="str">
            <v>36224ARL7</v>
          </cell>
          <cell r="B319">
            <v>39142</v>
          </cell>
          <cell r="C319" t="str">
            <v>16 ago 2001</v>
          </cell>
          <cell r="D319">
            <v>22145.61</v>
          </cell>
          <cell r="E319">
            <v>23114.48</v>
          </cell>
          <cell r="F319">
            <v>23786.6</v>
          </cell>
          <cell r="G319">
            <v>672.12</v>
          </cell>
          <cell r="H319">
            <v>0</v>
          </cell>
          <cell r="I319">
            <v>138.41</v>
          </cell>
          <cell r="J319">
            <v>138.41</v>
          </cell>
          <cell r="K319">
            <v>7.5</v>
          </cell>
          <cell r="L319" t="str">
            <v>BOND</v>
          </cell>
          <cell r="M319" t="str">
            <v>NPV</v>
          </cell>
        </row>
        <row r="320">
          <cell r="A320" t="str">
            <v>36224AS36</v>
          </cell>
          <cell r="B320">
            <v>39142</v>
          </cell>
          <cell r="C320" t="str">
            <v>16 ago 2001</v>
          </cell>
          <cell r="D320">
            <v>7090.31</v>
          </cell>
          <cell r="E320">
            <v>7400.5</v>
          </cell>
          <cell r="F320">
            <v>7615.7</v>
          </cell>
          <cell r="G320">
            <v>215.2</v>
          </cell>
          <cell r="H320">
            <v>0</v>
          </cell>
          <cell r="I320">
            <v>44.31</v>
          </cell>
          <cell r="J320">
            <v>44.31</v>
          </cell>
          <cell r="K320">
            <v>7.5</v>
          </cell>
          <cell r="L320" t="str">
            <v>BOND</v>
          </cell>
          <cell r="M320" t="str">
            <v>NPV</v>
          </cell>
        </row>
        <row r="321">
          <cell r="A321" t="str">
            <v>36224AUV1</v>
          </cell>
          <cell r="B321">
            <v>39326</v>
          </cell>
          <cell r="C321" t="str">
            <v>16 ago 2001</v>
          </cell>
          <cell r="D321">
            <v>5674.27</v>
          </cell>
          <cell r="E321">
            <v>5922.51</v>
          </cell>
          <cell r="F321">
            <v>6094.73</v>
          </cell>
          <cell r="G321">
            <v>172.22</v>
          </cell>
          <cell r="H321">
            <v>0</v>
          </cell>
          <cell r="I321">
            <v>35.46</v>
          </cell>
          <cell r="J321">
            <v>35.46</v>
          </cell>
          <cell r="K321">
            <v>7.5</v>
          </cell>
          <cell r="L321" t="str">
            <v>BOND</v>
          </cell>
          <cell r="M321" t="str">
            <v>NPV</v>
          </cell>
        </row>
        <row r="322">
          <cell r="A322" t="str">
            <v>36224AVV0</v>
          </cell>
          <cell r="B322" t="str">
            <v>01 dic 2022</v>
          </cell>
          <cell r="C322" t="str">
            <v>20 dic 2001</v>
          </cell>
          <cell r="D322">
            <v>68035.03</v>
          </cell>
          <cell r="E322">
            <v>69863.48</v>
          </cell>
          <cell r="F322">
            <v>71406.850000000006</v>
          </cell>
          <cell r="G322">
            <v>1543.37</v>
          </cell>
          <cell r="H322">
            <v>0</v>
          </cell>
          <cell r="I322">
            <v>396.87</v>
          </cell>
          <cell r="J322">
            <v>396.87</v>
          </cell>
          <cell r="K322">
            <v>7</v>
          </cell>
          <cell r="L322" t="str">
            <v>BOND</v>
          </cell>
          <cell r="M322" t="str">
            <v>NPV</v>
          </cell>
        </row>
        <row r="323">
          <cell r="A323" t="str">
            <v>36224AXF3</v>
          </cell>
          <cell r="B323">
            <v>39479</v>
          </cell>
          <cell r="C323" t="str">
            <v>16 ago 2001</v>
          </cell>
          <cell r="D323">
            <v>48029.58</v>
          </cell>
          <cell r="E323">
            <v>50130.86</v>
          </cell>
          <cell r="F323">
            <v>51599.62</v>
          </cell>
          <cell r="G323">
            <v>1468.76</v>
          </cell>
          <cell r="H323">
            <v>0</v>
          </cell>
          <cell r="I323">
            <v>300.18</v>
          </cell>
          <cell r="J323">
            <v>300.18</v>
          </cell>
          <cell r="K323">
            <v>7.5</v>
          </cell>
          <cell r="L323" t="str">
            <v>BOND</v>
          </cell>
          <cell r="M323" t="str">
            <v>NPV</v>
          </cell>
        </row>
        <row r="324">
          <cell r="A324" t="str">
            <v>36224AY47</v>
          </cell>
          <cell r="B324">
            <v>39114</v>
          </cell>
          <cell r="C324" t="str">
            <v>16 ago 2001</v>
          </cell>
          <cell r="D324">
            <v>23365.5</v>
          </cell>
          <cell r="E324">
            <v>24387.72</v>
          </cell>
          <cell r="F324">
            <v>25096.880000000001</v>
          </cell>
          <cell r="G324">
            <v>709.16</v>
          </cell>
          <cell r="H324">
            <v>0</v>
          </cell>
          <cell r="I324">
            <v>146.03</v>
          </cell>
          <cell r="J324">
            <v>146.03</v>
          </cell>
          <cell r="K324">
            <v>7.5</v>
          </cell>
          <cell r="L324" t="str">
            <v>BOND</v>
          </cell>
          <cell r="M324" t="str">
            <v>NPV</v>
          </cell>
        </row>
        <row r="325">
          <cell r="A325" t="str">
            <v>36224AYS4</v>
          </cell>
          <cell r="B325">
            <v>39508</v>
          </cell>
          <cell r="C325" t="str">
            <v>16 ago 2001</v>
          </cell>
          <cell r="D325">
            <v>37778.25</v>
          </cell>
          <cell r="E325">
            <v>39124.1</v>
          </cell>
          <cell r="F325">
            <v>40469.949999999997</v>
          </cell>
          <cell r="G325">
            <v>1345.85</v>
          </cell>
          <cell r="H325">
            <v>0</v>
          </cell>
          <cell r="I325">
            <v>220.37</v>
          </cell>
          <cell r="J325">
            <v>220.37</v>
          </cell>
          <cell r="K325">
            <v>7</v>
          </cell>
          <cell r="L325" t="str">
            <v>BOND</v>
          </cell>
          <cell r="M325" t="str">
            <v>NPV</v>
          </cell>
        </row>
        <row r="326">
          <cell r="A326" t="str">
            <v>36224AZC8</v>
          </cell>
          <cell r="B326">
            <v>39142</v>
          </cell>
          <cell r="C326" t="str">
            <v>16 ago 2001</v>
          </cell>
          <cell r="D326">
            <v>67267.070000000007</v>
          </cell>
          <cell r="E326">
            <v>70210.009999999995</v>
          </cell>
          <cell r="F326">
            <v>72251.56</v>
          </cell>
          <cell r="G326">
            <v>2041.55</v>
          </cell>
          <cell r="H326">
            <v>0</v>
          </cell>
          <cell r="I326">
            <v>420.42</v>
          </cell>
          <cell r="J326">
            <v>420.42</v>
          </cell>
          <cell r="K326">
            <v>7.5</v>
          </cell>
          <cell r="L326" t="str">
            <v>BOND</v>
          </cell>
          <cell r="M326" t="str">
            <v>NPV</v>
          </cell>
        </row>
        <row r="327">
          <cell r="A327" t="str">
            <v>36224B4P1</v>
          </cell>
          <cell r="B327">
            <v>39142</v>
          </cell>
          <cell r="C327" t="str">
            <v>16 ago 2001</v>
          </cell>
          <cell r="D327">
            <v>44269.81</v>
          </cell>
          <cell r="E327">
            <v>46510.98</v>
          </cell>
          <cell r="F327">
            <v>47398.8</v>
          </cell>
          <cell r="G327">
            <v>887.82</v>
          </cell>
          <cell r="H327">
            <v>0</v>
          </cell>
          <cell r="I327">
            <v>295.13</v>
          </cell>
          <cell r="J327">
            <v>295.13</v>
          </cell>
          <cell r="K327">
            <v>7.5</v>
          </cell>
          <cell r="L327" t="str">
            <v>BOND</v>
          </cell>
          <cell r="M327" t="str">
            <v>NPV</v>
          </cell>
        </row>
        <row r="328">
          <cell r="A328" t="str">
            <v>36224BDY2</v>
          </cell>
          <cell r="B328">
            <v>39326</v>
          </cell>
          <cell r="C328" t="str">
            <v>16 ago 2001</v>
          </cell>
          <cell r="D328">
            <v>25559.17</v>
          </cell>
          <cell r="E328">
            <v>26853.09</v>
          </cell>
          <cell r="F328">
            <v>27365.69</v>
          </cell>
          <cell r="G328">
            <v>512.6</v>
          </cell>
          <cell r="H328">
            <v>0</v>
          </cell>
          <cell r="I328">
            <v>170.39</v>
          </cell>
          <cell r="J328">
            <v>170.39</v>
          </cell>
          <cell r="K328">
            <v>7.5</v>
          </cell>
          <cell r="L328" t="str">
            <v>BOND</v>
          </cell>
          <cell r="M328" t="str">
            <v>NPV</v>
          </cell>
        </row>
        <row r="329">
          <cell r="A329" t="str">
            <v>36224BK32</v>
          </cell>
          <cell r="B329" t="str">
            <v>01 ago 2007</v>
          </cell>
          <cell r="C329" t="str">
            <v>16 ago 2001</v>
          </cell>
          <cell r="D329">
            <v>54201.34</v>
          </cell>
          <cell r="E329">
            <v>56572.65</v>
          </cell>
          <cell r="F329">
            <v>58217.66</v>
          </cell>
          <cell r="G329">
            <v>1645.01</v>
          </cell>
          <cell r="H329">
            <v>0</v>
          </cell>
          <cell r="I329">
            <v>338.76</v>
          </cell>
          <cell r="J329">
            <v>338.76</v>
          </cell>
          <cell r="K329">
            <v>7.5</v>
          </cell>
          <cell r="L329" t="str">
            <v>BOND</v>
          </cell>
          <cell r="M329" t="str">
            <v>NPV</v>
          </cell>
        </row>
        <row r="330">
          <cell r="A330" t="str">
            <v>36224BQ77</v>
          </cell>
          <cell r="B330">
            <v>39508</v>
          </cell>
          <cell r="C330" t="str">
            <v>16 ago 2001</v>
          </cell>
          <cell r="D330">
            <v>143130.12</v>
          </cell>
          <cell r="E330">
            <v>149392.06</v>
          </cell>
          <cell r="F330">
            <v>153768.98000000001</v>
          </cell>
          <cell r="G330">
            <v>4376.92</v>
          </cell>
          <cell r="H330">
            <v>0</v>
          </cell>
          <cell r="I330">
            <v>894.56</v>
          </cell>
          <cell r="J330">
            <v>894.56</v>
          </cell>
          <cell r="K330">
            <v>7.5</v>
          </cell>
          <cell r="L330" t="str">
            <v>BOND</v>
          </cell>
          <cell r="M330" t="str">
            <v>NPV</v>
          </cell>
        </row>
        <row r="331">
          <cell r="A331" t="str">
            <v>36224BQT9</v>
          </cell>
          <cell r="B331">
            <v>39479</v>
          </cell>
          <cell r="C331" t="str">
            <v>16 ago 2001</v>
          </cell>
          <cell r="D331">
            <v>43036.34</v>
          </cell>
          <cell r="E331">
            <v>44919.18</v>
          </cell>
          <cell r="F331">
            <v>46235.23</v>
          </cell>
          <cell r="G331">
            <v>1316.05</v>
          </cell>
          <cell r="H331">
            <v>0</v>
          </cell>
          <cell r="I331">
            <v>268.98</v>
          </cell>
          <cell r="J331">
            <v>268.98</v>
          </cell>
          <cell r="K331">
            <v>7.5</v>
          </cell>
          <cell r="L331" t="str">
            <v>BOND</v>
          </cell>
          <cell r="M331" t="str">
            <v>NPV</v>
          </cell>
        </row>
        <row r="332">
          <cell r="A332" t="str">
            <v>36224BYS2</v>
          </cell>
          <cell r="B332">
            <v>39326</v>
          </cell>
          <cell r="C332" t="str">
            <v>16 ago 2001</v>
          </cell>
          <cell r="D332">
            <v>38488.239999999998</v>
          </cell>
          <cell r="E332">
            <v>40172.1</v>
          </cell>
          <cell r="F332">
            <v>41340.22</v>
          </cell>
          <cell r="G332">
            <v>1168.1199999999999</v>
          </cell>
          <cell r="H332">
            <v>0</v>
          </cell>
          <cell r="I332">
            <v>240.55</v>
          </cell>
          <cell r="J332">
            <v>240.55</v>
          </cell>
          <cell r="K332">
            <v>7.5</v>
          </cell>
          <cell r="L332" t="str">
            <v>BOND</v>
          </cell>
          <cell r="M332" t="str">
            <v>NPV</v>
          </cell>
        </row>
        <row r="333">
          <cell r="A333" t="str">
            <v>36224C3E5</v>
          </cell>
          <cell r="B333">
            <v>39142</v>
          </cell>
          <cell r="C333" t="str">
            <v>16 ago 2001</v>
          </cell>
          <cell r="D333">
            <v>59771.15</v>
          </cell>
          <cell r="E333">
            <v>62386.14</v>
          </cell>
          <cell r="F333">
            <v>64200.19</v>
          </cell>
          <cell r="G333">
            <v>1814.05</v>
          </cell>
          <cell r="H333">
            <v>0</v>
          </cell>
          <cell r="I333">
            <v>373.57</v>
          </cell>
          <cell r="J333">
            <v>373.57</v>
          </cell>
          <cell r="K333">
            <v>8</v>
          </cell>
          <cell r="L333" t="str">
            <v>BOND</v>
          </cell>
          <cell r="M333" t="str">
            <v>NPV</v>
          </cell>
        </row>
        <row r="334">
          <cell r="A334" t="str">
            <v>36224C3F2</v>
          </cell>
          <cell r="B334">
            <v>39142</v>
          </cell>
          <cell r="C334" t="str">
            <v>16 ago 2001</v>
          </cell>
          <cell r="D334">
            <v>57904.18</v>
          </cell>
          <cell r="E334">
            <v>60437.48</v>
          </cell>
          <cell r="F334">
            <v>62194.879999999997</v>
          </cell>
          <cell r="G334">
            <v>1757.4</v>
          </cell>
          <cell r="H334">
            <v>0</v>
          </cell>
          <cell r="I334">
            <v>361.9</v>
          </cell>
          <cell r="J334">
            <v>361.9</v>
          </cell>
          <cell r="K334">
            <v>7.5</v>
          </cell>
          <cell r="L334" t="str">
            <v>BOND</v>
          </cell>
          <cell r="M334" t="str">
            <v>NPV</v>
          </cell>
        </row>
        <row r="335">
          <cell r="A335" t="str">
            <v>36224C5N3</v>
          </cell>
          <cell r="B335">
            <v>39569</v>
          </cell>
          <cell r="C335">
            <v>36573</v>
          </cell>
          <cell r="D335">
            <v>137017.66</v>
          </cell>
          <cell r="E335">
            <v>135262.12</v>
          </cell>
          <cell r="F335">
            <v>146780.17000000001</v>
          </cell>
          <cell r="G335">
            <v>11518.05</v>
          </cell>
          <cell r="H335">
            <v>0</v>
          </cell>
          <cell r="I335">
            <v>799.27</v>
          </cell>
          <cell r="J335">
            <v>799.27</v>
          </cell>
          <cell r="K335">
            <v>7</v>
          </cell>
          <cell r="L335" t="str">
            <v>30F360</v>
          </cell>
          <cell r="M335" t="str">
            <v>NPV</v>
          </cell>
        </row>
        <row r="336">
          <cell r="A336" t="str">
            <v>36224C6E2</v>
          </cell>
          <cell r="B336">
            <v>39264</v>
          </cell>
          <cell r="C336" t="str">
            <v>16 ago 2001</v>
          </cell>
          <cell r="D336">
            <v>98054.37</v>
          </cell>
          <cell r="E336">
            <v>102344.26</v>
          </cell>
          <cell r="F336">
            <v>105320.2</v>
          </cell>
          <cell r="G336">
            <v>2975.94</v>
          </cell>
          <cell r="H336">
            <v>0</v>
          </cell>
          <cell r="I336">
            <v>612.84</v>
          </cell>
          <cell r="J336">
            <v>612.84</v>
          </cell>
          <cell r="K336">
            <v>7.5</v>
          </cell>
          <cell r="L336" t="str">
            <v>BOND</v>
          </cell>
          <cell r="M336" t="str">
            <v>NPV</v>
          </cell>
        </row>
        <row r="337">
          <cell r="A337" t="str">
            <v>36224CJ24</v>
          </cell>
          <cell r="B337">
            <v>39234</v>
          </cell>
          <cell r="C337" t="str">
            <v>16 ago 2001</v>
          </cell>
          <cell r="D337">
            <v>49908.95</v>
          </cell>
          <cell r="E337">
            <v>52092.45</v>
          </cell>
          <cell r="F337">
            <v>53607.199999999997</v>
          </cell>
          <cell r="G337">
            <v>1514.75</v>
          </cell>
          <cell r="H337">
            <v>0</v>
          </cell>
          <cell r="I337">
            <v>311.93</v>
          </cell>
          <cell r="J337">
            <v>311.93</v>
          </cell>
          <cell r="K337">
            <v>7.5</v>
          </cell>
          <cell r="L337" t="str">
            <v>BOND</v>
          </cell>
          <cell r="M337" t="str">
            <v>NPV</v>
          </cell>
        </row>
        <row r="338">
          <cell r="A338" t="str">
            <v>36224CKT3</v>
          </cell>
          <cell r="B338">
            <v>39264</v>
          </cell>
          <cell r="C338" t="str">
            <v>16 ago 2001</v>
          </cell>
          <cell r="D338">
            <v>39004.14</v>
          </cell>
          <cell r="E338">
            <v>40710.57</v>
          </cell>
          <cell r="F338">
            <v>41894.35</v>
          </cell>
          <cell r="G338">
            <v>1183.78</v>
          </cell>
          <cell r="H338">
            <v>0</v>
          </cell>
          <cell r="I338">
            <v>243.78</v>
          </cell>
          <cell r="J338">
            <v>243.78</v>
          </cell>
          <cell r="K338">
            <v>7.5</v>
          </cell>
          <cell r="L338" t="str">
            <v>BOND</v>
          </cell>
          <cell r="M338" t="str">
            <v>NPV</v>
          </cell>
        </row>
        <row r="339">
          <cell r="A339" t="str">
            <v>36224CZF7</v>
          </cell>
          <cell r="B339">
            <v>39203</v>
          </cell>
          <cell r="C339" t="str">
            <v>16 ago 2001</v>
          </cell>
          <cell r="D339">
            <v>33050.269999999997</v>
          </cell>
          <cell r="E339">
            <v>34723.449999999997</v>
          </cell>
          <cell r="F339">
            <v>35386.26</v>
          </cell>
          <cell r="G339">
            <v>662.81</v>
          </cell>
          <cell r="H339">
            <v>0</v>
          </cell>
          <cell r="I339">
            <v>220.34</v>
          </cell>
          <cell r="J339">
            <v>220.34</v>
          </cell>
          <cell r="K339">
            <v>8</v>
          </cell>
          <cell r="L339" t="str">
            <v>BOND</v>
          </cell>
          <cell r="M339" t="str">
            <v>NPV</v>
          </cell>
        </row>
        <row r="340">
          <cell r="A340" t="str">
            <v>36224DF67</v>
          </cell>
          <cell r="B340" t="str">
            <v>01 ago 2007</v>
          </cell>
          <cell r="C340" t="str">
            <v>16 ago 2001</v>
          </cell>
          <cell r="D340">
            <v>23987.13</v>
          </cell>
          <cell r="E340">
            <v>25036.57</v>
          </cell>
          <cell r="F340">
            <v>25764.58</v>
          </cell>
          <cell r="G340">
            <v>728.01</v>
          </cell>
          <cell r="H340">
            <v>0</v>
          </cell>
          <cell r="I340">
            <v>149.91999999999999</v>
          </cell>
          <cell r="J340">
            <v>149.91999999999999</v>
          </cell>
          <cell r="K340">
            <v>8</v>
          </cell>
          <cell r="L340" t="str">
            <v>BOND</v>
          </cell>
          <cell r="M340" t="str">
            <v>NPV</v>
          </cell>
        </row>
        <row r="341">
          <cell r="A341" t="str">
            <v>36224DF83</v>
          </cell>
          <cell r="B341" t="str">
            <v>01 ago 2007</v>
          </cell>
          <cell r="C341" t="str">
            <v>16 ago 2001</v>
          </cell>
          <cell r="D341">
            <v>54746.45</v>
          </cell>
          <cell r="E341">
            <v>57517.99</v>
          </cell>
          <cell r="F341">
            <v>58615.93</v>
          </cell>
          <cell r="G341">
            <v>1097.94</v>
          </cell>
          <cell r="H341">
            <v>0</v>
          </cell>
          <cell r="I341">
            <v>364.98</v>
          </cell>
          <cell r="J341">
            <v>364.98</v>
          </cell>
          <cell r="K341">
            <v>7.5</v>
          </cell>
          <cell r="L341" t="str">
            <v>BOND</v>
          </cell>
          <cell r="M341" t="str">
            <v>NPV</v>
          </cell>
        </row>
        <row r="342">
          <cell r="A342" t="str">
            <v>36224DFH3</v>
          </cell>
          <cell r="B342">
            <v>39234</v>
          </cell>
          <cell r="C342" t="str">
            <v>16 ago 2001</v>
          </cell>
          <cell r="D342">
            <v>48063.8</v>
          </cell>
          <cell r="E342">
            <v>50166.58</v>
          </cell>
          <cell r="F342">
            <v>51625.33</v>
          </cell>
          <cell r="G342">
            <v>1458.75</v>
          </cell>
          <cell r="H342">
            <v>0</v>
          </cell>
          <cell r="I342">
            <v>300.39999999999998</v>
          </cell>
          <cell r="J342">
            <v>300.39999999999998</v>
          </cell>
          <cell r="K342">
            <v>7.5</v>
          </cell>
          <cell r="L342" t="str">
            <v>BOND</v>
          </cell>
          <cell r="M342" t="str">
            <v>NPV</v>
          </cell>
        </row>
        <row r="343">
          <cell r="A343" t="str">
            <v>36224DFL4</v>
          </cell>
          <cell r="B343">
            <v>39234</v>
          </cell>
          <cell r="C343" t="str">
            <v>16 ago 2001</v>
          </cell>
          <cell r="D343">
            <v>44113.89</v>
          </cell>
          <cell r="E343">
            <v>46347.17</v>
          </cell>
          <cell r="F343">
            <v>47231.86</v>
          </cell>
          <cell r="G343">
            <v>884.69</v>
          </cell>
          <cell r="H343">
            <v>0</v>
          </cell>
          <cell r="I343">
            <v>294.08999999999997</v>
          </cell>
          <cell r="J343">
            <v>294.08999999999997</v>
          </cell>
          <cell r="K343">
            <v>7.5</v>
          </cell>
          <cell r="L343" t="str">
            <v>BOND</v>
          </cell>
          <cell r="M343" t="str">
            <v>NPV</v>
          </cell>
        </row>
        <row r="344">
          <cell r="A344" t="str">
            <v>36224DNY7</v>
          </cell>
          <cell r="B344">
            <v>39326</v>
          </cell>
          <cell r="C344" t="str">
            <v>16 ago 2001</v>
          </cell>
          <cell r="D344">
            <v>164421.07</v>
          </cell>
          <cell r="E344">
            <v>171614.49</v>
          </cell>
          <cell r="F344">
            <v>176604.67</v>
          </cell>
          <cell r="G344">
            <v>4990.18</v>
          </cell>
          <cell r="H344">
            <v>0</v>
          </cell>
          <cell r="I344">
            <v>1027.6300000000001</v>
          </cell>
          <cell r="J344">
            <v>1027.6300000000001</v>
          </cell>
          <cell r="K344">
            <v>7.5</v>
          </cell>
          <cell r="L344" t="str">
            <v>BOND</v>
          </cell>
          <cell r="M344" t="str">
            <v>NPV</v>
          </cell>
        </row>
        <row r="345">
          <cell r="A345" t="str">
            <v>36224DUJ2</v>
          </cell>
          <cell r="B345">
            <v>39203</v>
          </cell>
          <cell r="C345" t="str">
            <v>16 ago 2001</v>
          </cell>
          <cell r="D345">
            <v>83070.87</v>
          </cell>
          <cell r="E345">
            <v>86705.22</v>
          </cell>
          <cell r="F345">
            <v>89226.42</v>
          </cell>
          <cell r="G345">
            <v>2521.1999999999998</v>
          </cell>
          <cell r="H345">
            <v>0</v>
          </cell>
          <cell r="I345">
            <v>519.19000000000005</v>
          </cell>
          <cell r="J345">
            <v>519.19000000000005</v>
          </cell>
          <cell r="K345">
            <v>7.5</v>
          </cell>
          <cell r="L345" t="str">
            <v>BOND</v>
          </cell>
          <cell r="M345" t="str">
            <v>NPV</v>
          </cell>
        </row>
        <row r="346">
          <cell r="A346" t="str">
            <v>36224DVB8</v>
          </cell>
          <cell r="B346" t="str">
            <v>01 abr 2008</v>
          </cell>
          <cell r="C346" t="str">
            <v>16 ago 2001</v>
          </cell>
          <cell r="D346">
            <v>25781.11</v>
          </cell>
          <cell r="E346">
            <v>27086.27</v>
          </cell>
          <cell r="F346">
            <v>27606.15</v>
          </cell>
          <cell r="G346">
            <v>519.88</v>
          </cell>
          <cell r="H346">
            <v>0</v>
          </cell>
          <cell r="I346">
            <v>171.87</v>
          </cell>
          <cell r="J346">
            <v>171.87</v>
          </cell>
          <cell r="K346">
            <v>8</v>
          </cell>
          <cell r="L346" t="str">
            <v>BOND</v>
          </cell>
          <cell r="M346" t="str">
            <v>NPV</v>
          </cell>
        </row>
        <row r="347">
          <cell r="A347" t="str">
            <v>36224E6A6</v>
          </cell>
          <cell r="B347" t="str">
            <v>01 abr 2007</v>
          </cell>
          <cell r="C347" t="str">
            <v>16 ago 2001</v>
          </cell>
          <cell r="D347">
            <v>37832.94</v>
          </cell>
          <cell r="E347">
            <v>39488.129999999997</v>
          </cell>
          <cell r="F347">
            <v>40636.36</v>
          </cell>
          <cell r="G347">
            <v>1148.23</v>
          </cell>
          <cell r="H347">
            <v>0</v>
          </cell>
          <cell r="I347">
            <v>236.46</v>
          </cell>
          <cell r="J347">
            <v>236.46</v>
          </cell>
          <cell r="K347">
            <v>8</v>
          </cell>
          <cell r="L347" t="str">
            <v>BOND</v>
          </cell>
          <cell r="M347" t="str">
            <v>NPV</v>
          </cell>
        </row>
        <row r="348">
          <cell r="A348" t="str">
            <v>36224EDK6</v>
          </cell>
          <cell r="B348" t="str">
            <v>01 abr 2007</v>
          </cell>
          <cell r="C348" t="str">
            <v>16 ago 2001</v>
          </cell>
          <cell r="D348">
            <v>7155.13</v>
          </cell>
          <cell r="E348">
            <v>7410.03</v>
          </cell>
          <cell r="F348">
            <v>7664.93</v>
          </cell>
          <cell r="G348">
            <v>254.9</v>
          </cell>
          <cell r="H348">
            <v>0</v>
          </cell>
          <cell r="I348">
            <v>41.74</v>
          </cell>
          <cell r="J348">
            <v>41.74</v>
          </cell>
          <cell r="K348">
            <v>7</v>
          </cell>
          <cell r="L348" t="str">
            <v>BOND</v>
          </cell>
          <cell r="M348" t="str">
            <v>NPV</v>
          </cell>
        </row>
        <row r="349">
          <cell r="A349" t="str">
            <v>36224EJ38</v>
          </cell>
          <cell r="B349">
            <v>39722</v>
          </cell>
          <cell r="C349" t="str">
            <v>16 ago 2001</v>
          </cell>
          <cell r="D349">
            <v>7398.74</v>
          </cell>
          <cell r="E349">
            <v>7588.33</v>
          </cell>
          <cell r="F349">
            <v>7796.42</v>
          </cell>
          <cell r="G349">
            <v>208.09</v>
          </cell>
          <cell r="H349">
            <v>0</v>
          </cell>
          <cell r="I349">
            <v>40.08</v>
          </cell>
          <cell r="J349">
            <v>40.08</v>
          </cell>
          <cell r="K349">
            <v>6.5</v>
          </cell>
          <cell r="L349" t="str">
            <v>BOND</v>
          </cell>
          <cell r="M349" t="str">
            <v>NPV</v>
          </cell>
        </row>
        <row r="350">
          <cell r="A350" t="str">
            <v>36224EN82</v>
          </cell>
          <cell r="B350">
            <v>39203</v>
          </cell>
          <cell r="C350" t="str">
            <v>16 ago 2001</v>
          </cell>
          <cell r="D350">
            <v>11279.37</v>
          </cell>
          <cell r="E350">
            <v>11850.37</v>
          </cell>
          <cell r="F350">
            <v>12076.6</v>
          </cell>
          <cell r="G350">
            <v>226.23</v>
          </cell>
          <cell r="H350">
            <v>0</v>
          </cell>
          <cell r="I350">
            <v>75.2</v>
          </cell>
          <cell r="J350">
            <v>75.2</v>
          </cell>
          <cell r="K350">
            <v>8</v>
          </cell>
          <cell r="L350" t="str">
            <v>BOND</v>
          </cell>
          <cell r="M350" t="str">
            <v>NPV</v>
          </cell>
        </row>
        <row r="351">
          <cell r="A351" t="str">
            <v>36224ENP4</v>
          </cell>
          <cell r="B351">
            <v>39142</v>
          </cell>
          <cell r="C351" t="str">
            <v>16 ago 2001</v>
          </cell>
          <cell r="D351">
            <v>118097.63</v>
          </cell>
          <cell r="E351">
            <v>123264.4</v>
          </cell>
          <cell r="F351">
            <v>126848.66</v>
          </cell>
          <cell r="G351">
            <v>3584.26</v>
          </cell>
          <cell r="H351">
            <v>0</v>
          </cell>
          <cell r="I351">
            <v>738.11</v>
          </cell>
          <cell r="J351">
            <v>738.11</v>
          </cell>
          <cell r="K351">
            <v>7.5</v>
          </cell>
          <cell r="L351" t="str">
            <v>BOND</v>
          </cell>
          <cell r="M351" t="str">
            <v>NPV</v>
          </cell>
        </row>
        <row r="352">
          <cell r="A352" t="str">
            <v>36224ESR5</v>
          </cell>
          <cell r="B352">
            <v>39479</v>
          </cell>
          <cell r="C352" t="str">
            <v>16 ago 2001</v>
          </cell>
          <cell r="D352">
            <v>50499.89</v>
          </cell>
          <cell r="E352">
            <v>52709.26</v>
          </cell>
          <cell r="F352">
            <v>54253.55</v>
          </cell>
          <cell r="G352">
            <v>1544.29</v>
          </cell>
          <cell r="H352">
            <v>0</v>
          </cell>
          <cell r="I352">
            <v>315.62</v>
          </cell>
          <cell r="J352">
            <v>315.62</v>
          </cell>
          <cell r="K352">
            <v>7.5</v>
          </cell>
          <cell r="L352" t="str">
            <v>BOND</v>
          </cell>
          <cell r="M352" t="str">
            <v>NPV</v>
          </cell>
        </row>
        <row r="353">
          <cell r="A353" t="str">
            <v>36224ESW4</v>
          </cell>
          <cell r="B353">
            <v>39508</v>
          </cell>
          <cell r="C353" t="str">
            <v>16 ago 2001</v>
          </cell>
          <cell r="D353">
            <v>137873.01999999999</v>
          </cell>
          <cell r="E353">
            <v>143904.95000000001</v>
          </cell>
          <cell r="F353">
            <v>148121.12</v>
          </cell>
          <cell r="G353">
            <v>4216.17</v>
          </cell>
          <cell r="H353">
            <v>0</v>
          </cell>
          <cell r="I353">
            <v>861.71</v>
          </cell>
          <cell r="J353">
            <v>861.71</v>
          </cell>
          <cell r="K353">
            <v>7</v>
          </cell>
          <cell r="L353" t="str">
            <v>BOND</v>
          </cell>
          <cell r="M353" t="str">
            <v>NPV</v>
          </cell>
        </row>
        <row r="354">
          <cell r="A354" t="str">
            <v>36224ETC7</v>
          </cell>
          <cell r="B354">
            <v>39630</v>
          </cell>
          <cell r="C354">
            <v>36573</v>
          </cell>
          <cell r="D354">
            <v>115888.86</v>
          </cell>
          <cell r="E354">
            <v>114404.03</v>
          </cell>
          <cell r="F354">
            <v>124145.94</v>
          </cell>
          <cell r="G354">
            <v>9741.91</v>
          </cell>
          <cell r="H354">
            <v>0</v>
          </cell>
          <cell r="I354">
            <v>676.02</v>
          </cell>
          <cell r="J354">
            <v>676.02</v>
          </cell>
          <cell r="K354">
            <v>7</v>
          </cell>
          <cell r="L354" t="str">
            <v>30F360</v>
          </cell>
          <cell r="M354" t="str">
            <v>NPV</v>
          </cell>
        </row>
        <row r="355">
          <cell r="A355" t="str">
            <v>36224ETP8</v>
          </cell>
          <cell r="B355">
            <v>45200</v>
          </cell>
          <cell r="C355" t="str">
            <v>20 dic 2001</v>
          </cell>
          <cell r="D355">
            <v>414990.07</v>
          </cell>
          <cell r="E355">
            <v>426142.93</v>
          </cell>
          <cell r="F355">
            <v>434961.47</v>
          </cell>
          <cell r="G355">
            <v>8818.5400000000009</v>
          </cell>
          <cell r="H355">
            <v>0</v>
          </cell>
          <cell r="I355">
            <v>2420.7800000000002</v>
          </cell>
          <cell r="J355">
            <v>2420.7800000000002</v>
          </cell>
          <cell r="K355">
            <v>7</v>
          </cell>
          <cell r="L355" t="str">
            <v>BOND</v>
          </cell>
          <cell r="M355" t="str">
            <v>NPV</v>
          </cell>
        </row>
        <row r="356">
          <cell r="A356" t="str">
            <v>36224EV42</v>
          </cell>
          <cell r="B356" t="str">
            <v>01 ago 2008</v>
          </cell>
          <cell r="C356" t="str">
            <v>22 dic 1999</v>
          </cell>
          <cell r="D356">
            <v>30130.68</v>
          </cell>
          <cell r="E356">
            <v>29612.81</v>
          </cell>
          <cell r="F356">
            <v>31750.2</v>
          </cell>
          <cell r="G356">
            <v>2137.39</v>
          </cell>
          <cell r="H356">
            <v>0</v>
          </cell>
          <cell r="I356">
            <v>163.21</v>
          </cell>
          <cell r="J356">
            <v>163.21</v>
          </cell>
          <cell r="K356">
            <v>6.5</v>
          </cell>
          <cell r="L356" t="str">
            <v>30F360</v>
          </cell>
          <cell r="M356" t="str">
            <v>NPV</v>
          </cell>
        </row>
        <row r="357">
          <cell r="A357" t="str">
            <v>36224EVV2</v>
          </cell>
          <cell r="B357" t="str">
            <v>01 dic 2007</v>
          </cell>
          <cell r="C357" t="str">
            <v>16 ago 2001</v>
          </cell>
          <cell r="D357">
            <v>441989.17</v>
          </cell>
          <cell r="E357">
            <v>457735.04</v>
          </cell>
          <cell r="F357">
            <v>473480.9</v>
          </cell>
          <cell r="G357">
            <v>15745.86</v>
          </cell>
          <cell r="H357">
            <v>0</v>
          </cell>
          <cell r="I357">
            <v>2578.27</v>
          </cell>
          <cell r="J357">
            <v>2578.27</v>
          </cell>
          <cell r="K357">
            <v>7</v>
          </cell>
          <cell r="L357" t="str">
            <v>BOND</v>
          </cell>
          <cell r="M357" t="str">
            <v>NPV</v>
          </cell>
        </row>
        <row r="358">
          <cell r="A358" t="str">
            <v>36224FE30</v>
          </cell>
          <cell r="B358" t="str">
            <v>01 abr 2008</v>
          </cell>
          <cell r="C358" t="str">
            <v>16 ago 2001</v>
          </cell>
          <cell r="D358">
            <v>40660.68</v>
          </cell>
          <cell r="E358">
            <v>42439.58</v>
          </cell>
          <cell r="F358">
            <v>43682.99</v>
          </cell>
          <cell r="G358">
            <v>1243.4100000000001</v>
          </cell>
          <cell r="H358">
            <v>0</v>
          </cell>
          <cell r="I358">
            <v>254.13</v>
          </cell>
          <cell r="J358">
            <v>254.13</v>
          </cell>
          <cell r="K358">
            <v>7.5</v>
          </cell>
          <cell r="L358" t="str">
            <v>BOND</v>
          </cell>
          <cell r="M358" t="str">
            <v>NPV</v>
          </cell>
        </row>
        <row r="359">
          <cell r="A359" t="str">
            <v>36224FFN5</v>
          </cell>
          <cell r="B359">
            <v>39569</v>
          </cell>
          <cell r="C359" t="str">
            <v>16 ago 2001</v>
          </cell>
          <cell r="D359">
            <v>46424.639999999999</v>
          </cell>
          <cell r="E359">
            <v>47614.27</v>
          </cell>
          <cell r="F359">
            <v>48919.96</v>
          </cell>
          <cell r="G359">
            <v>1305.69</v>
          </cell>
          <cell r="H359">
            <v>0</v>
          </cell>
          <cell r="I359">
            <v>251.47</v>
          </cell>
          <cell r="J359">
            <v>251.47</v>
          </cell>
          <cell r="K359">
            <v>6.5</v>
          </cell>
          <cell r="L359" t="str">
            <v>BOND</v>
          </cell>
          <cell r="M359" t="str">
            <v>NPV</v>
          </cell>
        </row>
        <row r="360">
          <cell r="A360" t="str">
            <v>36224FGC8</v>
          </cell>
          <cell r="B360">
            <v>39569</v>
          </cell>
          <cell r="C360">
            <v>36573</v>
          </cell>
          <cell r="D360">
            <v>56747.22</v>
          </cell>
          <cell r="E360">
            <v>56020.14</v>
          </cell>
          <cell r="F360">
            <v>60790.46</v>
          </cell>
          <cell r="G360">
            <v>4770.32</v>
          </cell>
          <cell r="H360">
            <v>0</v>
          </cell>
          <cell r="I360">
            <v>331.03</v>
          </cell>
          <cell r="J360">
            <v>331.03</v>
          </cell>
          <cell r="K360">
            <v>7</v>
          </cell>
          <cell r="L360" t="str">
            <v>30F360</v>
          </cell>
          <cell r="M360" t="str">
            <v>NPV</v>
          </cell>
        </row>
        <row r="361">
          <cell r="A361" t="str">
            <v>36224FGT1</v>
          </cell>
          <cell r="B361">
            <v>39600</v>
          </cell>
          <cell r="C361">
            <v>36573</v>
          </cell>
          <cell r="D361">
            <v>358376.02</v>
          </cell>
          <cell r="E361">
            <v>353784.33</v>
          </cell>
          <cell r="F361">
            <v>383910.31</v>
          </cell>
          <cell r="G361">
            <v>30125.98</v>
          </cell>
          <cell r="H361">
            <v>0</v>
          </cell>
          <cell r="I361">
            <v>2090.5300000000002</v>
          </cell>
          <cell r="J361">
            <v>2090.5300000000002</v>
          </cell>
          <cell r="K361">
            <v>7</v>
          </cell>
          <cell r="L361" t="str">
            <v>30F360</v>
          </cell>
          <cell r="M361" t="str">
            <v>NPV</v>
          </cell>
        </row>
        <row r="362">
          <cell r="A362" t="str">
            <v>36224FJH4</v>
          </cell>
          <cell r="B362">
            <v>39264</v>
          </cell>
          <cell r="C362" t="str">
            <v>16 ago 2001</v>
          </cell>
          <cell r="D362">
            <v>60112.11</v>
          </cell>
          <cell r="E362">
            <v>63155.3</v>
          </cell>
          <cell r="F362">
            <v>64360.83</v>
          </cell>
          <cell r="G362">
            <v>1205.53</v>
          </cell>
          <cell r="H362">
            <v>0</v>
          </cell>
          <cell r="I362">
            <v>400.75</v>
          </cell>
          <cell r="J362">
            <v>400.75</v>
          </cell>
          <cell r="K362">
            <v>7.5</v>
          </cell>
          <cell r="L362" t="str">
            <v>BOND</v>
          </cell>
          <cell r="M362" t="str">
            <v>NPV</v>
          </cell>
        </row>
        <row r="363">
          <cell r="A363" t="str">
            <v>36224G7L6</v>
          </cell>
          <cell r="B363">
            <v>39326</v>
          </cell>
          <cell r="C363" t="str">
            <v>16 ago 2001</v>
          </cell>
          <cell r="D363">
            <v>93807.17</v>
          </cell>
          <cell r="E363">
            <v>97911.23</v>
          </cell>
          <cell r="F363">
            <v>100758.28</v>
          </cell>
          <cell r="G363">
            <v>2847.05</v>
          </cell>
          <cell r="H363">
            <v>0</v>
          </cell>
          <cell r="I363">
            <v>586.29</v>
          </cell>
          <cell r="J363">
            <v>586.29</v>
          </cell>
          <cell r="K363">
            <v>7.5</v>
          </cell>
          <cell r="L363" t="str">
            <v>BOND</v>
          </cell>
          <cell r="M363" t="str">
            <v>NPV</v>
          </cell>
        </row>
        <row r="364">
          <cell r="A364" t="str">
            <v>36224GBE7</v>
          </cell>
          <cell r="B364">
            <v>39326</v>
          </cell>
          <cell r="C364" t="str">
            <v>16 ago 2001</v>
          </cell>
          <cell r="D364">
            <v>11899.35</v>
          </cell>
          <cell r="E364">
            <v>12419.96</v>
          </cell>
          <cell r="F364">
            <v>12781.09</v>
          </cell>
          <cell r="G364">
            <v>361.13</v>
          </cell>
          <cell r="H364">
            <v>0</v>
          </cell>
          <cell r="I364">
            <v>74.37</v>
          </cell>
          <cell r="J364">
            <v>74.37</v>
          </cell>
          <cell r="K364">
            <v>7.5</v>
          </cell>
          <cell r="L364" t="str">
            <v>BOND</v>
          </cell>
          <cell r="M364" t="str">
            <v>NPV</v>
          </cell>
        </row>
        <row r="365">
          <cell r="A365" t="str">
            <v>36224GN79</v>
          </cell>
          <cell r="B365" t="str">
            <v>01 ago 2007</v>
          </cell>
          <cell r="C365" t="str">
            <v>16 ago 2001</v>
          </cell>
          <cell r="D365">
            <v>47286.14</v>
          </cell>
          <cell r="E365">
            <v>49354.92</v>
          </cell>
          <cell r="F365">
            <v>50790.04</v>
          </cell>
          <cell r="G365">
            <v>1435.12</v>
          </cell>
          <cell r="H365">
            <v>0</v>
          </cell>
          <cell r="I365">
            <v>295.54000000000002</v>
          </cell>
          <cell r="J365">
            <v>295.54000000000002</v>
          </cell>
          <cell r="K365">
            <v>7.5</v>
          </cell>
          <cell r="L365" t="str">
            <v>BOND</v>
          </cell>
          <cell r="M365" t="str">
            <v>NPV</v>
          </cell>
        </row>
        <row r="366">
          <cell r="A366" t="str">
            <v>36224GRA8</v>
          </cell>
          <cell r="B366">
            <v>39264</v>
          </cell>
          <cell r="C366" t="str">
            <v>16 ago 2001</v>
          </cell>
          <cell r="D366">
            <v>44933.67</v>
          </cell>
          <cell r="E366">
            <v>46899.53</v>
          </cell>
          <cell r="F366">
            <v>48263.25</v>
          </cell>
          <cell r="G366">
            <v>1363.72</v>
          </cell>
          <cell r="H366">
            <v>0</v>
          </cell>
          <cell r="I366">
            <v>280.83999999999997</v>
          </cell>
          <cell r="J366">
            <v>280.83999999999997</v>
          </cell>
          <cell r="K366">
            <v>7.5</v>
          </cell>
          <cell r="L366" t="str">
            <v>BOND</v>
          </cell>
          <cell r="M366" t="str">
            <v>NPV</v>
          </cell>
        </row>
        <row r="367">
          <cell r="A367" t="str">
            <v>36224HCV6</v>
          </cell>
          <cell r="B367">
            <v>39356</v>
          </cell>
          <cell r="C367" t="str">
            <v>16 ago 2001</v>
          </cell>
          <cell r="D367">
            <v>50756.21</v>
          </cell>
          <cell r="E367">
            <v>52976.800000000003</v>
          </cell>
          <cell r="F367">
            <v>54517.25</v>
          </cell>
          <cell r="G367">
            <v>1540.45</v>
          </cell>
          <cell r="H367">
            <v>0</v>
          </cell>
          <cell r="I367">
            <v>317.23</v>
          </cell>
          <cell r="J367">
            <v>317.23</v>
          </cell>
          <cell r="K367">
            <v>7</v>
          </cell>
          <cell r="L367" t="str">
            <v>BOND</v>
          </cell>
          <cell r="M367" t="str">
            <v>NPV</v>
          </cell>
        </row>
        <row r="368">
          <cell r="A368" t="str">
            <v>36224HG26</v>
          </cell>
          <cell r="B368">
            <v>44835</v>
          </cell>
          <cell r="C368" t="str">
            <v>20 dic 2001</v>
          </cell>
          <cell r="D368">
            <v>41292.22</v>
          </cell>
          <cell r="E368">
            <v>42401.95</v>
          </cell>
          <cell r="F368">
            <v>43338.66</v>
          </cell>
          <cell r="G368">
            <v>936.71</v>
          </cell>
          <cell r="H368">
            <v>0</v>
          </cell>
          <cell r="I368">
            <v>240.87</v>
          </cell>
          <cell r="J368">
            <v>240.87</v>
          </cell>
          <cell r="K368">
            <v>7</v>
          </cell>
          <cell r="L368" t="str">
            <v>BOND</v>
          </cell>
          <cell r="M368" t="str">
            <v>NPV</v>
          </cell>
        </row>
        <row r="369">
          <cell r="A369" t="str">
            <v>36224HG83</v>
          </cell>
          <cell r="B369">
            <v>39508</v>
          </cell>
          <cell r="C369" t="str">
            <v>16 ago 2001</v>
          </cell>
          <cell r="D369">
            <v>48377.85</v>
          </cell>
          <cell r="E369">
            <v>50101.32</v>
          </cell>
          <cell r="F369">
            <v>51824.77</v>
          </cell>
          <cell r="G369">
            <v>1723.45</v>
          </cell>
          <cell r="H369">
            <v>0</v>
          </cell>
          <cell r="I369">
            <v>282.2</v>
          </cell>
          <cell r="J369">
            <v>282.2</v>
          </cell>
          <cell r="K369">
            <v>7</v>
          </cell>
          <cell r="L369" t="str">
            <v>BOND</v>
          </cell>
          <cell r="M369" t="str">
            <v>NPV</v>
          </cell>
        </row>
        <row r="370">
          <cell r="A370" t="str">
            <v>36224HP83</v>
          </cell>
          <cell r="B370">
            <v>39234</v>
          </cell>
          <cell r="C370" t="str">
            <v>16 ago 2001</v>
          </cell>
          <cell r="D370">
            <v>3569.46</v>
          </cell>
          <cell r="E370">
            <v>3725.62</v>
          </cell>
          <cell r="F370">
            <v>3833.96</v>
          </cell>
          <cell r="G370">
            <v>108.34</v>
          </cell>
          <cell r="H370">
            <v>0</v>
          </cell>
          <cell r="I370">
            <v>22.31</v>
          </cell>
          <cell r="J370">
            <v>22.31</v>
          </cell>
          <cell r="K370">
            <v>8</v>
          </cell>
          <cell r="L370" t="str">
            <v>BOND</v>
          </cell>
          <cell r="M370" t="str">
            <v>NPV</v>
          </cell>
        </row>
        <row r="371">
          <cell r="A371" t="str">
            <v>36224HQG4</v>
          </cell>
          <cell r="B371">
            <v>39264</v>
          </cell>
          <cell r="C371" t="str">
            <v>16 ago 2001</v>
          </cell>
          <cell r="D371">
            <v>99319.2</v>
          </cell>
          <cell r="E371">
            <v>103664.42</v>
          </cell>
          <cell r="F371">
            <v>106678.75</v>
          </cell>
          <cell r="G371">
            <v>3014.33</v>
          </cell>
          <cell r="H371">
            <v>0</v>
          </cell>
          <cell r="I371">
            <v>620.75</v>
          </cell>
          <cell r="J371">
            <v>620.75</v>
          </cell>
          <cell r="K371">
            <v>8</v>
          </cell>
          <cell r="L371" t="str">
            <v>BOND</v>
          </cell>
          <cell r="M371" t="str">
            <v>NPV</v>
          </cell>
        </row>
        <row r="372">
          <cell r="A372" t="str">
            <v>36224HSM9</v>
          </cell>
          <cell r="B372">
            <v>39326</v>
          </cell>
          <cell r="C372" t="str">
            <v>16 ago 2001</v>
          </cell>
          <cell r="D372">
            <v>29675.09</v>
          </cell>
          <cell r="E372">
            <v>30973.39</v>
          </cell>
          <cell r="F372">
            <v>31874.01</v>
          </cell>
          <cell r="G372">
            <v>900.62</v>
          </cell>
          <cell r="H372">
            <v>0</v>
          </cell>
          <cell r="I372">
            <v>185.47</v>
          </cell>
          <cell r="J372">
            <v>185.47</v>
          </cell>
          <cell r="K372">
            <v>7.5</v>
          </cell>
          <cell r="L372" t="str">
            <v>BOND</v>
          </cell>
          <cell r="M372" t="str">
            <v>NPV</v>
          </cell>
        </row>
        <row r="373">
          <cell r="A373" t="str">
            <v>36224JBS0</v>
          </cell>
          <cell r="B373">
            <v>39326</v>
          </cell>
          <cell r="C373" t="str">
            <v>16 ago 2001</v>
          </cell>
          <cell r="D373">
            <v>142068.76999999999</v>
          </cell>
          <cell r="E373">
            <v>148284.28</v>
          </cell>
          <cell r="F373">
            <v>152596.07</v>
          </cell>
          <cell r="G373">
            <v>4311.79</v>
          </cell>
          <cell r="H373">
            <v>0</v>
          </cell>
          <cell r="I373">
            <v>887.93</v>
          </cell>
          <cell r="J373">
            <v>887.93</v>
          </cell>
          <cell r="K373">
            <v>7.5</v>
          </cell>
          <cell r="L373" t="str">
            <v>BOND</v>
          </cell>
          <cell r="M373" t="str">
            <v>NPV</v>
          </cell>
        </row>
        <row r="374">
          <cell r="A374" t="str">
            <v>36224JDS8</v>
          </cell>
          <cell r="B374" t="str">
            <v>01 ago 2007</v>
          </cell>
          <cell r="C374" t="str">
            <v>16 ago 2001</v>
          </cell>
          <cell r="D374">
            <v>29982.45</v>
          </cell>
          <cell r="E374">
            <v>31294.18</v>
          </cell>
          <cell r="F374">
            <v>32204.15</v>
          </cell>
          <cell r="G374">
            <v>909.97</v>
          </cell>
          <cell r="H374">
            <v>0</v>
          </cell>
          <cell r="I374">
            <v>187.39</v>
          </cell>
          <cell r="J374">
            <v>187.39</v>
          </cell>
          <cell r="K374">
            <v>7.5</v>
          </cell>
          <cell r="L374" t="str">
            <v>BOND</v>
          </cell>
          <cell r="M374" t="str">
            <v>NPV</v>
          </cell>
        </row>
        <row r="375">
          <cell r="A375" t="str">
            <v>36224JG89</v>
          </cell>
          <cell r="B375">
            <v>44835</v>
          </cell>
          <cell r="C375" t="str">
            <v>20 dic 2001</v>
          </cell>
          <cell r="D375">
            <v>29560.69</v>
          </cell>
          <cell r="E375">
            <v>30355.14</v>
          </cell>
          <cell r="F375">
            <v>31025.72</v>
          </cell>
          <cell r="G375">
            <v>670.58</v>
          </cell>
          <cell r="H375">
            <v>0</v>
          </cell>
          <cell r="I375">
            <v>172.44</v>
          </cell>
          <cell r="J375">
            <v>172.44</v>
          </cell>
          <cell r="K375">
            <v>7</v>
          </cell>
          <cell r="L375" t="str">
            <v>BOND</v>
          </cell>
          <cell r="M375" t="str">
            <v>NPV</v>
          </cell>
        </row>
        <row r="376">
          <cell r="A376" t="str">
            <v>36224JGA4</v>
          </cell>
          <cell r="B376" t="str">
            <v>01 ago 2007</v>
          </cell>
          <cell r="C376" t="str">
            <v>16 ago 2001</v>
          </cell>
          <cell r="D376">
            <v>54609.39</v>
          </cell>
          <cell r="E376">
            <v>56998.55</v>
          </cell>
          <cell r="F376">
            <v>58655.95</v>
          </cell>
          <cell r="G376">
            <v>1657.4</v>
          </cell>
          <cell r="H376">
            <v>0</v>
          </cell>
          <cell r="I376">
            <v>341.31</v>
          </cell>
          <cell r="J376">
            <v>341.31</v>
          </cell>
          <cell r="K376">
            <v>7.5</v>
          </cell>
          <cell r="L376" t="str">
            <v>BOND</v>
          </cell>
          <cell r="M376" t="str">
            <v>NPV</v>
          </cell>
        </row>
        <row r="377">
          <cell r="A377" t="str">
            <v>36224JGV8</v>
          </cell>
          <cell r="B377">
            <v>39234</v>
          </cell>
          <cell r="C377" t="str">
            <v>16 ago 2001</v>
          </cell>
          <cell r="D377">
            <v>41278.870000000003</v>
          </cell>
          <cell r="E377">
            <v>43368.6</v>
          </cell>
          <cell r="F377">
            <v>44196.46</v>
          </cell>
          <cell r="G377">
            <v>827.86</v>
          </cell>
          <cell r="H377">
            <v>0</v>
          </cell>
          <cell r="I377">
            <v>275.19</v>
          </cell>
          <cell r="J377">
            <v>275.19</v>
          </cell>
          <cell r="K377">
            <v>8</v>
          </cell>
          <cell r="L377" t="str">
            <v>BOND</v>
          </cell>
          <cell r="M377" t="str">
            <v>NPV</v>
          </cell>
        </row>
        <row r="378">
          <cell r="A378" t="str">
            <v>36224JHE5</v>
          </cell>
          <cell r="B378">
            <v>39387</v>
          </cell>
          <cell r="C378" t="str">
            <v>16 ago 2001</v>
          </cell>
          <cell r="D378">
            <v>53886.89</v>
          </cell>
          <cell r="E378">
            <v>55806.61</v>
          </cell>
          <cell r="F378">
            <v>57726.33</v>
          </cell>
          <cell r="G378">
            <v>1919.72</v>
          </cell>
          <cell r="H378">
            <v>0</v>
          </cell>
          <cell r="I378">
            <v>314.33999999999997</v>
          </cell>
          <cell r="J378">
            <v>314.33999999999997</v>
          </cell>
          <cell r="K378">
            <v>7.5</v>
          </cell>
          <cell r="L378" t="str">
            <v>BOND</v>
          </cell>
          <cell r="M378" t="str">
            <v>NPV</v>
          </cell>
        </row>
        <row r="379">
          <cell r="A379" t="str">
            <v>36224JHF2</v>
          </cell>
          <cell r="B379">
            <v>44866</v>
          </cell>
          <cell r="C379" t="str">
            <v>20 dic 2001</v>
          </cell>
          <cell r="D379">
            <v>696479.15</v>
          </cell>
          <cell r="E379">
            <v>715197.02</v>
          </cell>
          <cell r="F379">
            <v>730996.66</v>
          </cell>
          <cell r="G379">
            <v>15799.64</v>
          </cell>
          <cell r="H379">
            <v>0</v>
          </cell>
          <cell r="I379">
            <v>4062.8</v>
          </cell>
          <cell r="J379">
            <v>4062.8</v>
          </cell>
          <cell r="K379">
            <v>7</v>
          </cell>
          <cell r="L379" t="str">
            <v>BOND</v>
          </cell>
          <cell r="M379" t="str">
            <v>NPV</v>
          </cell>
        </row>
        <row r="380">
          <cell r="A380" t="str">
            <v>36224JHJ4</v>
          </cell>
          <cell r="B380">
            <v>39387</v>
          </cell>
          <cell r="C380" t="str">
            <v>16 ago 2001</v>
          </cell>
          <cell r="D380">
            <v>69885.38</v>
          </cell>
          <cell r="E380">
            <v>72942.850000000006</v>
          </cell>
          <cell r="F380">
            <v>75063.89</v>
          </cell>
          <cell r="G380">
            <v>2121.04</v>
          </cell>
          <cell r="H380">
            <v>0</v>
          </cell>
          <cell r="I380">
            <v>436.78</v>
          </cell>
          <cell r="J380">
            <v>436.78</v>
          </cell>
          <cell r="K380">
            <v>7.5</v>
          </cell>
          <cell r="L380" t="str">
            <v>BOND</v>
          </cell>
          <cell r="M380" t="str">
            <v>NPV</v>
          </cell>
        </row>
        <row r="381">
          <cell r="A381" t="str">
            <v>36224JMV1</v>
          </cell>
          <cell r="B381">
            <v>39508</v>
          </cell>
          <cell r="C381" t="str">
            <v>16 ago 2001</v>
          </cell>
          <cell r="D381">
            <v>186872.12</v>
          </cell>
          <cell r="E381">
            <v>195047.79</v>
          </cell>
          <cell r="F381">
            <v>200762.32</v>
          </cell>
          <cell r="G381">
            <v>5714.53</v>
          </cell>
          <cell r="H381">
            <v>0</v>
          </cell>
          <cell r="I381">
            <v>1167.95</v>
          </cell>
          <cell r="J381">
            <v>1167.95</v>
          </cell>
          <cell r="K381">
            <v>7.5</v>
          </cell>
          <cell r="L381" t="str">
            <v>BOND</v>
          </cell>
          <cell r="M381" t="str">
            <v>NPV</v>
          </cell>
        </row>
        <row r="382">
          <cell r="A382" t="str">
            <v>36224KD71</v>
          </cell>
          <cell r="B382">
            <v>39387</v>
          </cell>
          <cell r="C382" t="str">
            <v>16 ago 2001</v>
          </cell>
          <cell r="D382">
            <v>9447.4500000000007</v>
          </cell>
          <cell r="E382">
            <v>9784.02</v>
          </cell>
          <cell r="F382">
            <v>10120.58</v>
          </cell>
          <cell r="G382">
            <v>336.56</v>
          </cell>
          <cell r="H382">
            <v>0</v>
          </cell>
          <cell r="I382">
            <v>55.11</v>
          </cell>
          <cell r="J382">
            <v>55.11</v>
          </cell>
          <cell r="K382">
            <v>7.5</v>
          </cell>
          <cell r="L382" t="str">
            <v>BOND</v>
          </cell>
          <cell r="M382" t="str">
            <v>NPV</v>
          </cell>
        </row>
        <row r="383">
          <cell r="A383" t="str">
            <v>36224KEL9</v>
          </cell>
          <cell r="B383">
            <v>39326</v>
          </cell>
          <cell r="C383" t="str">
            <v>16 ago 2001</v>
          </cell>
          <cell r="D383">
            <v>41235.699999999997</v>
          </cell>
          <cell r="E383">
            <v>43039.75</v>
          </cell>
          <cell r="F383">
            <v>44291.27</v>
          </cell>
          <cell r="G383">
            <v>1251.52</v>
          </cell>
          <cell r="H383">
            <v>0</v>
          </cell>
          <cell r="I383">
            <v>257.72000000000003</v>
          </cell>
          <cell r="J383">
            <v>257.72000000000003</v>
          </cell>
          <cell r="K383">
            <v>8</v>
          </cell>
          <cell r="L383" t="str">
            <v>BOND</v>
          </cell>
          <cell r="M383" t="str">
            <v>NPV</v>
          </cell>
        </row>
        <row r="384">
          <cell r="A384" t="str">
            <v>36224KQ44</v>
          </cell>
          <cell r="B384">
            <v>39387</v>
          </cell>
          <cell r="C384" t="str">
            <v>16 ago 2001</v>
          </cell>
          <cell r="D384">
            <v>90019.85</v>
          </cell>
          <cell r="E384">
            <v>93226.81</v>
          </cell>
          <cell r="F384">
            <v>96433.76</v>
          </cell>
          <cell r="G384">
            <v>3206.95</v>
          </cell>
          <cell r="H384">
            <v>0</v>
          </cell>
          <cell r="I384">
            <v>525.12</v>
          </cell>
          <cell r="J384">
            <v>525.12</v>
          </cell>
          <cell r="K384">
            <v>7.5</v>
          </cell>
          <cell r="L384" t="str">
            <v>BOND</v>
          </cell>
          <cell r="M384" t="str">
            <v>NPV</v>
          </cell>
        </row>
        <row r="385">
          <cell r="A385" t="str">
            <v>36224L3A3</v>
          </cell>
          <cell r="B385" t="str">
            <v>01 dic 2007</v>
          </cell>
          <cell r="C385" t="str">
            <v>16 ago 2001</v>
          </cell>
          <cell r="D385">
            <v>44875.23</v>
          </cell>
          <cell r="E385">
            <v>46473.91</v>
          </cell>
          <cell r="F385">
            <v>48072.59</v>
          </cell>
          <cell r="G385">
            <v>1598.68</v>
          </cell>
          <cell r="H385">
            <v>0</v>
          </cell>
          <cell r="I385">
            <v>261.77</v>
          </cell>
          <cell r="J385">
            <v>261.77</v>
          </cell>
          <cell r="K385">
            <v>7</v>
          </cell>
          <cell r="L385" t="str">
            <v>BOND</v>
          </cell>
          <cell r="M385" t="str">
            <v>NPV</v>
          </cell>
        </row>
        <row r="386">
          <cell r="A386" t="str">
            <v>36224LC21</v>
          </cell>
          <cell r="B386">
            <v>39387</v>
          </cell>
          <cell r="C386" t="str">
            <v>16 ago 2001</v>
          </cell>
          <cell r="D386">
            <v>243592.18</v>
          </cell>
          <cell r="E386">
            <v>252270.16</v>
          </cell>
          <cell r="F386">
            <v>260948.12</v>
          </cell>
          <cell r="G386">
            <v>8677.9599999999991</v>
          </cell>
          <cell r="H386">
            <v>0</v>
          </cell>
          <cell r="I386">
            <v>1420.95</v>
          </cell>
          <cell r="J386">
            <v>1420.95</v>
          </cell>
          <cell r="K386">
            <v>7.5</v>
          </cell>
          <cell r="L386" t="str">
            <v>BOND</v>
          </cell>
          <cell r="M386" t="str">
            <v>NPV</v>
          </cell>
        </row>
        <row r="387">
          <cell r="A387" t="str">
            <v>36224LV95</v>
          </cell>
          <cell r="B387">
            <v>39264</v>
          </cell>
          <cell r="C387" t="str">
            <v>16 ago 2001</v>
          </cell>
          <cell r="D387">
            <v>28261.22</v>
          </cell>
          <cell r="E387">
            <v>29497.67</v>
          </cell>
          <cell r="F387">
            <v>30355.38</v>
          </cell>
          <cell r="G387">
            <v>857.71</v>
          </cell>
          <cell r="H387">
            <v>0</v>
          </cell>
          <cell r="I387">
            <v>176.63</v>
          </cell>
          <cell r="J387">
            <v>176.63</v>
          </cell>
          <cell r="K387">
            <v>7.5</v>
          </cell>
          <cell r="L387" t="str">
            <v>BOND</v>
          </cell>
          <cell r="M387" t="str">
            <v>NPV</v>
          </cell>
        </row>
        <row r="388">
          <cell r="A388" t="str">
            <v>36224LZX8</v>
          </cell>
          <cell r="B388">
            <v>39356</v>
          </cell>
          <cell r="C388" t="str">
            <v>16 ago 2001</v>
          </cell>
          <cell r="D388">
            <v>48491.53</v>
          </cell>
          <cell r="E388">
            <v>50219.03</v>
          </cell>
          <cell r="F388">
            <v>51946.55</v>
          </cell>
          <cell r="G388">
            <v>1727.52</v>
          </cell>
          <cell r="H388">
            <v>0</v>
          </cell>
          <cell r="I388">
            <v>282.87</v>
          </cell>
          <cell r="J388">
            <v>282.87</v>
          </cell>
          <cell r="K388">
            <v>7.5</v>
          </cell>
          <cell r="L388" t="str">
            <v>BOND</v>
          </cell>
          <cell r="M388" t="str">
            <v>NPV</v>
          </cell>
        </row>
        <row r="389">
          <cell r="A389" t="str">
            <v>36224M2C8</v>
          </cell>
          <cell r="B389">
            <v>39387</v>
          </cell>
          <cell r="C389" t="str">
            <v>16 ago 2001</v>
          </cell>
          <cell r="D389">
            <v>123258.65</v>
          </cell>
          <cell r="E389">
            <v>127649.75</v>
          </cell>
          <cell r="F389">
            <v>132040.82999999999</v>
          </cell>
          <cell r="G389">
            <v>4391.08</v>
          </cell>
          <cell r="H389">
            <v>0</v>
          </cell>
          <cell r="I389">
            <v>719.01</v>
          </cell>
          <cell r="J389">
            <v>719.01</v>
          </cell>
          <cell r="K389">
            <v>7</v>
          </cell>
          <cell r="L389" t="str">
            <v>BOND</v>
          </cell>
          <cell r="M389" t="str">
            <v>NPV</v>
          </cell>
        </row>
        <row r="390">
          <cell r="A390" t="str">
            <v>36224MFA8</v>
          </cell>
          <cell r="B390">
            <v>39356</v>
          </cell>
          <cell r="C390" t="str">
            <v>16 ago 2001</v>
          </cell>
          <cell r="D390">
            <v>80226.559999999998</v>
          </cell>
          <cell r="E390">
            <v>83736.479999999996</v>
          </cell>
          <cell r="F390">
            <v>86171.35</v>
          </cell>
          <cell r="G390">
            <v>2434.87</v>
          </cell>
          <cell r="H390">
            <v>0</v>
          </cell>
          <cell r="I390">
            <v>501.42</v>
          </cell>
          <cell r="J390">
            <v>501.42</v>
          </cell>
          <cell r="K390">
            <v>7</v>
          </cell>
          <cell r="L390" t="str">
            <v>BOND</v>
          </cell>
          <cell r="M390" t="str">
            <v>NPV</v>
          </cell>
        </row>
        <row r="391">
          <cell r="A391" t="str">
            <v>36224MJS5</v>
          </cell>
          <cell r="B391">
            <v>39569</v>
          </cell>
          <cell r="C391">
            <v>36573</v>
          </cell>
          <cell r="D391">
            <v>418474.31</v>
          </cell>
          <cell r="E391">
            <v>413112.6</v>
          </cell>
          <cell r="F391">
            <v>448290.6</v>
          </cell>
          <cell r="G391">
            <v>35178</v>
          </cell>
          <cell r="H391">
            <v>0</v>
          </cell>
          <cell r="I391">
            <v>2441.1</v>
          </cell>
          <cell r="J391">
            <v>2441.1</v>
          </cell>
          <cell r="K391">
            <v>7</v>
          </cell>
          <cell r="L391" t="str">
            <v>30F360</v>
          </cell>
          <cell r="M391" t="str">
            <v>NPV</v>
          </cell>
        </row>
        <row r="392">
          <cell r="A392" t="str">
            <v>36224MKC8</v>
          </cell>
          <cell r="B392" t="str">
            <v>01 ene 2023</v>
          </cell>
          <cell r="C392" t="str">
            <v>20 dic 2001</v>
          </cell>
          <cell r="D392">
            <v>344787.34</v>
          </cell>
          <cell r="E392">
            <v>354053.49</v>
          </cell>
          <cell r="F392">
            <v>361875</v>
          </cell>
          <cell r="G392">
            <v>7821.51</v>
          </cell>
          <cell r="H392">
            <v>0</v>
          </cell>
          <cell r="I392">
            <v>2011.26</v>
          </cell>
          <cell r="J392">
            <v>2011.26</v>
          </cell>
          <cell r="K392">
            <v>7</v>
          </cell>
          <cell r="L392" t="str">
            <v>BOND</v>
          </cell>
          <cell r="M392" t="str">
            <v>NPV</v>
          </cell>
        </row>
        <row r="393">
          <cell r="A393" t="str">
            <v>36224MUJ2</v>
          </cell>
          <cell r="B393">
            <v>39326</v>
          </cell>
          <cell r="C393" t="str">
            <v>16 ago 2001</v>
          </cell>
          <cell r="D393">
            <v>7485.47</v>
          </cell>
          <cell r="E393">
            <v>7812.96</v>
          </cell>
          <cell r="F393">
            <v>8040.14</v>
          </cell>
          <cell r="G393">
            <v>227.18</v>
          </cell>
          <cell r="H393">
            <v>0</v>
          </cell>
          <cell r="I393">
            <v>46.78</v>
          </cell>
          <cell r="J393">
            <v>46.78</v>
          </cell>
          <cell r="K393">
            <v>7.5</v>
          </cell>
          <cell r="L393" t="str">
            <v>BOND</v>
          </cell>
          <cell r="M393" t="str">
            <v>NPV</v>
          </cell>
        </row>
        <row r="394">
          <cell r="A394" t="str">
            <v>36224MWQ4</v>
          </cell>
          <cell r="B394">
            <v>39356</v>
          </cell>
          <cell r="C394" t="str">
            <v>16 ago 2001</v>
          </cell>
          <cell r="D394">
            <v>47406.34</v>
          </cell>
          <cell r="E394">
            <v>49095.19</v>
          </cell>
          <cell r="F394">
            <v>50784.04</v>
          </cell>
          <cell r="G394">
            <v>1688.85</v>
          </cell>
          <cell r="H394">
            <v>0</v>
          </cell>
          <cell r="I394">
            <v>276.54000000000002</v>
          </cell>
          <cell r="J394">
            <v>276.54000000000002</v>
          </cell>
          <cell r="K394">
            <v>7</v>
          </cell>
          <cell r="L394" t="str">
            <v>BOND</v>
          </cell>
          <cell r="M394" t="str">
            <v>NPV</v>
          </cell>
        </row>
        <row r="395">
          <cell r="A395" t="str">
            <v>36224NBM4</v>
          </cell>
          <cell r="B395">
            <v>39387</v>
          </cell>
          <cell r="C395" t="str">
            <v>16 ago 2001</v>
          </cell>
          <cell r="D395">
            <v>48773.120000000003</v>
          </cell>
          <cell r="E395">
            <v>50510.66</v>
          </cell>
          <cell r="F395">
            <v>52248.2</v>
          </cell>
          <cell r="G395">
            <v>1737.54</v>
          </cell>
          <cell r="H395">
            <v>0</v>
          </cell>
          <cell r="I395">
            <v>284.51</v>
          </cell>
          <cell r="J395">
            <v>284.51</v>
          </cell>
          <cell r="K395">
            <v>7</v>
          </cell>
          <cell r="L395" t="str">
            <v>BOND</v>
          </cell>
          <cell r="M395" t="str">
            <v>NPV</v>
          </cell>
        </row>
        <row r="396">
          <cell r="A396" t="str">
            <v>36224NEY5</v>
          </cell>
          <cell r="B396" t="str">
            <v>01 ago 2007</v>
          </cell>
          <cell r="C396" t="str">
            <v>16 ago 2001</v>
          </cell>
          <cell r="D396">
            <v>46237.83</v>
          </cell>
          <cell r="E396">
            <v>48260.73</v>
          </cell>
          <cell r="F396">
            <v>49664.05</v>
          </cell>
          <cell r="G396">
            <v>1403.32</v>
          </cell>
          <cell r="H396">
            <v>0</v>
          </cell>
          <cell r="I396">
            <v>288.99</v>
          </cell>
          <cell r="J396">
            <v>288.99</v>
          </cell>
          <cell r="K396">
            <v>7.5</v>
          </cell>
          <cell r="L396" t="str">
            <v>BOND</v>
          </cell>
          <cell r="M396" t="str">
            <v>NPV</v>
          </cell>
        </row>
        <row r="397">
          <cell r="A397" t="str">
            <v>36224NF32</v>
          </cell>
          <cell r="B397" t="str">
            <v>01 ago 2007</v>
          </cell>
          <cell r="C397" t="str">
            <v>16 ago 2001</v>
          </cell>
          <cell r="D397">
            <v>48105.05</v>
          </cell>
          <cell r="E397">
            <v>50209.64</v>
          </cell>
          <cell r="F397">
            <v>51669.63</v>
          </cell>
          <cell r="G397">
            <v>1459.99</v>
          </cell>
          <cell r="H397">
            <v>0</v>
          </cell>
          <cell r="I397">
            <v>300.66000000000003</v>
          </cell>
          <cell r="J397">
            <v>300.66000000000003</v>
          </cell>
          <cell r="K397">
            <v>7.5</v>
          </cell>
          <cell r="L397" t="str">
            <v>BOND</v>
          </cell>
          <cell r="M397" t="str">
            <v>NPV</v>
          </cell>
        </row>
        <row r="398">
          <cell r="A398" t="str">
            <v>36224NFU2</v>
          </cell>
          <cell r="B398">
            <v>39387</v>
          </cell>
          <cell r="C398" t="str">
            <v>16 ago 2001</v>
          </cell>
          <cell r="D398">
            <v>135140.92000000001</v>
          </cell>
          <cell r="E398">
            <v>139955.29999999999</v>
          </cell>
          <cell r="F398">
            <v>144769.71</v>
          </cell>
          <cell r="G398">
            <v>4814.41</v>
          </cell>
          <cell r="H398">
            <v>0</v>
          </cell>
          <cell r="I398">
            <v>788.32</v>
          </cell>
          <cell r="J398">
            <v>788.32</v>
          </cell>
          <cell r="K398">
            <v>7.5</v>
          </cell>
          <cell r="L398" t="str">
            <v>BOND</v>
          </cell>
          <cell r="M398" t="str">
            <v>NPV</v>
          </cell>
        </row>
        <row r="399">
          <cell r="A399" t="str">
            <v>36224NFW8</v>
          </cell>
          <cell r="B399">
            <v>39387</v>
          </cell>
          <cell r="C399" t="str">
            <v>16 ago 2001</v>
          </cell>
          <cell r="D399">
            <v>60626.69</v>
          </cell>
          <cell r="E399">
            <v>63279.11</v>
          </cell>
          <cell r="F399">
            <v>65119.13</v>
          </cell>
          <cell r="G399">
            <v>1840.02</v>
          </cell>
          <cell r="H399">
            <v>0</v>
          </cell>
          <cell r="I399">
            <v>378.92</v>
          </cell>
          <cell r="J399">
            <v>378.92</v>
          </cell>
          <cell r="K399">
            <v>7</v>
          </cell>
          <cell r="L399" t="str">
            <v>BOND</v>
          </cell>
          <cell r="M399" t="str">
            <v>NPV</v>
          </cell>
        </row>
        <row r="400">
          <cell r="A400" t="str">
            <v>36224NLB7</v>
          </cell>
          <cell r="B400">
            <v>39387</v>
          </cell>
          <cell r="C400" t="str">
            <v>16 ago 2001</v>
          </cell>
          <cell r="D400">
            <v>25236.89</v>
          </cell>
          <cell r="E400">
            <v>26341</v>
          </cell>
          <cell r="F400">
            <v>27106.94</v>
          </cell>
          <cell r="G400">
            <v>765.94</v>
          </cell>
          <cell r="H400">
            <v>0</v>
          </cell>
          <cell r="I400">
            <v>157.72999999999999</v>
          </cell>
          <cell r="J400">
            <v>157.72999999999999</v>
          </cell>
          <cell r="K400">
            <v>7</v>
          </cell>
          <cell r="L400" t="str">
            <v>BOND</v>
          </cell>
          <cell r="M400" t="str">
            <v>NPV</v>
          </cell>
        </row>
        <row r="401">
          <cell r="A401" t="str">
            <v>36224NMC4</v>
          </cell>
          <cell r="B401" t="str">
            <v>01 ene 2008</v>
          </cell>
          <cell r="C401" t="str">
            <v>16 ago 2001</v>
          </cell>
          <cell r="D401">
            <v>45484.1</v>
          </cell>
          <cell r="E401">
            <v>47474.03</v>
          </cell>
          <cell r="F401">
            <v>48854.47</v>
          </cell>
          <cell r="G401">
            <v>1380.44</v>
          </cell>
          <cell r="H401">
            <v>0</v>
          </cell>
          <cell r="I401">
            <v>284.27999999999997</v>
          </cell>
          <cell r="J401">
            <v>284.27999999999997</v>
          </cell>
          <cell r="K401">
            <v>7.5</v>
          </cell>
          <cell r="L401" t="str">
            <v>BOND</v>
          </cell>
          <cell r="M401" t="str">
            <v>NPV</v>
          </cell>
        </row>
        <row r="402">
          <cell r="A402" t="str">
            <v>36224NMQ3</v>
          </cell>
          <cell r="B402">
            <v>39508</v>
          </cell>
          <cell r="C402" t="str">
            <v>16 ago 2001</v>
          </cell>
          <cell r="D402">
            <v>103284.17</v>
          </cell>
          <cell r="E402">
            <v>107802.85</v>
          </cell>
          <cell r="F402">
            <v>110961.28</v>
          </cell>
          <cell r="G402">
            <v>3158.43</v>
          </cell>
          <cell r="H402">
            <v>0</v>
          </cell>
          <cell r="I402">
            <v>645.53</v>
          </cell>
          <cell r="J402">
            <v>645.53</v>
          </cell>
          <cell r="K402">
            <v>7</v>
          </cell>
          <cell r="L402" t="str">
            <v>BOND</v>
          </cell>
          <cell r="M402" t="str">
            <v>NPV</v>
          </cell>
        </row>
        <row r="403">
          <cell r="A403" t="str">
            <v>36224NVK6</v>
          </cell>
          <cell r="B403">
            <v>39326</v>
          </cell>
          <cell r="C403" t="str">
            <v>16 ago 2001</v>
          </cell>
          <cell r="D403">
            <v>49986.85</v>
          </cell>
          <cell r="E403">
            <v>52173.760000000002</v>
          </cell>
          <cell r="F403">
            <v>53690.879999999997</v>
          </cell>
          <cell r="G403">
            <v>1517.12</v>
          </cell>
          <cell r="H403">
            <v>0</v>
          </cell>
          <cell r="I403">
            <v>312.42</v>
          </cell>
          <cell r="J403">
            <v>312.42</v>
          </cell>
          <cell r="K403">
            <v>7.5</v>
          </cell>
          <cell r="L403" t="str">
            <v>BOND</v>
          </cell>
          <cell r="M403" t="str">
            <v>NPV</v>
          </cell>
        </row>
        <row r="404">
          <cell r="A404" t="str">
            <v>36224P6E3</v>
          </cell>
          <cell r="B404" t="str">
            <v>01 dic 2007</v>
          </cell>
          <cell r="C404" t="str">
            <v>16 ago 2001</v>
          </cell>
          <cell r="D404">
            <v>23890.05</v>
          </cell>
          <cell r="E404">
            <v>24935.25</v>
          </cell>
          <cell r="F404">
            <v>25660.3</v>
          </cell>
          <cell r="G404">
            <v>725.05</v>
          </cell>
          <cell r="H404">
            <v>0</v>
          </cell>
          <cell r="I404">
            <v>149.31</v>
          </cell>
          <cell r="J404">
            <v>149.31</v>
          </cell>
          <cell r="K404">
            <v>7</v>
          </cell>
          <cell r="L404" t="str">
            <v>BOND</v>
          </cell>
          <cell r="M404" t="str">
            <v>NPV</v>
          </cell>
        </row>
        <row r="405">
          <cell r="A405" t="str">
            <v>36224PE95</v>
          </cell>
          <cell r="B405">
            <v>39356</v>
          </cell>
          <cell r="C405" t="str">
            <v>16 ago 2001</v>
          </cell>
          <cell r="D405">
            <v>4707.05</v>
          </cell>
          <cell r="E405">
            <v>4874.72</v>
          </cell>
          <cell r="F405">
            <v>5042.43</v>
          </cell>
          <cell r="G405">
            <v>167.71</v>
          </cell>
          <cell r="H405">
            <v>0</v>
          </cell>
          <cell r="I405">
            <v>27.46</v>
          </cell>
          <cell r="J405">
            <v>27.46</v>
          </cell>
          <cell r="K405">
            <v>7.5</v>
          </cell>
          <cell r="L405" t="str">
            <v>BOND</v>
          </cell>
          <cell r="M405" t="str">
            <v>NPV</v>
          </cell>
        </row>
        <row r="406">
          <cell r="A406" t="str">
            <v>36224PUF3</v>
          </cell>
          <cell r="B406">
            <v>39508</v>
          </cell>
          <cell r="C406" t="str">
            <v>16 ago 2001</v>
          </cell>
          <cell r="D406">
            <v>18519.689999999999</v>
          </cell>
          <cell r="E406">
            <v>19329.93</v>
          </cell>
          <cell r="F406">
            <v>19896.259999999998</v>
          </cell>
          <cell r="G406">
            <v>566.33000000000004</v>
          </cell>
          <cell r="H406">
            <v>0</v>
          </cell>
          <cell r="I406">
            <v>115.75</v>
          </cell>
          <cell r="J406">
            <v>115.75</v>
          </cell>
          <cell r="K406">
            <v>7.5</v>
          </cell>
          <cell r="L406" t="str">
            <v>BOND</v>
          </cell>
          <cell r="M406" t="str">
            <v>NPV</v>
          </cell>
        </row>
        <row r="407">
          <cell r="A407" t="str">
            <v>36224Q4Q6</v>
          </cell>
          <cell r="B407">
            <v>39692</v>
          </cell>
          <cell r="C407" t="str">
            <v>22 dic 1999</v>
          </cell>
          <cell r="D407">
            <v>17710.52</v>
          </cell>
          <cell r="E407">
            <v>17406.13</v>
          </cell>
          <cell r="F407">
            <v>18662.46</v>
          </cell>
          <cell r="G407">
            <v>1256.33</v>
          </cell>
          <cell r="H407">
            <v>0</v>
          </cell>
          <cell r="I407">
            <v>95.93</v>
          </cell>
          <cell r="J407">
            <v>95.93</v>
          </cell>
          <cell r="K407">
            <v>6.5</v>
          </cell>
          <cell r="L407" t="str">
            <v>30F360</v>
          </cell>
          <cell r="M407" t="str">
            <v>NPV</v>
          </cell>
        </row>
        <row r="408">
          <cell r="A408" t="str">
            <v>36224QCZ7</v>
          </cell>
          <cell r="B408">
            <v>39356</v>
          </cell>
          <cell r="C408" t="str">
            <v>16 ago 2001</v>
          </cell>
          <cell r="D408">
            <v>264059.84000000003</v>
          </cell>
          <cell r="E408">
            <v>275612.45</v>
          </cell>
          <cell r="F408">
            <v>283626.67</v>
          </cell>
          <cell r="G408">
            <v>8014.22</v>
          </cell>
          <cell r="H408">
            <v>0</v>
          </cell>
          <cell r="I408">
            <v>1650.37</v>
          </cell>
          <cell r="J408">
            <v>1650.37</v>
          </cell>
          <cell r="K408">
            <v>7</v>
          </cell>
          <cell r="L408" t="str">
            <v>BOND</v>
          </cell>
          <cell r="M408" t="str">
            <v>NPV</v>
          </cell>
        </row>
        <row r="409">
          <cell r="A409" t="str">
            <v>36224QDS2</v>
          </cell>
          <cell r="B409">
            <v>39387</v>
          </cell>
          <cell r="C409" t="str">
            <v>16 ago 2001</v>
          </cell>
          <cell r="D409">
            <v>63658.87</v>
          </cell>
          <cell r="E409">
            <v>65926.710000000006</v>
          </cell>
          <cell r="F409">
            <v>68194.559999999998</v>
          </cell>
          <cell r="G409">
            <v>2267.85</v>
          </cell>
          <cell r="H409">
            <v>0</v>
          </cell>
          <cell r="I409">
            <v>371.34</v>
          </cell>
          <cell r="J409">
            <v>371.34</v>
          </cell>
          <cell r="K409">
            <v>7.5</v>
          </cell>
          <cell r="L409" t="str">
            <v>BOND</v>
          </cell>
          <cell r="M409" t="str">
            <v>NPV</v>
          </cell>
        </row>
        <row r="410">
          <cell r="A410" t="str">
            <v>36224QEE2</v>
          </cell>
          <cell r="B410">
            <v>39356</v>
          </cell>
          <cell r="C410" t="str">
            <v>16 ago 2001</v>
          </cell>
          <cell r="D410">
            <v>6756.16</v>
          </cell>
          <cell r="E410">
            <v>6996.85</v>
          </cell>
          <cell r="F410">
            <v>7237.54</v>
          </cell>
          <cell r="G410">
            <v>240.69</v>
          </cell>
          <cell r="H410">
            <v>0</v>
          </cell>
          <cell r="I410">
            <v>39.409999999999997</v>
          </cell>
          <cell r="J410">
            <v>39.409999999999997</v>
          </cell>
          <cell r="K410">
            <v>7.5</v>
          </cell>
          <cell r="L410" t="str">
            <v>BOND</v>
          </cell>
          <cell r="M410" t="str">
            <v>NPV</v>
          </cell>
        </row>
        <row r="411">
          <cell r="A411" t="str">
            <v>36224QMK9</v>
          </cell>
          <cell r="B411">
            <v>39845</v>
          </cell>
          <cell r="C411" t="str">
            <v>22 dic 1999</v>
          </cell>
          <cell r="D411">
            <v>109948.81</v>
          </cell>
          <cell r="E411">
            <v>108059.05</v>
          </cell>
          <cell r="F411">
            <v>115789.29</v>
          </cell>
          <cell r="G411">
            <v>7730.24</v>
          </cell>
          <cell r="H411">
            <v>0</v>
          </cell>
          <cell r="I411">
            <v>595.55999999999995</v>
          </cell>
          <cell r="J411">
            <v>595.55999999999995</v>
          </cell>
          <cell r="K411">
            <v>6.5</v>
          </cell>
          <cell r="L411" t="str">
            <v>30F360</v>
          </cell>
          <cell r="M411" t="str">
            <v>NPV</v>
          </cell>
        </row>
        <row r="412">
          <cell r="A412" t="str">
            <v>36224QQM1</v>
          </cell>
          <cell r="B412" t="str">
            <v>01 dic 2007</v>
          </cell>
          <cell r="C412" t="str">
            <v>16 ago 2001</v>
          </cell>
          <cell r="D412">
            <v>81177.850000000006</v>
          </cell>
          <cell r="E412">
            <v>84069.81</v>
          </cell>
          <cell r="F412">
            <v>86961.77</v>
          </cell>
          <cell r="G412">
            <v>2891.96</v>
          </cell>
          <cell r="H412">
            <v>0</v>
          </cell>
          <cell r="I412">
            <v>473.54</v>
          </cell>
          <cell r="J412">
            <v>473.54</v>
          </cell>
          <cell r="K412">
            <v>7</v>
          </cell>
          <cell r="L412" t="str">
            <v>BOND</v>
          </cell>
          <cell r="M412" t="str">
            <v>NPV</v>
          </cell>
        </row>
        <row r="413">
          <cell r="A413" t="str">
            <v>36224QSW7</v>
          </cell>
          <cell r="B413">
            <v>44835</v>
          </cell>
          <cell r="C413" t="str">
            <v>20 dic 2001</v>
          </cell>
          <cell r="D413">
            <v>68191.23</v>
          </cell>
          <cell r="E413">
            <v>70023.87</v>
          </cell>
          <cell r="F413">
            <v>71570.789999999994</v>
          </cell>
          <cell r="G413">
            <v>1546.92</v>
          </cell>
          <cell r="H413">
            <v>0</v>
          </cell>
          <cell r="I413">
            <v>397.78</v>
          </cell>
          <cell r="J413">
            <v>397.78</v>
          </cell>
          <cell r="K413">
            <v>7</v>
          </cell>
          <cell r="L413" t="str">
            <v>BOND</v>
          </cell>
          <cell r="M413" t="str">
            <v>NPV</v>
          </cell>
        </row>
        <row r="414">
          <cell r="A414" t="str">
            <v>36224QUG9</v>
          </cell>
          <cell r="B414">
            <v>39387</v>
          </cell>
          <cell r="C414" t="str">
            <v>16 ago 2001</v>
          </cell>
          <cell r="D414">
            <v>8458.2099999999991</v>
          </cell>
          <cell r="E414">
            <v>8759.5300000000007</v>
          </cell>
          <cell r="F414">
            <v>9060.86</v>
          </cell>
          <cell r="G414">
            <v>301.33</v>
          </cell>
          <cell r="H414">
            <v>0</v>
          </cell>
          <cell r="I414">
            <v>49.34</v>
          </cell>
          <cell r="J414">
            <v>49.34</v>
          </cell>
          <cell r="K414">
            <v>7</v>
          </cell>
          <cell r="L414" t="str">
            <v>BOND</v>
          </cell>
          <cell r="M414" t="str">
            <v>NPV</v>
          </cell>
        </row>
        <row r="415">
          <cell r="A415" t="str">
            <v>36224QWX0</v>
          </cell>
          <cell r="B415">
            <v>39356</v>
          </cell>
          <cell r="C415" t="str">
            <v>16 ago 2001</v>
          </cell>
          <cell r="D415">
            <v>35485.279999999999</v>
          </cell>
          <cell r="E415">
            <v>37037.769999999997</v>
          </cell>
          <cell r="F415">
            <v>38114.74</v>
          </cell>
          <cell r="G415">
            <v>1076.97</v>
          </cell>
          <cell r="H415">
            <v>0</v>
          </cell>
          <cell r="I415">
            <v>221.78</v>
          </cell>
          <cell r="J415">
            <v>221.78</v>
          </cell>
          <cell r="K415">
            <v>7</v>
          </cell>
          <cell r="L415" t="str">
            <v>BOND</v>
          </cell>
          <cell r="M415" t="str">
            <v>NPV</v>
          </cell>
        </row>
        <row r="416">
          <cell r="A416" t="str">
            <v>36224QXB7</v>
          </cell>
          <cell r="B416">
            <v>39387</v>
          </cell>
          <cell r="C416" t="str">
            <v>16 ago 2001</v>
          </cell>
          <cell r="D416">
            <v>29588.62</v>
          </cell>
          <cell r="E416">
            <v>30883.13</v>
          </cell>
          <cell r="F416">
            <v>31781.14</v>
          </cell>
          <cell r="G416">
            <v>898.01</v>
          </cell>
          <cell r="H416">
            <v>0</v>
          </cell>
          <cell r="I416">
            <v>184.93</v>
          </cell>
          <cell r="J416">
            <v>184.93</v>
          </cell>
          <cell r="K416">
            <v>7</v>
          </cell>
          <cell r="L416" t="str">
            <v>BOND</v>
          </cell>
          <cell r="M416" t="str">
            <v>NPV</v>
          </cell>
        </row>
        <row r="417">
          <cell r="A417" t="str">
            <v>36224QXC5</v>
          </cell>
          <cell r="B417">
            <v>39356</v>
          </cell>
          <cell r="C417" t="str">
            <v>16 ago 2001</v>
          </cell>
          <cell r="D417">
            <v>7029.96</v>
          </cell>
          <cell r="E417">
            <v>7280.4</v>
          </cell>
          <cell r="F417">
            <v>7530.84</v>
          </cell>
          <cell r="G417">
            <v>250.44</v>
          </cell>
          <cell r="H417">
            <v>0</v>
          </cell>
          <cell r="I417">
            <v>41.01</v>
          </cell>
          <cell r="J417">
            <v>41.01</v>
          </cell>
          <cell r="K417">
            <v>7.5</v>
          </cell>
          <cell r="L417" t="str">
            <v>BOND</v>
          </cell>
          <cell r="M417" t="str">
            <v>NPV</v>
          </cell>
        </row>
        <row r="418">
          <cell r="A418" t="str">
            <v>36224QXJ0</v>
          </cell>
          <cell r="B418">
            <v>39387</v>
          </cell>
          <cell r="C418" t="str">
            <v>16 ago 2001</v>
          </cell>
          <cell r="D418">
            <v>64829.98</v>
          </cell>
          <cell r="E418">
            <v>67139.53</v>
          </cell>
          <cell r="F418">
            <v>69449.119999999995</v>
          </cell>
          <cell r="G418">
            <v>2309.59</v>
          </cell>
          <cell r="H418">
            <v>0</v>
          </cell>
          <cell r="I418">
            <v>378.17</v>
          </cell>
          <cell r="J418">
            <v>378.17</v>
          </cell>
          <cell r="K418">
            <v>7</v>
          </cell>
          <cell r="L418" t="str">
            <v>BOND</v>
          </cell>
          <cell r="M418" t="str">
            <v>NPV</v>
          </cell>
        </row>
        <row r="419">
          <cell r="A419" t="str">
            <v>36224QZ90</v>
          </cell>
          <cell r="B419" t="str">
            <v>01 abr 2008</v>
          </cell>
          <cell r="C419" t="str">
            <v>16 ago 2001</v>
          </cell>
          <cell r="D419">
            <v>124291.43</v>
          </cell>
          <cell r="E419">
            <v>129729.19</v>
          </cell>
          <cell r="F419">
            <v>133530.01</v>
          </cell>
          <cell r="G419">
            <v>3800.82</v>
          </cell>
          <cell r="H419">
            <v>0</v>
          </cell>
          <cell r="I419">
            <v>776.82</v>
          </cell>
          <cell r="J419">
            <v>776.82</v>
          </cell>
          <cell r="K419">
            <v>7.5</v>
          </cell>
          <cell r="L419" t="str">
            <v>BOND</v>
          </cell>
          <cell r="M419" t="str">
            <v>NPV</v>
          </cell>
        </row>
        <row r="420">
          <cell r="A420" t="str">
            <v>36224QZD1</v>
          </cell>
          <cell r="B420">
            <v>39479</v>
          </cell>
          <cell r="C420" t="str">
            <v>16 ago 2001</v>
          </cell>
          <cell r="D420">
            <v>7394.59</v>
          </cell>
          <cell r="E420">
            <v>7718.1</v>
          </cell>
          <cell r="F420">
            <v>7944.23</v>
          </cell>
          <cell r="G420">
            <v>226.13</v>
          </cell>
          <cell r="H420">
            <v>0</v>
          </cell>
          <cell r="I420">
            <v>46.22</v>
          </cell>
          <cell r="J420">
            <v>46.22</v>
          </cell>
          <cell r="K420">
            <v>7</v>
          </cell>
          <cell r="L420" t="str">
            <v>BOND</v>
          </cell>
          <cell r="M420" t="str">
            <v>NPV</v>
          </cell>
        </row>
        <row r="421">
          <cell r="A421" t="str">
            <v>36224QZG4</v>
          </cell>
          <cell r="B421">
            <v>39508</v>
          </cell>
          <cell r="C421" t="str">
            <v>16 ago 2001</v>
          </cell>
          <cell r="D421">
            <v>132336.9</v>
          </cell>
          <cell r="E421">
            <v>137051.39000000001</v>
          </cell>
          <cell r="F421">
            <v>141765.9</v>
          </cell>
          <cell r="G421">
            <v>4714.51</v>
          </cell>
          <cell r="H421">
            <v>0</v>
          </cell>
          <cell r="I421">
            <v>771.97</v>
          </cell>
          <cell r="J421">
            <v>771.97</v>
          </cell>
          <cell r="K421">
            <v>7.5</v>
          </cell>
          <cell r="L421" t="str">
            <v>BOND</v>
          </cell>
          <cell r="M421" t="str">
            <v>NPV</v>
          </cell>
        </row>
        <row r="422">
          <cell r="A422" t="str">
            <v>36224QZS8</v>
          </cell>
          <cell r="B422">
            <v>39508</v>
          </cell>
          <cell r="C422" t="str">
            <v>16 ago 2001</v>
          </cell>
          <cell r="D422">
            <v>22070.62</v>
          </cell>
          <cell r="E422">
            <v>23036.21</v>
          </cell>
          <cell r="F422">
            <v>23711.13</v>
          </cell>
          <cell r="G422">
            <v>674.92</v>
          </cell>
          <cell r="H422">
            <v>0</v>
          </cell>
          <cell r="I422">
            <v>137.94</v>
          </cell>
          <cell r="J422">
            <v>137.94</v>
          </cell>
          <cell r="K422">
            <v>7.5</v>
          </cell>
          <cell r="L422" t="str">
            <v>BOND</v>
          </cell>
          <cell r="M422" t="str">
            <v>NPV</v>
          </cell>
        </row>
        <row r="423">
          <cell r="A423" t="str">
            <v>36224R4D3</v>
          </cell>
          <cell r="B423">
            <v>39479</v>
          </cell>
          <cell r="C423" t="str">
            <v>16 ago 2001</v>
          </cell>
          <cell r="D423">
            <v>58583.97</v>
          </cell>
          <cell r="E423">
            <v>60671.02</v>
          </cell>
          <cell r="F423">
            <v>62758.080000000002</v>
          </cell>
          <cell r="G423">
            <v>2087.06</v>
          </cell>
          <cell r="H423">
            <v>0</v>
          </cell>
          <cell r="I423">
            <v>341.74</v>
          </cell>
          <cell r="J423">
            <v>341.74</v>
          </cell>
          <cell r="K423">
            <v>7.5</v>
          </cell>
          <cell r="L423" t="str">
            <v>BOND</v>
          </cell>
          <cell r="M423" t="str">
            <v>NPV</v>
          </cell>
        </row>
        <row r="424">
          <cell r="A424" t="str">
            <v>36224RCR3</v>
          </cell>
          <cell r="B424">
            <v>39387</v>
          </cell>
          <cell r="C424" t="str">
            <v>16 ago 2001</v>
          </cell>
          <cell r="D424">
            <v>57974.93</v>
          </cell>
          <cell r="E424">
            <v>60040.29</v>
          </cell>
          <cell r="F424">
            <v>62105.64</v>
          </cell>
          <cell r="G424">
            <v>2065.35</v>
          </cell>
          <cell r="H424">
            <v>0</v>
          </cell>
          <cell r="I424">
            <v>338.19</v>
          </cell>
          <cell r="J424">
            <v>338.19</v>
          </cell>
          <cell r="K424">
            <v>7</v>
          </cell>
          <cell r="L424" t="str">
            <v>BOND</v>
          </cell>
          <cell r="M424" t="str">
            <v>NPV</v>
          </cell>
        </row>
        <row r="425">
          <cell r="A425" t="str">
            <v>36224RE34</v>
          </cell>
          <cell r="B425">
            <v>39356</v>
          </cell>
          <cell r="C425" t="str">
            <v>16 ago 2001</v>
          </cell>
          <cell r="D425">
            <v>5968.08</v>
          </cell>
          <cell r="E425">
            <v>6180.7</v>
          </cell>
          <cell r="F425">
            <v>6393.31</v>
          </cell>
          <cell r="G425">
            <v>212.61</v>
          </cell>
          <cell r="H425">
            <v>0</v>
          </cell>
          <cell r="I425">
            <v>34.81</v>
          </cell>
          <cell r="J425">
            <v>34.81</v>
          </cell>
          <cell r="K425">
            <v>7</v>
          </cell>
          <cell r="L425" t="str">
            <v>BOND</v>
          </cell>
          <cell r="M425" t="str">
            <v>NPV</v>
          </cell>
        </row>
        <row r="426">
          <cell r="A426" t="str">
            <v>36224RFP4</v>
          </cell>
          <cell r="B426">
            <v>39387</v>
          </cell>
          <cell r="C426" t="str">
            <v>16 ago 2001</v>
          </cell>
          <cell r="D426">
            <v>89307.26</v>
          </cell>
          <cell r="E426">
            <v>93214.43</v>
          </cell>
          <cell r="F426">
            <v>95924.93</v>
          </cell>
          <cell r="G426">
            <v>2710.5</v>
          </cell>
          <cell r="H426">
            <v>0</v>
          </cell>
          <cell r="I426">
            <v>558.16999999999996</v>
          </cell>
          <cell r="J426">
            <v>558.16999999999996</v>
          </cell>
          <cell r="K426">
            <v>7</v>
          </cell>
          <cell r="L426" t="str">
            <v>BOND</v>
          </cell>
          <cell r="M426" t="str">
            <v>NPV</v>
          </cell>
        </row>
        <row r="427">
          <cell r="A427" t="str">
            <v>36224RGC2</v>
          </cell>
          <cell r="B427" t="str">
            <v>01 ago 2007</v>
          </cell>
          <cell r="C427" t="str">
            <v>16 ago 2001</v>
          </cell>
          <cell r="D427">
            <v>51975.03</v>
          </cell>
          <cell r="E427">
            <v>54248.93</v>
          </cell>
          <cell r="F427">
            <v>55826.38</v>
          </cell>
          <cell r="G427">
            <v>1577.45</v>
          </cell>
          <cell r="H427">
            <v>0</v>
          </cell>
          <cell r="I427">
            <v>324.83999999999997</v>
          </cell>
          <cell r="J427">
            <v>324.83999999999997</v>
          </cell>
          <cell r="K427">
            <v>7.5</v>
          </cell>
          <cell r="L427" t="str">
            <v>BOND</v>
          </cell>
          <cell r="M427" t="str">
            <v>NPV</v>
          </cell>
        </row>
        <row r="428">
          <cell r="A428" t="str">
            <v>36224RS39</v>
          </cell>
          <cell r="B428">
            <v>39326</v>
          </cell>
          <cell r="C428" t="str">
            <v>16 ago 2001</v>
          </cell>
          <cell r="D428">
            <v>88584.48</v>
          </cell>
          <cell r="E428">
            <v>92460.05</v>
          </cell>
          <cell r="F428">
            <v>95148.59</v>
          </cell>
          <cell r="G428">
            <v>2688.54</v>
          </cell>
          <cell r="H428">
            <v>0</v>
          </cell>
          <cell r="I428">
            <v>553.65</v>
          </cell>
          <cell r="J428">
            <v>553.65</v>
          </cell>
          <cell r="K428">
            <v>7.5</v>
          </cell>
          <cell r="L428" t="str">
            <v>BOND</v>
          </cell>
          <cell r="M428" t="str">
            <v>NPV</v>
          </cell>
        </row>
        <row r="429">
          <cell r="A429" t="str">
            <v>36224RW91</v>
          </cell>
          <cell r="B429">
            <v>39600</v>
          </cell>
          <cell r="C429">
            <v>36573</v>
          </cell>
          <cell r="D429">
            <v>208460.29</v>
          </cell>
          <cell r="E429">
            <v>205789.4</v>
          </cell>
          <cell r="F429">
            <v>223313.09</v>
          </cell>
          <cell r="G429">
            <v>17523.689999999999</v>
          </cell>
          <cell r="H429">
            <v>0</v>
          </cell>
          <cell r="I429">
            <v>1216.02</v>
          </cell>
          <cell r="J429">
            <v>1216.02</v>
          </cell>
          <cell r="K429">
            <v>7</v>
          </cell>
          <cell r="L429" t="str">
            <v>30F360</v>
          </cell>
          <cell r="M429" t="str">
            <v>NPV</v>
          </cell>
        </row>
        <row r="430">
          <cell r="A430" t="str">
            <v>36224SHX3</v>
          </cell>
          <cell r="B430" t="str">
            <v>01 abr 2008</v>
          </cell>
          <cell r="C430" t="str">
            <v>16 ago 2001</v>
          </cell>
          <cell r="D430">
            <v>95265.47</v>
          </cell>
          <cell r="E430">
            <v>99433.34</v>
          </cell>
          <cell r="F430">
            <v>102346.55</v>
          </cell>
          <cell r="G430">
            <v>2913.21</v>
          </cell>
          <cell r="H430">
            <v>0</v>
          </cell>
          <cell r="I430">
            <v>595.41</v>
          </cell>
          <cell r="J430">
            <v>595.41</v>
          </cell>
          <cell r="K430">
            <v>7.5</v>
          </cell>
          <cell r="L430" t="str">
            <v>BOND</v>
          </cell>
          <cell r="M430" t="str">
            <v>NPV</v>
          </cell>
        </row>
        <row r="431">
          <cell r="A431" t="str">
            <v>36224SJE3</v>
          </cell>
          <cell r="B431">
            <v>39569</v>
          </cell>
          <cell r="C431" t="str">
            <v>16 ago 2001</v>
          </cell>
          <cell r="D431">
            <v>34853.89</v>
          </cell>
          <cell r="E431">
            <v>35747</v>
          </cell>
          <cell r="F431">
            <v>36727.29</v>
          </cell>
          <cell r="G431">
            <v>980.29</v>
          </cell>
          <cell r="H431">
            <v>0</v>
          </cell>
          <cell r="I431">
            <v>188.79</v>
          </cell>
          <cell r="J431">
            <v>188.79</v>
          </cell>
          <cell r="K431">
            <v>6.5</v>
          </cell>
          <cell r="L431" t="str">
            <v>BOND</v>
          </cell>
          <cell r="M431" t="str">
            <v>NPV</v>
          </cell>
        </row>
        <row r="432">
          <cell r="A432" t="str">
            <v>36224SL26</v>
          </cell>
          <cell r="B432" t="str">
            <v>01 abr 2008</v>
          </cell>
          <cell r="C432" t="str">
            <v>16 ago 2001</v>
          </cell>
          <cell r="D432">
            <v>30069.66</v>
          </cell>
          <cell r="E432">
            <v>31385.200000000001</v>
          </cell>
          <cell r="F432">
            <v>32304.74</v>
          </cell>
          <cell r="G432">
            <v>919.54</v>
          </cell>
          <cell r="H432">
            <v>0</v>
          </cell>
          <cell r="I432">
            <v>187.94</v>
          </cell>
          <cell r="J432">
            <v>187.94</v>
          </cell>
          <cell r="K432">
            <v>7.5</v>
          </cell>
          <cell r="L432" t="str">
            <v>BOND</v>
          </cell>
          <cell r="M432" t="str">
            <v>NPV</v>
          </cell>
        </row>
        <row r="433">
          <cell r="A433" t="str">
            <v>36224SM41</v>
          </cell>
          <cell r="B433">
            <v>39600</v>
          </cell>
          <cell r="C433">
            <v>36573</v>
          </cell>
          <cell r="D433">
            <v>158970.54999999999</v>
          </cell>
          <cell r="E433">
            <v>156933.74</v>
          </cell>
          <cell r="F433">
            <v>170297.2</v>
          </cell>
          <cell r="G433">
            <v>13363.46</v>
          </cell>
          <cell r="H433">
            <v>0</v>
          </cell>
          <cell r="I433">
            <v>927.33</v>
          </cell>
          <cell r="J433">
            <v>927.33</v>
          </cell>
          <cell r="K433">
            <v>7</v>
          </cell>
          <cell r="L433" t="str">
            <v>30F360</v>
          </cell>
          <cell r="M433" t="str">
            <v>NPV</v>
          </cell>
        </row>
        <row r="434">
          <cell r="A434" t="str">
            <v>36224SMM1</v>
          </cell>
          <cell r="B434">
            <v>39569</v>
          </cell>
          <cell r="C434">
            <v>36573</v>
          </cell>
          <cell r="D434">
            <v>139961.26999999999</v>
          </cell>
          <cell r="E434">
            <v>138168.01</v>
          </cell>
          <cell r="F434">
            <v>149933.51</v>
          </cell>
          <cell r="G434">
            <v>11765.5</v>
          </cell>
          <cell r="H434">
            <v>0</v>
          </cell>
          <cell r="I434">
            <v>816.44</v>
          </cell>
          <cell r="J434">
            <v>816.44</v>
          </cell>
          <cell r="K434">
            <v>7</v>
          </cell>
          <cell r="L434" t="str">
            <v>30F360</v>
          </cell>
          <cell r="M434" t="str">
            <v>NPV</v>
          </cell>
        </row>
        <row r="435">
          <cell r="A435" t="str">
            <v>36224SV58</v>
          </cell>
          <cell r="B435">
            <v>39600</v>
          </cell>
          <cell r="C435">
            <v>36573</v>
          </cell>
          <cell r="D435">
            <v>130459.68</v>
          </cell>
          <cell r="E435">
            <v>128788.17</v>
          </cell>
          <cell r="F435">
            <v>139754.93</v>
          </cell>
          <cell r="G435">
            <v>10966.76</v>
          </cell>
          <cell r="H435">
            <v>0</v>
          </cell>
          <cell r="I435">
            <v>761.01</v>
          </cell>
          <cell r="J435">
            <v>761.01</v>
          </cell>
          <cell r="K435">
            <v>7</v>
          </cell>
          <cell r="L435" t="str">
            <v>30F360</v>
          </cell>
          <cell r="M435" t="str">
            <v>NPV</v>
          </cell>
        </row>
        <row r="436">
          <cell r="A436" t="str">
            <v>36224SYP1</v>
          </cell>
          <cell r="B436">
            <v>39569</v>
          </cell>
          <cell r="C436">
            <v>36573</v>
          </cell>
          <cell r="D436">
            <v>191765.06</v>
          </cell>
          <cell r="E436">
            <v>189308.08</v>
          </cell>
          <cell r="F436">
            <v>205428.32</v>
          </cell>
          <cell r="G436">
            <v>16120.24</v>
          </cell>
          <cell r="H436">
            <v>0</v>
          </cell>
          <cell r="I436">
            <v>1118.6300000000001</v>
          </cell>
          <cell r="J436">
            <v>1118.6300000000001</v>
          </cell>
          <cell r="K436">
            <v>7</v>
          </cell>
          <cell r="L436" t="str">
            <v>30F360</v>
          </cell>
          <cell r="M436" t="str">
            <v>NPV</v>
          </cell>
        </row>
        <row r="437">
          <cell r="A437" t="str">
            <v>36224SZX3</v>
          </cell>
          <cell r="B437">
            <v>39600</v>
          </cell>
          <cell r="C437">
            <v>36573</v>
          </cell>
          <cell r="D437">
            <v>520222.53</v>
          </cell>
          <cell r="E437">
            <v>513557.15</v>
          </cell>
          <cell r="F437">
            <v>557288.39</v>
          </cell>
          <cell r="G437">
            <v>43731.24</v>
          </cell>
          <cell r="H437">
            <v>0</v>
          </cell>
          <cell r="I437">
            <v>3034.63</v>
          </cell>
          <cell r="J437">
            <v>3034.63</v>
          </cell>
          <cell r="K437">
            <v>7</v>
          </cell>
          <cell r="L437" t="str">
            <v>30F360</v>
          </cell>
          <cell r="M437" t="str">
            <v>NPV</v>
          </cell>
        </row>
        <row r="438">
          <cell r="A438" t="str">
            <v>36224T2N9</v>
          </cell>
          <cell r="B438" t="str">
            <v>01 dic 2007</v>
          </cell>
          <cell r="C438">
            <v>36573</v>
          </cell>
          <cell r="D438">
            <v>296880.62</v>
          </cell>
          <cell r="E438">
            <v>293076.84000000003</v>
          </cell>
          <cell r="F438">
            <v>318033.36</v>
          </cell>
          <cell r="G438">
            <v>24956.52</v>
          </cell>
          <cell r="H438">
            <v>0</v>
          </cell>
          <cell r="I438">
            <v>1731.8</v>
          </cell>
          <cell r="J438">
            <v>1731.8</v>
          </cell>
          <cell r="K438">
            <v>7</v>
          </cell>
          <cell r="L438" t="str">
            <v>30F360</v>
          </cell>
          <cell r="M438" t="str">
            <v>NPV</v>
          </cell>
        </row>
        <row r="439">
          <cell r="A439" t="str">
            <v>36224TNB2</v>
          </cell>
          <cell r="B439">
            <v>44866</v>
          </cell>
          <cell r="C439" t="str">
            <v>20 dic 2001</v>
          </cell>
          <cell r="D439">
            <v>61105</v>
          </cell>
          <cell r="E439">
            <v>62747.19</v>
          </cell>
          <cell r="F439">
            <v>64133.36</v>
          </cell>
          <cell r="G439">
            <v>1386.17</v>
          </cell>
          <cell r="H439">
            <v>0</v>
          </cell>
          <cell r="I439">
            <v>356.45</v>
          </cell>
          <cell r="J439">
            <v>356.45</v>
          </cell>
          <cell r="K439">
            <v>7</v>
          </cell>
          <cell r="L439" t="str">
            <v>BOND</v>
          </cell>
          <cell r="M439" t="str">
            <v>NPV</v>
          </cell>
        </row>
        <row r="440">
          <cell r="A440" t="str">
            <v>36224TT26</v>
          </cell>
          <cell r="B440">
            <v>39387</v>
          </cell>
          <cell r="C440" t="str">
            <v>16 ago 2001</v>
          </cell>
          <cell r="D440">
            <v>21381.87</v>
          </cell>
          <cell r="E440">
            <v>22317.32</v>
          </cell>
          <cell r="F440">
            <v>22966.27</v>
          </cell>
          <cell r="G440">
            <v>648.95000000000005</v>
          </cell>
          <cell r="H440">
            <v>0</v>
          </cell>
          <cell r="I440">
            <v>133.63999999999999</v>
          </cell>
          <cell r="J440">
            <v>133.63999999999999</v>
          </cell>
          <cell r="K440">
            <v>7</v>
          </cell>
          <cell r="L440" t="str">
            <v>BOND</v>
          </cell>
          <cell r="M440" t="str">
            <v>NPV</v>
          </cell>
        </row>
        <row r="441">
          <cell r="A441" t="str">
            <v>36224TVW7</v>
          </cell>
          <cell r="B441" t="str">
            <v>01 dic 2007</v>
          </cell>
          <cell r="C441" t="str">
            <v>16 ago 2001</v>
          </cell>
          <cell r="D441">
            <v>84696.16</v>
          </cell>
          <cell r="E441">
            <v>88401.61</v>
          </cell>
          <cell r="F441">
            <v>90972.15</v>
          </cell>
          <cell r="G441">
            <v>2570.54</v>
          </cell>
          <cell r="H441">
            <v>0</v>
          </cell>
          <cell r="I441">
            <v>529.35</v>
          </cell>
          <cell r="J441">
            <v>529.35</v>
          </cell>
          <cell r="K441">
            <v>7.5</v>
          </cell>
          <cell r="L441" t="str">
            <v>BOND</v>
          </cell>
          <cell r="M441" t="str">
            <v>NPV</v>
          </cell>
        </row>
        <row r="442">
          <cell r="A442" t="str">
            <v>36224TWW6</v>
          </cell>
          <cell r="B442">
            <v>44866</v>
          </cell>
          <cell r="C442" t="str">
            <v>20 dic 2001</v>
          </cell>
          <cell r="D442">
            <v>8866.5400000000009</v>
          </cell>
          <cell r="E442">
            <v>9104.82</v>
          </cell>
          <cell r="F442">
            <v>9305.9699999999993</v>
          </cell>
          <cell r="G442">
            <v>201.15</v>
          </cell>
          <cell r="H442">
            <v>0</v>
          </cell>
          <cell r="I442">
            <v>51.72</v>
          </cell>
          <cell r="J442">
            <v>51.72</v>
          </cell>
          <cell r="K442">
            <v>7</v>
          </cell>
          <cell r="L442" t="str">
            <v>BOND</v>
          </cell>
          <cell r="M442" t="str">
            <v>NPV</v>
          </cell>
        </row>
        <row r="443">
          <cell r="A443" t="str">
            <v>36224TZY9</v>
          </cell>
          <cell r="B443" t="str">
            <v>01 dic 2007</v>
          </cell>
          <cell r="C443" t="str">
            <v>16 ago 2001</v>
          </cell>
          <cell r="D443">
            <v>33560.51</v>
          </cell>
          <cell r="E443">
            <v>34756.11</v>
          </cell>
          <cell r="F443">
            <v>35951.699999999997</v>
          </cell>
          <cell r="G443">
            <v>1195.5899999999999</v>
          </cell>
          <cell r="H443">
            <v>0</v>
          </cell>
          <cell r="I443">
            <v>195.77</v>
          </cell>
          <cell r="J443">
            <v>195.77</v>
          </cell>
          <cell r="K443">
            <v>7.5</v>
          </cell>
          <cell r="L443" t="str">
            <v>BOND</v>
          </cell>
          <cell r="M443" t="str">
            <v>NPV</v>
          </cell>
        </row>
        <row r="444">
          <cell r="A444" t="str">
            <v>36224TZZ6</v>
          </cell>
          <cell r="B444" t="str">
            <v>01 dic 2007</v>
          </cell>
          <cell r="C444" t="str">
            <v>16 ago 2001</v>
          </cell>
          <cell r="D444">
            <v>69763.98</v>
          </cell>
          <cell r="E444">
            <v>72249.31</v>
          </cell>
          <cell r="F444">
            <v>74734.66</v>
          </cell>
          <cell r="G444">
            <v>2485.35</v>
          </cell>
          <cell r="H444">
            <v>0</v>
          </cell>
          <cell r="I444">
            <v>406.96</v>
          </cell>
          <cell r="J444">
            <v>406.96</v>
          </cell>
          <cell r="K444">
            <v>7</v>
          </cell>
          <cell r="L444" t="str">
            <v>BOND</v>
          </cell>
          <cell r="M444" t="str">
            <v>NPV</v>
          </cell>
        </row>
        <row r="445">
          <cell r="A445" t="str">
            <v>36224UDV6</v>
          </cell>
          <cell r="B445" t="str">
            <v>01 ene 2008</v>
          </cell>
          <cell r="C445" t="str">
            <v>16 ago 2001</v>
          </cell>
          <cell r="D445">
            <v>65311.45</v>
          </cell>
          <cell r="E445">
            <v>68168.820000000007</v>
          </cell>
          <cell r="F445">
            <v>70151.03</v>
          </cell>
          <cell r="G445">
            <v>1982.21</v>
          </cell>
          <cell r="H445">
            <v>0</v>
          </cell>
          <cell r="I445">
            <v>408.2</v>
          </cell>
          <cell r="J445">
            <v>408.2</v>
          </cell>
          <cell r="K445">
            <v>7.5</v>
          </cell>
          <cell r="L445" t="str">
            <v>BOND</v>
          </cell>
          <cell r="M445" t="str">
            <v>NPV</v>
          </cell>
        </row>
        <row r="446">
          <cell r="A446" t="str">
            <v>36224UHV2</v>
          </cell>
          <cell r="B446" t="str">
            <v>01 abr 2008</v>
          </cell>
          <cell r="C446">
            <v>36573</v>
          </cell>
          <cell r="D446">
            <v>226256.16</v>
          </cell>
          <cell r="E446">
            <v>223357.26</v>
          </cell>
          <cell r="F446">
            <v>242376.91</v>
          </cell>
          <cell r="G446">
            <v>19019.650000000001</v>
          </cell>
          <cell r="H446">
            <v>0</v>
          </cell>
          <cell r="I446">
            <v>1319.83</v>
          </cell>
          <cell r="J446">
            <v>1319.83</v>
          </cell>
          <cell r="K446">
            <v>7</v>
          </cell>
          <cell r="L446" t="str">
            <v>30F360</v>
          </cell>
          <cell r="M446" t="str">
            <v>NPV</v>
          </cell>
        </row>
        <row r="447">
          <cell r="A447" t="str">
            <v>36224UT23</v>
          </cell>
          <cell r="B447" t="str">
            <v>01 dic 2007</v>
          </cell>
          <cell r="C447">
            <v>36573</v>
          </cell>
          <cell r="D447">
            <v>276093.09000000003</v>
          </cell>
          <cell r="E447">
            <v>272555.64</v>
          </cell>
          <cell r="F447">
            <v>295764.71999999997</v>
          </cell>
          <cell r="G447">
            <v>23209.08</v>
          </cell>
          <cell r="H447">
            <v>0</v>
          </cell>
          <cell r="I447">
            <v>1610.54</v>
          </cell>
          <cell r="J447">
            <v>1610.54</v>
          </cell>
          <cell r="K447">
            <v>7</v>
          </cell>
          <cell r="L447" t="str">
            <v>30F360</v>
          </cell>
          <cell r="M447" t="str">
            <v>NPV</v>
          </cell>
        </row>
        <row r="448">
          <cell r="A448" t="str">
            <v>36224UU47</v>
          </cell>
          <cell r="B448">
            <v>44866</v>
          </cell>
          <cell r="C448" t="str">
            <v>20 dic 2001</v>
          </cell>
          <cell r="D448">
            <v>683388.4</v>
          </cell>
          <cell r="E448">
            <v>701754.47</v>
          </cell>
          <cell r="F448">
            <v>717257.13</v>
          </cell>
          <cell r="G448">
            <v>15502.66</v>
          </cell>
          <cell r="H448">
            <v>0</v>
          </cell>
          <cell r="I448">
            <v>3986.43</v>
          </cell>
          <cell r="J448">
            <v>3986.43</v>
          </cell>
          <cell r="K448">
            <v>7</v>
          </cell>
          <cell r="L448" t="str">
            <v>BOND</v>
          </cell>
          <cell r="M448" t="str">
            <v>NPV</v>
          </cell>
        </row>
        <row r="449">
          <cell r="A449" t="str">
            <v>36224UZ42</v>
          </cell>
          <cell r="B449">
            <v>39600</v>
          </cell>
          <cell r="C449">
            <v>36573</v>
          </cell>
          <cell r="D449">
            <v>148721.49</v>
          </cell>
          <cell r="E449">
            <v>146816.01</v>
          </cell>
          <cell r="F449">
            <v>159317.9</v>
          </cell>
          <cell r="G449">
            <v>12501.89</v>
          </cell>
          <cell r="H449">
            <v>0</v>
          </cell>
          <cell r="I449">
            <v>867.54</v>
          </cell>
          <cell r="J449">
            <v>867.54</v>
          </cell>
          <cell r="K449">
            <v>7</v>
          </cell>
          <cell r="L449" t="str">
            <v>30F360</v>
          </cell>
          <cell r="M449" t="str">
            <v>NPV</v>
          </cell>
        </row>
        <row r="450">
          <cell r="A450" t="str">
            <v>36224UZ59</v>
          </cell>
          <cell r="B450">
            <v>39600</v>
          </cell>
          <cell r="C450">
            <v>36573</v>
          </cell>
          <cell r="D450">
            <v>250000.01</v>
          </cell>
          <cell r="E450">
            <v>246796.89</v>
          </cell>
          <cell r="F450">
            <v>267812.51</v>
          </cell>
          <cell r="G450">
            <v>21015.62</v>
          </cell>
          <cell r="H450">
            <v>0</v>
          </cell>
          <cell r="I450">
            <v>1458.33</v>
          </cell>
          <cell r="J450">
            <v>1458.33</v>
          </cell>
          <cell r="K450">
            <v>7</v>
          </cell>
          <cell r="L450" t="str">
            <v>30F360</v>
          </cell>
          <cell r="M450" t="str">
            <v>NPV</v>
          </cell>
        </row>
        <row r="451">
          <cell r="A451" t="str">
            <v>36224UZB6</v>
          </cell>
          <cell r="B451">
            <v>39508</v>
          </cell>
          <cell r="C451" t="str">
            <v>16 ago 2001</v>
          </cell>
          <cell r="D451">
            <v>18250.64</v>
          </cell>
          <cell r="E451">
            <v>19049.099999999999</v>
          </cell>
          <cell r="F451">
            <v>19607.21</v>
          </cell>
          <cell r="G451">
            <v>558.11</v>
          </cell>
          <cell r="H451">
            <v>0</v>
          </cell>
          <cell r="I451">
            <v>114.07</v>
          </cell>
          <cell r="J451">
            <v>114.07</v>
          </cell>
          <cell r="K451">
            <v>7</v>
          </cell>
          <cell r="L451" t="str">
            <v>BOND</v>
          </cell>
          <cell r="M451" t="str">
            <v>NPV</v>
          </cell>
        </row>
        <row r="452">
          <cell r="A452" t="str">
            <v>36224V4Y8</v>
          </cell>
          <cell r="B452">
            <v>39356</v>
          </cell>
          <cell r="C452" t="str">
            <v>16 ago 2001</v>
          </cell>
          <cell r="D452">
            <v>5410.79</v>
          </cell>
          <cell r="E452">
            <v>5603.54</v>
          </cell>
          <cell r="F452">
            <v>5796.31</v>
          </cell>
          <cell r="G452">
            <v>192.77</v>
          </cell>
          <cell r="H452">
            <v>0</v>
          </cell>
          <cell r="I452">
            <v>31.56</v>
          </cell>
          <cell r="J452">
            <v>31.56</v>
          </cell>
          <cell r="K452">
            <v>7</v>
          </cell>
          <cell r="L452" t="str">
            <v>BOND</v>
          </cell>
          <cell r="M452" t="str">
            <v>NPV</v>
          </cell>
        </row>
        <row r="453">
          <cell r="A453" t="str">
            <v>36224VBT1</v>
          </cell>
          <cell r="B453">
            <v>39387</v>
          </cell>
          <cell r="C453" t="str">
            <v>16 ago 2001</v>
          </cell>
          <cell r="D453">
            <v>53804.65</v>
          </cell>
          <cell r="E453">
            <v>55721.440000000002</v>
          </cell>
          <cell r="F453">
            <v>57638.23</v>
          </cell>
          <cell r="G453">
            <v>1916.79</v>
          </cell>
          <cell r="H453">
            <v>0</v>
          </cell>
          <cell r="I453">
            <v>313.86</v>
          </cell>
          <cell r="J453">
            <v>313.86</v>
          </cell>
          <cell r="K453">
            <v>7</v>
          </cell>
          <cell r="L453" t="str">
            <v>BOND</v>
          </cell>
          <cell r="M453" t="str">
            <v>NPV</v>
          </cell>
        </row>
        <row r="454">
          <cell r="A454" t="str">
            <v>36224VC29</v>
          </cell>
          <cell r="B454" t="str">
            <v>01 abr 2008</v>
          </cell>
          <cell r="C454" t="str">
            <v>16 ago 2001</v>
          </cell>
          <cell r="D454">
            <v>219542.32</v>
          </cell>
          <cell r="E454">
            <v>229147.31</v>
          </cell>
          <cell r="F454">
            <v>235860.9</v>
          </cell>
          <cell r="G454">
            <v>6713.59</v>
          </cell>
          <cell r="H454">
            <v>0</v>
          </cell>
          <cell r="I454">
            <v>1372.14</v>
          </cell>
          <cell r="J454">
            <v>1372.14</v>
          </cell>
          <cell r="K454">
            <v>7.5</v>
          </cell>
          <cell r="L454" t="str">
            <v>BOND</v>
          </cell>
          <cell r="M454" t="str">
            <v>NPV</v>
          </cell>
        </row>
        <row r="455">
          <cell r="A455" t="str">
            <v>36224WAH6</v>
          </cell>
          <cell r="B455">
            <v>39479</v>
          </cell>
          <cell r="C455" t="str">
            <v>16 ago 2001</v>
          </cell>
          <cell r="D455">
            <v>140055.6</v>
          </cell>
          <cell r="E455">
            <v>145045.07999999999</v>
          </cell>
          <cell r="F455">
            <v>150034.56</v>
          </cell>
          <cell r="G455">
            <v>4989.4799999999996</v>
          </cell>
          <cell r="H455">
            <v>0</v>
          </cell>
          <cell r="I455">
            <v>816.99</v>
          </cell>
          <cell r="J455">
            <v>816.99</v>
          </cell>
          <cell r="K455">
            <v>7</v>
          </cell>
          <cell r="L455" t="str">
            <v>BOND</v>
          </cell>
          <cell r="M455" t="str">
            <v>NPV</v>
          </cell>
        </row>
        <row r="456">
          <cell r="A456" t="str">
            <v>36224WN90</v>
          </cell>
          <cell r="B456">
            <v>39508</v>
          </cell>
          <cell r="C456" t="str">
            <v>16 ago 2001</v>
          </cell>
          <cell r="D456">
            <v>239513.01</v>
          </cell>
          <cell r="E456">
            <v>249991.7</v>
          </cell>
          <cell r="F456">
            <v>257316.01</v>
          </cell>
          <cell r="G456">
            <v>7324.31</v>
          </cell>
          <cell r="H456">
            <v>0</v>
          </cell>
          <cell r="I456">
            <v>1496.96</v>
          </cell>
          <cell r="J456">
            <v>1496.96</v>
          </cell>
          <cell r="K456">
            <v>7.5</v>
          </cell>
          <cell r="L456" t="str">
            <v>BOND</v>
          </cell>
          <cell r="M456" t="str">
            <v>NPV</v>
          </cell>
        </row>
        <row r="457">
          <cell r="A457" t="str">
            <v>36224WNC3</v>
          </cell>
          <cell r="B457">
            <v>39508</v>
          </cell>
          <cell r="C457" t="str">
            <v>16 ago 2001</v>
          </cell>
          <cell r="D457">
            <v>7190.55</v>
          </cell>
          <cell r="E457">
            <v>7505.12</v>
          </cell>
          <cell r="F457">
            <v>7725.02</v>
          </cell>
          <cell r="G457">
            <v>219.9</v>
          </cell>
          <cell r="H457">
            <v>0</v>
          </cell>
          <cell r="I457">
            <v>44.94</v>
          </cell>
          <cell r="J457">
            <v>44.94</v>
          </cell>
          <cell r="K457">
            <v>7.5</v>
          </cell>
          <cell r="L457" t="str">
            <v>BOND</v>
          </cell>
          <cell r="M457" t="str">
            <v>NPV</v>
          </cell>
        </row>
        <row r="458">
          <cell r="A458" t="str">
            <v>36224WNF6</v>
          </cell>
          <cell r="B458">
            <v>39508</v>
          </cell>
          <cell r="C458" t="str">
            <v>16 ago 2001</v>
          </cell>
          <cell r="D458">
            <v>67397.710000000006</v>
          </cell>
          <cell r="E458">
            <v>70346.36</v>
          </cell>
          <cell r="F458">
            <v>72407.38</v>
          </cell>
          <cell r="G458">
            <v>2061.02</v>
          </cell>
          <cell r="H458">
            <v>0</v>
          </cell>
          <cell r="I458">
            <v>421.24</v>
          </cell>
          <cell r="J458">
            <v>421.24</v>
          </cell>
          <cell r="K458">
            <v>7.5</v>
          </cell>
          <cell r="L458" t="str">
            <v>BOND</v>
          </cell>
          <cell r="M458" t="str">
            <v>NPV</v>
          </cell>
        </row>
        <row r="459">
          <cell r="A459" t="str">
            <v>36224WPB3</v>
          </cell>
          <cell r="B459">
            <v>39508</v>
          </cell>
          <cell r="C459" t="str">
            <v>16 ago 2001</v>
          </cell>
          <cell r="D459">
            <v>120899.77</v>
          </cell>
          <cell r="E459">
            <v>127020.32</v>
          </cell>
          <cell r="F459">
            <v>129458.26</v>
          </cell>
          <cell r="G459">
            <v>2437.94</v>
          </cell>
          <cell r="H459">
            <v>0</v>
          </cell>
          <cell r="I459">
            <v>806</v>
          </cell>
          <cell r="J459">
            <v>806</v>
          </cell>
          <cell r="K459">
            <v>7.5</v>
          </cell>
          <cell r="L459" t="str">
            <v>BOND</v>
          </cell>
          <cell r="M459" t="str">
            <v>NPV</v>
          </cell>
        </row>
        <row r="460">
          <cell r="A460" t="str">
            <v>36224WPZ0</v>
          </cell>
          <cell r="B460" t="str">
            <v>01 abr 2008</v>
          </cell>
          <cell r="C460" t="str">
            <v>16 ago 2001</v>
          </cell>
          <cell r="D460">
            <v>34743.65</v>
          </cell>
          <cell r="E460">
            <v>36263.69</v>
          </cell>
          <cell r="F460">
            <v>37326.15</v>
          </cell>
          <cell r="G460">
            <v>1062.46</v>
          </cell>
          <cell r="H460">
            <v>0</v>
          </cell>
          <cell r="I460">
            <v>217.15</v>
          </cell>
          <cell r="J460">
            <v>217.15</v>
          </cell>
          <cell r="K460">
            <v>7.5</v>
          </cell>
          <cell r="L460" t="str">
            <v>BOND</v>
          </cell>
          <cell r="M460" t="str">
            <v>NPV</v>
          </cell>
        </row>
        <row r="461">
          <cell r="A461" t="str">
            <v>36224WQC0</v>
          </cell>
          <cell r="B461" t="str">
            <v>01 abr 2008</v>
          </cell>
          <cell r="C461" t="str">
            <v>16 ago 2001</v>
          </cell>
          <cell r="D461">
            <v>72865.16</v>
          </cell>
          <cell r="E461">
            <v>74732.34</v>
          </cell>
          <cell r="F461">
            <v>76781.66</v>
          </cell>
          <cell r="G461">
            <v>2049.3200000000002</v>
          </cell>
          <cell r="H461">
            <v>0</v>
          </cell>
          <cell r="I461">
            <v>394.69</v>
          </cell>
          <cell r="J461">
            <v>394.69</v>
          </cell>
          <cell r="K461">
            <v>7.5</v>
          </cell>
          <cell r="L461" t="str">
            <v>BOND</v>
          </cell>
          <cell r="M461" t="str">
            <v>NPV</v>
          </cell>
        </row>
        <row r="462">
          <cell r="A462" t="str">
            <v>36224X2N0</v>
          </cell>
          <cell r="B462">
            <v>39508</v>
          </cell>
          <cell r="C462" t="str">
            <v>16 ago 2001</v>
          </cell>
          <cell r="D462">
            <v>87152.960000000006</v>
          </cell>
          <cell r="E462">
            <v>90965.9</v>
          </cell>
          <cell r="F462">
            <v>93631.039999999994</v>
          </cell>
          <cell r="G462">
            <v>2665.14</v>
          </cell>
          <cell r="H462">
            <v>0</v>
          </cell>
          <cell r="I462">
            <v>544.71</v>
          </cell>
          <cell r="J462">
            <v>544.71</v>
          </cell>
          <cell r="K462">
            <v>8</v>
          </cell>
          <cell r="L462" t="str">
            <v>BOND</v>
          </cell>
          <cell r="M462" t="str">
            <v>NPV</v>
          </cell>
        </row>
        <row r="463">
          <cell r="A463" t="str">
            <v>36224X4D0</v>
          </cell>
          <cell r="B463" t="str">
            <v>01 abr 2008</v>
          </cell>
          <cell r="C463" t="str">
            <v>16 ago 2001</v>
          </cell>
          <cell r="D463">
            <v>177538.56</v>
          </cell>
          <cell r="E463">
            <v>185305.86</v>
          </cell>
          <cell r="F463">
            <v>190735</v>
          </cell>
          <cell r="G463">
            <v>5429.14</v>
          </cell>
          <cell r="H463">
            <v>0</v>
          </cell>
          <cell r="I463">
            <v>1109.6199999999999</v>
          </cell>
          <cell r="J463">
            <v>1109.6199999999999</v>
          </cell>
          <cell r="K463">
            <v>6.5</v>
          </cell>
          <cell r="L463" t="str">
            <v>BOND</v>
          </cell>
          <cell r="M463" t="str">
            <v>NPV</v>
          </cell>
        </row>
        <row r="464">
          <cell r="A464" t="str">
            <v>36224XBW0</v>
          </cell>
          <cell r="B464">
            <v>44866</v>
          </cell>
          <cell r="C464" t="str">
            <v>20 dic 2001</v>
          </cell>
          <cell r="D464">
            <v>83600.100000000006</v>
          </cell>
          <cell r="E464">
            <v>85846.85</v>
          </cell>
          <cell r="F464">
            <v>87743.32</v>
          </cell>
          <cell r="G464">
            <v>1896.47</v>
          </cell>
          <cell r="H464">
            <v>0</v>
          </cell>
          <cell r="I464">
            <v>487.67</v>
          </cell>
          <cell r="J464">
            <v>487.67</v>
          </cell>
          <cell r="K464">
            <v>7</v>
          </cell>
          <cell r="L464" t="str">
            <v>BOND</v>
          </cell>
          <cell r="M464" t="str">
            <v>NPV</v>
          </cell>
        </row>
        <row r="465">
          <cell r="A465" t="str">
            <v>36224XD32</v>
          </cell>
          <cell r="B465">
            <v>39387</v>
          </cell>
          <cell r="C465" t="str">
            <v>16 ago 2001</v>
          </cell>
          <cell r="D465">
            <v>119014.46</v>
          </cell>
          <cell r="E465">
            <v>123254.34</v>
          </cell>
          <cell r="F465">
            <v>127494.24</v>
          </cell>
          <cell r="G465">
            <v>4239.8999999999996</v>
          </cell>
          <cell r="H465">
            <v>0</v>
          </cell>
          <cell r="I465">
            <v>694.25</v>
          </cell>
          <cell r="J465">
            <v>694.25</v>
          </cell>
          <cell r="K465">
            <v>7.5</v>
          </cell>
          <cell r="L465" t="str">
            <v>BOND</v>
          </cell>
          <cell r="M465" t="str">
            <v>NPV</v>
          </cell>
        </row>
        <row r="466">
          <cell r="A466" t="str">
            <v>36224XMT5</v>
          </cell>
          <cell r="B466" t="str">
            <v>01 ene 2008</v>
          </cell>
          <cell r="C466">
            <v>36573</v>
          </cell>
          <cell r="D466">
            <v>64176.67</v>
          </cell>
          <cell r="E466">
            <v>63354.43</v>
          </cell>
          <cell r="F466">
            <v>68749.259999999995</v>
          </cell>
          <cell r="G466">
            <v>5394.83</v>
          </cell>
          <cell r="H466">
            <v>0</v>
          </cell>
          <cell r="I466">
            <v>374.36</v>
          </cell>
          <cell r="J466">
            <v>374.36</v>
          </cell>
          <cell r="K466">
            <v>7</v>
          </cell>
          <cell r="L466" t="str">
            <v>30F360</v>
          </cell>
          <cell r="M466" t="str">
            <v>NPV</v>
          </cell>
        </row>
        <row r="467">
          <cell r="A467" t="str">
            <v>36224XP88</v>
          </cell>
          <cell r="B467" t="str">
            <v>01 abr 2008</v>
          </cell>
          <cell r="C467" t="str">
            <v>16 ago 2001</v>
          </cell>
          <cell r="D467">
            <v>145842.18</v>
          </cell>
          <cell r="E467">
            <v>152222.78</v>
          </cell>
          <cell r="F467">
            <v>156682.63</v>
          </cell>
          <cell r="G467">
            <v>4459.8500000000004</v>
          </cell>
          <cell r="H467">
            <v>0</v>
          </cell>
          <cell r="I467">
            <v>911.51</v>
          </cell>
          <cell r="J467">
            <v>911.51</v>
          </cell>
          <cell r="K467">
            <v>7.5</v>
          </cell>
          <cell r="L467" t="str">
            <v>BOND</v>
          </cell>
          <cell r="M467" t="str">
            <v>NPV</v>
          </cell>
        </row>
        <row r="468">
          <cell r="A468" t="str">
            <v>36224XPW5</v>
          </cell>
          <cell r="B468">
            <v>39508</v>
          </cell>
          <cell r="C468" t="str">
            <v>16 ago 2001</v>
          </cell>
          <cell r="D468">
            <v>46790.54</v>
          </cell>
          <cell r="E468">
            <v>48837.62</v>
          </cell>
          <cell r="F468">
            <v>50257.72</v>
          </cell>
          <cell r="G468">
            <v>1420.1</v>
          </cell>
          <cell r="H468">
            <v>0</v>
          </cell>
          <cell r="I468">
            <v>292.44</v>
          </cell>
          <cell r="J468">
            <v>292.44</v>
          </cell>
          <cell r="K468">
            <v>7.5</v>
          </cell>
          <cell r="L468" t="str">
            <v>BOND</v>
          </cell>
          <cell r="M468" t="str">
            <v>NPV</v>
          </cell>
        </row>
        <row r="469">
          <cell r="A469" t="str">
            <v>36224XPX3</v>
          </cell>
          <cell r="B469">
            <v>39508</v>
          </cell>
          <cell r="C469" t="str">
            <v>16 ago 2001</v>
          </cell>
          <cell r="D469">
            <v>415671.75</v>
          </cell>
          <cell r="E469">
            <v>430480.06</v>
          </cell>
          <cell r="F469">
            <v>445288.36</v>
          </cell>
          <cell r="G469">
            <v>14808.3</v>
          </cell>
          <cell r="H469">
            <v>0</v>
          </cell>
          <cell r="I469">
            <v>2424.75</v>
          </cell>
          <cell r="J469">
            <v>2424.75</v>
          </cell>
          <cell r="K469">
            <v>7.5</v>
          </cell>
          <cell r="L469" t="str">
            <v>BOND</v>
          </cell>
          <cell r="M469" t="str">
            <v>NPV</v>
          </cell>
        </row>
        <row r="470">
          <cell r="A470" t="str">
            <v>36224XX97</v>
          </cell>
          <cell r="B470">
            <v>39508</v>
          </cell>
          <cell r="C470" t="str">
            <v>16 ago 2001</v>
          </cell>
          <cell r="D470">
            <v>91455.59</v>
          </cell>
          <cell r="E470">
            <v>95456.78</v>
          </cell>
          <cell r="F470">
            <v>98253.48</v>
          </cell>
          <cell r="G470">
            <v>2796.7</v>
          </cell>
          <cell r="H470">
            <v>0</v>
          </cell>
          <cell r="I470">
            <v>571.6</v>
          </cell>
          <cell r="J470">
            <v>571.6</v>
          </cell>
          <cell r="K470">
            <v>7</v>
          </cell>
          <cell r="L470" t="str">
            <v>BOND</v>
          </cell>
          <cell r="M470" t="str">
            <v>NPV</v>
          </cell>
        </row>
        <row r="471">
          <cell r="A471" t="str">
            <v>36224XXT3</v>
          </cell>
          <cell r="B471">
            <v>39479</v>
          </cell>
          <cell r="C471" t="str">
            <v>16 ago 2001</v>
          </cell>
          <cell r="D471">
            <v>57285.37</v>
          </cell>
          <cell r="E471">
            <v>59791.6</v>
          </cell>
          <cell r="F471">
            <v>61530.22</v>
          </cell>
          <cell r="G471">
            <v>1738.62</v>
          </cell>
          <cell r="H471">
            <v>0</v>
          </cell>
          <cell r="I471">
            <v>358.03</v>
          </cell>
          <cell r="J471">
            <v>358.03</v>
          </cell>
          <cell r="K471">
            <v>7.5</v>
          </cell>
          <cell r="L471" t="str">
            <v>BOND</v>
          </cell>
          <cell r="M471" t="str">
            <v>NPV</v>
          </cell>
        </row>
        <row r="472">
          <cell r="A472" t="str">
            <v>36224YCY3</v>
          </cell>
          <cell r="B472">
            <v>39387</v>
          </cell>
          <cell r="C472" t="str">
            <v>16 ago 2001</v>
          </cell>
          <cell r="D472">
            <v>14907.05</v>
          </cell>
          <cell r="E472">
            <v>15559.23</v>
          </cell>
          <cell r="F472">
            <v>16011.66</v>
          </cell>
          <cell r="G472">
            <v>452.43</v>
          </cell>
          <cell r="H472">
            <v>0</v>
          </cell>
          <cell r="I472">
            <v>93.17</v>
          </cell>
          <cell r="J472">
            <v>93.17</v>
          </cell>
          <cell r="K472">
            <v>7</v>
          </cell>
          <cell r="L472" t="str">
            <v>BOND</v>
          </cell>
          <cell r="M472" t="str">
            <v>NPV</v>
          </cell>
        </row>
        <row r="473">
          <cell r="A473" t="str">
            <v>36224YM22</v>
          </cell>
          <cell r="B473" t="str">
            <v>01 dic 2022</v>
          </cell>
          <cell r="C473" t="str">
            <v>20 dic 2001</v>
          </cell>
          <cell r="D473">
            <v>69291.97</v>
          </cell>
          <cell r="E473">
            <v>71154.2</v>
          </cell>
          <cell r="F473">
            <v>72726.080000000002</v>
          </cell>
          <cell r="G473">
            <v>1571.88</v>
          </cell>
          <cell r="H473">
            <v>0</v>
          </cell>
          <cell r="I473">
            <v>404.2</v>
          </cell>
          <cell r="J473">
            <v>404.2</v>
          </cell>
          <cell r="K473">
            <v>7</v>
          </cell>
          <cell r="L473" t="str">
            <v>BOND</v>
          </cell>
          <cell r="M473" t="str">
            <v>NPV</v>
          </cell>
        </row>
        <row r="474">
          <cell r="A474" t="str">
            <v>36224YQK8</v>
          </cell>
          <cell r="B474">
            <v>39508</v>
          </cell>
          <cell r="C474" t="str">
            <v>16 ago 2001</v>
          </cell>
          <cell r="D474">
            <v>148056.35999999999</v>
          </cell>
          <cell r="E474">
            <v>153330.87</v>
          </cell>
          <cell r="F474">
            <v>158605.38</v>
          </cell>
          <cell r="G474">
            <v>5274.51</v>
          </cell>
          <cell r="H474">
            <v>0</v>
          </cell>
          <cell r="I474">
            <v>863.66</v>
          </cell>
          <cell r="J474">
            <v>863.66</v>
          </cell>
          <cell r="K474">
            <v>7.5</v>
          </cell>
          <cell r="L474" t="str">
            <v>BOND</v>
          </cell>
          <cell r="M474" t="str">
            <v>NPV</v>
          </cell>
        </row>
        <row r="475">
          <cell r="A475" t="str">
            <v>36224YQL6</v>
          </cell>
          <cell r="B475">
            <v>39508</v>
          </cell>
          <cell r="C475" t="str">
            <v>16 ago 2001</v>
          </cell>
          <cell r="D475">
            <v>101388.06</v>
          </cell>
          <cell r="E475">
            <v>105000</v>
          </cell>
          <cell r="F475">
            <v>108611.96</v>
          </cell>
          <cell r="G475">
            <v>3611.96</v>
          </cell>
          <cell r="H475">
            <v>0</v>
          </cell>
          <cell r="I475">
            <v>591.42999999999995</v>
          </cell>
          <cell r="J475">
            <v>591.42999999999995</v>
          </cell>
          <cell r="K475">
            <v>7.5</v>
          </cell>
          <cell r="L475" t="str">
            <v>BOND</v>
          </cell>
          <cell r="M475" t="str">
            <v>NPV</v>
          </cell>
        </row>
        <row r="476">
          <cell r="A476" t="str">
            <v>36225AA91</v>
          </cell>
          <cell r="B476" t="str">
            <v>01 dic 2023</v>
          </cell>
          <cell r="C476" t="str">
            <v>25 ene 2000</v>
          </cell>
          <cell r="D476">
            <v>5390147.5599999996</v>
          </cell>
          <cell r="E476">
            <v>5090320.6100000003</v>
          </cell>
          <cell r="F476">
            <v>5582171.5700000003</v>
          </cell>
          <cell r="G476">
            <v>491850.96</v>
          </cell>
          <cell r="H476">
            <v>0</v>
          </cell>
          <cell r="I476">
            <v>29196.63</v>
          </cell>
          <cell r="J476">
            <v>29196.63</v>
          </cell>
          <cell r="K476">
            <v>6.5</v>
          </cell>
          <cell r="L476" t="str">
            <v>30F360</v>
          </cell>
          <cell r="M476" t="str">
            <v>NPV</v>
          </cell>
        </row>
        <row r="477">
          <cell r="A477" t="str">
            <v>36225ABA7</v>
          </cell>
          <cell r="B477">
            <v>45474</v>
          </cell>
          <cell r="C477" t="str">
            <v>25 ene 2000</v>
          </cell>
          <cell r="D477">
            <v>10802547.470000001</v>
          </cell>
          <cell r="E477">
            <v>10201655.77</v>
          </cell>
          <cell r="F477">
            <v>11187388.220000001</v>
          </cell>
          <cell r="G477">
            <v>985732.45</v>
          </cell>
          <cell r="H477">
            <v>0</v>
          </cell>
          <cell r="I477">
            <v>58513.8</v>
          </cell>
          <cell r="J477">
            <v>58513.8</v>
          </cell>
          <cell r="K477">
            <v>6.5</v>
          </cell>
          <cell r="L477" t="str">
            <v>30F360</v>
          </cell>
          <cell r="M477" t="str">
            <v>NPV</v>
          </cell>
        </row>
        <row r="478">
          <cell r="A478" t="str">
            <v>36225AK25</v>
          </cell>
          <cell r="B478" t="str">
            <v>01 ene 2011</v>
          </cell>
          <cell r="C478">
            <v>37396</v>
          </cell>
          <cell r="D478">
            <v>2289170.9700000002</v>
          </cell>
          <cell r="E478">
            <v>2359276.84</v>
          </cell>
          <cell r="F478">
            <v>2390398.11</v>
          </cell>
          <cell r="G478">
            <v>31121.27</v>
          </cell>
          <cell r="H478">
            <v>0</v>
          </cell>
          <cell r="I478">
            <v>11445.85</v>
          </cell>
          <cell r="J478">
            <v>11445.85</v>
          </cell>
          <cell r="K478">
            <v>6</v>
          </cell>
          <cell r="L478" t="str">
            <v>BOND</v>
          </cell>
          <cell r="M478" t="str">
            <v>NPV</v>
          </cell>
        </row>
        <row r="479">
          <cell r="A479" t="str">
            <v>36225AL73</v>
          </cell>
          <cell r="B479">
            <v>39934</v>
          </cell>
          <cell r="C479" t="str">
            <v>16 ago 2001</v>
          </cell>
          <cell r="D479">
            <v>662589.23</v>
          </cell>
          <cell r="E479">
            <v>679568.09</v>
          </cell>
          <cell r="F479">
            <v>698203.4</v>
          </cell>
          <cell r="G479">
            <v>18635.310000000001</v>
          </cell>
          <cell r="H479">
            <v>0</v>
          </cell>
          <cell r="I479">
            <v>3589.03</v>
          </cell>
          <cell r="J479">
            <v>3589.03</v>
          </cell>
          <cell r="K479">
            <v>6.5</v>
          </cell>
          <cell r="L479" t="str">
            <v>BOND</v>
          </cell>
          <cell r="M479" t="str">
            <v>NPV</v>
          </cell>
        </row>
        <row r="480">
          <cell r="A480" t="str">
            <v>36225AP46</v>
          </cell>
          <cell r="B480">
            <v>39203</v>
          </cell>
          <cell r="C480" t="str">
            <v>27 ago 2001</v>
          </cell>
          <cell r="D480">
            <v>3010549.56</v>
          </cell>
          <cell r="E480">
            <v>3149787.48</v>
          </cell>
          <cell r="F480">
            <v>3181849.83</v>
          </cell>
          <cell r="G480">
            <v>32062.35</v>
          </cell>
          <cell r="H480">
            <v>0</v>
          </cell>
          <cell r="I480">
            <v>20070.330000000002</v>
          </cell>
          <cell r="J480">
            <v>20070.330000000002</v>
          </cell>
          <cell r="K480">
            <v>8</v>
          </cell>
          <cell r="L480" t="str">
            <v>30F360</v>
          </cell>
          <cell r="M480" t="str">
            <v>NPV</v>
          </cell>
        </row>
        <row r="481">
          <cell r="A481" t="str">
            <v>36225AQP8</v>
          </cell>
          <cell r="B481">
            <v>39965</v>
          </cell>
          <cell r="C481" t="str">
            <v>16 ago 2001</v>
          </cell>
          <cell r="D481">
            <v>655803.61</v>
          </cell>
          <cell r="E481">
            <v>684495.01</v>
          </cell>
          <cell r="F481">
            <v>704549.49</v>
          </cell>
          <cell r="G481">
            <v>20054.48</v>
          </cell>
          <cell r="H481">
            <v>0</v>
          </cell>
          <cell r="I481">
            <v>4098.7700000000004</v>
          </cell>
          <cell r="J481">
            <v>4098.7700000000004</v>
          </cell>
          <cell r="K481">
            <v>7.5</v>
          </cell>
          <cell r="L481" t="str">
            <v>BOND</v>
          </cell>
          <cell r="M481" t="str">
            <v>NPV</v>
          </cell>
        </row>
        <row r="482">
          <cell r="A482" t="str">
            <v>36225AZT0</v>
          </cell>
          <cell r="B482">
            <v>41334</v>
          </cell>
          <cell r="C482">
            <v>37392</v>
          </cell>
          <cell r="D482">
            <v>21050333.109999999</v>
          </cell>
          <cell r="E482">
            <v>21754203.620000001</v>
          </cell>
          <cell r="F482">
            <v>22094008.629999999</v>
          </cell>
          <cell r="G482">
            <v>339805.01</v>
          </cell>
          <cell r="H482">
            <v>0</v>
          </cell>
          <cell r="I482">
            <v>114022.64</v>
          </cell>
          <cell r="J482">
            <v>114022.64</v>
          </cell>
          <cell r="K482">
            <v>6.5</v>
          </cell>
          <cell r="L482" t="str">
            <v>BOND</v>
          </cell>
          <cell r="M482" t="str">
            <v>NPV</v>
          </cell>
        </row>
        <row r="483">
          <cell r="A483" t="str">
            <v>36225BRE0</v>
          </cell>
          <cell r="B483">
            <v>42644</v>
          </cell>
          <cell r="C483">
            <v>37414</v>
          </cell>
          <cell r="D483">
            <v>11507631.460000001</v>
          </cell>
          <cell r="E483">
            <v>12217868.09</v>
          </cell>
          <cell r="F483">
            <v>12246996.779999999</v>
          </cell>
          <cell r="G483">
            <v>29128.69</v>
          </cell>
          <cell r="H483">
            <v>0</v>
          </cell>
          <cell r="I483">
            <v>71922.7</v>
          </cell>
          <cell r="J483">
            <v>71922.7</v>
          </cell>
          <cell r="K483">
            <v>7.5</v>
          </cell>
          <cell r="L483" t="str">
            <v>BOND</v>
          </cell>
          <cell r="M483" t="str">
            <v>NPV</v>
          </cell>
        </row>
        <row r="484">
          <cell r="A484" t="str">
            <v>3837H0MG5</v>
          </cell>
          <cell r="B484">
            <v>44470</v>
          </cell>
          <cell r="C484" t="str">
            <v>10 ene 2001</v>
          </cell>
          <cell r="D484">
            <v>1140985.71</v>
          </cell>
          <cell r="E484">
            <v>1154891.48</v>
          </cell>
          <cell r="F484">
            <v>1141156.8600000001</v>
          </cell>
          <cell r="G484">
            <v>-13734.62</v>
          </cell>
          <cell r="H484">
            <v>0</v>
          </cell>
          <cell r="I484">
            <v>6655.75</v>
          </cell>
          <cell r="J484">
            <v>6655.75</v>
          </cell>
          <cell r="K484">
            <v>7</v>
          </cell>
          <cell r="L484" t="str">
            <v>30F360</v>
          </cell>
          <cell r="M484" t="str">
            <v>NPV</v>
          </cell>
        </row>
        <row r="485">
          <cell r="A485" t="str">
            <v>3837H0MM2</v>
          </cell>
          <cell r="B485">
            <v>44713</v>
          </cell>
          <cell r="C485">
            <v>37216</v>
          </cell>
          <cell r="D485">
            <v>2274373.69</v>
          </cell>
          <cell r="E485">
            <v>2317018.19</v>
          </cell>
          <cell r="F485">
            <v>2291749.91</v>
          </cell>
          <cell r="G485">
            <v>-25268.28</v>
          </cell>
          <cell r="H485">
            <v>0</v>
          </cell>
          <cell r="I485">
            <v>13267.18</v>
          </cell>
          <cell r="J485">
            <v>13267.18</v>
          </cell>
          <cell r="K485">
            <v>7</v>
          </cell>
          <cell r="L485" t="str">
            <v>BOND</v>
          </cell>
          <cell r="M485" t="str">
            <v>NPV</v>
          </cell>
        </row>
        <row r="486">
          <cell r="A486" t="str">
            <v>3837H0NM1</v>
          </cell>
          <cell r="B486">
            <v>43009</v>
          </cell>
          <cell r="C486">
            <v>37064</v>
          </cell>
          <cell r="D486">
            <v>2738177.23</v>
          </cell>
          <cell r="E486">
            <v>2789518.05</v>
          </cell>
          <cell r="F486">
            <v>2778483.2</v>
          </cell>
          <cell r="G486">
            <v>-11034.85</v>
          </cell>
          <cell r="H486">
            <v>0</v>
          </cell>
          <cell r="I486">
            <v>14831.79</v>
          </cell>
          <cell r="J486">
            <v>14831.79</v>
          </cell>
          <cell r="K486">
            <v>6.5</v>
          </cell>
          <cell r="L486" t="str">
            <v>BOND</v>
          </cell>
          <cell r="M486" t="str">
            <v>NPV</v>
          </cell>
        </row>
        <row r="487">
          <cell r="A487" t="str">
            <v>3837H1PF2</v>
          </cell>
          <cell r="B487">
            <v>45078</v>
          </cell>
          <cell r="C487" t="str">
            <v>05 dic 2000</v>
          </cell>
          <cell r="D487">
            <v>2342952.1</v>
          </cell>
          <cell r="E487">
            <v>2334898.19</v>
          </cell>
          <cell r="F487">
            <v>2405532.35</v>
          </cell>
          <cell r="G487">
            <v>70634.16</v>
          </cell>
          <cell r="H487">
            <v>0</v>
          </cell>
          <cell r="I487">
            <v>12690.99</v>
          </cell>
          <cell r="J487">
            <v>12690.99</v>
          </cell>
          <cell r="K487">
            <v>6.5</v>
          </cell>
          <cell r="L487" t="str">
            <v>30F360</v>
          </cell>
          <cell r="M487" t="str">
            <v>NPV</v>
          </cell>
        </row>
        <row r="488">
          <cell r="A488" t="str">
            <v>3837H3D53</v>
          </cell>
          <cell r="B488">
            <v>39203</v>
          </cell>
          <cell r="C488">
            <v>36928</v>
          </cell>
          <cell r="D488">
            <v>4827529.6100000003</v>
          </cell>
          <cell r="E488">
            <v>5002527.57</v>
          </cell>
          <cell r="F488">
            <v>5100960.8899999997</v>
          </cell>
          <cell r="G488">
            <v>98433.32</v>
          </cell>
          <cell r="H488">
            <v>0</v>
          </cell>
          <cell r="I488">
            <v>30172.06</v>
          </cell>
          <cell r="J488">
            <v>30172.06</v>
          </cell>
          <cell r="K488">
            <v>7.5</v>
          </cell>
          <cell r="L488" t="str">
            <v>30F360</v>
          </cell>
          <cell r="M488" t="str">
            <v>NPV</v>
          </cell>
        </row>
        <row r="489">
          <cell r="A489" t="str">
            <v>3837H4AJ4</v>
          </cell>
          <cell r="B489" t="str">
            <v>01 ago 2006</v>
          </cell>
          <cell r="C489" t="str">
            <v>30 ene 2002</v>
          </cell>
          <cell r="D489">
            <v>8397222.6899999995</v>
          </cell>
          <cell r="E489">
            <v>8670132.4299999997</v>
          </cell>
          <cell r="F489">
            <v>8498913.0600000005</v>
          </cell>
          <cell r="G489">
            <v>-171219.37</v>
          </cell>
          <cell r="H489">
            <v>0</v>
          </cell>
          <cell r="I489">
            <v>52482.64</v>
          </cell>
          <cell r="J489">
            <v>52482.64</v>
          </cell>
          <cell r="K489">
            <v>7.5</v>
          </cell>
          <cell r="L489" t="str">
            <v>BOND</v>
          </cell>
          <cell r="M489" t="str">
            <v>NPV</v>
          </cell>
        </row>
        <row r="490">
          <cell r="A490" t="str">
            <v>3837H4MY8</v>
          </cell>
          <cell r="B490">
            <v>46661</v>
          </cell>
          <cell r="C490">
            <v>37200</v>
          </cell>
          <cell r="D490">
            <v>1810088.41</v>
          </cell>
          <cell r="E490">
            <v>1853078.01</v>
          </cell>
          <cell r="F490">
            <v>1810776.24</v>
          </cell>
          <cell r="G490">
            <v>-42301.77</v>
          </cell>
          <cell r="H490">
            <v>0</v>
          </cell>
          <cell r="I490">
            <v>12067.26</v>
          </cell>
          <cell r="J490">
            <v>12067.26</v>
          </cell>
          <cell r="K490">
            <v>8</v>
          </cell>
          <cell r="L490" t="str">
            <v>BOND</v>
          </cell>
          <cell r="M490" t="str">
            <v>NPV</v>
          </cell>
        </row>
        <row r="491">
          <cell r="A491" t="str">
            <v>3837H4ZY4</v>
          </cell>
          <cell r="B491" t="str">
            <v>01 abr 2011</v>
          </cell>
          <cell r="C491">
            <v>37043</v>
          </cell>
          <cell r="D491">
            <v>11726197.4</v>
          </cell>
          <cell r="E491">
            <v>12151272.060000001</v>
          </cell>
          <cell r="F491">
            <v>11982414.810000001</v>
          </cell>
          <cell r="G491">
            <v>-168857.25</v>
          </cell>
          <cell r="H491">
            <v>0</v>
          </cell>
          <cell r="I491">
            <v>75731.69</v>
          </cell>
          <cell r="J491">
            <v>75731.69</v>
          </cell>
          <cell r="K491">
            <v>7.75</v>
          </cell>
          <cell r="L491" t="str">
            <v>BOND</v>
          </cell>
          <cell r="M491" t="str">
            <v>NPV</v>
          </cell>
        </row>
        <row r="492">
          <cell r="A492" t="str">
            <v>BE0000275819</v>
          </cell>
          <cell r="B492">
            <v>38275</v>
          </cell>
          <cell r="C492" t="str">
            <v>21 ago 2001</v>
          </cell>
          <cell r="D492">
            <v>5000000</v>
          </cell>
          <cell r="E492">
            <v>5498000</v>
          </cell>
          <cell r="F492">
            <v>5414450</v>
          </cell>
          <cell r="G492">
            <v>-83550</v>
          </cell>
          <cell r="H492">
            <v>0</v>
          </cell>
          <cell r="I492">
            <v>307876.71000000002</v>
          </cell>
          <cell r="J492">
            <v>307876.71000000002</v>
          </cell>
          <cell r="K492">
            <v>7.75</v>
          </cell>
          <cell r="L492" t="str">
            <v>ACTUAL</v>
          </cell>
          <cell r="M492" t="str">
            <v>RPI</v>
          </cell>
        </row>
        <row r="493">
          <cell r="A493" t="str">
            <v>DE0001134963</v>
          </cell>
          <cell r="B493" t="str">
            <v>03 ene 2005</v>
          </cell>
          <cell r="C493" t="str">
            <v>25 ene 2002</v>
          </cell>
          <cell r="D493">
            <v>6500000</v>
          </cell>
          <cell r="E493">
            <v>7081100</v>
          </cell>
          <cell r="F493">
            <v>7030530</v>
          </cell>
          <cell r="G493">
            <v>-50570</v>
          </cell>
          <cell r="H493">
            <v>28893.84</v>
          </cell>
          <cell r="I493">
            <v>246910.95</v>
          </cell>
          <cell r="J493">
            <v>275804.79000000004</v>
          </cell>
          <cell r="K493">
            <v>7.38</v>
          </cell>
          <cell r="L493" t="str">
            <v>ACTUAL</v>
          </cell>
          <cell r="M493" t="str">
            <v>RPI</v>
          </cell>
        </row>
        <row r="494">
          <cell r="A494" t="str">
            <v>DE0001141356</v>
          </cell>
          <cell r="B494">
            <v>38492</v>
          </cell>
          <cell r="C494">
            <v>37069</v>
          </cell>
          <cell r="D494">
            <v>1000000</v>
          </cell>
          <cell r="E494">
            <v>1021300</v>
          </cell>
          <cell r="F494">
            <v>1031520</v>
          </cell>
          <cell r="G494">
            <v>10220</v>
          </cell>
          <cell r="H494">
            <v>0</v>
          </cell>
          <cell r="I494">
            <v>10000</v>
          </cell>
          <cell r="J494">
            <v>10000</v>
          </cell>
          <cell r="K494">
            <v>5</v>
          </cell>
          <cell r="L494" t="str">
            <v>ACTUAL</v>
          </cell>
          <cell r="M494" t="str">
            <v>OFC</v>
          </cell>
        </row>
        <row r="495">
          <cell r="A495" t="str">
            <v>DK0009917833</v>
          </cell>
          <cell r="B495" t="str">
            <v>15 dic 2004</v>
          </cell>
          <cell r="C495">
            <v>37404</v>
          </cell>
          <cell r="D495">
            <v>40000000</v>
          </cell>
          <cell r="E495">
            <v>42104000</v>
          </cell>
          <cell r="F495">
            <v>42509960</v>
          </cell>
          <cell r="G495">
            <v>405960</v>
          </cell>
          <cell r="H495">
            <v>1258082.19</v>
          </cell>
          <cell r="I495">
            <v>498630.14</v>
          </cell>
          <cell r="J495">
            <v>1756712.33</v>
          </cell>
          <cell r="K495">
            <v>7</v>
          </cell>
          <cell r="L495" t="str">
            <v>ACTUAL</v>
          </cell>
          <cell r="M495" t="str">
            <v>RPI</v>
          </cell>
        </row>
        <row r="496">
          <cell r="A496" t="str">
            <v>FR0000499311</v>
          </cell>
          <cell r="B496" t="str">
            <v>07 abr 2005</v>
          </cell>
          <cell r="C496">
            <v>37207</v>
          </cell>
          <cell r="D496">
            <v>1000000</v>
          </cell>
          <cell r="E496">
            <v>999700</v>
          </cell>
          <cell r="F496">
            <v>1001550</v>
          </cell>
          <cell r="G496">
            <v>1850</v>
          </cell>
          <cell r="H496">
            <v>0</v>
          </cell>
          <cell r="I496">
            <v>2358.67</v>
          </cell>
          <cell r="J496">
            <v>2358.67</v>
          </cell>
          <cell r="K496">
            <v>3.54</v>
          </cell>
          <cell r="L496" t="str">
            <v>A360</v>
          </cell>
          <cell r="M496" t="str">
            <v>NPV</v>
          </cell>
        </row>
        <row r="497">
          <cell r="A497" t="str">
            <v>FR0101659813</v>
          </cell>
          <cell r="B497">
            <v>38545</v>
          </cell>
          <cell r="C497" t="str">
            <v>10 abr 2001</v>
          </cell>
          <cell r="D497">
            <v>2000000</v>
          </cell>
          <cell r="E497">
            <v>2041800</v>
          </cell>
          <cell r="F497">
            <v>2060620</v>
          </cell>
          <cell r="G497">
            <v>18820</v>
          </cell>
          <cell r="H497">
            <v>0</v>
          </cell>
          <cell r="I497">
            <v>5479.45</v>
          </cell>
          <cell r="J497">
            <v>5479.45</v>
          </cell>
          <cell r="K497">
            <v>5</v>
          </cell>
          <cell r="L497" t="str">
            <v>ACTUAL</v>
          </cell>
          <cell r="M497" t="str">
            <v>RPI</v>
          </cell>
        </row>
        <row r="498">
          <cell r="A498" t="str">
            <v>FR0104446457</v>
          </cell>
          <cell r="B498" t="str">
            <v>29 ago 2002</v>
          </cell>
          <cell r="C498">
            <v>37431</v>
          </cell>
          <cell r="D498">
            <v>11000000</v>
          </cell>
          <cell r="E498">
            <v>10932654.810000001</v>
          </cell>
          <cell r="F498">
            <v>10969200</v>
          </cell>
          <cell r="G498">
            <v>36545.19</v>
          </cell>
          <cell r="H498">
            <v>0</v>
          </cell>
          <cell r="I498">
            <v>0</v>
          </cell>
          <cell r="J498">
            <v>0</v>
          </cell>
          <cell r="K498">
            <v>3.36</v>
          </cell>
          <cell r="L498" t="str">
            <v>A360</v>
          </cell>
          <cell r="M498" t="str">
            <v>TBL</v>
          </cell>
        </row>
        <row r="499">
          <cell r="A499" t="str">
            <v>FR0104446564</v>
          </cell>
          <cell r="B499" t="str">
            <v>27 dic 2002</v>
          </cell>
          <cell r="C499">
            <v>37435</v>
          </cell>
          <cell r="D499">
            <v>4000000</v>
          </cell>
          <cell r="E499">
            <v>3931527</v>
          </cell>
          <cell r="F499">
            <v>3945600</v>
          </cell>
          <cell r="G499">
            <v>14073</v>
          </cell>
          <cell r="H499">
            <v>0</v>
          </cell>
          <cell r="I499">
            <v>0</v>
          </cell>
          <cell r="J499">
            <v>0</v>
          </cell>
          <cell r="K499">
            <v>3.45</v>
          </cell>
          <cell r="L499" t="str">
            <v>A360</v>
          </cell>
          <cell r="M499" t="str">
            <v>DIS</v>
          </cell>
        </row>
        <row r="500">
          <cell r="A500" t="str">
            <v>IT0001305454</v>
          </cell>
          <cell r="B500">
            <v>38018</v>
          </cell>
          <cell r="C500">
            <v>36811</v>
          </cell>
          <cell r="D500">
            <v>700000</v>
          </cell>
          <cell r="E500">
            <v>656740</v>
          </cell>
          <cell r="F500">
            <v>697263</v>
          </cell>
          <cell r="G500">
            <v>40523</v>
          </cell>
          <cell r="H500">
            <v>0</v>
          </cell>
          <cell r="I500">
            <v>11375</v>
          </cell>
          <cell r="J500">
            <v>11375</v>
          </cell>
          <cell r="K500">
            <v>3.25</v>
          </cell>
          <cell r="L500" t="str">
            <v>ACTUAL</v>
          </cell>
          <cell r="M500" t="str">
            <v>RPI</v>
          </cell>
        </row>
        <row r="501">
          <cell r="A501" t="str">
            <v>IT0001326567</v>
          </cell>
          <cell r="B501" t="str">
            <v>15 abr 2004</v>
          </cell>
          <cell r="C501" t="str">
            <v>07 ago 2001</v>
          </cell>
          <cell r="D501">
            <v>6000000</v>
          </cell>
          <cell r="E501">
            <v>5835000</v>
          </cell>
          <cell r="F501">
            <v>5968980</v>
          </cell>
          <cell r="G501">
            <v>133980</v>
          </cell>
          <cell r="H501">
            <v>0</v>
          </cell>
          <cell r="I501">
            <v>57541.2</v>
          </cell>
          <cell r="J501">
            <v>57541.2</v>
          </cell>
          <cell r="K501">
            <v>3.25</v>
          </cell>
          <cell r="L501" t="str">
            <v>ACTUAL</v>
          </cell>
          <cell r="M501" t="str">
            <v>RPI</v>
          </cell>
        </row>
        <row r="502">
          <cell r="A502" t="str">
            <v>IT0003101992</v>
          </cell>
          <cell r="B502">
            <v>38061</v>
          </cell>
          <cell r="C502" t="str">
            <v>21 ago 2001</v>
          </cell>
          <cell r="D502">
            <v>6000000</v>
          </cell>
          <cell r="E502">
            <v>6042000</v>
          </cell>
          <cell r="F502">
            <v>6087300</v>
          </cell>
          <cell r="G502">
            <v>45300</v>
          </cell>
          <cell r="H502">
            <v>0</v>
          </cell>
          <cell r="I502">
            <v>101983.8</v>
          </cell>
          <cell r="J502">
            <v>101983.8</v>
          </cell>
          <cell r="K502">
            <v>4.5</v>
          </cell>
          <cell r="L502" t="str">
            <v>ACTUAL</v>
          </cell>
          <cell r="M502" t="str">
            <v>RPI</v>
          </cell>
        </row>
        <row r="503">
          <cell r="A503" t="str">
            <v>NL0000102663</v>
          </cell>
          <cell r="B503">
            <v>38548</v>
          </cell>
          <cell r="C503">
            <v>37411</v>
          </cell>
          <cell r="D503">
            <v>2600000</v>
          </cell>
          <cell r="E503">
            <v>2557360</v>
          </cell>
          <cell r="F503">
            <v>2604550</v>
          </cell>
          <cell r="G503">
            <v>47190</v>
          </cell>
          <cell r="H503">
            <v>41030.14</v>
          </cell>
          <cell r="I503">
            <v>16526.02</v>
          </cell>
          <cell r="J503">
            <v>57556.160000000003</v>
          </cell>
          <cell r="K503">
            <v>4</v>
          </cell>
          <cell r="L503" t="str">
            <v>ACTUAL</v>
          </cell>
          <cell r="M503" t="str">
            <v>OFC</v>
          </cell>
        </row>
        <row r="504">
          <cell r="A504" t="str">
            <v>SE0000306805</v>
          </cell>
          <cell r="B504" t="str">
            <v>01 dic 2008</v>
          </cell>
          <cell r="C504">
            <v>37431</v>
          </cell>
          <cell r="D504">
            <v>105000000</v>
          </cell>
          <cell r="E504">
            <v>120582349.93000001</v>
          </cell>
          <cell r="F504">
            <v>121514610</v>
          </cell>
          <cell r="G504">
            <v>932260.07</v>
          </cell>
          <cell r="H504">
            <v>2025864.18</v>
          </cell>
          <cell r="I504">
            <v>1099717.23</v>
          </cell>
          <cell r="J504">
            <v>3125581.41</v>
          </cell>
          <cell r="K504">
            <v>4.47</v>
          </cell>
          <cell r="L504" t="str">
            <v>EBOND</v>
          </cell>
          <cell r="M504" t="str">
            <v>NPV</v>
          </cell>
        </row>
        <row r="505">
          <cell r="A505" t="str">
            <v>SE0000555955</v>
          </cell>
          <cell r="B505" t="str">
            <v>01 dic 2015</v>
          </cell>
          <cell r="C505">
            <v>37426</v>
          </cell>
          <cell r="D505">
            <v>20000000</v>
          </cell>
          <cell r="E505">
            <v>20987000</v>
          </cell>
          <cell r="F505">
            <v>21383920</v>
          </cell>
          <cell r="G505">
            <v>396920</v>
          </cell>
          <cell r="H505">
            <v>409434.43</v>
          </cell>
          <cell r="I505">
            <v>88926.23</v>
          </cell>
          <cell r="J505">
            <v>498360.66</v>
          </cell>
          <cell r="K505">
            <v>3.74</v>
          </cell>
          <cell r="L505" t="str">
            <v>EBOND</v>
          </cell>
          <cell r="M505" t="str">
            <v>NPV</v>
          </cell>
        </row>
        <row r="506">
          <cell r="A506" t="str">
            <v>US008281AK33</v>
          </cell>
          <cell r="B506">
            <v>38261</v>
          </cell>
          <cell r="C506" t="str">
            <v>06 dic 2000</v>
          </cell>
          <cell r="D506">
            <v>6000000</v>
          </cell>
          <cell r="E506">
            <v>6059280</v>
          </cell>
          <cell r="F506">
            <v>6472253.1299999999</v>
          </cell>
          <cell r="G506">
            <v>412973.13</v>
          </cell>
          <cell r="H506">
            <v>0</v>
          </cell>
          <cell r="I506">
            <v>135000</v>
          </cell>
          <cell r="J506">
            <v>135000</v>
          </cell>
          <cell r="K506">
            <v>6.75</v>
          </cell>
          <cell r="L506" t="str">
            <v>BOND</v>
          </cell>
          <cell r="M506" t="str">
            <v>OFC</v>
          </cell>
        </row>
        <row r="507">
          <cell r="A507" t="str">
            <v>US312923S716</v>
          </cell>
          <cell r="B507">
            <v>38888</v>
          </cell>
          <cell r="C507">
            <v>37091</v>
          </cell>
          <cell r="D507">
            <v>14000000</v>
          </cell>
          <cell r="E507">
            <v>14004375</v>
          </cell>
          <cell r="F507">
            <v>14419944.550000001</v>
          </cell>
          <cell r="G507">
            <v>415569.55</v>
          </cell>
          <cell r="H507">
            <v>0</v>
          </cell>
          <cell r="I507">
            <v>89687.5</v>
          </cell>
          <cell r="J507">
            <v>89687.5</v>
          </cell>
          <cell r="K507">
            <v>5.63</v>
          </cell>
          <cell r="L507" t="str">
            <v>BOND</v>
          </cell>
          <cell r="M507" t="str">
            <v>RPI</v>
          </cell>
        </row>
        <row r="508">
          <cell r="A508" t="str">
            <v>US312924BB81</v>
          </cell>
          <cell r="B508" t="str">
            <v>16 ago 2006</v>
          </cell>
          <cell r="C508">
            <v>37144</v>
          </cell>
          <cell r="D508">
            <v>9000000</v>
          </cell>
          <cell r="E508">
            <v>9003960</v>
          </cell>
          <cell r="F508">
            <v>9444027.8300000001</v>
          </cell>
          <cell r="G508">
            <v>440067.83</v>
          </cell>
          <cell r="H508">
            <v>0</v>
          </cell>
          <cell r="I508">
            <v>221718.75</v>
          </cell>
          <cell r="J508">
            <v>221718.75</v>
          </cell>
          <cell r="K508">
            <v>5.38</v>
          </cell>
          <cell r="L508" t="str">
            <v>BOND</v>
          </cell>
          <cell r="M508" t="str">
            <v>RPI</v>
          </cell>
        </row>
        <row r="509">
          <cell r="A509" t="str">
            <v>US312925FF25</v>
          </cell>
          <cell r="B509" t="str">
            <v>11 abr 2005</v>
          </cell>
          <cell r="C509" t="str">
            <v>16 abr 2002</v>
          </cell>
          <cell r="D509">
            <v>8000000</v>
          </cell>
          <cell r="E509">
            <v>8011484.3799999999</v>
          </cell>
          <cell r="F509">
            <v>8146096.25</v>
          </cell>
          <cell r="G509">
            <v>134611.87</v>
          </cell>
          <cell r="H509">
            <v>642.36</v>
          </cell>
          <cell r="I509">
            <v>112413.19</v>
          </cell>
          <cell r="J509">
            <v>113055.55</v>
          </cell>
          <cell r="K509">
            <v>4.63</v>
          </cell>
          <cell r="L509" t="str">
            <v>BOND</v>
          </cell>
          <cell r="M509" t="str">
            <v>RPI</v>
          </cell>
        </row>
        <row r="510">
          <cell r="A510" t="str">
            <v>US31359MLN10</v>
          </cell>
          <cell r="B510">
            <v>39038</v>
          </cell>
          <cell r="C510">
            <v>37442</v>
          </cell>
          <cell r="D510">
            <v>1000000</v>
          </cell>
          <cell r="E510">
            <v>982900</v>
          </cell>
          <cell r="F510">
            <v>1004502.69</v>
          </cell>
          <cell r="G510">
            <v>21602.69</v>
          </cell>
          <cell r="H510">
            <v>5333.33</v>
          </cell>
          <cell r="I510">
            <v>2888.89</v>
          </cell>
          <cell r="J510">
            <v>8222.2199999999993</v>
          </cell>
          <cell r="K510">
            <v>4</v>
          </cell>
          <cell r="L510" t="str">
            <v>BOND</v>
          </cell>
          <cell r="M510" t="str">
            <v>OFC</v>
          </cell>
        </row>
        <row r="511">
          <cell r="A511" t="str">
            <v>US31359MNQ23</v>
          </cell>
          <cell r="B511">
            <v>38197</v>
          </cell>
          <cell r="C511">
            <v>37466</v>
          </cell>
          <cell r="D511">
            <v>2000000</v>
          </cell>
          <cell r="E511">
            <v>1999375</v>
          </cell>
          <cell r="F511">
            <v>2016690.74</v>
          </cell>
          <cell r="G511">
            <v>17315.740000000002</v>
          </cell>
          <cell r="H511">
            <v>0</v>
          </cell>
          <cell r="I511">
            <v>333.33</v>
          </cell>
          <cell r="J511">
            <v>333.33</v>
          </cell>
          <cell r="K511">
            <v>3</v>
          </cell>
          <cell r="L511" t="str">
            <v>BOND</v>
          </cell>
          <cell r="M511" t="str">
            <v>RPI</v>
          </cell>
        </row>
        <row r="512">
          <cell r="A512" t="str">
            <v>US3136F03X87</v>
          </cell>
          <cell r="B512">
            <v>38677</v>
          </cell>
          <cell r="C512" t="str">
            <v>07 ene 2002</v>
          </cell>
          <cell r="D512">
            <v>5000000</v>
          </cell>
          <cell r="E512">
            <v>4822656.25</v>
          </cell>
          <cell r="F512">
            <v>5069273.37</v>
          </cell>
          <cell r="G512">
            <v>246617.12</v>
          </cell>
          <cell r="H512">
            <v>0</v>
          </cell>
          <cell r="I512">
            <v>37673.61</v>
          </cell>
          <cell r="J512">
            <v>37673.61</v>
          </cell>
          <cell r="K512">
            <v>3.88</v>
          </cell>
          <cell r="L512" t="str">
            <v>BOND</v>
          </cell>
          <cell r="M512" t="str">
            <v>RPI</v>
          </cell>
        </row>
        <row r="513">
          <cell r="A513" t="str">
            <v>US3136F1K416</v>
          </cell>
          <cell r="B513">
            <v>38492</v>
          </cell>
          <cell r="C513">
            <v>37396</v>
          </cell>
          <cell r="D513">
            <v>9300000</v>
          </cell>
          <cell r="E513">
            <v>9233691</v>
          </cell>
          <cell r="F513">
            <v>9522199.7799999993</v>
          </cell>
          <cell r="G513">
            <v>288508.78000000003</v>
          </cell>
          <cell r="H513">
            <v>0</v>
          </cell>
          <cell r="I513">
            <v>76117.919999999998</v>
          </cell>
          <cell r="J513">
            <v>76117.919999999998</v>
          </cell>
          <cell r="K513">
            <v>4.1500000000000004</v>
          </cell>
          <cell r="L513" t="str">
            <v>BOND</v>
          </cell>
          <cell r="M513" t="str">
            <v>RPI</v>
          </cell>
        </row>
        <row r="514">
          <cell r="A514" t="str">
            <v>US458182CF76</v>
          </cell>
          <cell r="B514">
            <v>38022</v>
          </cell>
          <cell r="C514" t="str">
            <v>24 ene 2000</v>
          </cell>
          <cell r="D514">
            <v>14500000</v>
          </cell>
          <cell r="E514">
            <v>13498157.74</v>
          </cell>
          <cell r="F514">
            <v>15115307.470000001</v>
          </cell>
          <cell r="G514">
            <v>1617149.73</v>
          </cell>
          <cell r="H514">
            <v>0</v>
          </cell>
          <cell r="I514">
            <v>363305.56</v>
          </cell>
          <cell r="J514">
            <v>363305.56</v>
          </cell>
          <cell r="K514">
            <v>5.13</v>
          </cell>
          <cell r="L514" t="str">
            <v>EBOND</v>
          </cell>
          <cell r="M514" t="str">
            <v>RPI</v>
          </cell>
        </row>
        <row r="515">
          <cell r="A515" t="str">
            <v>US459056QA84</v>
          </cell>
          <cell r="B515" t="str">
            <v>27 ene 2005</v>
          </cell>
          <cell r="C515">
            <v>37447</v>
          </cell>
          <cell r="D515">
            <v>14150000</v>
          </cell>
          <cell r="E515">
            <v>15391238</v>
          </cell>
          <cell r="F515">
            <v>15538024.039999999</v>
          </cell>
          <cell r="G515">
            <v>146786.04</v>
          </cell>
          <cell r="H515">
            <v>0</v>
          </cell>
          <cell r="I515">
            <v>11005.56</v>
          </cell>
          <cell r="J515">
            <v>11005.56</v>
          </cell>
          <cell r="K515">
            <v>7</v>
          </cell>
          <cell r="L515" t="str">
            <v>EBOND</v>
          </cell>
          <cell r="M515" t="str">
            <v>RPI</v>
          </cell>
        </row>
        <row r="516">
          <cell r="A516" t="str">
            <v>US45950VAG14</v>
          </cell>
          <cell r="B516" t="str">
            <v>06 abr 2005</v>
          </cell>
          <cell r="C516">
            <v>37050</v>
          </cell>
          <cell r="D516">
            <v>10000000</v>
          </cell>
          <cell r="E516">
            <v>10635900</v>
          </cell>
          <cell r="F516">
            <v>11047410.27</v>
          </cell>
          <cell r="G516">
            <v>411510.27</v>
          </cell>
          <cell r="H516">
            <v>0</v>
          </cell>
          <cell r="I516">
            <v>227604.17</v>
          </cell>
          <cell r="J516">
            <v>227604.17</v>
          </cell>
          <cell r="K516">
            <v>7.13</v>
          </cell>
          <cell r="L516" t="str">
            <v>EBOND</v>
          </cell>
          <cell r="M516" t="str">
            <v>RPI</v>
          </cell>
        </row>
        <row r="517">
          <cell r="A517" t="str">
            <v>US465410AG35</v>
          </cell>
          <cell r="B517">
            <v>37891</v>
          </cell>
          <cell r="C517">
            <v>37095</v>
          </cell>
          <cell r="D517">
            <v>5000000</v>
          </cell>
          <cell r="E517">
            <v>5136300</v>
          </cell>
          <cell r="F517">
            <v>5220500</v>
          </cell>
          <cell r="G517">
            <v>84200</v>
          </cell>
          <cell r="H517">
            <v>0</v>
          </cell>
          <cell r="I517">
            <v>103333.33</v>
          </cell>
          <cell r="J517">
            <v>103333.33</v>
          </cell>
          <cell r="K517">
            <v>6</v>
          </cell>
          <cell r="L517" t="str">
            <v>EBOND</v>
          </cell>
          <cell r="M517" t="str">
            <v>RPI</v>
          </cell>
        </row>
        <row r="518">
          <cell r="A518" t="str">
            <v>US9128273T70</v>
          </cell>
          <cell r="B518" t="str">
            <v>15 ene 2008</v>
          </cell>
          <cell r="C518">
            <v>37299</v>
          </cell>
          <cell r="D518">
            <v>6300000</v>
          </cell>
          <cell r="E518">
            <v>7069431.6600000001</v>
          </cell>
          <cell r="F518">
            <v>7458439.5099999998</v>
          </cell>
          <cell r="G518">
            <v>389007.85</v>
          </cell>
          <cell r="H518">
            <v>0</v>
          </cell>
          <cell r="I518">
            <v>11741.34</v>
          </cell>
          <cell r="J518">
            <v>11741.34</v>
          </cell>
          <cell r="K518">
            <v>4.03</v>
          </cell>
          <cell r="L518" t="str">
            <v>ACTUAL</v>
          </cell>
          <cell r="M518" t="str">
            <v>NPV</v>
          </cell>
        </row>
        <row r="519">
          <cell r="A519" t="str">
            <v>US9128274Y56</v>
          </cell>
          <cell r="B519" t="str">
            <v>15 ene 2009</v>
          </cell>
          <cell r="C519">
            <v>37452</v>
          </cell>
          <cell r="D519">
            <v>10000000</v>
          </cell>
          <cell r="E519">
            <v>11592082.470000001</v>
          </cell>
          <cell r="F519">
            <v>11826767.75</v>
          </cell>
          <cell r="G519">
            <v>234685.28</v>
          </cell>
          <cell r="H519">
            <v>0</v>
          </cell>
          <cell r="I519">
            <v>19625.38</v>
          </cell>
          <cell r="J519">
            <v>19625.38</v>
          </cell>
          <cell r="K519">
            <v>4.25</v>
          </cell>
          <cell r="L519" t="str">
            <v>ACTUAL</v>
          </cell>
          <cell r="M519" t="str">
            <v>NPV</v>
          </cell>
        </row>
        <row r="520">
          <cell r="A520" t="str">
            <v>US9128275W81</v>
          </cell>
          <cell r="B520" t="str">
            <v>15 ene 2010</v>
          </cell>
          <cell r="C520">
            <v>37448</v>
          </cell>
          <cell r="D520">
            <v>14750000</v>
          </cell>
          <cell r="E520">
            <v>17018192.25</v>
          </cell>
          <cell r="F520">
            <v>17398444.359999999</v>
          </cell>
          <cell r="G520">
            <v>380252.11</v>
          </cell>
          <cell r="H520">
            <v>0</v>
          </cell>
          <cell r="I520">
            <v>30947.79</v>
          </cell>
          <cell r="J520">
            <v>30947.79</v>
          </cell>
          <cell r="K520">
            <v>4.54</v>
          </cell>
          <cell r="L520" t="str">
            <v>ACTUAL</v>
          </cell>
          <cell r="M520" t="str">
            <v>NPV</v>
          </cell>
        </row>
        <row r="521">
          <cell r="A521" t="str">
            <v>US9128276D91</v>
          </cell>
          <cell r="B521">
            <v>38487</v>
          </cell>
          <cell r="C521">
            <v>37399</v>
          </cell>
          <cell r="D521">
            <v>55000000</v>
          </cell>
          <cell r="E521">
            <v>59516015.720000006</v>
          </cell>
          <cell r="F521">
            <v>60972656.25</v>
          </cell>
          <cell r="G521">
            <v>1456640.53</v>
          </cell>
          <cell r="H521">
            <v>72452.44</v>
          </cell>
          <cell r="I521">
            <v>714436.15</v>
          </cell>
          <cell r="J521">
            <v>786888.59000000008</v>
          </cell>
          <cell r="K521">
            <v>6.75</v>
          </cell>
          <cell r="L521" t="str">
            <v>ACTUAL</v>
          </cell>
          <cell r="M521" t="str">
            <v>RPI</v>
          </cell>
        </row>
        <row r="522">
          <cell r="A522" t="str">
            <v>US9128277F31</v>
          </cell>
          <cell r="B522">
            <v>39036</v>
          </cell>
          <cell r="C522" t="str">
            <v>01 ago 2002</v>
          </cell>
          <cell r="D522">
            <v>14000000</v>
          </cell>
          <cell r="E522">
            <v>13945625</v>
          </cell>
          <cell r="F522">
            <v>14096250</v>
          </cell>
          <cell r="G522">
            <v>150625</v>
          </cell>
          <cell r="H522">
            <v>73899.460000000006</v>
          </cell>
          <cell r="I522">
            <v>29959.23</v>
          </cell>
          <cell r="J522">
            <v>103858.69</v>
          </cell>
          <cell r="K522">
            <v>3.5</v>
          </cell>
          <cell r="L522" t="str">
            <v>ACTUAL</v>
          </cell>
          <cell r="M522" t="str">
            <v>RPI</v>
          </cell>
        </row>
        <row r="523">
          <cell r="A523" t="str">
            <v>US9128277K26</v>
          </cell>
          <cell r="B523" t="str">
            <v>31 ene 2004</v>
          </cell>
          <cell r="C523" t="str">
            <v>24 abr 2002</v>
          </cell>
          <cell r="D523">
            <v>6000000</v>
          </cell>
          <cell r="E523">
            <v>5980312.5</v>
          </cell>
          <cell r="F523">
            <v>6094218.75</v>
          </cell>
          <cell r="G523">
            <v>113906.25</v>
          </cell>
          <cell r="H523">
            <v>0</v>
          </cell>
          <cell r="I523">
            <v>489.13</v>
          </cell>
          <cell r="J523">
            <v>489.13</v>
          </cell>
          <cell r="K523">
            <v>3</v>
          </cell>
          <cell r="L523" t="str">
            <v>ACTUAL</v>
          </cell>
          <cell r="M523" t="str">
            <v>RPI</v>
          </cell>
        </row>
        <row r="524">
          <cell r="A524" t="str">
            <v>US912828AC44</v>
          </cell>
          <cell r="B524">
            <v>39217</v>
          </cell>
          <cell r="C524">
            <v>37459</v>
          </cell>
          <cell r="D524">
            <v>20000000</v>
          </cell>
          <cell r="E524">
            <v>20548007.82</v>
          </cell>
          <cell r="F524">
            <v>20809375</v>
          </cell>
          <cell r="G524">
            <v>261367.18</v>
          </cell>
          <cell r="H524">
            <v>157523.78</v>
          </cell>
          <cell r="I524">
            <v>27938.17</v>
          </cell>
          <cell r="J524">
            <v>185461.95</v>
          </cell>
          <cell r="K524">
            <v>4.38</v>
          </cell>
          <cell r="L524" t="str">
            <v>ACTUAL</v>
          </cell>
          <cell r="M524" t="str">
            <v>RPI</v>
          </cell>
        </row>
        <row r="525">
          <cell r="A525" t="str">
            <v>XS0049380032</v>
          </cell>
          <cell r="B525">
            <v>38061</v>
          </cell>
          <cell r="C525">
            <v>36956</v>
          </cell>
          <cell r="D525">
            <v>5430000</v>
          </cell>
          <cell r="E525">
            <v>5562154.7599999998</v>
          </cell>
          <cell r="F525">
            <v>5768631.7999999998</v>
          </cell>
          <cell r="G525">
            <v>206477.04</v>
          </cell>
          <cell r="H525">
            <v>0</v>
          </cell>
          <cell r="I525">
            <v>133336.67000000001</v>
          </cell>
          <cell r="J525">
            <v>133336.67000000001</v>
          </cell>
          <cell r="K525">
            <v>6.5</v>
          </cell>
          <cell r="L525" t="str">
            <v>EBOND</v>
          </cell>
          <cell r="M525" t="str">
            <v>RPI</v>
          </cell>
        </row>
        <row r="526">
          <cell r="A526" t="str">
            <v>XS0054616262</v>
          </cell>
          <cell r="B526" t="str">
            <v>05 ene 2005</v>
          </cell>
          <cell r="C526">
            <v>37166</v>
          </cell>
          <cell r="D526">
            <v>5000000</v>
          </cell>
          <cell r="E526">
            <v>5642450</v>
          </cell>
          <cell r="F526">
            <v>5609731.3499999996</v>
          </cell>
          <cell r="G526">
            <v>-32718.65</v>
          </cell>
          <cell r="H526">
            <v>0</v>
          </cell>
          <cell r="I526">
            <v>236041.67</v>
          </cell>
          <cell r="J526">
            <v>236041.67</v>
          </cell>
          <cell r="K526">
            <v>8.25</v>
          </cell>
          <cell r="L526" t="str">
            <v>EBOND</v>
          </cell>
          <cell r="M526" t="str">
            <v>RPI</v>
          </cell>
        </row>
        <row r="527">
          <cell r="A527" t="str">
            <v>XS0054636963</v>
          </cell>
          <cell r="B527" t="str">
            <v>20 dic 2004</v>
          </cell>
          <cell r="C527" t="str">
            <v>18 ene 2002</v>
          </cell>
          <cell r="D527">
            <v>20000000</v>
          </cell>
          <cell r="E527">
            <v>22075611.100000001</v>
          </cell>
          <cell r="F527">
            <v>22430000</v>
          </cell>
          <cell r="G527">
            <v>354388.9</v>
          </cell>
          <cell r="H527">
            <v>57750</v>
          </cell>
          <cell r="I527">
            <v>955166.67</v>
          </cell>
          <cell r="J527">
            <v>1012916.67</v>
          </cell>
          <cell r="K527">
            <v>8.25</v>
          </cell>
          <cell r="L527" t="str">
            <v>EBOND</v>
          </cell>
          <cell r="M527" t="str">
            <v>RPI</v>
          </cell>
        </row>
        <row r="528">
          <cell r="A528" t="str">
            <v>XS0081337940</v>
          </cell>
          <cell r="B528">
            <v>37557</v>
          </cell>
          <cell r="C528">
            <v>36840</v>
          </cell>
          <cell r="D528">
            <v>6000000</v>
          </cell>
          <cell r="E528">
            <v>5938703.8500000006</v>
          </cell>
          <cell r="F528">
            <v>6060604.9199999999</v>
          </cell>
          <cell r="G528">
            <v>121901.07</v>
          </cell>
          <cell r="H528">
            <v>0</v>
          </cell>
          <cell r="I528">
            <v>284375</v>
          </cell>
          <cell r="J528">
            <v>284375</v>
          </cell>
          <cell r="K528">
            <v>6.25</v>
          </cell>
          <cell r="L528" t="str">
            <v>EBOND</v>
          </cell>
          <cell r="M528" t="str">
            <v>RPI</v>
          </cell>
        </row>
        <row r="529">
          <cell r="A529" t="str">
            <v>XS0092514560</v>
          </cell>
          <cell r="B529">
            <v>37945</v>
          </cell>
          <cell r="C529">
            <v>37193</v>
          </cell>
          <cell r="D529">
            <v>5000000</v>
          </cell>
          <cell r="E529">
            <v>5164900</v>
          </cell>
          <cell r="F529">
            <v>5178659.5</v>
          </cell>
          <cell r="G529">
            <v>13759.5</v>
          </cell>
          <cell r="H529">
            <v>0</v>
          </cell>
          <cell r="I529">
            <v>174305.56</v>
          </cell>
          <cell r="J529">
            <v>174305.56</v>
          </cell>
          <cell r="K529">
            <v>5</v>
          </cell>
          <cell r="L529" t="str">
            <v>EBOND</v>
          </cell>
          <cell r="M529" t="str">
            <v>RPI</v>
          </cell>
        </row>
        <row r="530">
          <cell r="A530" t="str">
            <v>XS0095462353</v>
          </cell>
          <cell r="B530">
            <v>38070</v>
          </cell>
          <cell r="C530" t="str">
            <v>14 dic 2000</v>
          </cell>
          <cell r="D530">
            <v>15000000</v>
          </cell>
          <cell r="E530">
            <v>14783094.960000001</v>
          </cell>
          <cell r="F530">
            <v>15862614.600000001</v>
          </cell>
          <cell r="G530">
            <v>1079519.6399999999</v>
          </cell>
          <cell r="H530">
            <v>0</v>
          </cell>
          <cell r="I530">
            <v>317500</v>
          </cell>
          <cell r="J530">
            <v>317500</v>
          </cell>
          <cell r="K530">
            <v>6</v>
          </cell>
          <cell r="L530" t="str">
            <v>EBOND</v>
          </cell>
          <cell r="M530" t="str">
            <v>RPI</v>
          </cell>
        </row>
        <row r="531">
          <cell r="A531" t="str">
            <v>XS0098876955</v>
          </cell>
          <cell r="B531">
            <v>38169</v>
          </cell>
          <cell r="C531">
            <v>37202</v>
          </cell>
          <cell r="D531">
            <v>2000000</v>
          </cell>
          <cell r="E531">
            <v>2002000</v>
          </cell>
          <cell r="F531">
            <v>2002196</v>
          </cell>
          <cell r="G531">
            <v>196</v>
          </cell>
          <cell r="H531">
            <v>0</v>
          </cell>
          <cell r="I531">
            <v>6139.72</v>
          </cell>
          <cell r="J531">
            <v>6139.72</v>
          </cell>
          <cell r="K531">
            <v>3.57</v>
          </cell>
          <cell r="L531" t="str">
            <v>A360</v>
          </cell>
          <cell r="M531" t="str">
            <v>NPV</v>
          </cell>
        </row>
        <row r="532">
          <cell r="A532" t="str">
            <v>XS0101868890</v>
          </cell>
          <cell r="B532">
            <v>37516</v>
          </cell>
          <cell r="C532" t="str">
            <v>25 abr 2001</v>
          </cell>
          <cell r="D532">
            <v>3000000</v>
          </cell>
          <cell r="E532">
            <v>3070200</v>
          </cell>
          <cell r="F532">
            <v>3015750.6</v>
          </cell>
          <cell r="G532">
            <v>-54449.4</v>
          </cell>
          <cell r="H532">
            <v>0</v>
          </cell>
          <cell r="I532">
            <v>166812.5</v>
          </cell>
          <cell r="J532">
            <v>166812.5</v>
          </cell>
          <cell r="K532">
            <v>6.38</v>
          </cell>
          <cell r="L532" t="str">
            <v>EBOND</v>
          </cell>
          <cell r="M532" t="str">
            <v>RPI</v>
          </cell>
        </row>
        <row r="533">
          <cell r="A533" t="str">
            <v>XS0142029510</v>
          </cell>
          <cell r="B533" t="str">
            <v>28 ene 2004</v>
          </cell>
          <cell r="C533">
            <v>37292</v>
          </cell>
          <cell r="D533">
            <v>3000000</v>
          </cell>
          <cell r="E533">
            <v>2998800</v>
          </cell>
          <cell r="F533">
            <v>3002385</v>
          </cell>
          <cell r="G533">
            <v>3585</v>
          </cell>
          <cell r="H533">
            <v>0</v>
          </cell>
          <cell r="I533">
            <v>859</v>
          </cell>
          <cell r="J533">
            <v>859</v>
          </cell>
          <cell r="K533">
            <v>3.44</v>
          </cell>
          <cell r="L533" t="str">
            <v>A360</v>
          </cell>
          <cell r="M533" t="str">
            <v>NPV</v>
          </cell>
        </row>
        <row r="534">
          <cell r="A534" t="str">
            <v>XS0142391209</v>
          </cell>
          <cell r="B534">
            <v>39128</v>
          </cell>
          <cell r="C534">
            <v>37447</v>
          </cell>
          <cell r="D534">
            <v>1200000</v>
          </cell>
          <cell r="E534">
            <v>1192080</v>
          </cell>
          <cell r="F534">
            <v>1207508.3999999999</v>
          </cell>
          <cell r="G534">
            <v>15428.4</v>
          </cell>
          <cell r="H534">
            <v>22047.95</v>
          </cell>
          <cell r="I534">
            <v>3345.2</v>
          </cell>
          <cell r="J534">
            <v>25393.15</v>
          </cell>
          <cell r="K534">
            <v>4.63</v>
          </cell>
          <cell r="L534" t="str">
            <v>ACTUAL</v>
          </cell>
          <cell r="M534" t="str">
            <v>OFC</v>
          </cell>
        </row>
        <row r="535">
          <cell r="A535" t="str">
            <v>XS0146883581</v>
          </cell>
          <cell r="B535">
            <v>38487</v>
          </cell>
          <cell r="C535" t="str">
            <v>29 abr 2002</v>
          </cell>
          <cell r="D535">
            <v>5000000</v>
          </cell>
          <cell r="E535">
            <v>4997850</v>
          </cell>
          <cell r="F535">
            <v>5072582.75</v>
          </cell>
          <cell r="G535">
            <v>74732.75</v>
          </cell>
          <cell r="H535">
            <v>0</v>
          </cell>
          <cell r="I535">
            <v>49417.81</v>
          </cell>
          <cell r="J535">
            <v>49417.81</v>
          </cell>
          <cell r="K535">
            <v>4.63</v>
          </cell>
          <cell r="L535" t="str">
            <v>ACTUAL</v>
          </cell>
          <cell r="M535" t="str">
            <v>OFC</v>
          </cell>
        </row>
      </sheetData>
      <sheetData sheetId="1">
        <row r="5">
          <cell r="A5" t="str">
            <v>36202C6A6</v>
          </cell>
          <cell r="B5" t="str">
            <v>36202C6A6</v>
          </cell>
          <cell r="C5">
            <v>5.5</v>
          </cell>
          <cell r="D5">
            <v>41537</v>
          </cell>
          <cell r="E5" t="str">
            <v>GNMA POOL# 22665</v>
          </cell>
          <cell r="F5">
            <v>101.874999</v>
          </cell>
          <cell r="G5">
            <v>1425.71</v>
          </cell>
          <cell r="H5">
            <v>311063.13</v>
          </cell>
          <cell r="I5">
            <v>316895.56</v>
          </cell>
          <cell r="J5">
            <v>1</v>
          </cell>
        </row>
        <row r="6">
          <cell r="A6" t="str">
            <v>36202CNF6</v>
          </cell>
          <cell r="B6" t="str">
            <v>36202CNF6</v>
          </cell>
          <cell r="C6">
            <v>5.5</v>
          </cell>
          <cell r="D6">
            <v>40622</v>
          </cell>
          <cell r="E6" t="str">
            <v>GNMA POOL# 22190</v>
          </cell>
          <cell r="F6">
            <v>101.999999</v>
          </cell>
          <cell r="G6">
            <v>1796.88</v>
          </cell>
          <cell r="H6">
            <v>392047.18</v>
          </cell>
          <cell r="I6">
            <v>399888.12</v>
          </cell>
          <cell r="J6">
            <v>1</v>
          </cell>
        </row>
        <row r="7">
          <cell r="A7" t="str">
            <v>36202CPF4</v>
          </cell>
          <cell r="B7" t="str">
            <v>36202CPF4</v>
          </cell>
          <cell r="C7">
            <v>5.5</v>
          </cell>
          <cell r="D7">
            <v>40653</v>
          </cell>
          <cell r="E7" t="str">
            <v>GNMA POOL# 22222</v>
          </cell>
          <cell r="F7">
            <v>101.999999</v>
          </cell>
          <cell r="G7">
            <v>2063.0500000000002</v>
          </cell>
          <cell r="H7">
            <v>450119.22</v>
          </cell>
          <cell r="I7">
            <v>459121.6</v>
          </cell>
          <cell r="J7">
            <v>1</v>
          </cell>
        </row>
        <row r="8">
          <cell r="A8" t="str">
            <v>36202CPW7</v>
          </cell>
          <cell r="B8" t="str">
            <v>36202CPW7</v>
          </cell>
          <cell r="C8">
            <v>5.5</v>
          </cell>
          <cell r="D8">
            <v>40714</v>
          </cell>
          <cell r="E8" t="str">
            <v>GNMA POOL# 22237</v>
          </cell>
          <cell r="F8">
            <v>101.99999800000001</v>
          </cell>
          <cell r="G8">
            <v>1260.5899999999999</v>
          </cell>
          <cell r="H8">
            <v>275038.71999999997</v>
          </cell>
          <cell r="I8">
            <v>280539.49</v>
          </cell>
          <cell r="J8">
            <v>1</v>
          </cell>
        </row>
        <row r="9">
          <cell r="A9" t="str">
            <v>36202DAG6</v>
          </cell>
          <cell r="B9" t="str">
            <v>36202DAG6</v>
          </cell>
          <cell r="C9">
            <v>5.5</v>
          </cell>
          <cell r="D9">
            <v>41659</v>
          </cell>
          <cell r="E9" t="str">
            <v>GNMA POOL# 22707</v>
          </cell>
          <cell r="F9">
            <v>101.874999</v>
          </cell>
          <cell r="G9">
            <v>1831.57</v>
          </cell>
          <cell r="H9">
            <v>399615.67</v>
          </cell>
          <cell r="I9">
            <v>407108.46</v>
          </cell>
          <cell r="J9">
            <v>1</v>
          </cell>
        </row>
        <row r="10">
          <cell r="A10" t="str">
            <v>36202DAW1</v>
          </cell>
          <cell r="B10" t="str">
            <v>36202DAW1</v>
          </cell>
          <cell r="C10">
            <v>6</v>
          </cell>
          <cell r="D10">
            <v>41690</v>
          </cell>
          <cell r="E10" t="str">
            <v>GNMA POOL# 22721</v>
          </cell>
          <cell r="F10">
            <v>103.1563</v>
          </cell>
          <cell r="G10">
            <v>4625.74</v>
          </cell>
          <cell r="H10">
            <v>925147.73</v>
          </cell>
          <cell r="I10">
            <v>954348.17</v>
          </cell>
          <cell r="J10">
            <v>1</v>
          </cell>
        </row>
        <row r="11">
          <cell r="A11" t="str">
            <v>36202DB67</v>
          </cell>
          <cell r="B11" t="str">
            <v>36202DB67</v>
          </cell>
          <cell r="C11">
            <v>6</v>
          </cell>
          <cell r="D11">
            <v>41779</v>
          </cell>
          <cell r="E11" t="str">
            <v>GNMA POOL# 22761</v>
          </cell>
          <cell r="F11">
            <v>103.1563</v>
          </cell>
          <cell r="G11">
            <v>3998.41</v>
          </cell>
          <cell r="H11">
            <v>799682.83</v>
          </cell>
          <cell r="I11">
            <v>824923.22</v>
          </cell>
          <cell r="J11">
            <v>1</v>
          </cell>
        </row>
        <row r="12">
          <cell r="A12" t="str">
            <v>36202DCK5</v>
          </cell>
          <cell r="B12" t="str">
            <v>36202DCK5</v>
          </cell>
          <cell r="C12">
            <v>6</v>
          </cell>
          <cell r="D12">
            <v>41810</v>
          </cell>
          <cell r="E12" t="str">
            <v>GNMA POOL# 22774</v>
          </cell>
          <cell r="F12">
            <v>103.1563</v>
          </cell>
          <cell r="G12">
            <v>11397.74</v>
          </cell>
          <cell r="H12">
            <v>2279548.13</v>
          </cell>
          <cell r="I12">
            <v>2351497.5099999998</v>
          </cell>
          <cell r="J12">
            <v>1</v>
          </cell>
        </row>
        <row r="13">
          <cell r="A13" t="str">
            <v>36202DCZ2</v>
          </cell>
          <cell r="B13" t="str">
            <v>36202DCZ2</v>
          </cell>
          <cell r="C13">
            <v>6</v>
          </cell>
          <cell r="D13">
            <v>41840</v>
          </cell>
          <cell r="E13" t="str">
            <v>GNMA POOL# 22788</v>
          </cell>
          <cell r="F13">
            <v>103.156299</v>
          </cell>
          <cell r="G13">
            <v>3663.51</v>
          </cell>
          <cell r="H13">
            <v>732701.7</v>
          </cell>
          <cell r="I13">
            <v>755827.96</v>
          </cell>
          <cell r="J13">
            <v>1</v>
          </cell>
        </row>
        <row r="14">
          <cell r="A14" t="str">
            <v>36202DDG3</v>
          </cell>
          <cell r="B14" t="str">
            <v>36202DDG3</v>
          </cell>
          <cell r="C14">
            <v>6</v>
          </cell>
          <cell r="D14">
            <v>41871</v>
          </cell>
          <cell r="E14" t="str">
            <v>GNMA POOL# 22803</v>
          </cell>
          <cell r="F14">
            <v>103.156301</v>
          </cell>
          <cell r="G14">
            <v>2981.4</v>
          </cell>
          <cell r="H14">
            <v>596279.67000000004</v>
          </cell>
          <cell r="I14">
            <v>615100.05000000005</v>
          </cell>
          <cell r="J14">
            <v>1</v>
          </cell>
        </row>
        <row r="15">
          <cell r="A15" t="str">
            <v>36202DDU2</v>
          </cell>
          <cell r="B15" t="str">
            <v>36202DDU2</v>
          </cell>
          <cell r="C15">
            <v>6</v>
          </cell>
          <cell r="D15">
            <v>41902</v>
          </cell>
          <cell r="E15" t="str">
            <v>GNMA POOL# 22815</v>
          </cell>
          <cell r="F15">
            <v>103.156299</v>
          </cell>
          <cell r="G15">
            <v>1869.68</v>
          </cell>
          <cell r="H15">
            <v>373936</v>
          </cell>
          <cell r="I15">
            <v>385738.54</v>
          </cell>
          <cell r="J15">
            <v>1</v>
          </cell>
        </row>
        <row r="16">
          <cell r="A16" t="str">
            <v>36202DER8</v>
          </cell>
          <cell r="B16" t="str">
            <v>36202DER8</v>
          </cell>
          <cell r="C16">
            <v>6</v>
          </cell>
          <cell r="D16">
            <v>41963</v>
          </cell>
          <cell r="E16" t="str">
            <v>GNMA POOL# 22844</v>
          </cell>
          <cell r="F16">
            <v>103.156302</v>
          </cell>
          <cell r="G16">
            <v>1610.84</v>
          </cell>
          <cell r="H16">
            <v>322168.84000000003</v>
          </cell>
          <cell r="I16">
            <v>332337.46000000002</v>
          </cell>
          <cell r="J16">
            <v>1</v>
          </cell>
        </row>
        <row r="17">
          <cell r="A17" t="str">
            <v>36202DFM8</v>
          </cell>
          <cell r="B17" t="str">
            <v>36202DFM8</v>
          </cell>
          <cell r="C17">
            <v>6</v>
          </cell>
          <cell r="D17">
            <v>42024</v>
          </cell>
          <cell r="E17" t="str">
            <v>GNMA POOL# 22872</v>
          </cell>
          <cell r="F17">
            <v>103.156301</v>
          </cell>
          <cell r="G17">
            <v>1590.86</v>
          </cell>
          <cell r="H17">
            <v>318172.08</v>
          </cell>
          <cell r="I17">
            <v>328214.55</v>
          </cell>
          <cell r="J17">
            <v>1</v>
          </cell>
        </row>
        <row r="18">
          <cell r="A18" t="str">
            <v>36203ACD6</v>
          </cell>
          <cell r="B18" t="str">
            <v>36203ACD6</v>
          </cell>
          <cell r="C18">
            <v>7</v>
          </cell>
          <cell r="D18">
            <v>39522</v>
          </cell>
          <cell r="E18" t="str">
            <v>GNMA POOL# 343068</v>
          </cell>
          <cell r="F18">
            <v>107.12499800000001</v>
          </cell>
          <cell r="G18">
            <v>564.75</v>
          </cell>
          <cell r="H18">
            <v>96815.039999999994</v>
          </cell>
          <cell r="I18">
            <v>103713.11</v>
          </cell>
          <cell r="J18">
            <v>1</v>
          </cell>
        </row>
        <row r="19">
          <cell r="A19" t="str">
            <v>36203ACH7</v>
          </cell>
          <cell r="B19" t="str">
            <v>36203ACH7</v>
          </cell>
          <cell r="C19">
            <v>7.5</v>
          </cell>
          <cell r="D19">
            <v>39553</v>
          </cell>
          <cell r="E19" t="str">
            <v>GNMA POOL# 343072</v>
          </cell>
          <cell r="F19">
            <v>107.433001</v>
          </cell>
          <cell r="G19">
            <v>1298.32</v>
          </cell>
          <cell r="H19">
            <v>207730.5</v>
          </cell>
          <cell r="I19">
            <v>223171.11</v>
          </cell>
          <cell r="J19">
            <v>1</v>
          </cell>
        </row>
        <row r="20">
          <cell r="A20" t="str">
            <v>36203AEY8</v>
          </cell>
          <cell r="B20" t="str">
            <v>36203AEY8</v>
          </cell>
          <cell r="C20">
            <v>7</v>
          </cell>
          <cell r="D20">
            <v>39462</v>
          </cell>
          <cell r="E20" t="str">
            <v>GNMA POOL# 343151</v>
          </cell>
          <cell r="F20">
            <v>107.124999</v>
          </cell>
          <cell r="G20">
            <v>933.14</v>
          </cell>
          <cell r="H20">
            <v>159966.47</v>
          </cell>
          <cell r="I20">
            <v>171364.08</v>
          </cell>
          <cell r="J20">
            <v>1</v>
          </cell>
        </row>
        <row r="21">
          <cell r="A21" t="str">
            <v>36203AFW1</v>
          </cell>
          <cell r="B21" t="str">
            <v>36203AFW1</v>
          </cell>
          <cell r="C21">
            <v>7.5</v>
          </cell>
          <cell r="D21">
            <v>39522</v>
          </cell>
          <cell r="E21" t="str">
            <v>GNMA POOL# 343181</v>
          </cell>
          <cell r="F21">
            <v>107.433008</v>
          </cell>
          <cell r="G21">
            <v>284.3</v>
          </cell>
          <cell r="H21">
            <v>45488.18</v>
          </cell>
          <cell r="I21">
            <v>48869.32</v>
          </cell>
          <cell r="J21">
            <v>1</v>
          </cell>
        </row>
        <row r="22">
          <cell r="A22" t="str">
            <v>36203AGG5</v>
          </cell>
          <cell r="B22" t="str">
            <v>36203AGG5</v>
          </cell>
          <cell r="C22">
            <v>6.5</v>
          </cell>
          <cell r="D22">
            <v>39553</v>
          </cell>
          <cell r="E22" t="str">
            <v>GNMA POOL# 343199</v>
          </cell>
          <cell r="F22">
            <v>105.429</v>
          </cell>
          <cell r="G22">
            <v>707.6</v>
          </cell>
          <cell r="H22">
            <v>130633.08</v>
          </cell>
          <cell r="I22">
            <v>137725.15</v>
          </cell>
          <cell r="J22">
            <v>1</v>
          </cell>
        </row>
        <row r="23">
          <cell r="A23" t="str">
            <v>36203AGJ9</v>
          </cell>
          <cell r="B23" t="str">
            <v>36203AGJ9</v>
          </cell>
          <cell r="C23">
            <v>7.5</v>
          </cell>
          <cell r="D23">
            <v>39553</v>
          </cell>
          <cell r="E23" t="str">
            <v>GNMA POOL# 343201</v>
          </cell>
          <cell r="F23">
            <v>107.43300000000001</v>
          </cell>
          <cell r="G23">
            <v>827.67</v>
          </cell>
          <cell r="H23">
            <v>132426.75</v>
          </cell>
          <cell r="I23">
            <v>142270.03</v>
          </cell>
          <cell r="J23">
            <v>1</v>
          </cell>
        </row>
        <row r="24">
          <cell r="A24" t="str">
            <v>36203AR32</v>
          </cell>
          <cell r="B24" t="str">
            <v>36203AR32</v>
          </cell>
          <cell r="C24">
            <v>7</v>
          </cell>
          <cell r="D24">
            <v>39522</v>
          </cell>
          <cell r="E24" t="str">
            <v>GNMA POOL# 343506</v>
          </cell>
          <cell r="F24">
            <v>107.124999</v>
          </cell>
          <cell r="G24">
            <v>950.46</v>
          </cell>
          <cell r="H24">
            <v>162936.29999999999</v>
          </cell>
          <cell r="I24">
            <v>174545.51</v>
          </cell>
          <cell r="J24">
            <v>1</v>
          </cell>
        </row>
        <row r="25">
          <cell r="A25" t="str">
            <v>36203ASY3</v>
          </cell>
          <cell r="B25" t="str">
            <v>36203ASY3</v>
          </cell>
          <cell r="C25">
            <v>7</v>
          </cell>
          <cell r="D25">
            <v>39462</v>
          </cell>
          <cell r="E25" t="str">
            <v>GNMA POOL# 343535</v>
          </cell>
          <cell r="F25">
            <v>107.125</v>
          </cell>
          <cell r="G25">
            <v>2007.9</v>
          </cell>
          <cell r="H25">
            <v>344211.11</v>
          </cell>
          <cell r="I25">
            <v>368736.15</v>
          </cell>
          <cell r="J25">
            <v>1</v>
          </cell>
        </row>
        <row r="26">
          <cell r="A26" t="str">
            <v>36203ATJ5</v>
          </cell>
          <cell r="B26" t="str">
            <v>36203ATJ5</v>
          </cell>
          <cell r="C26">
            <v>7.5</v>
          </cell>
          <cell r="D26">
            <v>39553</v>
          </cell>
          <cell r="E26" t="str">
            <v>GNMA POOL# 343553</v>
          </cell>
          <cell r="F26">
            <v>107.432993</v>
          </cell>
          <cell r="G26">
            <v>116.79</v>
          </cell>
          <cell r="H26">
            <v>18687.09</v>
          </cell>
          <cell r="I26">
            <v>20076.099999999999</v>
          </cell>
          <cell r="J26">
            <v>1</v>
          </cell>
        </row>
        <row r="27">
          <cell r="A27" t="str">
            <v>36203AVH6</v>
          </cell>
          <cell r="B27" t="str">
            <v>36203AVH6</v>
          </cell>
          <cell r="C27">
            <v>7</v>
          </cell>
          <cell r="D27">
            <v>39614</v>
          </cell>
          <cell r="E27" t="str">
            <v>GNMA POOL# 343616</v>
          </cell>
          <cell r="F27">
            <v>107.13800000000001</v>
          </cell>
          <cell r="G27">
            <v>2675.65</v>
          </cell>
          <cell r="H27">
            <v>458683.1</v>
          </cell>
          <cell r="I27">
            <v>491423.9</v>
          </cell>
          <cell r="J27">
            <v>1</v>
          </cell>
        </row>
        <row r="28">
          <cell r="A28" t="str">
            <v>36203AVT0</v>
          </cell>
          <cell r="B28" t="str">
            <v>36203AVT0</v>
          </cell>
          <cell r="C28">
            <v>6.5</v>
          </cell>
          <cell r="D28">
            <v>39644</v>
          </cell>
          <cell r="E28" t="str">
            <v>GNMA POOL# 343626</v>
          </cell>
          <cell r="F28">
            <v>105.429001</v>
          </cell>
          <cell r="G28">
            <v>2478.6</v>
          </cell>
          <cell r="H28">
            <v>457586.8</v>
          </cell>
          <cell r="I28">
            <v>482429.19</v>
          </cell>
          <cell r="J28">
            <v>1</v>
          </cell>
        </row>
        <row r="29">
          <cell r="A29" t="str">
            <v>36203AYS9</v>
          </cell>
          <cell r="B29" t="str">
            <v>36203AYS9</v>
          </cell>
          <cell r="C29">
            <v>7.5</v>
          </cell>
          <cell r="D29">
            <v>39553</v>
          </cell>
          <cell r="E29" t="str">
            <v>GNMA POOL# 343721</v>
          </cell>
          <cell r="F29">
            <v>107.433013</v>
          </cell>
          <cell r="G29">
            <v>47.13</v>
          </cell>
          <cell r="H29">
            <v>7540.28</v>
          </cell>
          <cell r="I29">
            <v>8100.75</v>
          </cell>
          <cell r="J29">
            <v>1</v>
          </cell>
        </row>
        <row r="30">
          <cell r="A30" t="str">
            <v>36203AZG4</v>
          </cell>
          <cell r="B30" t="str">
            <v>36203AZG4</v>
          </cell>
          <cell r="C30">
            <v>7.5</v>
          </cell>
          <cell r="D30">
            <v>39522</v>
          </cell>
          <cell r="E30" t="str">
            <v>GNMA POOL# 343743</v>
          </cell>
          <cell r="F30">
            <v>107.433018</v>
          </cell>
          <cell r="G30">
            <v>105.08</v>
          </cell>
          <cell r="H30">
            <v>16813.09</v>
          </cell>
          <cell r="I30">
            <v>18062.810000000001</v>
          </cell>
          <cell r="J30">
            <v>1</v>
          </cell>
        </row>
        <row r="31">
          <cell r="A31" t="str">
            <v>36203BKA1</v>
          </cell>
          <cell r="B31" t="str">
            <v>36203BKA1</v>
          </cell>
          <cell r="C31">
            <v>7</v>
          </cell>
          <cell r="D31">
            <v>44910</v>
          </cell>
          <cell r="E31" t="str">
            <v>GNMA POOL# 344189</v>
          </cell>
          <cell r="F31">
            <v>104.95598200000001</v>
          </cell>
          <cell r="G31">
            <v>125.62</v>
          </cell>
          <cell r="H31">
            <v>21534.38</v>
          </cell>
          <cell r="I31">
            <v>22601.62</v>
          </cell>
          <cell r="J31">
            <v>1</v>
          </cell>
        </row>
        <row r="32">
          <cell r="A32" t="str">
            <v>36203C2F8</v>
          </cell>
          <cell r="B32" t="str">
            <v>36203C2F8</v>
          </cell>
          <cell r="C32">
            <v>6</v>
          </cell>
          <cell r="D32">
            <v>40648</v>
          </cell>
          <cell r="E32" t="str">
            <v>GNMA POOL# 345574</v>
          </cell>
          <cell r="F32">
            <v>104.062001</v>
          </cell>
          <cell r="G32">
            <v>743.77</v>
          </cell>
          <cell r="H32">
            <v>148754.26</v>
          </cell>
          <cell r="I32">
            <v>154796.66</v>
          </cell>
          <cell r="J32">
            <v>1</v>
          </cell>
        </row>
        <row r="33">
          <cell r="A33" t="str">
            <v>36203CEB4</v>
          </cell>
          <cell r="B33" t="str">
            <v>36203CEB4</v>
          </cell>
          <cell r="C33">
            <v>8</v>
          </cell>
          <cell r="D33">
            <v>39553</v>
          </cell>
          <cell r="E33" t="str">
            <v>GNMA POOL# 344930</v>
          </cell>
          <cell r="F33">
            <v>107.078999</v>
          </cell>
          <cell r="G33">
            <v>1323.55</v>
          </cell>
          <cell r="H33">
            <v>198532.72</v>
          </cell>
          <cell r="I33">
            <v>212586.85</v>
          </cell>
          <cell r="J33">
            <v>1</v>
          </cell>
        </row>
        <row r="34">
          <cell r="A34" t="str">
            <v>36203CQE5</v>
          </cell>
          <cell r="B34" t="str">
            <v>36203CQE5</v>
          </cell>
          <cell r="C34">
            <v>6.5</v>
          </cell>
          <cell r="D34">
            <v>39859</v>
          </cell>
          <cell r="E34" t="str">
            <v>GNMA POOL# 345253</v>
          </cell>
          <cell r="F34">
            <v>105.311998</v>
          </cell>
          <cell r="G34">
            <v>648.84</v>
          </cell>
          <cell r="H34">
            <v>119785.07</v>
          </cell>
          <cell r="I34">
            <v>126148.05</v>
          </cell>
          <cell r="J34">
            <v>1</v>
          </cell>
        </row>
        <row r="35">
          <cell r="A35" t="str">
            <v>36203CRK0</v>
          </cell>
          <cell r="B35" t="str">
            <v>36203CRK0</v>
          </cell>
          <cell r="C35">
            <v>7</v>
          </cell>
          <cell r="D35">
            <v>39583</v>
          </cell>
          <cell r="E35" t="str">
            <v>GNMA POOL# 345290</v>
          </cell>
          <cell r="F35">
            <v>107.137997</v>
          </cell>
          <cell r="G35">
            <v>861.45</v>
          </cell>
          <cell r="H35">
            <v>147677.01</v>
          </cell>
          <cell r="I35">
            <v>158218.19</v>
          </cell>
          <cell r="J35">
            <v>1</v>
          </cell>
        </row>
        <row r="36">
          <cell r="A36" t="str">
            <v>36203CRW4</v>
          </cell>
          <cell r="B36" t="str">
            <v>36203CRW4</v>
          </cell>
          <cell r="C36">
            <v>6.5</v>
          </cell>
          <cell r="D36">
            <v>39553</v>
          </cell>
          <cell r="E36" t="str">
            <v>GNMA POOL# 345301</v>
          </cell>
          <cell r="F36">
            <v>105.42900299999999</v>
          </cell>
          <cell r="G36">
            <v>639.73</v>
          </cell>
          <cell r="H36">
            <v>118103.09</v>
          </cell>
          <cell r="I36">
            <v>124514.91</v>
          </cell>
          <cell r="J36">
            <v>1</v>
          </cell>
        </row>
        <row r="37">
          <cell r="A37" t="str">
            <v>36203CSD5</v>
          </cell>
          <cell r="B37" t="str">
            <v>36203CSD5</v>
          </cell>
          <cell r="C37">
            <v>7</v>
          </cell>
          <cell r="D37">
            <v>39522</v>
          </cell>
          <cell r="E37" t="str">
            <v>GNMA POOL# 345316</v>
          </cell>
          <cell r="F37">
            <v>107.138002</v>
          </cell>
          <cell r="G37">
            <v>354.68</v>
          </cell>
          <cell r="H37">
            <v>60801.75</v>
          </cell>
          <cell r="I37">
            <v>65141.78</v>
          </cell>
          <cell r="J37">
            <v>1</v>
          </cell>
        </row>
        <row r="38">
          <cell r="A38" t="str">
            <v>36203CUB6</v>
          </cell>
          <cell r="B38" t="str">
            <v>36203CUB6</v>
          </cell>
          <cell r="C38">
            <v>6.5</v>
          </cell>
          <cell r="D38">
            <v>39736</v>
          </cell>
          <cell r="E38" t="str">
            <v>GNMA POOL# 345378</v>
          </cell>
          <cell r="F38">
            <v>105.428994</v>
          </cell>
          <cell r="G38">
            <v>304.58999999999997</v>
          </cell>
          <cell r="H38">
            <v>56232.15</v>
          </cell>
          <cell r="I38">
            <v>59284.99</v>
          </cell>
          <cell r="J38">
            <v>1</v>
          </cell>
        </row>
        <row r="39">
          <cell r="A39" t="str">
            <v>36203D2Q2</v>
          </cell>
          <cell r="B39" t="str">
            <v>36203D2Q2</v>
          </cell>
          <cell r="C39">
            <v>6.5</v>
          </cell>
          <cell r="D39">
            <v>39522</v>
          </cell>
          <cell r="E39" t="str">
            <v>GNMA POOL# 346483</v>
          </cell>
          <cell r="F39">
            <v>105.428988</v>
          </cell>
          <cell r="G39">
            <v>182.09</v>
          </cell>
          <cell r="H39">
            <v>33616.58</v>
          </cell>
          <cell r="I39">
            <v>35441.620000000003</v>
          </cell>
          <cell r="J39">
            <v>1</v>
          </cell>
        </row>
        <row r="40">
          <cell r="A40" t="str">
            <v>36203D6U9</v>
          </cell>
          <cell r="B40" t="str">
            <v>36203D6U9</v>
          </cell>
          <cell r="C40">
            <v>7</v>
          </cell>
          <cell r="D40">
            <v>39614</v>
          </cell>
          <cell r="E40" t="str">
            <v>GNMA POOL# 346583</v>
          </cell>
          <cell r="F40">
            <v>107.13800000000001</v>
          </cell>
          <cell r="G40">
            <v>2957.51</v>
          </cell>
          <cell r="H40">
            <v>507001.68</v>
          </cell>
          <cell r="I40">
            <v>543191.46</v>
          </cell>
          <cell r="J40">
            <v>1</v>
          </cell>
        </row>
        <row r="41">
          <cell r="A41" t="str">
            <v>36203DQB9</v>
          </cell>
          <cell r="B41" t="str">
            <v>36203DQB9</v>
          </cell>
          <cell r="C41">
            <v>7.5</v>
          </cell>
          <cell r="D41">
            <v>39553</v>
          </cell>
          <cell r="E41" t="str">
            <v>GNMA POOL# 346150</v>
          </cell>
          <cell r="F41">
            <v>107.43300499999999</v>
          </cell>
          <cell r="G41">
            <v>436.58</v>
          </cell>
          <cell r="H41">
            <v>69853.440000000002</v>
          </cell>
          <cell r="I41">
            <v>75045.649999999994</v>
          </cell>
          <cell r="J41">
            <v>1</v>
          </cell>
        </row>
        <row r="42">
          <cell r="A42" t="str">
            <v>36203DT59</v>
          </cell>
          <cell r="B42" t="str">
            <v>36203DT59</v>
          </cell>
          <cell r="C42">
            <v>7</v>
          </cell>
          <cell r="D42">
            <v>39493</v>
          </cell>
          <cell r="E42" t="str">
            <v>GNMA POOL# 346272</v>
          </cell>
          <cell r="F42">
            <v>107.13800000000001</v>
          </cell>
          <cell r="G42">
            <v>909.75</v>
          </cell>
          <cell r="H42">
            <v>155956.29</v>
          </cell>
          <cell r="I42">
            <v>167088.45000000001</v>
          </cell>
          <cell r="J42">
            <v>1</v>
          </cell>
        </row>
        <row r="43">
          <cell r="A43" t="str">
            <v>36203EA24</v>
          </cell>
          <cell r="B43" t="str">
            <v>36203EA24</v>
          </cell>
          <cell r="C43">
            <v>7</v>
          </cell>
          <cell r="D43">
            <v>39614</v>
          </cell>
          <cell r="E43" t="str">
            <v>GNMA POOL# 346625</v>
          </cell>
          <cell r="F43">
            <v>107.138001</v>
          </cell>
          <cell r="G43">
            <v>575.5</v>
          </cell>
          <cell r="H43">
            <v>98657.17</v>
          </cell>
          <cell r="I43">
            <v>105699.32</v>
          </cell>
          <cell r="J43">
            <v>1</v>
          </cell>
        </row>
        <row r="44">
          <cell r="A44" t="str">
            <v>36203EAR9</v>
          </cell>
          <cell r="B44" t="str">
            <v>36203EAR9</v>
          </cell>
          <cell r="C44">
            <v>7</v>
          </cell>
          <cell r="D44">
            <v>39614</v>
          </cell>
          <cell r="E44" t="str">
            <v>GNMA POOL# 346616</v>
          </cell>
          <cell r="F44">
            <v>107.13800000000001</v>
          </cell>
          <cell r="G44">
            <v>2233.4899999999998</v>
          </cell>
          <cell r="H44">
            <v>382884.26</v>
          </cell>
          <cell r="I44">
            <v>410214.54</v>
          </cell>
          <cell r="J44">
            <v>1</v>
          </cell>
        </row>
        <row r="45">
          <cell r="A45" t="str">
            <v>36203EBC1</v>
          </cell>
          <cell r="B45" t="str">
            <v>36203EBC1</v>
          </cell>
          <cell r="C45">
            <v>7</v>
          </cell>
          <cell r="D45">
            <v>45122</v>
          </cell>
          <cell r="E45" t="str">
            <v>GNMA POOL# 346635</v>
          </cell>
          <cell r="F45">
            <v>104.955</v>
          </cell>
          <cell r="G45">
            <v>8175.6</v>
          </cell>
          <cell r="H45">
            <v>1401530.85</v>
          </cell>
          <cell r="I45">
            <v>1470976.7</v>
          </cell>
          <cell r="J45">
            <v>1</v>
          </cell>
        </row>
        <row r="46">
          <cell r="A46" t="str">
            <v>36203EBZ0</v>
          </cell>
          <cell r="B46" t="str">
            <v>36203EBZ0</v>
          </cell>
          <cell r="C46">
            <v>7</v>
          </cell>
          <cell r="D46">
            <v>39644</v>
          </cell>
          <cell r="E46" t="str">
            <v>GNMA POOL# 346656</v>
          </cell>
          <cell r="F46">
            <v>107.138001</v>
          </cell>
          <cell r="G46">
            <v>1467.32</v>
          </cell>
          <cell r="H46">
            <v>251541.28</v>
          </cell>
          <cell r="I46">
            <v>269496.3</v>
          </cell>
          <cell r="J46">
            <v>1</v>
          </cell>
        </row>
        <row r="47">
          <cell r="A47" t="str">
            <v>36203EGX0</v>
          </cell>
          <cell r="B47" t="str">
            <v>36203EGX0</v>
          </cell>
          <cell r="C47">
            <v>6.5</v>
          </cell>
          <cell r="D47">
            <v>39736</v>
          </cell>
          <cell r="E47" t="str">
            <v>GNMA POOL# 346814</v>
          </cell>
          <cell r="F47">
            <v>105.428999</v>
          </cell>
          <cell r="G47">
            <v>1042.47</v>
          </cell>
          <cell r="H47">
            <v>192456.11</v>
          </cell>
          <cell r="I47">
            <v>202904.55</v>
          </cell>
          <cell r="J47">
            <v>1</v>
          </cell>
        </row>
        <row r="48">
          <cell r="A48" t="str">
            <v>36203EHC5</v>
          </cell>
          <cell r="B48" t="str">
            <v>36203EHC5</v>
          </cell>
          <cell r="C48">
            <v>6.5</v>
          </cell>
          <cell r="D48">
            <v>39736</v>
          </cell>
          <cell r="E48" t="str">
            <v>GNMA POOL# 346827</v>
          </cell>
          <cell r="F48">
            <v>105.429007</v>
          </cell>
          <cell r="G48">
            <v>150.01</v>
          </cell>
          <cell r="H48">
            <v>27693.46</v>
          </cell>
          <cell r="I48">
            <v>29196.94</v>
          </cell>
          <cell r="J48">
            <v>1</v>
          </cell>
        </row>
        <row r="49">
          <cell r="A49" t="str">
            <v>36203EYE2</v>
          </cell>
          <cell r="B49" t="str">
            <v>36203EYE2</v>
          </cell>
          <cell r="C49">
            <v>7.5</v>
          </cell>
          <cell r="D49">
            <v>39522</v>
          </cell>
          <cell r="E49" t="str">
            <v>GNMA POOL# 347309</v>
          </cell>
          <cell r="F49">
            <v>107.43302</v>
          </cell>
          <cell r="G49">
            <v>135.71</v>
          </cell>
          <cell r="H49">
            <v>21713.65</v>
          </cell>
          <cell r="I49">
            <v>23327.63</v>
          </cell>
          <cell r="J49">
            <v>1</v>
          </cell>
        </row>
        <row r="50">
          <cell r="A50" t="str">
            <v>36203EYQ5</v>
          </cell>
          <cell r="B50" t="str">
            <v>36203EYQ5</v>
          </cell>
          <cell r="C50">
            <v>7.5</v>
          </cell>
          <cell r="D50">
            <v>39522</v>
          </cell>
          <cell r="E50" t="str">
            <v>GNMA POOL# 347319</v>
          </cell>
          <cell r="F50">
            <v>107.433013</v>
          </cell>
          <cell r="G50">
            <v>202.04</v>
          </cell>
          <cell r="H50">
            <v>32326.73</v>
          </cell>
          <cell r="I50">
            <v>34729.58</v>
          </cell>
          <cell r="J50">
            <v>1</v>
          </cell>
        </row>
        <row r="51">
          <cell r="A51" t="str">
            <v>36203EYS1</v>
          </cell>
          <cell r="B51" t="str">
            <v>36203EYS1</v>
          </cell>
          <cell r="C51">
            <v>8</v>
          </cell>
          <cell r="D51">
            <v>39522</v>
          </cell>
          <cell r="E51" t="str">
            <v>GNMA POOL# 347321</v>
          </cell>
          <cell r="F51">
            <v>107.078986</v>
          </cell>
          <cell r="G51">
            <v>80.13</v>
          </cell>
          <cell r="H51">
            <v>12019.66</v>
          </cell>
          <cell r="I51">
            <v>12870.53</v>
          </cell>
          <cell r="J51">
            <v>1</v>
          </cell>
        </row>
        <row r="52">
          <cell r="A52" t="str">
            <v>36203FFN0</v>
          </cell>
          <cell r="B52" t="str">
            <v>36203FFN0</v>
          </cell>
          <cell r="C52">
            <v>6.5</v>
          </cell>
          <cell r="D52">
            <v>39675</v>
          </cell>
          <cell r="E52" t="str">
            <v>GNMA POOL# 347673</v>
          </cell>
          <cell r="F52">
            <v>105.429007</v>
          </cell>
          <cell r="G52">
            <v>124.22</v>
          </cell>
          <cell r="H52">
            <v>22932.37</v>
          </cell>
          <cell r="I52">
            <v>24177.37</v>
          </cell>
          <cell r="J52">
            <v>1</v>
          </cell>
        </row>
        <row r="53">
          <cell r="A53" t="str">
            <v>36203FHZ1</v>
          </cell>
          <cell r="B53" t="str">
            <v>36203FHZ1</v>
          </cell>
          <cell r="C53">
            <v>7.5</v>
          </cell>
          <cell r="D53">
            <v>39553</v>
          </cell>
          <cell r="E53" t="str">
            <v>GNMA POOL# 347748</v>
          </cell>
          <cell r="F53">
            <v>107.43299500000001</v>
          </cell>
          <cell r="G53">
            <v>627.32000000000005</v>
          </cell>
          <cell r="H53">
            <v>100371.11</v>
          </cell>
          <cell r="I53">
            <v>107831.69</v>
          </cell>
          <cell r="J53">
            <v>1</v>
          </cell>
        </row>
        <row r="54">
          <cell r="A54" t="str">
            <v>36203FJY2</v>
          </cell>
          <cell r="B54" t="str">
            <v>36203FJY2</v>
          </cell>
          <cell r="C54">
            <v>7</v>
          </cell>
          <cell r="D54">
            <v>39614</v>
          </cell>
          <cell r="E54" t="str">
            <v>GNMA POOL# 347779</v>
          </cell>
          <cell r="F54">
            <v>107.138002</v>
          </cell>
          <cell r="G54">
            <v>634.92999999999995</v>
          </cell>
          <cell r="H54">
            <v>108844.61</v>
          </cell>
          <cell r="I54">
            <v>116613.94</v>
          </cell>
          <cell r="J54">
            <v>1</v>
          </cell>
        </row>
        <row r="55">
          <cell r="A55" t="str">
            <v>36203FM85</v>
          </cell>
          <cell r="B55" t="str">
            <v>36203FM85</v>
          </cell>
          <cell r="C55">
            <v>7.5</v>
          </cell>
          <cell r="D55">
            <v>39493</v>
          </cell>
          <cell r="E55" t="str">
            <v>GNMA POOL# 347883</v>
          </cell>
          <cell r="F55">
            <v>107.43298799999999</v>
          </cell>
          <cell r="G55">
            <v>205.68</v>
          </cell>
          <cell r="H55">
            <v>32909.24</v>
          </cell>
          <cell r="I55">
            <v>35355.379999999997</v>
          </cell>
          <cell r="J55">
            <v>1</v>
          </cell>
        </row>
        <row r="56">
          <cell r="A56" t="str">
            <v>36203FMB8</v>
          </cell>
          <cell r="B56" t="str">
            <v>36203FMB8</v>
          </cell>
          <cell r="C56">
            <v>7.5</v>
          </cell>
          <cell r="D56">
            <v>39553</v>
          </cell>
          <cell r="E56" t="str">
            <v>GNMA POOL# 347854</v>
          </cell>
          <cell r="F56">
            <v>107.43280300000001</v>
          </cell>
          <cell r="G56">
            <v>14.25</v>
          </cell>
          <cell r="H56">
            <v>2279.4899999999998</v>
          </cell>
          <cell r="I56">
            <v>2448.92</v>
          </cell>
          <cell r="J56">
            <v>1</v>
          </cell>
        </row>
        <row r="57">
          <cell r="A57" t="str">
            <v>36203FSY2</v>
          </cell>
          <cell r="B57" t="str">
            <v>36203FSY2</v>
          </cell>
          <cell r="C57">
            <v>7.5</v>
          </cell>
          <cell r="D57">
            <v>39522</v>
          </cell>
          <cell r="E57" t="str">
            <v>GNMA POOL# 348035</v>
          </cell>
          <cell r="F57">
            <v>107.43300499999999</v>
          </cell>
          <cell r="G57">
            <v>325.38</v>
          </cell>
          <cell r="H57">
            <v>52061.31</v>
          </cell>
          <cell r="I57">
            <v>55931.03</v>
          </cell>
          <cell r="J57">
            <v>1</v>
          </cell>
        </row>
        <row r="58">
          <cell r="A58" t="str">
            <v>36203FVB8</v>
          </cell>
          <cell r="B58" t="str">
            <v>36203FVB8</v>
          </cell>
          <cell r="C58">
            <v>7</v>
          </cell>
          <cell r="D58">
            <v>39583</v>
          </cell>
          <cell r="E58" t="str">
            <v>GNMA POOL# 348110</v>
          </cell>
          <cell r="F58">
            <v>107.138003</v>
          </cell>
          <cell r="G58">
            <v>906.77</v>
          </cell>
          <cell r="H58">
            <v>155445.85999999999</v>
          </cell>
          <cell r="I58">
            <v>166541.59</v>
          </cell>
          <cell r="J58">
            <v>1</v>
          </cell>
        </row>
        <row r="59">
          <cell r="A59" t="str">
            <v>36203GCN1</v>
          </cell>
          <cell r="B59" t="str">
            <v>36203GCN1</v>
          </cell>
          <cell r="C59">
            <v>7</v>
          </cell>
          <cell r="D59">
            <v>39583</v>
          </cell>
          <cell r="E59" t="str">
            <v>GNMA POOL# 348477</v>
          </cell>
          <cell r="F59">
            <v>107.138002</v>
          </cell>
          <cell r="G59">
            <v>1390.06</v>
          </cell>
          <cell r="H59">
            <v>238296.39</v>
          </cell>
          <cell r="I59">
            <v>255305.99</v>
          </cell>
          <cell r="J59">
            <v>1</v>
          </cell>
        </row>
        <row r="60">
          <cell r="A60" t="str">
            <v>36203GDH3</v>
          </cell>
          <cell r="B60" t="str">
            <v>36203GDH3</v>
          </cell>
          <cell r="C60">
            <v>6.5</v>
          </cell>
          <cell r="D60">
            <v>39706</v>
          </cell>
          <cell r="E60" t="str">
            <v>GNMA POOL# 348504</v>
          </cell>
          <cell r="F60">
            <v>105.429006</v>
          </cell>
          <cell r="G60">
            <v>308.20999999999998</v>
          </cell>
          <cell r="H60">
            <v>56899.55</v>
          </cell>
          <cell r="I60">
            <v>59988.63</v>
          </cell>
          <cell r="J60">
            <v>1</v>
          </cell>
        </row>
        <row r="61">
          <cell r="A61" t="str">
            <v>36203GDY6</v>
          </cell>
          <cell r="B61" t="str">
            <v>36203GDY6</v>
          </cell>
          <cell r="C61">
            <v>6.5</v>
          </cell>
          <cell r="D61">
            <v>39644</v>
          </cell>
          <cell r="E61" t="str">
            <v>GNMA POOL# 348519</v>
          </cell>
          <cell r="F61">
            <v>105.429001</v>
          </cell>
          <cell r="G61">
            <v>3547.5</v>
          </cell>
          <cell r="H61">
            <v>654923.12</v>
          </cell>
          <cell r="I61">
            <v>690478.9</v>
          </cell>
          <cell r="J61">
            <v>1</v>
          </cell>
        </row>
        <row r="62">
          <cell r="A62" t="str">
            <v>36203GEN9</v>
          </cell>
          <cell r="B62" t="str">
            <v>36203GEN9</v>
          </cell>
          <cell r="C62">
            <v>7.5</v>
          </cell>
          <cell r="D62">
            <v>39522</v>
          </cell>
          <cell r="E62" t="str">
            <v>GNMA POOL# 348541</v>
          </cell>
          <cell r="F62">
            <v>107.432996</v>
          </cell>
          <cell r="G62">
            <v>596.64</v>
          </cell>
          <cell r="H62">
            <v>95462.99</v>
          </cell>
          <cell r="I62">
            <v>102558.75</v>
          </cell>
          <cell r="J62">
            <v>1</v>
          </cell>
        </row>
        <row r="63">
          <cell r="A63" t="str">
            <v>36203GFB4</v>
          </cell>
          <cell r="B63" t="str">
            <v>36203GFB4</v>
          </cell>
          <cell r="C63">
            <v>7</v>
          </cell>
          <cell r="D63">
            <v>39583</v>
          </cell>
          <cell r="E63" t="str">
            <v>GNMA POOL# 348562</v>
          </cell>
          <cell r="F63">
            <v>107.137998</v>
          </cell>
          <cell r="G63">
            <v>1136.75</v>
          </cell>
          <cell r="H63">
            <v>194872.14</v>
          </cell>
          <cell r="I63">
            <v>208782.11</v>
          </cell>
          <cell r="J63">
            <v>1</v>
          </cell>
        </row>
        <row r="64">
          <cell r="A64" t="str">
            <v>36203GFT5</v>
          </cell>
          <cell r="B64" t="str">
            <v>36203GFT5</v>
          </cell>
          <cell r="C64">
            <v>8</v>
          </cell>
          <cell r="D64">
            <v>39553</v>
          </cell>
          <cell r="E64" t="str">
            <v>GNMA POOL# 348578</v>
          </cell>
          <cell r="F64">
            <v>107.078999</v>
          </cell>
          <cell r="G64">
            <v>594.97</v>
          </cell>
          <cell r="H64">
            <v>89245.39</v>
          </cell>
          <cell r="I64">
            <v>95563.07</v>
          </cell>
          <cell r="J64">
            <v>1</v>
          </cell>
        </row>
        <row r="65">
          <cell r="A65" t="str">
            <v>36203GMW0</v>
          </cell>
          <cell r="B65" t="str">
            <v>36203GMW0</v>
          </cell>
          <cell r="C65">
            <v>7</v>
          </cell>
          <cell r="D65">
            <v>39583</v>
          </cell>
          <cell r="E65" t="str">
            <v>GNMA POOL# 348773</v>
          </cell>
          <cell r="F65">
            <v>107.137996</v>
          </cell>
          <cell r="G65">
            <v>445.33</v>
          </cell>
          <cell r="H65">
            <v>76343.14</v>
          </cell>
          <cell r="I65">
            <v>81792.509999999995</v>
          </cell>
          <cell r="J65">
            <v>1</v>
          </cell>
        </row>
        <row r="66">
          <cell r="A66" t="str">
            <v>36203GN33</v>
          </cell>
          <cell r="B66" t="str">
            <v>36203GN33</v>
          </cell>
          <cell r="C66">
            <v>7</v>
          </cell>
          <cell r="D66">
            <v>39614</v>
          </cell>
          <cell r="E66" t="str">
            <v>GNMA POOL# 348810</v>
          </cell>
          <cell r="F66">
            <v>107.137998</v>
          </cell>
          <cell r="G66">
            <v>1374.33</v>
          </cell>
          <cell r="H66">
            <v>235599.66</v>
          </cell>
          <cell r="I66">
            <v>252416.76</v>
          </cell>
          <cell r="J66">
            <v>1</v>
          </cell>
        </row>
        <row r="67">
          <cell r="A67" t="str">
            <v>36203GN58</v>
          </cell>
          <cell r="B67" t="str">
            <v>36203GN58</v>
          </cell>
          <cell r="C67">
            <v>6.5</v>
          </cell>
          <cell r="D67">
            <v>39614</v>
          </cell>
          <cell r="E67" t="str">
            <v>GNMA POOL# 348812</v>
          </cell>
          <cell r="F67">
            <v>105.429002</v>
          </cell>
          <cell r="G67">
            <v>895.85</v>
          </cell>
          <cell r="H67">
            <v>165388.42000000001</v>
          </cell>
          <cell r="I67">
            <v>174367.35999999999</v>
          </cell>
          <cell r="J67">
            <v>1</v>
          </cell>
        </row>
        <row r="68">
          <cell r="A68" t="str">
            <v>36203GUY7</v>
          </cell>
          <cell r="B68" t="str">
            <v>36203GUY7</v>
          </cell>
          <cell r="C68">
            <v>7.5</v>
          </cell>
          <cell r="D68">
            <v>39493</v>
          </cell>
          <cell r="E68" t="str">
            <v>GNMA POOL# 348999</v>
          </cell>
          <cell r="F68">
            <v>107.433004</v>
          </cell>
          <cell r="G68">
            <v>269.72000000000003</v>
          </cell>
          <cell r="H68">
            <v>43154.69</v>
          </cell>
          <cell r="I68">
            <v>46362.38</v>
          </cell>
          <cell r="J68">
            <v>1</v>
          </cell>
        </row>
        <row r="69">
          <cell r="A69" t="str">
            <v>36203HCP4</v>
          </cell>
          <cell r="B69" t="str">
            <v>36203HCP4</v>
          </cell>
          <cell r="C69">
            <v>6.5</v>
          </cell>
          <cell r="D69">
            <v>39583</v>
          </cell>
          <cell r="E69" t="str">
            <v>GNMA POOL# 349378</v>
          </cell>
          <cell r="F69">
            <v>105.429002</v>
          </cell>
          <cell r="G69">
            <v>300.88</v>
          </cell>
          <cell r="H69">
            <v>55546.3</v>
          </cell>
          <cell r="I69">
            <v>58561.91</v>
          </cell>
          <cell r="J69">
            <v>1</v>
          </cell>
        </row>
        <row r="70">
          <cell r="A70" t="str">
            <v>36203HF48</v>
          </cell>
          <cell r="B70" t="str">
            <v>36203HF48</v>
          </cell>
          <cell r="C70">
            <v>7.5</v>
          </cell>
          <cell r="D70">
            <v>39493</v>
          </cell>
          <cell r="E70" t="str">
            <v>GNMA POOL# 349487</v>
          </cell>
          <cell r="F70">
            <v>107.43299500000001</v>
          </cell>
          <cell r="G70">
            <v>370.13</v>
          </cell>
          <cell r="H70">
            <v>59220.54</v>
          </cell>
          <cell r="I70">
            <v>63622.400000000001</v>
          </cell>
          <cell r="J70">
            <v>1</v>
          </cell>
        </row>
        <row r="71">
          <cell r="A71" t="str">
            <v>36203HF55</v>
          </cell>
          <cell r="B71" t="str">
            <v>36203HF55</v>
          </cell>
          <cell r="C71">
            <v>7</v>
          </cell>
          <cell r="D71">
            <v>39493</v>
          </cell>
          <cell r="E71" t="str">
            <v>GNMA POOL# 349488</v>
          </cell>
          <cell r="F71">
            <v>107.12499800000001</v>
          </cell>
          <cell r="G71">
            <v>1031.5999999999999</v>
          </cell>
          <cell r="H71">
            <v>176845.66</v>
          </cell>
          <cell r="I71">
            <v>189445.91</v>
          </cell>
          <cell r="J71">
            <v>1</v>
          </cell>
        </row>
        <row r="72">
          <cell r="A72" t="str">
            <v>36203HJA0</v>
          </cell>
          <cell r="B72" t="str">
            <v>36203HJA0</v>
          </cell>
          <cell r="C72">
            <v>7</v>
          </cell>
          <cell r="D72">
            <v>39522</v>
          </cell>
          <cell r="E72" t="str">
            <v>GNMA POOL# 349557</v>
          </cell>
          <cell r="F72">
            <v>107.137998</v>
          </cell>
          <cell r="G72">
            <v>368.98</v>
          </cell>
          <cell r="H72">
            <v>63254.43</v>
          </cell>
          <cell r="I72">
            <v>67769.53</v>
          </cell>
          <cell r="J72">
            <v>1</v>
          </cell>
        </row>
        <row r="73">
          <cell r="A73" t="str">
            <v>36203HKL4</v>
          </cell>
          <cell r="B73" t="str">
            <v>36203HKL4</v>
          </cell>
          <cell r="C73">
            <v>7</v>
          </cell>
          <cell r="D73">
            <v>39583</v>
          </cell>
          <cell r="E73" t="str">
            <v>GNMA POOL# 349599</v>
          </cell>
          <cell r="F73">
            <v>107.137995</v>
          </cell>
          <cell r="G73">
            <v>620.5</v>
          </cell>
          <cell r="H73">
            <v>106371.04</v>
          </cell>
          <cell r="I73">
            <v>113963.8</v>
          </cell>
          <cell r="J73">
            <v>1</v>
          </cell>
        </row>
        <row r="74">
          <cell r="A74" t="str">
            <v>36203HP47</v>
          </cell>
          <cell r="B74" t="str">
            <v>36203HP47</v>
          </cell>
          <cell r="C74">
            <v>7</v>
          </cell>
          <cell r="D74">
            <v>39493</v>
          </cell>
          <cell r="E74" t="str">
            <v>GNMA POOL# 349743</v>
          </cell>
          <cell r="F74">
            <v>107.124948</v>
          </cell>
          <cell r="G74">
            <v>53.84</v>
          </cell>
          <cell r="H74">
            <v>9229.26</v>
          </cell>
          <cell r="I74">
            <v>9886.84</v>
          </cell>
          <cell r="J74">
            <v>1</v>
          </cell>
        </row>
        <row r="75">
          <cell r="A75" t="str">
            <v>36203HQU8</v>
          </cell>
          <cell r="B75" t="str">
            <v>36203HQU8</v>
          </cell>
          <cell r="C75">
            <v>7.5</v>
          </cell>
          <cell r="D75">
            <v>39553</v>
          </cell>
          <cell r="E75" t="str">
            <v>GNMA POOL# 349767</v>
          </cell>
          <cell r="F75">
            <v>107.43300000000001</v>
          </cell>
          <cell r="G75">
            <v>355.72</v>
          </cell>
          <cell r="H75">
            <v>56915.51</v>
          </cell>
          <cell r="I75">
            <v>61146.04</v>
          </cell>
          <cell r="J75">
            <v>1</v>
          </cell>
        </row>
        <row r="76">
          <cell r="A76" t="str">
            <v>36203J6F9</v>
          </cell>
          <cell r="B76" t="str">
            <v>36203J6F9</v>
          </cell>
          <cell r="C76">
            <v>7.5</v>
          </cell>
          <cell r="D76">
            <v>39522</v>
          </cell>
          <cell r="E76" t="str">
            <v>GNMA POOL# 351070</v>
          </cell>
          <cell r="F76">
            <v>107.409998</v>
          </cell>
          <cell r="G76">
            <v>1148.69</v>
          </cell>
          <cell r="H76">
            <v>183789.65</v>
          </cell>
          <cell r="I76">
            <v>197408.46</v>
          </cell>
          <cell r="J76">
            <v>1</v>
          </cell>
        </row>
        <row r="77">
          <cell r="A77" t="str">
            <v>36203JBM8</v>
          </cell>
          <cell r="B77" t="str">
            <v>36203JBM8</v>
          </cell>
          <cell r="C77">
            <v>6.5</v>
          </cell>
          <cell r="D77">
            <v>39553</v>
          </cell>
          <cell r="E77" t="str">
            <v>GNMA POOL# 350244</v>
          </cell>
          <cell r="F77">
            <v>105.429008</v>
          </cell>
          <cell r="G77">
            <v>113.6</v>
          </cell>
          <cell r="H77">
            <v>20972.71</v>
          </cell>
          <cell r="I77">
            <v>22111.32</v>
          </cell>
          <cell r="J77">
            <v>1</v>
          </cell>
        </row>
        <row r="78">
          <cell r="A78" t="str">
            <v>36203JEK9</v>
          </cell>
          <cell r="B78" t="str">
            <v>36203JEK9</v>
          </cell>
          <cell r="C78">
            <v>6.5</v>
          </cell>
          <cell r="D78">
            <v>39553</v>
          </cell>
          <cell r="E78" t="str">
            <v>GNMA POOL# 350338</v>
          </cell>
          <cell r="F78">
            <v>105.428999</v>
          </cell>
          <cell r="G78">
            <v>1688.73</v>
          </cell>
          <cell r="H78">
            <v>311765.40000000002</v>
          </cell>
          <cell r="I78">
            <v>328691.14</v>
          </cell>
          <cell r="J78">
            <v>1</v>
          </cell>
        </row>
        <row r="79">
          <cell r="A79" t="str">
            <v>36203JFJ1</v>
          </cell>
          <cell r="B79" t="str">
            <v>36203JFJ1</v>
          </cell>
          <cell r="C79">
            <v>6.5</v>
          </cell>
          <cell r="D79">
            <v>39553</v>
          </cell>
          <cell r="E79" t="str">
            <v>GNMA POOL# 350369</v>
          </cell>
          <cell r="F79">
            <v>105.42899199999999</v>
          </cell>
          <cell r="G79">
            <v>287.42</v>
          </cell>
          <cell r="H79">
            <v>53061.599999999999</v>
          </cell>
          <cell r="I79">
            <v>55942.31</v>
          </cell>
          <cell r="J79">
            <v>1</v>
          </cell>
        </row>
        <row r="80">
          <cell r="A80" t="str">
            <v>36203JS57</v>
          </cell>
          <cell r="B80" t="str">
            <v>36203JS57</v>
          </cell>
          <cell r="C80">
            <v>7</v>
          </cell>
          <cell r="D80">
            <v>45122</v>
          </cell>
          <cell r="E80" t="str">
            <v>GNMA POOL# 350740</v>
          </cell>
          <cell r="F80">
            <v>104.954999</v>
          </cell>
          <cell r="G80">
            <v>2089.0700000000002</v>
          </cell>
          <cell r="H80">
            <v>358126.2</v>
          </cell>
          <cell r="I80">
            <v>375871.35</v>
          </cell>
          <cell r="J80">
            <v>1</v>
          </cell>
        </row>
        <row r="81">
          <cell r="A81" t="str">
            <v>36203JSQ1</v>
          </cell>
          <cell r="B81" t="str">
            <v>36203JSQ1</v>
          </cell>
          <cell r="C81">
            <v>6</v>
          </cell>
          <cell r="D81">
            <v>39644</v>
          </cell>
          <cell r="E81" t="str">
            <v>GNMA POOL# 350727</v>
          </cell>
          <cell r="F81">
            <v>104.672022</v>
          </cell>
          <cell r="G81">
            <v>50.42</v>
          </cell>
          <cell r="H81">
            <v>10084.07</v>
          </cell>
          <cell r="I81">
            <v>10555.2</v>
          </cell>
          <cell r="J81">
            <v>1</v>
          </cell>
        </row>
        <row r="82">
          <cell r="A82" t="str">
            <v>36203JXG7</v>
          </cell>
          <cell r="B82" t="str">
            <v>36203JXG7</v>
          </cell>
          <cell r="C82">
            <v>6.5</v>
          </cell>
          <cell r="D82">
            <v>39675</v>
          </cell>
          <cell r="E82" t="str">
            <v>GNMA POOL# 350879</v>
          </cell>
          <cell r="F82">
            <v>105.429002</v>
          </cell>
          <cell r="G82">
            <v>824.03</v>
          </cell>
          <cell r="H82">
            <v>152129.06</v>
          </cell>
          <cell r="I82">
            <v>160388.15</v>
          </cell>
          <cell r="J82">
            <v>1</v>
          </cell>
        </row>
        <row r="83">
          <cell r="A83" t="str">
            <v>36203JYJ0</v>
          </cell>
          <cell r="B83" t="str">
            <v>36203JYJ0</v>
          </cell>
          <cell r="C83">
            <v>6.5</v>
          </cell>
          <cell r="D83">
            <v>39675</v>
          </cell>
          <cell r="E83" t="str">
            <v>GNMA POOL# 350913</v>
          </cell>
          <cell r="F83">
            <v>105.42899800000001</v>
          </cell>
          <cell r="G83">
            <v>651.44000000000005</v>
          </cell>
          <cell r="H83">
            <v>120266.2</v>
          </cell>
          <cell r="I83">
            <v>126795.45</v>
          </cell>
          <cell r="J83">
            <v>1</v>
          </cell>
        </row>
        <row r="84">
          <cell r="A84" t="str">
            <v>36203K6K5</v>
          </cell>
          <cell r="B84" t="str">
            <v>36203K6K5</v>
          </cell>
          <cell r="C84">
            <v>7</v>
          </cell>
          <cell r="D84">
            <v>39614</v>
          </cell>
          <cell r="E84" t="str">
            <v>GNMA POOL# 351974</v>
          </cell>
          <cell r="F84">
            <v>107.138006</v>
          </cell>
          <cell r="G84">
            <v>487.67</v>
          </cell>
          <cell r="H84">
            <v>83599.820000000007</v>
          </cell>
          <cell r="I84">
            <v>89567.18</v>
          </cell>
          <cell r="J84">
            <v>1</v>
          </cell>
        </row>
        <row r="85">
          <cell r="A85" t="str">
            <v>36203KK52</v>
          </cell>
          <cell r="B85" t="str">
            <v>36203KK52</v>
          </cell>
          <cell r="C85">
            <v>7</v>
          </cell>
          <cell r="D85">
            <v>45306</v>
          </cell>
          <cell r="E85" t="str">
            <v>GNMA POOL# 351416</v>
          </cell>
          <cell r="F85">
            <v>104.95499599999999</v>
          </cell>
          <cell r="G85">
            <v>606.30999999999995</v>
          </cell>
          <cell r="H85">
            <v>103938.94</v>
          </cell>
          <cell r="I85">
            <v>109089.11</v>
          </cell>
          <cell r="J85">
            <v>1</v>
          </cell>
        </row>
        <row r="86">
          <cell r="A86" t="str">
            <v>36203KK60</v>
          </cell>
          <cell r="B86" t="str">
            <v>36203KK60</v>
          </cell>
          <cell r="C86">
            <v>7</v>
          </cell>
          <cell r="D86">
            <v>45306</v>
          </cell>
          <cell r="E86" t="str">
            <v>GNMA POOL# 351417</v>
          </cell>
          <cell r="F86">
            <v>104.954999</v>
          </cell>
          <cell r="G86">
            <v>3732.53</v>
          </cell>
          <cell r="H86">
            <v>639862.85</v>
          </cell>
          <cell r="I86">
            <v>671568.05</v>
          </cell>
          <cell r="J86">
            <v>1</v>
          </cell>
        </row>
        <row r="87">
          <cell r="A87" t="str">
            <v>36203KK78</v>
          </cell>
          <cell r="B87" t="str">
            <v>36203KK78</v>
          </cell>
          <cell r="C87">
            <v>6.5</v>
          </cell>
          <cell r="D87">
            <v>39828</v>
          </cell>
          <cell r="E87" t="str">
            <v>GNMA POOL# 351418</v>
          </cell>
          <cell r="F87">
            <v>105.429017</v>
          </cell>
          <cell r="G87">
            <v>74.150000000000006</v>
          </cell>
          <cell r="H87">
            <v>13688.85</v>
          </cell>
          <cell r="I87">
            <v>14432.02</v>
          </cell>
          <cell r="J87">
            <v>1</v>
          </cell>
        </row>
        <row r="88">
          <cell r="A88" t="str">
            <v>36203KMQ4</v>
          </cell>
          <cell r="B88" t="str">
            <v>36203KMQ4</v>
          </cell>
          <cell r="C88">
            <v>7</v>
          </cell>
          <cell r="D88">
            <v>39828</v>
          </cell>
          <cell r="E88" t="str">
            <v>GNMA POOL# 351467</v>
          </cell>
          <cell r="F88">
            <v>107.13800500000001</v>
          </cell>
          <cell r="G88">
            <v>520.94000000000005</v>
          </cell>
          <cell r="H88">
            <v>89304.639999999999</v>
          </cell>
          <cell r="I88">
            <v>95679.21</v>
          </cell>
          <cell r="J88">
            <v>1</v>
          </cell>
        </row>
        <row r="89">
          <cell r="A89" t="str">
            <v>36203KSC9</v>
          </cell>
          <cell r="B89" t="str">
            <v>36203KSC9</v>
          </cell>
          <cell r="C89">
            <v>6.5</v>
          </cell>
          <cell r="D89">
            <v>39553</v>
          </cell>
          <cell r="E89" t="str">
            <v>GNMA POOL# 351615</v>
          </cell>
          <cell r="F89">
            <v>105.42899800000001</v>
          </cell>
          <cell r="G89">
            <v>1021.02</v>
          </cell>
          <cell r="H89">
            <v>188495.74</v>
          </cell>
          <cell r="I89">
            <v>198729.17</v>
          </cell>
          <cell r="J89">
            <v>1</v>
          </cell>
        </row>
        <row r="90">
          <cell r="A90" t="str">
            <v>36203KUE2</v>
          </cell>
          <cell r="B90" t="str">
            <v>36203KUE2</v>
          </cell>
          <cell r="C90">
            <v>6.5</v>
          </cell>
          <cell r="D90">
            <v>39675</v>
          </cell>
          <cell r="E90" t="str">
            <v>GNMA POOL# 351681</v>
          </cell>
          <cell r="F90">
            <v>105.429023</v>
          </cell>
          <cell r="G90">
            <v>27.37</v>
          </cell>
          <cell r="H90">
            <v>5052.29</v>
          </cell>
          <cell r="I90">
            <v>5326.58</v>
          </cell>
          <cell r="J90">
            <v>1</v>
          </cell>
        </row>
        <row r="91">
          <cell r="A91" t="str">
            <v>36203LC34</v>
          </cell>
          <cell r="B91" t="str">
            <v>36203LC34</v>
          </cell>
          <cell r="C91">
            <v>6.5</v>
          </cell>
          <cell r="D91">
            <v>39706</v>
          </cell>
          <cell r="E91" t="str">
            <v>GNMA POOL# 352090</v>
          </cell>
          <cell r="F91">
            <v>105.428989</v>
          </cell>
          <cell r="G91">
            <v>219.72</v>
          </cell>
          <cell r="H91">
            <v>40564.089999999997</v>
          </cell>
          <cell r="I91">
            <v>42766.31</v>
          </cell>
          <cell r="J91">
            <v>1</v>
          </cell>
        </row>
        <row r="92">
          <cell r="A92" t="str">
            <v>36203LDZ2</v>
          </cell>
          <cell r="B92" t="str">
            <v>36203LDZ2</v>
          </cell>
          <cell r="C92">
            <v>6.5</v>
          </cell>
          <cell r="D92">
            <v>39675</v>
          </cell>
          <cell r="E92" t="str">
            <v>GNMA POOL# 352120</v>
          </cell>
          <cell r="F92">
            <v>105.429005</v>
          </cell>
          <cell r="G92">
            <v>157.59</v>
          </cell>
          <cell r="H92">
            <v>29094.28</v>
          </cell>
          <cell r="I92">
            <v>30673.81</v>
          </cell>
          <cell r="J92">
            <v>1</v>
          </cell>
        </row>
        <row r="93">
          <cell r="A93" t="str">
            <v>36203LF23</v>
          </cell>
          <cell r="B93" t="str">
            <v>36203LF23</v>
          </cell>
          <cell r="C93">
            <v>8</v>
          </cell>
          <cell r="D93">
            <v>39553</v>
          </cell>
          <cell r="E93" t="str">
            <v>GNMA POOL# 352185</v>
          </cell>
          <cell r="F93">
            <v>107.07899399999999</v>
          </cell>
          <cell r="G93">
            <v>581.45000000000005</v>
          </cell>
          <cell r="H93">
            <v>87218.18</v>
          </cell>
          <cell r="I93">
            <v>93392.35</v>
          </cell>
          <cell r="J93">
            <v>1</v>
          </cell>
        </row>
        <row r="94">
          <cell r="A94" t="str">
            <v>36203LFM9</v>
          </cell>
          <cell r="B94" t="str">
            <v>36203LFM9</v>
          </cell>
          <cell r="C94">
            <v>7</v>
          </cell>
          <cell r="D94">
            <v>39614</v>
          </cell>
          <cell r="E94" t="str">
            <v>GNMA POOL# 352172</v>
          </cell>
          <cell r="F94">
            <v>107.13799899999999</v>
          </cell>
          <cell r="G94">
            <v>1674.85</v>
          </cell>
          <cell r="H94">
            <v>287116.3</v>
          </cell>
          <cell r="I94">
            <v>307610.65999999997</v>
          </cell>
          <cell r="J94">
            <v>1</v>
          </cell>
        </row>
        <row r="95">
          <cell r="A95" t="str">
            <v>36203LFN7</v>
          </cell>
          <cell r="B95" t="str">
            <v>36203LFN7</v>
          </cell>
          <cell r="C95">
            <v>7</v>
          </cell>
          <cell r="D95">
            <v>39614</v>
          </cell>
          <cell r="E95" t="str">
            <v>GNMA POOL# 352173</v>
          </cell>
          <cell r="F95">
            <v>107.13800000000001</v>
          </cell>
          <cell r="G95">
            <v>5401.44</v>
          </cell>
          <cell r="H95">
            <v>925961.76</v>
          </cell>
          <cell r="I95">
            <v>992056.91</v>
          </cell>
          <cell r="J95">
            <v>1</v>
          </cell>
        </row>
        <row r="96">
          <cell r="A96" t="str">
            <v>36203LFY3</v>
          </cell>
          <cell r="B96" t="str">
            <v>36203LFY3</v>
          </cell>
          <cell r="C96">
            <v>7.5</v>
          </cell>
          <cell r="D96">
            <v>39553</v>
          </cell>
          <cell r="E96" t="str">
            <v>GNMA POOL# 352183</v>
          </cell>
          <cell r="F96">
            <v>107.432996</v>
          </cell>
          <cell r="G96">
            <v>310.76</v>
          </cell>
          <cell r="H96">
            <v>49721</v>
          </cell>
          <cell r="I96">
            <v>53416.76</v>
          </cell>
          <cell r="J96">
            <v>1</v>
          </cell>
        </row>
        <row r="97">
          <cell r="A97" t="str">
            <v>36203LFZ0</v>
          </cell>
          <cell r="B97" t="str">
            <v>36203LFZ0</v>
          </cell>
          <cell r="C97">
            <v>7.5</v>
          </cell>
          <cell r="D97">
            <v>39553</v>
          </cell>
          <cell r="E97" t="str">
            <v>GNMA POOL# 352184</v>
          </cell>
          <cell r="F97">
            <v>107.43300000000001</v>
          </cell>
          <cell r="G97">
            <v>3823.3</v>
          </cell>
          <cell r="H97">
            <v>611727.68999999994</v>
          </cell>
          <cell r="I97">
            <v>657197.41</v>
          </cell>
          <cell r="J97">
            <v>1</v>
          </cell>
        </row>
        <row r="98">
          <cell r="A98" t="str">
            <v>36203LG89</v>
          </cell>
          <cell r="B98" t="str">
            <v>36203LG89</v>
          </cell>
          <cell r="C98">
            <v>6.5</v>
          </cell>
          <cell r="D98">
            <v>39553</v>
          </cell>
          <cell r="E98" t="str">
            <v>GNMA POOL# 352223</v>
          </cell>
          <cell r="F98">
            <v>105.429002</v>
          </cell>
          <cell r="G98">
            <v>458.4</v>
          </cell>
          <cell r="H98">
            <v>84628.26</v>
          </cell>
          <cell r="I98">
            <v>89222.73</v>
          </cell>
          <cell r="J98">
            <v>1</v>
          </cell>
        </row>
        <row r="99">
          <cell r="A99" t="str">
            <v>36203LGH9</v>
          </cell>
          <cell r="B99" t="str">
            <v>36203LGH9</v>
          </cell>
          <cell r="C99">
            <v>7</v>
          </cell>
          <cell r="D99">
            <v>39583</v>
          </cell>
          <cell r="E99" t="str">
            <v>GNMA POOL# 352200</v>
          </cell>
          <cell r="F99">
            <v>107.13800000000001</v>
          </cell>
          <cell r="G99">
            <v>3446.74</v>
          </cell>
          <cell r="H99">
            <v>590870.26</v>
          </cell>
          <cell r="I99">
            <v>633046.57999999996</v>
          </cell>
          <cell r="J99">
            <v>1</v>
          </cell>
        </row>
        <row r="100">
          <cell r="A100" t="str">
            <v>36203LQG0</v>
          </cell>
          <cell r="B100" t="str">
            <v>36203LQG0</v>
          </cell>
          <cell r="C100">
            <v>7.5</v>
          </cell>
          <cell r="D100">
            <v>39553</v>
          </cell>
          <cell r="E100" t="str">
            <v>GNMA POOL# 352455</v>
          </cell>
          <cell r="F100">
            <v>107.43307299999999</v>
          </cell>
          <cell r="G100">
            <v>41.52</v>
          </cell>
          <cell r="H100">
            <v>6643.82</v>
          </cell>
          <cell r="I100">
            <v>7137.66</v>
          </cell>
          <cell r="J100">
            <v>1</v>
          </cell>
        </row>
        <row r="101">
          <cell r="A101" t="str">
            <v>36203LRC8</v>
          </cell>
          <cell r="B101" t="str">
            <v>36203LRC8</v>
          </cell>
          <cell r="C101">
            <v>7</v>
          </cell>
          <cell r="D101">
            <v>45122</v>
          </cell>
          <cell r="E101" t="str">
            <v>GNMA POOL# 352483</v>
          </cell>
          <cell r="F101">
            <v>104.955</v>
          </cell>
          <cell r="G101">
            <v>2027.33</v>
          </cell>
          <cell r="H101">
            <v>347541.48</v>
          </cell>
          <cell r="I101">
            <v>364762.16</v>
          </cell>
          <cell r="J101">
            <v>1</v>
          </cell>
        </row>
        <row r="102">
          <cell r="A102" t="str">
            <v>36203LRR5</v>
          </cell>
          <cell r="B102" t="str">
            <v>36203LRR5</v>
          </cell>
          <cell r="C102">
            <v>6.5</v>
          </cell>
          <cell r="D102">
            <v>39675</v>
          </cell>
          <cell r="E102" t="str">
            <v>GNMA POOL# 352496</v>
          </cell>
          <cell r="F102">
            <v>105.429001</v>
          </cell>
          <cell r="G102">
            <v>200.03</v>
          </cell>
          <cell r="H102">
            <v>36927.79</v>
          </cell>
          <cell r="I102">
            <v>38932.6</v>
          </cell>
          <cell r="J102">
            <v>1</v>
          </cell>
        </row>
        <row r="103">
          <cell r="A103" t="str">
            <v>36203LTD4</v>
          </cell>
          <cell r="B103" t="str">
            <v>36203LTD4</v>
          </cell>
          <cell r="C103">
            <v>7.5</v>
          </cell>
          <cell r="D103">
            <v>39493</v>
          </cell>
          <cell r="E103" t="str">
            <v>GNMA POOL# 352548</v>
          </cell>
          <cell r="F103">
            <v>107.410016</v>
          </cell>
          <cell r="G103">
            <v>137.71</v>
          </cell>
          <cell r="H103">
            <v>22034.23</v>
          </cell>
          <cell r="I103">
            <v>23666.97</v>
          </cell>
          <cell r="J103">
            <v>1</v>
          </cell>
        </row>
        <row r="104">
          <cell r="A104" t="str">
            <v>36203LW99</v>
          </cell>
          <cell r="B104" t="str">
            <v>36203LW99</v>
          </cell>
          <cell r="C104">
            <v>7</v>
          </cell>
          <cell r="D104">
            <v>39583</v>
          </cell>
          <cell r="E104" t="str">
            <v>GNMA POOL# 352672</v>
          </cell>
          <cell r="F104">
            <v>107.138001</v>
          </cell>
          <cell r="G104">
            <v>2118.64</v>
          </cell>
          <cell r="H104">
            <v>363195.23</v>
          </cell>
          <cell r="I104">
            <v>389120.11</v>
          </cell>
          <cell r="J104">
            <v>1</v>
          </cell>
        </row>
        <row r="105">
          <cell r="A105" t="str">
            <v>36203MG53</v>
          </cell>
          <cell r="B105" t="str">
            <v>36203MG53</v>
          </cell>
          <cell r="C105">
            <v>7</v>
          </cell>
          <cell r="D105">
            <v>39614</v>
          </cell>
          <cell r="E105" t="str">
            <v>GNMA POOL# 353120</v>
          </cell>
          <cell r="F105">
            <v>107.138002</v>
          </cell>
          <cell r="G105">
            <v>114.83</v>
          </cell>
          <cell r="H105">
            <v>19685.48</v>
          </cell>
          <cell r="I105">
            <v>21090.63</v>
          </cell>
          <cell r="J105">
            <v>1</v>
          </cell>
        </row>
        <row r="106">
          <cell r="A106" t="str">
            <v>36203MG61</v>
          </cell>
          <cell r="B106" t="str">
            <v>36203MG61</v>
          </cell>
          <cell r="C106">
            <v>7</v>
          </cell>
          <cell r="D106">
            <v>39583</v>
          </cell>
          <cell r="E106" t="str">
            <v>GNMA POOL# 353121</v>
          </cell>
          <cell r="F106">
            <v>107.13800000000001</v>
          </cell>
          <cell r="G106">
            <v>5353.65</v>
          </cell>
          <cell r="H106">
            <v>917768.45</v>
          </cell>
          <cell r="I106">
            <v>983278.76</v>
          </cell>
          <cell r="J106">
            <v>1</v>
          </cell>
        </row>
        <row r="107">
          <cell r="A107" t="str">
            <v>36203MH60</v>
          </cell>
          <cell r="B107" t="str">
            <v>36203MH60</v>
          </cell>
          <cell r="C107">
            <v>6.5</v>
          </cell>
          <cell r="D107">
            <v>39736</v>
          </cell>
          <cell r="E107" t="str">
            <v>GNMA POOL# 353153</v>
          </cell>
          <cell r="F107">
            <v>105.42899300000001</v>
          </cell>
          <cell r="G107">
            <v>410.33</v>
          </cell>
          <cell r="H107">
            <v>75752.899999999994</v>
          </cell>
          <cell r="I107">
            <v>79865.52</v>
          </cell>
          <cell r="J107">
            <v>1</v>
          </cell>
        </row>
        <row r="108">
          <cell r="A108" t="str">
            <v>36203MHD5</v>
          </cell>
          <cell r="B108" t="str">
            <v>36203MHD5</v>
          </cell>
          <cell r="C108">
            <v>7</v>
          </cell>
          <cell r="D108">
            <v>39614</v>
          </cell>
          <cell r="E108" t="str">
            <v>GNMA POOL# 353128</v>
          </cell>
          <cell r="F108">
            <v>107.13800000000001</v>
          </cell>
          <cell r="G108">
            <v>4211.63</v>
          </cell>
          <cell r="H108">
            <v>721993.93</v>
          </cell>
          <cell r="I108">
            <v>773529.86</v>
          </cell>
          <cell r="J108">
            <v>1</v>
          </cell>
        </row>
        <row r="109">
          <cell r="A109" t="str">
            <v>36203MKD1</v>
          </cell>
          <cell r="B109" t="str">
            <v>36203MKD1</v>
          </cell>
          <cell r="C109">
            <v>7.5</v>
          </cell>
          <cell r="D109">
            <v>39493</v>
          </cell>
          <cell r="E109" t="str">
            <v>GNMA POOL# 353192</v>
          </cell>
          <cell r="F109">
            <v>107.43300600000001</v>
          </cell>
          <cell r="G109">
            <v>162.85</v>
          </cell>
          <cell r="H109">
            <v>26056.62</v>
          </cell>
          <cell r="I109">
            <v>27993.41</v>
          </cell>
          <cell r="J109">
            <v>1</v>
          </cell>
        </row>
        <row r="110">
          <cell r="A110" t="str">
            <v>36203ML99</v>
          </cell>
          <cell r="B110" t="str">
            <v>36203ML99</v>
          </cell>
          <cell r="C110">
            <v>7.5</v>
          </cell>
          <cell r="D110">
            <v>39553</v>
          </cell>
          <cell r="E110" t="str">
            <v>GNMA POOL# 353252</v>
          </cell>
          <cell r="F110">
            <v>107.432993</v>
          </cell>
          <cell r="G110">
            <v>322.72000000000003</v>
          </cell>
          <cell r="H110">
            <v>51634.92</v>
          </cell>
          <cell r="I110">
            <v>55472.94</v>
          </cell>
          <cell r="J110">
            <v>1</v>
          </cell>
        </row>
        <row r="111">
          <cell r="A111" t="str">
            <v>36203MLP3</v>
          </cell>
          <cell r="B111" t="str">
            <v>36203MLP3</v>
          </cell>
          <cell r="C111">
            <v>7.5</v>
          </cell>
          <cell r="D111">
            <v>39553</v>
          </cell>
          <cell r="E111" t="str">
            <v>GNMA POOL# 353234</v>
          </cell>
          <cell r="F111">
            <v>107.43294899999999</v>
          </cell>
          <cell r="G111">
            <v>61.74</v>
          </cell>
          <cell r="H111">
            <v>9879.1200000000008</v>
          </cell>
          <cell r="I111">
            <v>10613.43</v>
          </cell>
          <cell r="J111">
            <v>1</v>
          </cell>
        </row>
        <row r="112">
          <cell r="A112" t="str">
            <v>36203MPN4</v>
          </cell>
          <cell r="B112" t="str">
            <v>36203MPN4</v>
          </cell>
          <cell r="C112">
            <v>7</v>
          </cell>
          <cell r="D112">
            <v>45458</v>
          </cell>
          <cell r="E112" t="str">
            <v>GNMA POOL# 353329</v>
          </cell>
          <cell r="F112">
            <v>104.95600399999999</v>
          </cell>
          <cell r="G112">
            <v>166.56</v>
          </cell>
          <cell r="H112">
            <v>28553.65</v>
          </cell>
          <cell r="I112">
            <v>29968.77</v>
          </cell>
          <cell r="J112">
            <v>1</v>
          </cell>
        </row>
        <row r="113">
          <cell r="A113" t="str">
            <v>36203MZ86</v>
          </cell>
          <cell r="B113" t="str">
            <v>36203MZ86</v>
          </cell>
          <cell r="C113">
            <v>7.5</v>
          </cell>
          <cell r="D113">
            <v>39522</v>
          </cell>
          <cell r="E113" t="str">
            <v>GNMA POOL# 353667</v>
          </cell>
          <cell r="F113">
            <v>107.410003</v>
          </cell>
          <cell r="G113">
            <v>1015.76</v>
          </cell>
          <cell r="H113">
            <v>162522.21</v>
          </cell>
          <cell r="I113">
            <v>174565.11</v>
          </cell>
          <cell r="J113">
            <v>1</v>
          </cell>
        </row>
        <row r="114">
          <cell r="A114" t="str">
            <v>36203MZV5</v>
          </cell>
          <cell r="B114" t="str">
            <v>36203MZV5</v>
          </cell>
          <cell r="C114">
            <v>6.5</v>
          </cell>
          <cell r="D114">
            <v>39859</v>
          </cell>
          <cell r="E114" t="str">
            <v>GNMA POOL# 353656</v>
          </cell>
          <cell r="F114">
            <v>105.311995</v>
          </cell>
          <cell r="G114">
            <v>266.86</v>
          </cell>
          <cell r="H114">
            <v>49267.37</v>
          </cell>
          <cell r="I114">
            <v>51884.45</v>
          </cell>
          <cell r="J114">
            <v>1</v>
          </cell>
        </row>
        <row r="115">
          <cell r="A115" t="str">
            <v>36203MZZ6</v>
          </cell>
          <cell r="B115" t="str">
            <v>36203MZZ6</v>
          </cell>
          <cell r="C115">
            <v>7</v>
          </cell>
          <cell r="D115">
            <v>39522</v>
          </cell>
          <cell r="E115" t="str">
            <v>GNMA POOL# 353660</v>
          </cell>
          <cell r="F115">
            <v>107.138004</v>
          </cell>
          <cell r="G115">
            <v>315.36</v>
          </cell>
          <cell r="H115">
            <v>54062.03</v>
          </cell>
          <cell r="I115">
            <v>57920.98</v>
          </cell>
          <cell r="J115">
            <v>1</v>
          </cell>
        </row>
        <row r="116">
          <cell r="A116" t="str">
            <v>36203N2A5</v>
          </cell>
          <cell r="B116" t="str">
            <v>36203N2A5</v>
          </cell>
          <cell r="C116">
            <v>6.5</v>
          </cell>
          <cell r="D116">
            <v>39553</v>
          </cell>
          <cell r="E116" t="str">
            <v>GNMA POOL# 354569</v>
          </cell>
          <cell r="F116">
            <v>105.429006</v>
          </cell>
          <cell r="G116">
            <v>449.73</v>
          </cell>
          <cell r="H116">
            <v>83027.17</v>
          </cell>
          <cell r="I116">
            <v>87534.720000000001</v>
          </cell>
          <cell r="J116">
            <v>1</v>
          </cell>
        </row>
        <row r="117">
          <cell r="A117" t="str">
            <v>36203N3A4</v>
          </cell>
          <cell r="B117" t="str">
            <v>36203N3A4</v>
          </cell>
          <cell r="C117">
            <v>8</v>
          </cell>
          <cell r="D117">
            <v>39583</v>
          </cell>
          <cell r="E117" t="str">
            <v>GNMA POOL# 354593</v>
          </cell>
          <cell r="F117">
            <v>107.07900100000001</v>
          </cell>
          <cell r="G117">
            <v>413.33</v>
          </cell>
          <cell r="H117">
            <v>61999.57</v>
          </cell>
          <cell r="I117">
            <v>66388.52</v>
          </cell>
          <cell r="J117">
            <v>1</v>
          </cell>
        </row>
        <row r="118">
          <cell r="A118" t="str">
            <v>36203NKK3</v>
          </cell>
          <cell r="B118" t="str">
            <v>36203NKK3</v>
          </cell>
          <cell r="C118">
            <v>7</v>
          </cell>
          <cell r="D118">
            <v>39553</v>
          </cell>
          <cell r="E118" t="str">
            <v>GNMA POOL# 354098</v>
          </cell>
          <cell r="F118">
            <v>107.138002</v>
          </cell>
          <cell r="G118">
            <v>903.32</v>
          </cell>
          <cell r="H118">
            <v>154854.67000000001</v>
          </cell>
          <cell r="I118">
            <v>165908.20000000001</v>
          </cell>
          <cell r="J118">
            <v>1</v>
          </cell>
        </row>
        <row r="119">
          <cell r="A119" t="str">
            <v>36203NR42</v>
          </cell>
          <cell r="B119" t="str">
            <v>36203NR42</v>
          </cell>
          <cell r="C119">
            <v>7</v>
          </cell>
          <cell r="D119">
            <v>39614</v>
          </cell>
          <cell r="E119" t="str">
            <v>GNMA POOL# 354307</v>
          </cell>
          <cell r="F119">
            <v>107.137998</v>
          </cell>
          <cell r="G119">
            <v>861.08</v>
          </cell>
          <cell r="H119">
            <v>147613.94</v>
          </cell>
          <cell r="I119">
            <v>158150.62</v>
          </cell>
          <cell r="J119">
            <v>1</v>
          </cell>
        </row>
        <row r="120">
          <cell r="A120" t="str">
            <v>36203P6E8</v>
          </cell>
          <cell r="B120" t="str">
            <v>36203P6E8</v>
          </cell>
          <cell r="C120">
            <v>7</v>
          </cell>
          <cell r="D120">
            <v>39614</v>
          </cell>
          <cell r="E120" t="str">
            <v>GNMA POOL# 355569</v>
          </cell>
          <cell r="F120">
            <v>107.138003</v>
          </cell>
          <cell r="G120">
            <v>775.81</v>
          </cell>
          <cell r="H120">
            <v>132995.6</v>
          </cell>
          <cell r="I120">
            <v>142488.82999999999</v>
          </cell>
          <cell r="J120">
            <v>1</v>
          </cell>
        </row>
        <row r="121">
          <cell r="A121" t="str">
            <v>36203PED1</v>
          </cell>
          <cell r="B121" t="str">
            <v>36203PED1</v>
          </cell>
          <cell r="C121">
            <v>7</v>
          </cell>
          <cell r="D121">
            <v>45458</v>
          </cell>
          <cell r="E121" t="str">
            <v>GNMA POOL# 354832</v>
          </cell>
          <cell r="F121">
            <v>104.956001</v>
          </cell>
          <cell r="G121">
            <v>264.98</v>
          </cell>
          <cell r="H121">
            <v>45424.73</v>
          </cell>
          <cell r="I121">
            <v>47675.98</v>
          </cell>
          <cell r="J121">
            <v>1</v>
          </cell>
        </row>
        <row r="122">
          <cell r="A122" t="str">
            <v>36203PFW8</v>
          </cell>
          <cell r="B122" t="str">
            <v>36203PFW8</v>
          </cell>
          <cell r="C122">
            <v>7</v>
          </cell>
          <cell r="D122">
            <v>39614</v>
          </cell>
          <cell r="E122" t="str">
            <v>GNMA POOL# 354881</v>
          </cell>
          <cell r="F122">
            <v>107.13800000000001</v>
          </cell>
          <cell r="G122">
            <v>879.98</v>
          </cell>
          <cell r="H122">
            <v>150853.31</v>
          </cell>
          <cell r="I122">
            <v>161621.22</v>
          </cell>
          <cell r="J122">
            <v>1</v>
          </cell>
        </row>
        <row r="123">
          <cell r="A123" t="str">
            <v>36203PU84</v>
          </cell>
          <cell r="B123" t="str">
            <v>36203PU84</v>
          </cell>
          <cell r="C123">
            <v>7</v>
          </cell>
          <cell r="D123">
            <v>39614</v>
          </cell>
          <cell r="E123" t="str">
            <v>GNMA POOL# 355307</v>
          </cell>
          <cell r="F123">
            <v>107.138003</v>
          </cell>
          <cell r="G123">
            <v>534.37</v>
          </cell>
          <cell r="H123">
            <v>91606.02</v>
          </cell>
          <cell r="I123">
            <v>98144.86</v>
          </cell>
          <cell r="J123">
            <v>1</v>
          </cell>
        </row>
        <row r="124">
          <cell r="A124" t="str">
            <v>36203PWW9</v>
          </cell>
          <cell r="B124" t="str">
            <v>36203PWW9</v>
          </cell>
          <cell r="C124">
            <v>7</v>
          </cell>
          <cell r="D124">
            <v>39614</v>
          </cell>
          <cell r="E124" t="str">
            <v>GNMA POOL# 355361</v>
          </cell>
          <cell r="F124">
            <v>107.13799899999999</v>
          </cell>
          <cell r="G124">
            <v>971.26</v>
          </cell>
          <cell r="H124">
            <v>166501.28</v>
          </cell>
          <cell r="I124">
            <v>178386.14</v>
          </cell>
          <cell r="J124">
            <v>1</v>
          </cell>
        </row>
        <row r="125">
          <cell r="A125" t="str">
            <v>36203PX73</v>
          </cell>
          <cell r="B125" t="str">
            <v>36203PX73</v>
          </cell>
          <cell r="C125">
            <v>7</v>
          </cell>
          <cell r="D125">
            <v>39614</v>
          </cell>
          <cell r="E125" t="str">
            <v>GNMA POOL# 355402</v>
          </cell>
          <cell r="F125">
            <v>107.138002</v>
          </cell>
          <cell r="G125">
            <v>580.86</v>
          </cell>
          <cell r="H125">
            <v>99576.33</v>
          </cell>
          <cell r="I125">
            <v>106684.09</v>
          </cell>
          <cell r="J125">
            <v>1</v>
          </cell>
        </row>
        <row r="126">
          <cell r="A126" t="str">
            <v>36203PX81</v>
          </cell>
          <cell r="B126" t="str">
            <v>36203PX81</v>
          </cell>
          <cell r="C126">
            <v>7</v>
          </cell>
          <cell r="D126">
            <v>39614</v>
          </cell>
          <cell r="E126" t="str">
            <v>GNMA POOL# 355403</v>
          </cell>
          <cell r="F126">
            <v>107.13799899999999</v>
          </cell>
          <cell r="G126">
            <v>1220.8599999999999</v>
          </cell>
          <cell r="H126">
            <v>209290.16</v>
          </cell>
          <cell r="I126">
            <v>224229.29</v>
          </cell>
          <cell r="J126">
            <v>1</v>
          </cell>
        </row>
        <row r="127">
          <cell r="A127" t="str">
            <v>36203Q2P5</v>
          </cell>
          <cell r="B127" t="str">
            <v>36203Q2P5</v>
          </cell>
          <cell r="C127">
            <v>7</v>
          </cell>
          <cell r="D127">
            <v>39614</v>
          </cell>
          <cell r="E127" t="str">
            <v>GNMA POOL# 356382</v>
          </cell>
          <cell r="F127">
            <v>107.138001</v>
          </cell>
          <cell r="G127">
            <v>729.37</v>
          </cell>
          <cell r="H127">
            <v>125035.42</v>
          </cell>
          <cell r="I127">
            <v>133960.45000000001</v>
          </cell>
          <cell r="J127">
            <v>1</v>
          </cell>
        </row>
        <row r="128">
          <cell r="A128" t="str">
            <v>36203Q3V1</v>
          </cell>
          <cell r="B128" t="str">
            <v>36203Q3V1</v>
          </cell>
          <cell r="C128">
            <v>8</v>
          </cell>
          <cell r="D128">
            <v>39553</v>
          </cell>
          <cell r="E128" t="str">
            <v>GNMA POOL# 356412</v>
          </cell>
          <cell r="F128">
            <v>107.07900100000001</v>
          </cell>
          <cell r="G128">
            <v>302.63</v>
          </cell>
          <cell r="H128">
            <v>45394.68</v>
          </cell>
          <cell r="I128">
            <v>48608.17</v>
          </cell>
          <cell r="J128">
            <v>1</v>
          </cell>
        </row>
        <row r="129">
          <cell r="A129" t="str">
            <v>36203QCS8</v>
          </cell>
          <cell r="B129" t="str">
            <v>36203QCS8</v>
          </cell>
          <cell r="C129">
            <v>7</v>
          </cell>
          <cell r="D129">
            <v>39583</v>
          </cell>
          <cell r="E129" t="str">
            <v>GNMA POOL# 355681</v>
          </cell>
          <cell r="F129">
            <v>107.138002</v>
          </cell>
          <cell r="G129">
            <v>1183.58</v>
          </cell>
          <cell r="H129">
            <v>202899.64</v>
          </cell>
          <cell r="I129">
            <v>217382.62</v>
          </cell>
          <cell r="J129">
            <v>1</v>
          </cell>
        </row>
        <row r="130">
          <cell r="A130" t="str">
            <v>36203QDH1</v>
          </cell>
          <cell r="B130" t="str">
            <v>36203QDH1</v>
          </cell>
          <cell r="C130">
            <v>7</v>
          </cell>
          <cell r="D130">
            <v>39614</v>
          </cell>
          <cell r="E130" t="str">
            <v>GNMA POOL# 355704</v>
          </cell>
          <cell r="F130">
            <v>107.13800500000001</v>
          </cell>
          <cell r="G130">
            <v>442.52</v>
          </cell>
          <cell r="H130">
            <v>75861.25</v>
          </cell>
          <cell r="I130">
            <v>81276.23</v>
          </cell>
          <cell r="J130">
            <v>1</v>
          </cell>
        </row>
        <row r="131">
          <cell r="A131" t="str">
            <v>36203QJU6</v>
          </cell>
          <cell r="B131" t="str">
            <v>36203QJU6</v>
          </cell>
          <cell r="C131">
            <v>6.5</v>
          </cell>
          <cell r="D131">
            <v>39918</v>
          </cell>
          <cell r="E131" t="str">
            <v>GNMA POOL# 355875</v>
          </cell>
          <cell r="F131">
            <v>105.31199599999999</v>
          </cell>
          <cell r="G131">
            <v>448.29</v>
          </cell>
          <cell r="H131">
            <v>82760.61</v>
          </cell>
          <cell r="I131">
            <v>87156.85</v>
          </cell>
          <cell r="J131">
            <v>1</v>
          </cell>
        </row>
        <row r="132">
          <cell r="A132" t="str">
            <v>36203QT50</v>
          </cell>
          <cell r="B132" t="str">
            <v>36203QT50</v>
          </cell>
          <cell r="C132">
            <v>6.5</v>
          </cell>
          <cell r="D132">
            <v>45275</v>
          </cell>
          <cell r="E132" t="str">
            <v>GNMA POOL# 356172</v>
          </cell>
          <cell r="F132">
            <v>103.732946</v>
          </cell>
          <cell r="G132">
            <v>34.96</v>
          </cell>
          <cell r="H132">
            <v>6454.42</v>
          </cell>
          <cell r="I132">
            <v>6695.36</v>
          </cell>
          <cell r="J132">
            <v>1</v>
          </cell>
        </row>
        <row r="133">
          <cell r="A133" t="str">
            <v>36203RCL1</v>
          </cell>
          <cell r="B133" t="str">
            <v>36203RCL1</v>
          </cell>
          <cell r="C133">
            <v>7</v>
          </cell>
          <cell r="D133">
            <v>39583</v>
          </cell>
          <cell r="E133" t="str">
            <v>GNMA POOL# 356575</v>
          </cell>
          <cell r="F133">
            <v>107.13800000000001</v>
          </cell>
          <cell r="G133">
            <v>2420.13</v>
          </cell>
          <cell r="H133">
            <v>414878.95</v>
          </cell>
          <cell r="I133">
            <v>444493.01</v>
          </cell>
          <cell r="J133">
            <v>1</v>
          </cell>
        </row>
        <row r="134">
          <cell r="A134" t="str">
            <v>36203RGG8</v>
          </cell>
          <cell r="B134" t="str">
            <v>36203RGG8</v>
          </cell>
          <cell r="C134">
            <v>7</v>
          </cell>
          <cell r="D134">
            <v>39614</v>
          </cell>
          <cell r="E134" t="str">
            <v>GNMA POOL# 356699</v>
          </cell>
          <cell r="F134">
            <v>107.13799899999999</v>
          </cell>
          <cell r="G134">
            <v>1564.46</v>
          </cell>
          <cell r="H134">
            <v>268192.93</v>
          </cell>
          <cell r="I134">
            <v>287336.53999999998</v>
          </cell>
          <cell r="J134">
            <v>1</v>
          </cell>
        </row>
        <row r="135">
          <cell r="A135" t="str">
            <v>36203RH69</v>
          </cell>
          <cell r="B135" t="str">
            <v>36203RH69</v>
          </cell>
          <cell r="C135">
            <v>6.5</v>
          </cell>
          <cell r="D135">
            <v>39553</v>
          </cell>
          <cell r="E135" t="str">
            <v>GNMA POOL# 356753</v>
          </cell>
          <cell r="F135">
            <v>105.428991</v>
          </cell>
          <cell r="G135">
            <v>91.93</v>
          </cell>
          <cell r="H135">
            <v>16972.400000000001</v>
          </cell>
          <cell r="I135">
            <v>17893.830000000002</v>
          </cell>
          <cell r="J135">
            <v>1</v>
          </cell>
        </row>
        <row r="136">
          <cell r="A136" t="str">
            <v>36203RPP8</v>
          </cell>
          <cell r="B136" t="str">
            <v>36203RPP8</v>
          </cell>
          <cell r="C136">
            <v>7</v>
          </cell>
          <cell r="D136">
            <v>39614</v>
          </cell>
          <cell r="E136" t="str">
            <v>GNMA POOL# 356930</v>
          </cell>
          <cell r="F136">
            <v>107.138002</v>
          </cell>
          <cell r="G136">
            <v>1076.6199999999999</v>
          </cell>
          <cell r="H136">
            <v>184563.69</v>
          </cell>
          <cell r="I136">
            <v>197737.85</v>
          </cell>
          <cell r="J136">
            <v>1</v>
          </cell>
        </row>
        <row r="137">
          <cell r="A137" t="str">
            <v>36203RQ44</v>
          </cell>
          <cell r="B137" t="str">
            <v>36203RQ44</v>
          </cell>
          <cell r="C137">
            <v>7</v>
          </cell>
          <cell r="D137">
            <v>39614</v>
          </cell>
          <cell r="E137" t="str">
            <v>GNMA POOL# 356975</v>
          </cell>
          <cell r="F137">
            <v>107.13800000000001</v>
          </cell>
          <cell r="G137">
            <v>998.47</v>
          </cell>
          <cell r="H137">
            <v>171165.73</v>
          </cell>
          <cell r="I137">
            <v>183383.54</v>
          </cell>
          <cell r="J137">
            <v>1</v>
          </cell>
        </row>
        <row r="138">
          <cell r="A138" t="str">
            <v>36203RQB8</v>
          </cell>
          <cell r="B138" t="str">
            <v>36203RQB8</v>
          </cell>
          <cell r="C138">
            <v>7</v>
          </cell>
          <cell r="D138">
            <v>39614</v>
          </cell>
          <cell r="E138" t="str">
            <v>GNMA POOL# 356950</v>
          </cell>
          <cell r="F138">
            <v>107.13799899999999</v>
          </cell>
          <cell r="G138">
            <v>1914.27</v>
          </cell>
          <cell r="H138">
            <v>328161.31</v>
          </cell>
          <cell r="I138">
            <v>351585.46</v>
          </cell>
          <cell r="J138">
            <v>1</v>
          </cell>
        </row>
        <row r="139">
          <cell r="A139" t="str">
            <v>36203RTJ8</v>
          </cell>
          <cell r="B139" t="str">
            <v>36203RTJ8</v>
          </cell>
          <cell r="C139">
            <v>7</v>
          </cell>
          <cell r="D139">
            <v>39614</v>
          </cell>
          <cell r="E139" t="str">
            <v>GNMA POOL# 357053</v>
          </cell>
          <cell r="F139">
            <v>107.138002</v>
          </cell>
          <cell r="G139">
            <v>746.07</v>
          </cell>
          <cell r="H139">
            <v>127897.55</v>
          </cell>
          <cell r="I139">
            <v>137026.88</v>
          </cell>
          <cell r="J139">
            <v>1</v>
          </cell>
        </row>
        <row r="140">
          <cell r="A140" t="str">
            <v>36203S3Z8</v>
          </cell>
          <cell r="B140" t="str">
            <v>36203S3Z8</v>
          </cell>
          <cell r="C140">
            <v>6.5</v>
          </cell>
          <cell r="D140">
            <v>39614</v>
          </cell>
          <cell r="E140" t="str">
            <v>GNMA POOL# 358216</v>
          </cell>
          <cell r="F140">
            <v>105.42900400000001</v>
          </cell>
          <cell r="G140">
            <v>357.66</v>
          </cell>
          <cell r="H140">
            <v>66028.69</v>
          </cell>
          <cell r="I140">
            <v>69613.39</v>
          </cell>
          <cell r="J140">
            <v>1</v>
          </cell>
        </row>
        <row r="141">
          <cell r="A141" t="str">
            <v>36203S4F1</v>
          </cell>
          <cell r="B141" t="str">
            <v>36203S4F1</v>
          </cell>
          <cell r="C141">
            <v>6.5</v>
          </cell>
          <cell r="D141">
            <v>39644</v>
          </cell>
          <cell r="E141" t="str">
            <v>GNMA POOL# 358222</v>
          </cell>
          <cell r="F141">
            <v>105.42900400000001</v>
          </cell>
          <cell r="G141">
            <v>487.95</v>
          </cell>
          <cell r="H141">
            <v>90082.27</v>
          </cell>
          <cell r="I141">
            <v>94972.84</v>
          </cell>
          <cell r="J141">
            <v>1</v>
          </cell>
        </row>
        <row r="142">
          <cell r="A142" t="str">
            <v>36203SFS1</v>
          </cell>
          <cell r="B142" t="str">
            <v>36203SFS1</v>
          </cell>
          <cell r="C142">
            <v>7</v>
          </cell>
          <cell r="D142">
            <v>39614</v>
          </cell>
          <cell r="E142" t="str">
            <v>GNMA POOL# 357577</v>
          </cell>
          <cell r="F142">
            <v>107.137998</v>
          </cell>
          <cell r="G142">
            <v>1008.15</v>
          </cell>
          <cell r="H142">
            <v>172825.9</v>
          </cell>
          <cell r="I142">
            <v>185162.21</v>
          </cell>
          <cell r="J142">
            <v>1</v>
          </cell>
        </row>
        <row r="143">
          <cell r="A143" t="str">
            <v>36203SKH9</v>
          </cell>
          <cell r="B143" t="str">
            <v>36203SKH9</v>
          </cell>
          <cell r="C143">
            <v>6.5</v>
          </cell>
          <cell r="D143">
            <v>39706</v>
          </cell>
          <cell r="E143" t="str">
            <v>GNMA POOL# 357696</v>
          </cell>
          <cell r="F143">
            <v>105.429</v>
          </cell>
          <cell r="G143">
            <v>323.70999999999998</v>
          </cell>
          <cell r="H143">
            <v>59762.2</v>
          </cell>
          <cell r="I143">
            <v>63006.69</v>
          </cell>
          <cell r="J143">
            <v>1</v>
          </cell>
        </row>
        <row r="144">
          <cell r="A144" t="str">
            <v>36203SMK0</v>
          </cell>
          <cell r="B144" t="str">
            <v>36203SMK0</v>
          </cell>
          <cell r="C144">
            <v>7</v>
          </cell>
          <cell r="D144">
            <v>39553</v>
          </cell>
          <cell r="E144" t="str">
            <v>GNMA POOL# 357762</v>
          </cell>
          <cell r="F144">
            <v>107.13799899999999</v>
          </cell>
          <cell r="G144">
            <v>1173.53</v>
          </cell>
          <cell r="H144">
            <v>201176.56</v>
          </cell>
          <cell r="I144">
            <v>215536.54</v>
          </cell>
          <cell r="J144">
            <v>1</v>
          </cell>
        </row>
        <row r="145">
          <cell r="A145" t="str">
            <v>36203ST72</v>
          </cell>
          <cell r="B145" t="str">
            <v>36203ST72</v>
          </cell>
          <cell r="C145">
            <v>7</v>
          </cell>
          <cell r="D145">
            <v>45245</v>
          </cell>
          <cell r="E145" t="str">
            <v>GNMA POOL# 357974</v>
          </cell>
          <cell r="F145">
            <v>104.954999</v>
          </cell>
          <cell r="G145">
            <v>2188.14</v>
          </cell>
          <cell r="H145">
            <v>375109.46</v>
          </cell>
          <cell r="I145">
            <v>393696.13</v>
          </cell>
          <cell r="J145">
            <v>1</v>
          </cell>
        </row>
        <row r="146">
          <cell r="A146" t="str">
            <v>36203SXU6</v>
          </cell>
          <cell r="B146" t="str">
            <v>36203SXU6</v>
          </cell>
          <cell r="C146">
            <v>7</v>
          </cell>
          <cell r="D146">
            <v>39583</v>
          </cell>
          <cell r="E146" t="str">
            <v>GNMA POOL# 358091</v>
          </cell>
          <cell r="F146">
            <v>107.13800000000001</v>
          </cell>
          <cell r="G146">
            <v>833.61</v>
          </cell>
          <cell r="H146">
            <v>142903.89000000001</v>
          </cell>
          <cell r="I146">
            <v>153104.37</v>
          </cell>
          <cell r="J146">
            <v>1</v>
          </cell>
        </row>
        <row r="147">
          <cell r="A147" t="str">
            <v>36203T2T1</v>
          </cell>
          <cell r="B147" t="str">
            <v>36203T2T1</v>
          </cell>
          <cell r="C147">
            <v>7</v>
          </cell>
          <cell r="D147">
            <v>39614</v>
          </cell>
          <cell r="E147" t="str">
            <v>GNMA POOL# 359086</v>
          </cell>
          <cell r="F147">
            <v>107.13800000000001</v>
          </cell>
          <cell r="G147">
            <v>3960.49</v>
          </cell>
          <cell r="H147">
            <v>678940.44</v>
          </cell>
          <cell r="I147">
            <v>727403.21</v>
          </cell>
          <cell r="J147">
            <v>1</v>
          </cell>
        </row>
        <row r="148">
          <cell r="A148" t="str">
            <v>36203TAS4</v>
          </cell>
          <cell r="B148" t="str">
            <v>36203TAS4</v>
          </cell>
          <cell r="C148">
            <v>7</v>
          </cell>
          <cell r="D148">
            <v>45306</v>
          </cell>
          <cell r="E148" t="str">
            <v>GNMA POOL# 358317</v>
          </cell>
          <cell r="F148">
            <v>104.95599900000001</v>
          </cell>
          <cell r="G148">
            <v>1706.8</v>
          </cell>
          <cell r="H148">
            <v>292594.49</v>
          </cell>
          <cell r="I148">
            <v>307095.46999999997</v>
          </cell>
          <cell r="J148">
            <v>1</v>
          </cell>
        </row>
        <row r="149">
          <cell r="A149" t="str">
            <v>36203UTD4</v>
          </cell>
          <cell r="B149" t="str">
            <v>36203UTD4</v>
          </cell>
          <cell r="C149">
            <v>7</v>
          </cell>
          <cell r="D149">
            <v>39583</v>
          </cell>
          <cell r="E149" t="str">
            <v>GNMA POOL# 359748</v>
          </cell>
          <cell r="F149">
            <v>107.137997</v>
          </cell>
          <cell r="G149">
            <v>536.89</v>
          </cell>
          <cell r="H149">
            <v>92038.85</v>
          </cell>
          <cell r="I149">
            <v>98608.58</v>
          </cell>
          <cell r="J149">
            <v>1</v>
          </cell>
        </row>
        <row r="150">
          <cell r="A150" t="str">
            <v>36203UUX8</v>
          </cell>
          <cell r="B150" t="str">
            <v>36203UUX8</v>
          </cell>
          <cell r="C150">
            <v>6.5</v>
          </cell>
          <cell r="D150">
            <v>39644</v>
          </cell>
          <cell r="E150" t="str">
            <v>GNMA POOL# 359798</v>
          </cell>
          <cell r="F150">
            <v>105.429005</v>
          </cell>
          <cell r="G150">
            <v>460.49</v>
          </cell>
          <cell r="H150">
            <v>85012.81</v>
          </cell>
          <cell r="I150">
            <v>89628.160000000003</v>
          </cell>
          <cell r="J150">
            <v>1</v>
          </cell>
        </row>
        <row r="151">
          <cell r="A151" t="str">
            <v>36203UWC2</v>
          </cell>
          <cell r="B151" t="str">
            <v>36203UWC2</v>
          </cell>
          <cell r="C151">
            <v>6.5</v>
          </cell>
          <cell r="D151">
            <v>39706</v>
          </cell>
          <cell r="E151" t="str">
            <v>GNMA POOL# 359843</v>
          </cell>
          <cell r="F151">
            <v>105.429002</v>
          </cell>
          <cell r="G151">
            <v>295.54000000000002</v>
          </cell>
          <cell r="H151">
            <v>54561.04</v>
          </cell>
          <cell r="I151">
            <v>57523.16</v>
          </cell>
          <cell r="J151">
            <v>1</v>
          </cell>
        </row>
        <row r="152">
          <cell r="A152" t="str">
            <v>36203UWD0</v>
          </cell>
          <cell r="B152" t="str">
            <v>36203UWD0</v>
          </cell>
          <cell r="C152">
            <v>6.5</v>
          </cell>
          <cell r="D152">
            <v>39706</v>
          </cell>
          <cell r="E152" t="str">
            <v>GNMA POOL# 359844</v>
          </cell>
          <cell r="F152">
            <v>105.42900299999999</v>
          </cell>
          <cell r="G152">
            <v>448.19</v>
          </cell>
          <cell r="H152">
            <v>82742.45</v>
          </cell>
          <cell r="I152">
            <v>87234.54</v>
          </cell>
          <cell r="J152">
            <v>1</v>
          </cell>
        </row>
        <row r="153">
          <cell r="A153" t="str">
            <v>36203UWL2</v>
          </cell>
          <cell r="B153" t="str">
            <v>36203UWL2</v>
          </cell>
          <cell r="C153">
            <v>7</v>
          </cell>
          <cell r="D153">
            <v>39614</v>
          </cell>
          <cell r="E153" t="str">
            <v>GNMA POOL# 359851</v>
          </cell>
          <cell r="F153">
            <v>107.13800000000001</v>
          </cell>
          <cell r="G153">
            <v>1618.03</v>
          </cell>
          <cell r="H153">
            <v>277375.88</v>
          </cell>
          <cell r="I153">
            <v>297174.96999999997</v>
          </cell>
          <cell r="J153">
            <v>1</v>
          </cell>
        </row>
        <row r="154">
          <cell r="A154" t="str">
            <v>36203UYA4</v>
          </cell>
          <cell r="B154" t="str">
            <v>36203UYA4</v>
          </cell>
          <cell r="C154">
            <v>6.5</v>
          </cell>
          <cell r="D154">
            <v>39736</v>
          </cell>
          <cell r="E154" t="str">
            <v>GNMA POOL# 359905</v>
          </cell>
          <cell r="F154">
            <v>105.429001</v>
          </cell>
          <cell r="G154">
            <v>1482.9</v>
          </cell>
          <cell r="H154">
            <v>273766.02</v>
          </cell>
          <cell r="I154">
            <v>288628.78000000003</v>
          </cell>
          <cell r="J154">
            <v>1</v>
          </cell>
        </row>
        <row r="155">
          <cell r="A155" t="str">
            <v>36203V2F6</v>
          </cell>
          <cell r="B155" t="str">
            <v>36203V2F6</v>
          </cell>
          <cell r="C155">
            <v>7</v>
          </cell>
          <cell r="D155">
            <v>39614</v>
          </cell>
          <cell r="E155" t="str">
            <v>GNMA POOL# 360874</v>
          </cell>
          <cell r="F155">
            <v>107.137998</v>
          </cell>
          <cell r="G155">
            <v>1442.56</v>
          </cell>
          <cell r="H155">
            <v>247295.81</v>
          </cell>
          <cell r="I155">
            <v>264947.78000000003</v>
          </cell>
          <cell r="J155">
            <v>1</v>
          </cell>
        </row>
        <row r="156">
          <cell r="A156" t="str">
            <v>36203VD49</v>
          </cell>
          <cell r="B156" t="str">
            <v>36203VD49</v>
          </cell>
          <cell r="C156">
            <v>6</v>
          </cell>
          <cell r="D156">
            <v>39859</v>
          </cell>
          <cell r="E156" t="str">
            <v>GNMA POOL# 360223</v>
          </cell>
          <cell r="F156">
            <v>104.42200099999999</v>
          </cell>
          <cell r="G156">
            <v>516.91999999999996</v>
          </cell>
          <cell r="H156">
            <v>103383.05</v>
          </cell>
          <cell r="I156">
            <v>107954.65</v>
          </cell>
          <cell r="J156">
            <v>1</v>
          </cell>
        </row>
        <row r="157">
          <cell r="A157" t="str">
            <v>36203VDU1</v>
          </cell>
          <cell r="B157" t="str">
            <v>36203VDU1</v>
          </cell>
          <cell r="C157">
            <v>6</v>
          </cell>
          <cell r="D157">
            <v>39828</v>
          </cell>
          <cell r="E157" t="str">
            <v>GNMA POOL# 360215</v>
          </cell>
          <cell r="F157">
            <v>104.671997</v>
          </cell>
          <cell r="G157">
            <v>616.29</v>
          </cell>
          <cell r="H157">
            <v>123258.01</v>
          </cell>
          <cell r="I157">
            <v>129016.62</v>
          </cell>
          <cell r="J157">
            <v>1</v>
          </cell>
        </row>
        <row r="158">
          <cell r="A158" t="str">
            <v>36203VXA3</v>
          </cell>
          <cell r="B158" t="str">
            <v>36203VXA3</v>
          </cell>
          <cell r="C158">
            <v>7</v>
          </cell>
          <cell r="D158">
            <v>45337</v>
          </cell>
          <cell r="E158" t="str">
            <v>GNMA POOL# 360773</v>
          </cell>
          <cell r="F158">
            <v>104.955997</v>
          </cell>
          <cell r="G158">
            <v>557.34</v>
          </cell>
          <cell r="H158">
            <v>95544.85</v>
          </cell>
          <cell r="I158">
            <v>100280.05</v>
          </cell>
          <cell r="J158">
            <v>1</v>
          </cell>
        </row>
        <row r="159">
          <cell r="A159" t="str">
            <v>36203W4P0</v>
          </cell>
          <cell r="B159" t="str">
            <v>36203W4P0</v>
          </cell>
          <cell r="C159">
            <v>6.5</v>
          </cell>
          <cell r="D159">
            <v>39706</v>
          </cell>
          <cell r="E159" t="str">
            <v>GNMA POOL# 361830</v>
          </cell>
          <cell r="F159">
            <v>105.42900400000001</v>
          </cell>
          <cell r="G159">
            <v>310.99</v>
          </cell>
          <cell r="H159">
            <v>57413.85</v>
          </cell>
          <cell r="I159">
            <v>60530.85</v>
          </cell>
          <cell r="J159">
            <v>1</v>
          </cell>
        </row>
        <row r="160">
          <cell r="A160" t="str">
            <v>36203X7B6</v>
          </cell>
          <cell r="B160" t="str">
            <v>36203X7B6</v>
          </cell>
          <cell r="C160">
            <v>6</v>
          </cell>
          <cell r="D160">
            <v>39887</v>
          </cell>
          <cell r="E160" t="str">
            <v>GNMA POOL# 362790</v>
          </cell>
          <cell r="F160">
            <v>104.422</v>
          </cell>
          <cell r="G160">
            <v>2337.2600000000002</v>
          </cell>
          <cell r="H160">
            <v>467452.99</v>
          </cell>
          <cell r="I160">
            <v>488123.76</v>
          </cell>
          <cell r="J160">
            <v>1</v>
          </cell>
        </row>
        <row r="161">
          <cell r="A161" t="str">
            <v>36203YE59</v>
          </cell>
          <cell r="B161" t="str">
            <v>36203YE59</v>
          </cell>
          <cell r="C161">
            <v>7</v>
          </cell>
          <cell r="D161">
            <v>39614</v>
          </cell>
          <cell r="E161" t="str">
            <v>GNMA POOL# 362956</v>
          </cell>
          <cell r="F161">
            <v>107.13799899999999</v>
          </cell>
          <cell r="G161">
            <v>1887.64</v>
          </cell>
          <cell r="H161">
            <v>323596</v>
          </cell>
          <cell r="I161">
            <v>346694.28</v>
          </cell>
          <cell r="J161">
            <v>1</v>
          </cell>
        </row>
        <row r="162">
          <cell r="A162" t="str">
            <v>36203YTQ7</v>
          </cell>
          <cell r="B162" t="str">
            <v>36203YTQ7</v>
          </cell>
          <cell r="C162">
            <v>7</v>
          </cell>
          <cell r="D162">
            <v>39644</v>
          </cell>
          <cell r="E162" t="str">
            <v>GNMA POOL# 363359</v>
          </cell>
          <cell r="F162">
            <v>107.138004</v>
          </cell>
          <cell r="G162">
            <v>613.52</v>
          </cell>
          <cell r="H162">
            <v>105174.5</v>
          </cell>
          <cell r="I162">
            <v>112681.86</v>
          </cell>
          <cell r="J162">
            <v>1</v>
          </cell>
        </row>
        <row r="163">
          <cell r="A163" t="str">
            <v>36204A4Q5</v>
          </cell>
          <cell r="B163" t="str">
            <v>36204A4Q5</v>
          </cell>
          <cell r="C163">
            <v>6.5</v>
          </cell>
          <cell r="D163">
            <v>39675</v>
          </cell>
          <cell r="E163" t="str">
            <v>GNMA POOL# 364531</v>
          </cell>
          <cell r="F163">
            <v>105.42899300000001</v>
          </cell>
          <cell r="G163">
            <v>270.69</v>
          </cell>
          <cell r="H163">
            <v>49972.62</v>
          </cell>
          <cell r="I163">
            <v>52685.63</v>
          </cell>
          <cell r="J163">
            <v>1</v>
          </cell>
        </row>
        <row r="164">
          <cell r="A164" t="str">
            <v>36204AEY7</v>
          </cell>
          <cell r="B164" t="str">
            <v>36204AEY7</v>
          </cell>
          <cell r="C164">
            <v>6.5</v>
          </cell>
          <cell r="D164">
            <v>39675</v>
          </cell>
          <cell r="E164" t="str">
            <v>GNMA POOL# 363851</v>
          </cell>
          <cell r="F164">
            <v>105.429001</v>
          </cell>
          <cell r="G164">
            <v>1218.01</v>
          </cell>
          <cell r="H164">
            <v>224863.66</v>
          </cell>
          <cell r="I164">
            <v>237071.51</v>
          </cell>
          <cell r="J164">
            <v>1</v>
          </cell>
        </row>
        <row r="165">
          <cell r="A165" t="str">
            <v>36204AX26</v>
          </cell>
          <cell r="B165" t="str">
            <v>36204AX26</v>
          </cell>
          <cell r="C165">
            <v>6.5</v>
          </cell>
          <cell r="D165">
            <v>39767</v>
          </cell>
          <cell r="E165" t="str">
            <v>GNMA POOL# 364397</v>
          </cell>
          <cell r="F165">
            <v>105.429</v>
          </cell>
          <cell r="G165">
            <v>660.98</v>
          </cell>
          <cell r="H165">
            <v>122027.44</v>
          </cell>
          <cell r="I165">
            <v>128652.31</v>
          </cell>
          <cell r="J165">
            <v>1</v>
          </cell>
        </row>
        <row r="166">
          <cell r="A166" t="str">
            <v>36204AZQ1</v>
          </cell>
          <cell r="B166" t="str">
            <v>36204AZQ1</v>
          </cell>
          <cell r="C166">
            <v>7</v>
          </cell>
          <cell r="D166">
            <v>45153</v>
          </cell>
          <cell r="E166" t="str">
            <v>GNMA POOL# 364451</v>
          </cell>
          <cell r="F166">
            <v>104.954999</v>
          </cell>
          <cell r="G166">
            <v>2081.38</v>
          </cell>
          <cell r="H166">
            <v>356808.55</v>
          </cell>
          <cell r="I166">
            <v>374488.41</v>
          </cell>
          <cell r="J166">
            <v>1</v>
          </cell>
        </row>
        <row r="167">
          <cell r="A167" t="str">
            <v>36204BMX8</v>
          </cell>
          <cell r="B167" t="str">
            <v>36204BMX8</v>
          </cell>
          <cell r="C167">
            <v>6.5</v>
          </cell>
          <cell r="D167">
            <v>39887</v>
          </cell>
          <cell r="E167" t="str">
            <v>GNMA POOL# 364974</v>
          </cell>
          <cell r="F167">
            <v>105.312004</v>
          </cell>
          <cell r="G167">
            <v>678.94</v>
          </cell>
          <cell r="H167">
            <v>125343.28</v>
          </cell>
          <cell r="I167">
            <v>132001.51999999999</v>
          </cell>
          <cell r="J167">
            <v>1</v>
          </cell>
        </row>
        <row r="168">
          <cell r="A168" t="str">
            <v>36204CJJ1</v>
          </cell>
          <cell r="B168" t="str">
            <v>36204CJJ1</v>
          </cell>
          <cell r="C168">
            <v>6.5</v>
          </cell>
          <cell r="D168">
            <v>39706</v>
          </cell>
          <cell r="E168" t="str">
            <v>GNMA POOL# 365765</v>
          </cell>
          <cell r="F168">
            <v>105.42899800000001</v>
          </cell>
          <cell r="G168">
            <v>667.28</v>
          </cell>
          <cell r="H168">
            <v>123190.88</v>
          </cell>
          <cell r="I168">
            <v>129878.91</v>
          </cell>
          <cell r="J168">
            <v>1</v>
          </cell>
        </row>
        <row r="169">
          <cell r="A169" t="str">
            <v>36204CZL8</v>
          </cell>
          <cell r="B169" t="str">
            <v>36204CZL8</v>
          </cell>
          <cell r="C169">
            <v>6.5</v>
          </cell>
          <cell r="D169">
            <v>39887</v>
          </cell>
          <cell r="E169" t="str">
            <v>GNMA POOL# 366247</v>
          </cell>
          <cell r="F169">
            <v>105.312006</v>
          </cell>
          <cell r="G169">
            <v>373.97</v>
          </cell>
          <cell r="H169">
            <v>69040.399999999994</v>
          </cell>
          <cell r="I169">
            <v>72707.83</v>
          </cell>
          <cell r="J169">
            <v>1</v>
          </cell>
        </row>
        <row r="170">
          <cell r="A170" t="str">
            <v>36204D5A3</v>
          </cell>
          <cell r="B170" t="str">
            <v>36204D5A3</v>
          </cell>
          <cell r="C170">
            <v>6.5</v>
          </cell>
          <cell r="D170">
            <v>39736</v>
          </cell>
          <cell r="E170" t="str">
            <v>GNMA POOL# 367241</v>
          </cell>
          <cell r="F170">
            <v>105.42899300000001</v>
          </cell>
          <cell r="G170">
            <v>97.16</v>
          </cell>
          <cell r="H170">
            <v>17937.580000000002</v>
          </cell>
          <cell r="I170">
            <v>18911.41</v>
          </cell>
          <cell r="J170">
            <v>1</v>
          </cell>
        </row>
        <row r="171">
          <cell r="A171" t="str">
            <v>36204ENW3</v>
          </cell>
          <cell r="B171" t="str">
            <v>36204ENW3</v>
          </cell>
          <cell r="C171">
            <v>7</v>
          </cell>
          <cell r="D171">
            <v>45184</v>
          </cell>
          <cell r="E171" t="str">
            <v>GNMA POOL# 367705</v>
          </cell>
          <cell r="F171">
            <v>104.954999</v>
          </cell>
          <cell r="G171">
            <v>1761.76</v>
          </cell>
          <cell r="H171">
            <v>302016.43</v>
          </cell>
          <cell r="I171">
            <v>316981.34000000003</v>
          </cell>
          <cell r="J171">
            <v>1</v>
          </cell>
        </row>
        <row r="172">
          <cell r="A172" t="str">
            <v>36204GJU7</v>
          </cell>
          <cell r="B172" t="str">
            <v>36204GJU7</v>
          </cell>
          <cell r="C172">
            <v>6.5</v>
          </cell>
          <cell r="D172">
            <v>39797</v>
          </cell>
          <cell r="E172" t="str">
            <v>GNMA POOL# 369375</v>
          </cell>
          <cell r="F172">
            <v>105.428991</v>
          </cell>
          <cell r="G172">
            <v>293.11</v>
          </cell>
          <cell r="H172">
            <v>54113</v>
          </cell>
          <cell r="I172">
            <v>57050.79</v>
          </cell>
          <cell r="J172">
            <v>1</v>
          </cell>
        </row>
        <row r="173">
          <cell r="A173" t="str">
            <v>36204GWJ7</v>
          </cell>
          <cell r="B173" t="str">
            <v>36204GWJ7</v>
          </cell>
          <cell r="C173">
            <v>6.5</v>
          </cell>
          <cell r="D173">
            <v>39706</v>
          </cell>
          <cell r="E173" t="str">
            <v>GNMA POOL# 369749</v>
          </cell>
          <cell r="F173">
            <v>105.429002</v>
          </cell>
          <cell r="G173">
            <v>430.39</v>
          </cell>
          <cell r="H173">
            <v>79455.86</v>
          </cell>
          <cell r="I173">
            <v>83769.52</v>
          </cell>
          <cell r="J173">
            <v>1</v>
          </cell>
        </row>
        <row r="174">
          <cell r="A174" t="str">
            <v>36204GY89</v>
          </cell>
          <cell r="B174" t="str">
            <v>36204GY89</v>
          </cell>
          <cell r="C174">
            <v>6.5</v>
          </cell>
          <cell r="D174">
            <v>39797</v>
          </cell>
          <cell r="E174" t="str">
            <v>GNMA POOL# 369835</v>
          </cell>
          <cell r="F174">
            <v>105.42900400000001</v>
          </cell>
          <cell r="G174">
            <v>284.02</v>
          </cell>
          <cell r="H174">
            <v>52433.56</v>
          </cell>
          <cell r="I174">
            <v>55280.18</v>
          </cell>
          <cell r="J174">
            <v>1</v>
          </cell>
        </row>
        <row r="175">
          <cell r="A175" t="str">
            <v>36204H7C8</v>
          </cell>
          <cell r="B175" t="str">
            <v>36204H7C8</v>
          </cell>
          <cell r="C175">
            <v>6.5</v>
          </cell>
          <cell r="D175">
            <v>39767</v>
          </cell>
          <cell r="E175" t="str">
            <v>GNMA POOL# 370891</v>
          </cell>
          <cell r="F175">
            <v>105.428995</v>
          </cell>
          <cell r="G175">
            <v>253.79</v>
          </cell>
          <cell r="H175">
            <v>46853.24</v>
          </cell>
          <cell r="I175">
            <v>49396.9</v>
          </cell>
          <cell r="J175">
            <v>1</v>
          </cell>
        </row>
        <row r="176">
          <cell r="A176" t="str">
            <v>36204J6M3</v>
          </cell>
          <cell r="B176" t="str">
            <v>36204J6M3</v>
          </cell>
          <cell r="C176">
            <v>6.5</v>
          </cell>
          <cell r="D176">
            <v>39948</v>
          </cell>
          <cell r="E176" t="str">
            <v>GNMA POOL# 371776</v>
          </cell>
          <cell r="F176">
            <v>105.312</v>
          </cell>
          <cell r="G176">
            <v>948.56</v>
          </cell>
          <cell r="H176">
            <v>175118.6</v>
          </cell>
          <cell r="I176">
            <v>184420.9</v>
          </cell>
          <cell r="J176">
            <v>1</v>
          </cell>
        </row>
        <row r="177">
          <cell r="A177" t="str">
            <v>36204JDF0</v>
          </cell>
          <cell r="B177" t="str">
            <v>36204JDF0</v>
          </cell>
          <cell r="C177">
            <v>6.5</v>
          </cell>
          <cell r="D177">
            <v>39828</v>
          </cell>
          <cell r="E177" t="str">
            <v>GNMA POOL# 371002</v>
          </cell>
          <cell r="F177">
            <v>105.42900299999999</v>
          </cell>
          <cell r="G177">
            <v>381.1</v>
          </cell>
          <cell r="H177">
            <v>70357.490000000005</v>
          </cell>
          <cell r="I177">
            <v>74177.2</v>
          </cell>
          <cell r="J177">
            <v>1</v>
          </cell>
        </row>
        <row r="178">
          <cell r="A178" t="str">
            <v>36204JEY8</v>
          </cell>
          <cell r="B178" t="str">
            <v>36204JEY8</v>
          </cell>
          <cell r="C178">
            <v>6.5</v>
          </cell>
          <cell r="D178">
            <v>39706</v>
          </cell>
          <cell r="E178" t="str">
            <v>GNMA POOL# 371051</v>
          </cell>
          <cell r="F178">
            <v>105.429005</v>
          </cell>
          <cell r="G178">
            <v>469.55</v>
          </cell>
          <cell r="H178">
            <v>86686.6</v>
          </cell>
          <cell r="I178">
            <v>91392.82</v>
          </cell>
          <cell r="J178">
            <v>1</v>
          </cell>
        </row>
        <row r="179">
          <cell r="A179" t="str">
            <v>36204JV45</v>
          </cell>
          <cell r="B179" t="str">
            <v>36204JV45</v>
          </cell>
          <cell r="C179">
            <v>6.5</v>
          </cell>
          <cell r="D179">
            <v>39918</v>
          </cell>
          <cell r="E179" t="str">
            <v>GNMA POOL# 371535</v>
          </cell>
          <cell r="F179">
            <v>105.312003</v>
          </cell>
          <cell r="G179">
            <v>537.29999999999995</v>
          </cell>
          <cell r="H179">
            <v>99193.1</v>
          </cell>
          <cell r="I179">
            <v>104462.24</v>
          </cell>
          <cell r="J179">
            <v>1</v>
          </cell>
        </row>
        <row r="180">
          <cell r="A180" t="str">
            <v>36204NEP8</v>
          </cell>
          <cell r="B180" t="str">
            <v>36204NEP8</v>
          </cell>
          <cell r="C180">
            <v>6.5</v>
          </cell>
          <cell r="D180">
            <v>39767</v>
          </cell>
          <cell r="E180" t="str">
            <v>GNMA POOL# 374642</v>
          </cell>
          <cell r="F180">
            <v>105.428995</v>
          </cell>
          <cell r="G180">
            <v>516.1</v>
          </cell>
          <cell r="H180">
            <v>95279.33</v>
          </cell>
          <cell r="I180">
            <v>100452.04</v>
          </cell>
          <cell r="J180">
            <v>1</v>
          </cell>
        </row>
        <row r="181">
          <cell r="A181" t="str">
            <v>36204NMA2</v>
          </cell>
          <cell r="B181" t="str">
            <v>36204NMA2</v>
          </cell>
          <cell r="C181">
            <v>6.5</v>
          </cell>
          <cell r="D181">
            <v>39797</v>
          </cell>
          <cell r="E181" t="str">
            <v>GNMA POOL# 374853</v>
          </cell>
          <cell r="F181">
            <v>105.429</v>
          </cell>
          <cell r="G181">
            <v>457.74</v>
          </cell>
          <cell r="H181">
            <v>84505.98</v>
          </cell>
          <cell r="I181">
            <v>89093.81</v>
          </cell>
          <cell r="J181">
            <v>1</v>
          </cell>
        </row>
        <row r="182">
          <cell r="A182" t="str">
            <v>36204NSR9</v>
          </cell>
          <cell r="B182" t="str">
            <v>36204NSR9</v>
          </cell>
          <cell r="C182">
            <v>6</v>
          </cell>
          <cell r="D182">
            <v>39918</v>
          </cell>
          <cell r="E182" t="str">
            <v>GNMA POOL# 375028</v>
          </cell>
          <cell r="F182">
            <v>104.422</v>
          </cell>
          <cell r="G182">
            <v>2209.42</v>
          </cell>
          <cell r="H182">
            <v>441884.26</v>
          </cell>
          <cell r="I182">
            <v>461424.38</v>
          </cell>
          <cell r="J182">
            <v>1</v>
          </cell>
        </row>
        <row r="183">
          <cell r="A183" t="str">
            <v>36204NU62</v>
          </cell>
          <cell r="B183" t="str">
            <v>36204NU62</v>
          </cell>
          <cell r="C183">
            <v>6</v>
          </cell>
          <cell r="D183">
            <v>39828</v>
          </cell>
          <cell r="E183" t="str">
            <v>GNMA POOL# 375105</v>
          </cell>
          <cell r="F183">
            <v>104.672004</v>
          </cell>
          <cell r="G183">
            <v>96.71</v>
          </cell>
          <cell r="H183">
            <v>19341.38</v>
          </cell>
          <cell r="I183">
            <v>20245.009999999998</v>
          </cell>
          <cell r="J183">
            <v>1</v>
          </cell>
        </row>
        <row r="184">
          <cell r="A184" t="str">
            <v>36204PHW5</v>
          </cell>
          <cell r="B184" t="str">
            <v>36204PHW5</v>
          </cell>
          <cell r="C184">
            <v>6.5</v>
          </cell>
          <cell r="D184">
            <v>39767</v>
          </cell>
          <cell r="E184" t="str">
            <v>GNMA POOL# 375645</v>
          </cell>
          <cell r="F184">
            <v>105.429002</v>
          </cell>
          <cell r="G184">
            <v>526.63</v>
          </cell>
          <cell r="H184">
            <v>97223.57</v>
          </cell>
          <cell r="I184">
            <v>102501.84</v>
          </cell>
          <cell r="J184">
            <v>1</v>
          </cell>
        </row>
        <row r="185">
          <cell r="A185" t="str">
            <v>36204PQF2</v>
          </cell>
          <cell r="B185" t="str">
            <v>36204PQF2</v>
          </cell>
          <cell r="C185">
            <v>6.5</v>
          </cell>
          <cell r="D185">
            <v>39828</v>
          </cell>
          <cell r="E185" t="str">
            <v>GNMA POOL# 375854</v>
          </cell>
          <cell r="F185">
            <v>105.42900299999999</v>
          </cell>
          <cell r="G185">
            <v>292.98</v>
          </cell>
          <cell r="H185">
            <v>54088.02</v>
          </cell>
          <cell r="I185">
            <v>57024.46</v>
          </cell>
          <cell r="J185">
            <v>1</v>
          </cell>
        </row>
        <row r="186">
          <cell r="A186" t="str">
            <v>36204R2A5</v>
          </cell>
          <cell r="B186" t="str">
            <v>36204R2A5</v>
          </cell>
          <cell r="C186">
            <v>6.5</v>
          </cell>
          <cell r="D186">
            <v>39887</v>
          </cell>
          <cell r="E186" t="str">
            <v>GNMA POOL# 377969</v>
          </cell>
          <cell r="F186">
            <v>105.312001</v>
          </cell>
          <cell r="G186">
            <v>1128.21</v>
          </cell>
          <cell r="H186">
            <v>208285.72</v>
          </cell>
          <cell r="I186">
            <v>219349.86</v>
          </cell>
          <cell r="J186">
            <v>1</v>
          </cell>
        </row>
        <row r="187">
          <cell r="A187" t="str">
            <v>36204RHX9</v>
          </cell>
          <cell r="B187" t="str">
            <v>36204RHX9</v>
          </cell>
          <cell r="C187">
            <v>8</v>
          </cell>
          <cell r="D187">
            <v>40892</v>
          </cell>
          <cell r="E187" t="str">
            <v>GNMA POOL# 377446</v>
          </cell>
          <cell r="F187">
            <v>106.870001</v>
          </cell>
          <cell r="G187">
            <v>2103.4499999999998</v>
          </cell>
          <cell r="H187">
            <v>315517.12</v>
          </cell>
          <cell r="I187">
            <v>337193.15</v>
          </cell>
          <cell r="J187">
            <v>1</v>
          </cell>
        </row>
        <row r="188">
          <cell r="A188" t="str">
            <v>36204S6U5</v>
          </cell>
          <cell r="B188" t="str">
            <v>36204S6U5</v>
          </cell>
          <cell r="C188">
            <v>7</v>
          </cell>
          <cell r="D188">
            <v>45306</v>
          </cell>
          <cell r="E188" t="str">
            <v>GNMA POOL# 378983</v>
          </cell>
          <cell r="F188">
            <v>104.95599199999999</v>
          </cell>
          <cell r="G188">
            <v>115.47</v>
          </cell>
          <cell r="H188">
            <v>19795.43</v>
          </cell>
          <cell r="I188">
            <v>20776.490000000002</v>
          </cell>
          <cell r="J188">
            <v>1</v>
          </cell>
        </row>
        <row r="189">
          <cell r="A189" t="str">
            <v>36204SCS3</v>
          </cell>
          <cell r="B189" t="str">
            <v>36204SCS3</v>
          </cell>
          <cell r="C189">
            <v>6</v>
          </cell>
          <cell r="D189">
            <v>39918</v>
          </cell>
          <cell r="E189" t="str">
            <v>GNMA POOL# 378181</v>
          </cell>
          <cell r="F189">
            <v>104.422006</v>
          </cell>
          <cell r="G189">
            <v>378.71</v>
          </cell>
          <cell r="H189">
            <v>75741.64</v>
          </cell>
          <cell r="I189">
            <v>79090.94</v>
          </cell>
          <cell r="J189">
            <v>1</v>
          </cell>
        </row>
        <row r="190">
          <cell r="A190" t="str">
            <v>36204SUR5</v>
          </cell>
          <cell r="B190" t="str">
            <v>36204SUR5</v>
          </cell>
          <cell r="C190">
            <v>7</v>
          </cell>
          <cell r="D190">
            <v>45366</v>
          </cell>
          <cell r="E190" t="str">
            <v>GNMA POOL# 378692</v>
          </cell>
          <cell r="F190">
            <v>104.955996</v>
          </cell>
          <cell r="G190">
            <v>513.17999999999995</v>
          </cell>
          <cell r="H190">
            <v>87974.45</v>
          </cell>
          <cell r="I190">
            <v>92334.46</v>
          </cell>
          <cell r="J190">
            <v>1</v>
          </cell>
        </row>
        <row r="191">
          <cell r="A191" t="str">
            <v>36204V6T1</v>
          </cell>
          <cell r="B191" t="str">
            <v>36204V6T1</v>
          </cell>
          <cell r="C191">
            <v>7</v>
          </cell>
          <cell r="D191">
            <v>45337</v>
          </cell>
          <cell r="E191" t="str">
            <v>GNMA POOL# 381682</v>
          </cell>
          <cell r="F191">
            <v>104.956019</v>
          </cell>
          <cell r="G191">
            <v>56.89</v>
          </cell>
          <cell r="H191">
            <v>9752.99</v>
          </cell>
          <cell r="I191">
            <v>10236.35</v>
          </cell>
          <cell r="J191">
            <v>1</v>
          </cell>
        </row>
        <row r="192">
          <cell r="A192" t="str">
            <v>36204VD48</v>
          </cell>
          <cell r="B192" t="str">
            <v>36204VD48</v>
          </cell>
          <cell r="C192">
            <v>6.5</v>
          </cell>
          <cell r="D192">
            <v>39918</v>
          </cell>
          <cell r="E192" t="str">
            <v>GNMA POOL# 380923</v>
          </cell>
          <cell r="F192">
            <v>105.31200200000001</v>
          </cell>
          <cell r="G192">
            <v>1158.8</v>
          </cell>
          <cell r="H192">
            <v>213932.92</v>
          </cell>
          <cell r="I192">
            <v>225297.04</v>
          </cell>
          <cell r="J192">
            <v>1</v>
          </cell>
        </row>
        <row r="193">
          <cell r="A193" t="str">
            <v>36204VDW6</v>
          </cell>
          <cell r="B193" t="str">
            <v>36204VDW6</v>
          </cell>
          <cell r="C193">
            <v>6.5</v>
          </cell>
          <cell r="D193">
            <v>39887</v>
          </cell>
          <cell r="E193" t="str">
            <v>GNMA POOL# 380917</v>
          </cell>
          <cell r="F193">
            <v>105.312</v>
          </cell>
          <cell r="G193">
            <v>347.54</v>
          </cell>
          <cell r="H193">
            <v>64161.15</v>
          </cell>
          <cell r="I193">
            <v>67569.39</v>
          </cell>
          <cell r="J193">
            <v>1</v>
          </cell>
        </row>
        <row r="194">
          <cell r="A194" t="str">
            <v>36204W3L9</v>
          </cell>
          <cell r="B194" t="str">
            <v>36204W3L9</v>
          </cell>
          <cell r="C194">
            <v>6.5</v>
          </cell>
          <cell r="D194">
            <v>39887</v>
          </cell>
          <cell r="E194" t="str">
            <v>GNMA POOL# 382503</v>
          </cell>
          <cell r="F194">
            <v>105.312005</v>
          </cell>
          <cell r="G194">
            <v>391.34</v>
          </cell>
          <cell r="H194">
            <v>72246.73</v>
          </cell>
          <cell r="I194">
            <v>76084.479999999996</v>
          </cell>
          <cell r="J194">
            <v>1</v>
          </cell>
        </row>
        <row r="195">
          <cell r="A195" t="str">
            <v>36204W3Y1</v>
          </cell>
          <cell r="B195" t="str">
            <v>36204W3Y1</v>
          </cell>
          <cell r="C195">
            <v>6</v>
          </cell>
          <cell r="D195">
            <v>39859</v>
          </cell>
          <cell r="E195" t="str">
            <v>GNMA POOL# 382515</v>
          </cell>
          <cell r="F195">
            <v>104.421998</v>
          </cell>
          <cell r="G195">
            <v>1123.52</v>
          </cell>
          <cell r="H195">
            <v>224704.51</v>
          </cell>
          <cell r="I195">
            <v>234640.94</v>
          </cell>
          <cell r="J195">
            <v>1</v>
          </cell>
        </row>
        <row r="196">
          <cell r="A196" t="str">
            <v>36204WVC8</v>
          </cell>
          <cell r="B196" t="str">
            <v>36204WVC8</v>
          </cell>
          <cell r="C196">
            <v>7</v>
          </cell>
          <cell r="D196">
            <v>45397</v>
          </cell>
          <cell r="E196" t="str">
            <v>GNMA POOL# 382311</v>
          </cell>
          <cell r="F196">
            <v>104.956012</v>
          </cell>
          <cell r="G196">
            <v>78.45</v>
          </cell>
          <cell r="H196">
            <v>13449.12</v>
          </cell>
          <cell r="I196">
            <v>14115.66</v>
          </cell>
          <cell r="J196">
            <v>1</v>
          </cell>
        </row>
        <row r="197">
          <cell r="A197" t="str">
            <v>36204YCD3</v>
          </cell>
          <cell r="B197" t="str">
            <v>36204YCD3</v>
          </cell>
          <cell r="C197">
            <v>7</v>
          </cell>
          <cell r="D197">
            <v>45366</v>
          </cell>
          <cell r="E197" t="str">
            <v>GNMA POOL# 383568</v>
          </cell>
          <cell r="F197">
            <v>104.95599799999999</v>
          </cell>
          <cell r="G197">
            <v>765.99</v>
          </cell>
          <cell r="H197">
            <v>131312.4</v>
          </cell>
          <cell r="I197">
            <v>137820.24</v>
          </cell>
          <cell r="J197">
            <v>1</v>
          </cell>
        </row>
        <row r="198">
          <cell r="A198" t="str">
            <v>36205BFX5</v>
          </cell>
          <cell r="B198" t="str">
            <v>36205BFX5</v>
          </cell>
          <cell r="C198">
            <v>6.5</v>
          </cell>
          <cell r="D198">
            <v>39887</v>
          </cell>
          <cell r="E198" t="str">
            <v>GNMA POOL# 385482</v>
          </cell>
          <cell r="F198">
            <v>105.31199599999999</v>
          </cell>
          <cell r="G198">
            <v>578.21</v>
          </cell>
          <cell r="H198">
            <v>106746.5</v>
          </cell>
          <cell r="I198">
            <v>112416.87</v>
          </cell>
          <cell r="J198">
            <v>1</v>
          </cell>
        </row>
        <row r="199">
          <cell r="A199" t="str">
            <v>36205BLF7</v>
          </cell>
          <cell r="B199" t="str">
            <v>36205BLF7</v>
          </cell>
          <cell r="C199">
            <v>6</v>
          </cell>
          <cell r="D199">
            <v>39948</v>
          </cell>
          <cell r="E199" t="str">
            <v>GNMA POOL# 385626</v>
          </cell>
          <cell r="F199">
            <v>104.42200099999999</v>
          </cell>
          <cell r="G199">
            <v>1654.97</v>
          </cell>
          <cell r="H199">
            <v>330994.02</v>
          </cell>
          <cell r="I199">
            <v>345630.58</v>
          </cell>
          <cell r="J199">
            <v>1</v>
          </cell>
        </row>
        <row r="200">
          <cell r="A200" t="str">
            <v>36205CF88</v>
          </cell>
          <cell r="B200" t="str">
            <v>36205CF88</v>
          </cell>
          <cell r="C200">
            <v>6.5</v>
          </cell>
          <cell r="D200">
            <v>39918</v>
          </cell>
          <cell r="E200" t="str">
            <v>GNMA POOL# 386391</v>
          </cell>
          <cell r="F200">
            <v>105.312005</v>
          </cell>
          <cell r="G200">
            <v>311.04000000000002</v>
          </cell>
          <cell r="H200">
            <v>57422.01</v>
          </cell>
          <cell r="I200">
            <v>60472.27</v>
          </cell>
          <cell r="J200">
            <v>1</v>
          </cell>
        </row>
        <row r="201">
          <cell r="A201" t="str">
            <v>36205EJ98</v>
          </cell>
          <cell r="B201" t="str">
            <v>36205EJ98</v>
          </cell>
          <cell r="C201">
            <v>6.5</v>
          </cell>
          <cell r="D201">
            <v>39887</v>
          </cell>
          <cell r="E201" t="str">
            <v>GNMA POOL# 388288</v>
          </cell>
          <cell r="F201">
            <v>105.311993</v>
          </cell>
          <cell r="G201">
            <v>361</v>
          </cell>
          <cell r="H201">
            <v>66646.929999999993</v>
          </cell>
          <cell r="I201">
            <v>70187.210000000006</v>
          </cell>
          <cell r="J201">
            <v>1</v>
          </cell>
        </row>
        <row r="202">
          <cell r="A202" t="str">
            <v>36205ENV4</v>
          </cell>
          <cell r="B202" t="str">
            <v>36205ENV4</v>
          </cell>
          <cell r="C202">
            <v>7</v>
          </cell>
          <cell r="D202">
            <v>45366</v>
          </cell>
          <cell r="E202" t="str">
            <v>GNMA POOL# 388404</v>
          </cell>
          <cell r="F202">
            <v>104.956087</v>
          </cell>
          <cell r="G202">
            <v>22.18</v>
          </cell>
          <cell r="H202">
            <v>3803</v>
          </cell>
          <cell r="I202">
            <v>3991.48</v>
          </cell>
          <cell r="J202">
            <v>1</v>
          </cell>
        </row>
        <row r="203">
          <cell r="A203" t="str">
            <v>36205FLD3</v>
          </cell>
          <cell r="B203" t="str">
            <v>36205FLD3</v>
          </cell>
          <cell r="C203">
            <v>6.5</v>
          </cell>
          <cell r="D203">
            <v>39887</v>
          </cell>
          <cell r="E203" t="str">
            <v>GNMA POOL# 389224</v>
          </cell>
          <cell r="F203">
            <v>105.311937</v>
          </cell>
          <cell r="G203">
            <v>41.12</v>
          </cell>
          <cell r="H203">
            <v>7590.64</v>
          </cell>
          <cell r="I203">
            <v>7993.85</v>
          </cell>
          <cell r="J203">
            <v>1</v>
          </cell>
        </row>
        <row r="204">
          <cell r="A204" t="str">
            <v>36205GVL2</v>
          </cell>
          <cell r="B204" t="str">
            <v>36205GVL2</v>
          </cell>
          <cell r="C204">
            <v>6.5</v>
          </cell>
          <cell r="D204">
            <v>39948</v>
          </cell>
          <cell r="E204" t="str">
            <v>GNMA POOL# 390419</v>
          </cell>
          <cell r="F204">
            <v>105.311998</v>
          </cell>
          <cell r="G204">
            <v>1048.06</v>
          </cell>
          <cell r="H204">
            <v>193488.21</v>
          </cell>
          <cell r="I204">
            <v>203766.3</v>
          </cell>
          <cell r="J204">
            <v>1</v>
          </cell>
        </row>
        <row r="205">
          <cell r="A205" t="str">
            <v>36205HEZ8</v>
          </cell>
          <cell r="B205" t="str">
            <v>36205HEZ8</v>
          </cell>
          <cell r="C205">
            <v>8</v>
          </cell>
          <cell r="D205">
            <v>40770</v>
          </cell>
          <cell r="E205" t="str">
            <v>GNMA POOL# 390852</v>
          </cell>
          <cell r="F205">
            <v>106.87</v>
          </cell>
          <cell r="G205">
            <v>1670.56</v>
          </cell>
          <cell r="H205">
            <v>250584.29</v>
          </cell>
          <cell r="I205">
            <v>267799.43</v>
          </cell>
          <cell r="J205">
            <v>1</v>
          </cell>
        </row>
        <row r="206">
          <cell r="A206" t="str">
            <v>36205JPA7</v>
          </cell>
          <cell r="B206" t="str">
            <v>36205JPA7</v>
          </cell>
          <cell r="C206">
            <v>7</v>
          </cell>
          <cell r="D206">
            <v>45397</v>
          </cell>
          <cell r="E206" t="str">
            <v>GNMA POOL# 392017</v>
          </cell>
          <cell r="F206">
            <v>104.956018</v>
          </cell>
          <cell r="G206">
            <v>142.36000000000001</v>
          </cell>
          <cell r="H206">
            <v>24404.47</v>
          </cell>
          <cell r="I206">
            <v>25613.96</v>
          </cell>
          <cell r="J206">
            <v>1</v>
          </cell>
        </row>
        <row r="207">
          <cell r="A207" t="str">
            <v>36205LPX2</v>
          </cell>
          <cell r="B207" t="str">
            <v>36205LPX2</v>
          </cell>
          <cell r="C207">
            <v>6</v>
          </cell>
          <cell r="D207">
            <v>40617</v>
          </cell>
          <cell r="E207" t="str">
            <v>GNMA POOL# 393838</v>
          </cell>
          <cell r="F207">
            <v>104.062001</v>
          </cell>
          <cell r="G207">
            <v>996.52</v>
          </cell>
          <cell r="H207">
            <v>199304.47</v>
          </cell>
          <cell r="I207">
            <v>207400.22</v>
          </cell>
          <cell r="J207">
            <v>1</v>
          </cell>
        </row>
        <row r="208">
          <cell r="A208" t="str">
            <v>36205M2X5</v>
          </cell>
          <cell r="B208" t="str">
            <v>36205M2X5</v>
          </cell>
          <cell r="C208">
            <v>6.5</v>
          </cell>
          <cell r="D208">
            <v>39979</v>
          </cell>
          <cell r="E208" t="str">
            <v>GNMA POOL# 395090</v>
          </cell>
          <cell r="F208">
            <v>105.312</v>
          </cell>
          <cell r="G208">
            <v>1158.24</v>
          </cell>
          <cell r="H208">
            <v>213829.05</v>
          </cell>
          <cell r="I208">
            <v>225187.65</v>
          </cell>
          <cell r="J208">
            <v>1</v>
          </cell>
        </row>
        <row r="209">
          <cell r="A209" t="str">
            <v>36205RW29</v>
          </cell>
          <cell r="B209" t="str">
            <v>36205RW29</v>
          </cell>
          <cell r="C209">
            <v>6</v>
          </cell>
          <cell r="D209">
            <v>40648</v>
          </cell>
          <cell r="E209" t="str">
            <v>GNMA POOL# 398565</v>
          </cell>
          <cell r="F209">
            <v>104.062</v>
          </cell>
          <cell r="G209">
            <v>7519.88</v>
          </cell>
          <cell r="H209">
            <v>1503975.61</v>
          </cell>
          <cell r="I209">
            <v>1565067.1</v>
          </cell>
          <cell r="J209">
            <v>1</v>
          </cell>
        </row>
        <row r="210">
          <cell r="A210" t="str">
            <v>36205SFB6</v>
          </cell>
          <cell r="B210" t="str">
            <v>36205SFB6</v>
          </cell>
          <cell r="C210">
            <v>8</v>
          </cell>
          <cell r="D210">
            <v>40862</v>
          </cell>
          <cell r="E210" t="str">
            <v>GNMA POOL# 398962</v>
          </cell>
          <cell r="F210">
            <v>106.87</v>
          </cell>
          <cell r="G210">
            <v>1897.5</v>
          </cell>
          <cell r="H210">
            <v>284625.48</v>
          </cell>
          <cell r="I210">
            <v>304179.25</v>
          </cell>
          <cell r="J210">
            <v>1</v>
          </cell>
        </row>
        <row r="211">
          <cell r="A211" t="str">
            <v>36205UN30</v>
          </cell>
          <cell r="B211" t="str">
            <v>36205UN30</v>
          </cell>
          <cell r="C211">
            <v>6.5</v>
          </cell>
          <cell r="D211">
            <v>39979</v>
          </cell>
          <cell r="E211" t="str">
            <v>GNMA POOL# 401010</v>
          </cell>
          <cell r="F211">
            <v>105.31200200000001</v>
          </cell>
          <cell r="G211">
            <v>989.74</v>
          </cell>
          <cell r="H211">
            <v>182721.52</v>
          </cell>
          <cell r="I211">
            <v>192427.69</v>
          </cell>
          <cell r="J211">
            <v>1</v>
          </cell>
        </row>
        <row r="212">
          <cell r="A212" t="str">
            <v>36206AE25</v>
          </cell>
          <cell r="B212" t="str">
            <v>36206AE25</v>
          </cell>
          <cell r="C212">
            <v>6</v>
          </cell>
          <cell r="D212">
            <v>40617</v>
          </cell>
          <cell r="E212" t="str">
            <v>GNMA POOL# 405253</v>
          </cell>
          <cell r="F212">
            <v>104.062001</v>
          </cell>
          <cell r="G212">
            <v>1325.35</v>
          </cell>
          <cell r="H212">
            <v>265069.37</v>
          </cell>
          <cell r="I212">
            <v>275836.49</v>
          </cell>
          <cell r="J212">
            <v>1</v>
          </cell>
        </row>
        <row r="213">
          <cell r="A213" t="str">
            <v>36206PTV2</v>
          </cell>
          <cell r="B213" t="str">
            <v>36206PTV2</v>
          </cell>
          <cell r="C213">
            <v>6</v>
          </cell>
          <cell r="D213">
            <v>40648</v>
          </cell>
          <cell r="E213" t="str">
            <v>GNMA POOL# 417364</v>
          </cell>
          <cell r="F213">
            <v>104.062001</v>
          </cell>
          <cell r="G213">
            <v>767.17</v>
          </cell>
          <cell r="H213">
            <v>153433.24</v>
          </cell>
          <cell r="I213">
            <v>159665.70000000001</v>
          </cell>
          <cell r="J213">
            <v>1</v>
          </cell>
        </row>
        <row r="214">
          <cell r="A214" t="str">
            <v>36206PV56</v>
          </cell>
          <cell r="B214" t="str">
            <v>36206PV56</v>
          </cell>
          <cell r="C214">
            <v>6</v>
          </cell>
          <cell r="D214">
            <v>40678</v>
          </cell>
          <cell r="E214" t="str">
            <v>GNMA POOL# 417436</v>
          </cell>
          <cell r="F214">
            <v>104.062001</v>
          </cell>
          <cell r="G214">
            <v>448.19</v>
          </cell>
          <cell r="H214">
            <v>89638.58</v>
          </cell>
          <cell r="I214">
            <v>93279.7</v>
          </cell>
          <cell r="J214">
            <v>1</v>
          </cell>
        </row>
        <row r="215">
          <cell r="A215" t="str">
            <v>36206PVK3</v>
          </cell>
          <cell r="B215" t="str">
            <v>36206PVK3</v>
          </cell>
          <cell r="C215">
            <v>6</v>
          </cell>
          <cell r="D215">
            <v>40678</v>
          </cell>
          <cell r="E215" t="str">
            <v>GNMA POOL# 417418</v>
          </cell>
          <cell r="F215">
            <v>104.062</v>
          </cell>
          <cell r="G215">
            <v>3845.78</v>
          </cell>
          <cell r="H215">
            <v>769155.33</v>
          </cell>
          <cell r="I215">
            <v>800398.42</v>
          </cell>
          <cell r="J215">
            <v>1</v>
          </cell>
        </row>
        <row r="216">
          <cell r="A216" t="str">
            <v>36206UNY1</v>
          </cell>
          <cell r="B216" t="str">
            <v>36206UNY1</v>
          </cell>
          <cell r="C216">
            <v>6</v>
          </cell>
          <cell r="D216">
            <v>40617</v>
          </cell>
          <cell r="E216" t="str">
            <v>GNMA POOL# 421707</v>
          </cell>
          <cell r="F216">
            <v>104.061998</v>
          </cell>
          <cell r="G216">
            <v>208.94</v>
          </cell>
          <cell r="H216">
            <v>41788.06</v>
          </cell>
          <cell r="I216">
            <v>43485.49</v>
          </cell>
          <cell r="J216">
            <v>1</v>
          </cell>
        </row>
        <row r="217">
          <cell r="A217" t="str">
            <v>36206XRE5</v>
          </cell>
          <cell r="B217" t="str">
            <v>36206XRE5</v>
          </cell>
          <cell r="C217">
            <v>6</v>
          </cell>
          <cell r="D217">
            <v>40678</v>
          </cell>
          <cell r="E217" t="str">
            <v>GNMA POOL# 424485</v>
          </cell>
          <cell r="F217">
            <v>104.061999</v>
          </cell>
          <cell r="G217">
            <v>80.09</v>
          </cell>
          <cell r="H217">
            <v>16018.22</v>
          </cell>
          <cell r="I217">
            <v>16668.88</v>
          </cell>
          <cell r="J217">
            <v>1</v>
          </cell>
        </row>
        <row r="218">
          <cell r="A218" t="str">
            <v>36207BHW3</v>
          </cell>
          <cell r="B218" t="str">
            <v>36207BHW3</v>
          </cell>
          <cell r="C218">
            <v>8</v>
          </cell>
          <cell r="D218">
            <v>40892</v>
          </cell>
          <cell r="E218" t="str">
            <v>GNMA POOL# 426945</v>
          </cell>
          <cell r="F218">
            <v>106.87</v>
          </cell>
          <cell r="G218">
            <v>1882.67</v>
          </cell>
          <cell r="H218">
            <v>282401</v>
          </cell>
          <cell r="I218">
            <v>301801.95</v>
          </cell>
          <cell r="J218">
            <v>1</v>
          </cell>
        </row>
        <row r="219">
          <cell r="A219" t="str">
            <v>36207BY46</v>
          </cell>
          <cell r="B219" t="str">
            <v>36207BY46</v>
          </cell>
          <cell r="C219">
            <v>6</v>
          </cell>
          <cell r="D219">
            <v>40648</v>
          </cell>
          <cell r="E219" t="str">
            <v>GNMA POOL# 427431</v>
          </cell>
          <cell r="F219">
            <v>104.061999</v>
          </cell>
          <cell r="G219">
            <v>824.63</v>
          </cell>
          <cell r="H219">
            <v>164926.67000000001</v>
          </cell>
          <cell r="I219">
            <v>171625.99</v>
          </cell>
          <cell r="J219">
            <v>1</v>
          </cell>
        </row>
        <row r="220">
          <cell r="A220" t="str">
            <v>36207C3N6</v>
          </cell>
          <cell r="B220" t="str">
            <v>36207C3N6</v>
          </cell>
          <cell r="C220">
            <v>6</v>
          </cell>
          <cell r="D220">
            <v>40648</v>
          </cell>
          <cell r="E220" t="str">
            <v>GNMA POOL# 428405</v>
          </cell>
          <cell r="F220">
            <v>104.062003</v>
          </cell>
          <cell r="G220">
            <v>700.06</v>
          </cell>
          <cell r="H220">
            <v>140011.72</v>
          </cell>
          <cell r="I220">
            <v>145699</v>
          </cell>
          <cell r="J220">
            <v>1</v>
          </cell>
        </row>
        <row r="221">
          <cell r="A221" t="str">
            <v>36207DN93</v>
          </cell>
          <cell r="B221" t="str">
            <v>36207DN93</v>
          </cell>
          <cell r="C221">
            <v>6</v>
          </cell>
          <cell r="D221">
            <v>40954</v>
          </cell>
          <cell r="E221" t="str">
            <v>GNMA POOL# 428916</v>
          </cell>
          <cell r="F221">
            <v>104.062011</v>
          </cell>
          <cell r="G221">
            <v>130.47</v>
          </cell>
          <cell r="H221">
            <v>26093.48</v>
          </cell>
          <cell r="I221">
            <v>27153.4</v>
          </cell>
          <cell r="J221">
            <v>1</v>
          </cell>
        </row>
        <row r="222">
          <cell r="A222" t="str">
            <v>36207DNU6</v>
          </cell>
          <cell r="B222" t="str">
            <v>36207DNU6</v>
          </cell>
          <cell r="C222">
            <v>6</v>
          </cell>
          <cell r="D222">
            <v>40739</v>
          </cell>
          <cell r="E222" t="str">
            <v>GNMA POOL# 428903</v>
          </cell>
          <cell r="F222">
            <v>104.062</v>
          </cell>
          <cell r="G222">
            <v>833.67</v>
          </cell>
          <cell r="H222">
            <v>166734.87</v>
          </cell>
          <cell r="I222">
            <v>173507.64</v>
          </cell>
          <cell r="J222">
            <v>1</v>
          </cell>
        </row>
        <row r="223">
          <cell r="A223" t="str">
            <v>36207E7J7</v>
          </cell>
          <cell r="B223" t="str">
            <v>36207E7J7</v>
          </cell>
          <cell r="C223">
            <v>6</v>
          </cell>
          <cell r="D223">
            <v>40648</v>
          </cell>
          <cell r="E223" t="str">
            <v>GNMA POOL# 430297</v>
          </cell>
          <cell r="F223">
            <v>104.061998</v>
          </cell>
          <cell r="G223">
            <v>994.26</v>
          </cell>
          <cell r="H223">
            <v>198851.4</v>
          </cell>
          <cell r="I223">
            <v>206928.74</v>
          </cell>
          <cell r="J223">
            <v>1</v>
          </cell>
        </row>
        <row r="224">
          <cell r="A224" t="str">
            <v>36207GLS6</v>
          </cell>
          <cell r="B224" t="str">
            <v>36207GLS6</v>
          </cell>
          <cell r="C224">
            <v>8</v>
          </cell>
          <cell r="D224">
            <v>40831</v>
          </cell>
          <cell r="E224" t="str">
            <v>GNMA POOL# 431537</v>
          </cell>
          <cell r="F224">
            <v>106.87</v>
          </cell>
          <cell r="G224">
            <v>2541.17</v>
          </cell>
          <cell r="H224">
            <v>381174.83</v>
          </cell>
          <cell r="I224">
            <v>407361.54</v>
          </cell>
          <cell r="J224">
            <v>1</v>
          </cell>
        </row>
        <row r="225">
          <cell r="A225" t="str">
            <v>36207GML0</v>
          </cell>
          <cell r="B225" t="str">
            <v>36207GML0</v>
          </cell>
          <cell r="C225">
            <v>8</v>
          </cell>
          <cell r="D225">
            <v>40862</v>
          </cell>
          <cell r="E225" t="str">
            <v>GNMA POOL# 431563</v>
          </cell>
          <cell r="F225">
            <v>106.87</v>
          </cell>
          <cell r="G225">
            <v>3941.96</v>
          </cell>
          <cell r="H225">
            <v>591294.04</v>
          </cell>
          <cell r="I225">
            <v>631915.93999999994</v>
          </cell>
          <cell r="J225">
            <v>1</v>
          </cell>
        </row>
        <row r="226">
          <cell r="A226" t="str">
            <v>36207M3Z7</v>
          </cell>
          <cell r="B226" t="str">
            <v>36207M3Z7</v>
          </cell>
          <cell r="C226">
            <v>8</v>
          </cell>
          <cell r="D226">
            <v>40862</v>
          </cell>
          <cell r="E226" t="str">
            <v>GNMA POOL# 436516</v>
          </cell>
          <cell r="F226">
            <v>106.870003</v>
          </cell>
          <cell r="G226">
            <v>1170.3900000000001</v>
          </cell>
          <cell r="H226">
            <v>175558.88</v>
          </cell>
          <cell r="I226">
            <v>187619.78</v>
          </cell>
          <cell r="J226">
            <v>1</v>
          </cell>
        </row>
        <row r="227">
          <cell r="A227" t="str">
            <v>36207NR97</v>
          </cell>
          <cell r="B227" t="str">
            <v>36207NR97</v>
          </cell>
          <cell r="C227">
            <v>8</v>
          </cell>
          <cell r="D227">
            <v>40892</v>
          </cell>
          <cell r="E227" t="str">
            <v>GNMA POOL# 437112</v>
          </cell>
          <cell r="F227">
            <v>106.870001</v>
          </cell>
          <cell r="G227">
            <v>2542.9699999999998</v>
          </cell>
          <cell r="H227">
            <v>381444.8</v>
          </cell>
          <cell r="I227">
            <v>407650.06</v>
          </cell>
          <cell r="J227">
            <v>1</v>
          </cell>
        </row>
        <row r="228">
          <cell r="A228" t="str">
            <v>36207NRU0</v>
          </cell>
          <cell r="B228" t="str">
            <v>36207NRU0</v>
          </cell>
          <cell r="C228">
            <v>8</v>
          </cell>
          <cell r="D228">
            <v>40862</v>
          </cell>
          <cell r="E228" t="str">
            <v>GNMA POOL# 437099</v>
          </cell>
          <cell r="F228">
            <v>106.87</v>
          </cell>
          <cell r="G228">
            <v>3397.32</v>
          </cell>
          <cell r="H228">
            <v>509598.14</v>
          </cell>
          <cell r="I228">
            <v>544607.53</v>
          </cell>
          <cell r="J228">
            <v>1</v>
          </cell>
        </row>
        <row r="229">
          <cell r="A229" t="str">
            <v>36207UBZ0</v>
          </cell>
          <cell r="B229" t="str">
            <v>36207UBZ0</v>
          </cell>
          <cell r="C229">
            <v>8</v>
          </cell>
          <cell r="D229">
            <v>40831</v>
          </cell>
          <cell r="E229" t="str">
            <v>GNMA POOL# 442056</v>
          </cell>
          <cell r="F229">
            <v>106.869998</v>
          </cell>
          <cell r="G229">
            <v>1442.44</v>
          </cell>
          <cell r="H229">
            <v>216365.7</v>
          </cell>
          <cell r="I229">
            <v>231230.02</v>
          </cell>
          <cell r="J229">
            <v>1</v>
          </cell>
        </row>
        <row r="230">
          <cell r="A230" t="str">
            <v>36207UFJ2</v>
          </cell>
          <cell r="B230" t="str">
            <v>36207UFJ2</v>
          </cell>
          <cell r="C230">
            <v>8</v>
          </cell>
          <cell r="D230">
            <v>40892</v>
          </cell>
          <cell r="E230" t="str">
            <v>GNMA POOL# 442169</v>
          </cell>
          <cell r="F230">
            <v>106.87</v>
          </cell>
          <cell r="G230">
            <v>1671.03</v>
          </cell>
          <cell r="H230">
            <v>250655.04</v>
          </cell>
          <cell r="I230">
            <v>267875.03999999998</v>
          </cell>
          <cell r="J230">
            <v>1</v>
          </cell>
        </row>
        <row r="231">
          <cell r="A231" t="str">
            <v>36209L4R4</v>
          </cell>
          <cell r="B231" t="str">
            <v>36209L4R4</v>
          </cell>
          <cell r="C231">
            <v>7</v>
          </cell>
          <cell r="D231">
            <v>47710</v>
          </cell>
          <cell r="E231" t="str">
            <v>GNMA POOL# 475232</v>
          </cell>
          <cell r="F231">
            <v>104.49</v>
          </cell>
          <cell r="G231">
            <v>27641.5</v>
          </cell>
          <cell r="H231">
            <v>4738543.18</v>
          </cell>
          <cell r="I231">
            <v>4951303.7699999996</v>
          </cell>
          <cell r="J231">
            <v>1</v>
          </cell>
        </row>
        <row r="232">
          <cell r="A232" t="str">
            <v>36209RZW6</v>
          </cell>
          <cell r="B232" t="str">
            <v>36209RZW6</v>
          </cell>
          <cell r="C232">
            <v>8</v>
          </cell>
          <cell r="D232">
            <v>42292</v>
          </cell>
          <cell r="E232" t="str">
            <v>GNMA POOL# 479657</v>
          </cell>
          <cell r="F232">
            <v>106.746002</v>
          </cell>
          <cell r="G232">
            <v>831.5</v>
          </cell>
          <cell r="H232">
            <v>124724.68</v>
          </cell>
          <cell r="I232">
            <v>133138.60999999999</v>
          </cell>
          <cell r="J232">
            <v>1</v>
          </cell>
        </row>
        <row r="233">
          <cell r="A233" t="str">
            <v>36210GE91</v>
          </cell>
          <cell r="B233" t="str">
            <v>36210GE91</v>
          </cell>
          <cell r="C233">
            <v>8</v>
          </cell>
          <cell r="D233">
            <v>41927</v>
          </cell>
          <cell r="E233" t="str">
            <v>GNMA POOL# 491660</v>
          </cell>
          <cell r="F233">
            <v>106.315</v>
          </cell>
          <cell r="G233">
            <v>5308.27</v>
          </cell>
          <cell r="H233">
            <v>796240.83</v>
          </cell>
          <cell r="I233">
            <v>846523.44</v>
          </cell>
          <cell r="J233">
            <v>1</v>
          </cell>
        </row>
        <row r="234">
          <cell r="A234" t="str">
            <v>36211FMN2</v>
          </cell>
          <cell r="B234" t="str">
            <v>36211FMN2</v>
          </cell>
          <cell r="C234">
            <v>8</v>
          </cell>
          <cell r="D234">
            <v>42262</v>
          </cell>
          <cell r="E234" t="str">
            <v>GNMA POOL# 511665</v>
          </cell>
          <cell r="F234">
            <v>106.746</v>
          </cell>
          <cell r="G234">
            <v>4694.18</v>
          </cell>
          <cell r="H234">
            <v>704126.89</v>
          </cell>
          <cell r="I234">
            <v>751627.29</v>
          </cell>
          <cell r="J234">
            <v>1</v>
          </cell>
        </row>
        <row r="235">
          <cell r="A235" t="str">
            <v>36211KHA5</v>
          </cell>
          <cell r="B235" t="str">
            <v>36211KHA5</v>
          </cell>
          <cell r="C235">
            <v>8</v>
          </cell>
          <cell r="D235">
            <v>42292</v>
          </cell>
          <cell r="E235" t="str">
            <v>GNMA POOL# 515125</v>
          </cell>
          <cell r="F235">
            <v>106.746</v>
          </cell>
          <cell r="G235">
            <v>4487.3599999999997</v>
          </cell>
          <cell r="H235">
            <v>673104.09</v>
          </cell>
          <cell r="I235">
            <v>718511.69</v>
          </cell>
          <cell r="J235">
            <v>1</v>
          </cell>
        </row>
        <row r="236">
          <cell r="A236" t="str">
            <v>36211KU28</v>
          </cell>
          <cell r="B236" t="str">
            <v>36211KU28</v>
          </cell>
          <cell r="C236">
            <v>8.5</v>
          </cell>
          <cell r="D236">
            <v>47771</v>
          </cell>
          <cell r="E236" t="str">
            <v>GNMA POOL# 515501</v>
          </cell>
          <cell r="F236">
            <v>108.625001</v>
          </cell>
          <cell r="G236">
            <v>3203.28</v>
          </cell>
          <cell r="H236">
            <v>452227.77</v>
          </cell>
          <cell r="I236">
            <v>491232.42</v>
          </cell>
          <cell r="J236">
            <v>1</v>
          </cell>
        </row>
        <row r="237">
          <cell r="A237" t="str">
            <v>36211KVU5</v>
          </cell>
          <cell r="B237" t="str">
            <v>36211KVU5</v>
          </cell>
          <cell r="C237">
            <v>8.5</v>
          </cell>
          <cell r="D237">
            <v>47802</v>
          </cell>
          <cell r="E237" t="str">
            <v>GNMA POOL# 515527</v>
          </cell>
          <cell r="F237">
            <v>107.807</v>
          </cell>
          <cell r="G237">
            <v>12256.07</v>
          </cell>
          <cell r="H237">
            <v>1730268.93</v>
          </cell>
          <cell r="I237">
            <v>1865351.03</v>
          </cell>
          <cell r="J237">
            <v>1</v>
          </cell>
        </row>
        <row r="238">
          <cell r="A238" t="str">
            <v>36211KVV3</v>
          </cell>
          <cell r="B238" t="str">
            <v>36211KVV3</v>
          </cell>
          <cell r="C238">
            <v>8.5</v>
          </cell>
          <cell r="D238">
            <v>47802</v>
          </cell>
          <cell r="E238" t="str">
            <v>GNMA POOL# 515528</v>
          </cell>
          <cell r="F238">
            <v>107.807</v>
          </cell>
          <cell r="G238">
            <v>11443.38</v>
          </cell>
          <cell r="H238">
            <v>1615535.73</v>
          </cell>
          <cell r="I238">
            <v>1741660.6</v>
          </cell>
          <cell r="J238">
            <v>1</v>
          </cell>
        </row>
        <row r="239">
          <cell r="A239" t="str">
            <v>36211P6X6</v>
          </cell>
          <cell r="B239" t="str">
            <v>36211P6X6</v>
          </cell>
          <cell r="C239">
            <v>8</v>
          </cell>
          <cell r="D239">
            <v>42050</v>
          </cell>
          <cell r="E239" t="str">
            <v>GNMA POOL# 519386</v>
          </cell>
          <cell r="F239">
            <v>106.31499700000001</v>
          </cell>
          <cell r="G239">
            <v>473.53</v>
          </cell>
          <cell r="H239">
            <v>71029.33</v>
          </cell>
          <cell r="I239">
            <v>75514.83</v>
          </cell>
          <cell r="J239">
            <v>1</v>
          </cell>
        </row>
        <row r="240">
          <cell r="A240" t="str">
            <v>36211QA50</v>
          </cell>
          <cell r="B240" t="str">
            <v>36211QA50</v>
          </cell>
          <cell r="C240">
            <v>8</v>
          </cell>
          <cell r="D240">
            <v>42200</v>
          </cell>
          <cell r="E240" t="str">
            <v>GNMA POOL# 519428</v>
          </cell>
          <cell r="F240">
            <v>106.745999</v>
          </cell>
          <cell r="G240">
            <v>3146.86</v>
          </cell>
          <cell r="H240">
            <v>472028.53</v>
          </cell>
          <cell r="I240">
            <v>503871.57</v>
          </cell>
          <cell r="J240">
            <v>1</v>
          </cell>
        </row>
        <row r="241">
          <cell r="A241" t="str">
            <v>36211RR27</v>
          </cell>
          <cell r="B241" t="str">
            <v>36211RR27</v>
          </cell>
          <cell r="C241">
            <v>8</v>
          </cell>
          <cell r="D241">
            <v>42231</v>
          </cell>
          <cell r="E241" t="str">
            <v>GNMA POOL# 520805</v>
          </cell>
          <cell r="F241">
            <v>106.745998</v>
          </cell>
          <cell r="G241">
            <v>1373.13</v>
          </cell>
          <cell r="H241">
            <v>205969.96</v>
          </cell>
          <cell r="I241">
            <v>219864.69</v>
          </cell>
          <cell r="J241">
            <v>1</v>
          </cell>
        </row>
        <row r="242">
          <cell r="A242" t="str">
            <v>36211RRZ4</v>
          </cell>
          <cell r="B242" t="str">
            <v>36211RRZ4</v>
          </cell>
          <cell r="C242">
            <v>8</v>
          </cell>
          <cell r="D242">
            <v>42231</v>
          </cell>
          <cell r="E242" t="str">
            <v>GNMA POOL# 520804</v>
          </cell>
          <cell r="F242">
            <v>106.746</v>
          </cell>
          <cell r="G242">
            <v>5395.25</v>
          </cell>
          <cell r="H242">
            <v>809287.61</v>
          </cell>
          <cell r="I242">
            <v>863882.15</v>
          </cell>
          <cell r="J242">
            <v>1</v>
          </cell>
        </row>
        <row r="243">
          <cell r="A243" t="str">
            <v>36211SMY0</v>
          </cell>
          <cell r="B243" t="str">
            <v>36211SMY0</v>
          </cell>
          <cell r="C243">
            <v>8</v>
          </cell>
          <cell r="D243">
            <v>41958</v>
          </cell>
          <cell r="E243" t="str">
            <v>GNMA POOL# 521575</v>
          </cell>
          <cell r="F243">
            <v>106.315</v>
          </cell>
          <cell r="G243">
            <v>3769.6</v>
          </cell>
          <cell r="H243">
            <v>565440.06000000006</v>
          </cell>
          <cell r="I243">
            <v>601147.6</v>
          </cell>
          <cell r="J243">
            <v>1</v>
          </cell>
        </row>
        <row r="244">
          <cell r="A244" t="str">
            <v>36211XW36</v>
          </cell>
          <cell r="B244" t="str">
            <v>36211XW36</v>
          </cell>
          <cell r="C244">
            <v>8</v>
          </cell>
          <cell r="D244">
            <v>42200</v>
          </cell>
          <cell r="E244" t="str">
            <v>GNMA POOL# 526366</v>
          </cell>
          <cell r="F244">
            <v>106.314999</v>
          </cell>
          <cell r="G244">
            <v>2671.67</v>
          </cell>
          <cell r="H244">
            <v>400750.83</v>
          </cell>
          <cell r="I244">
            <v>426058.23999999999</v>
          </cell>
          <cell r="J244">
            <v>1</v>
          </cell>
        </row>
        <row r="245">
          <cell r="A245" t="str">
            <v>36211YXD1</v>
          </cell>
          <cell r="B245" t="str">
            <v>36211YXD1</v>
          </cell>
          <cell r="C245">
            <v>8</v>
          </cell>
          <cell r="D245">
            <v>42231</v>
          </cell>
          <cell r="E245" t="str">
            <v>GNMA POOL# 527276</v>
          </cell>
          <cell r="F245">
            <v>106.745999</v>
          </cell>
          <cell r="G245">
            <v>2165.64</v>
          </cell>
          <cell r="H245">
            <v>324846.34000000003</v>
          </cell>
          <cell r="I245">
            <v>346760.47</v>
          </cell>
          <cell r="J245">
            <v>1</v>
          </cell>
        </row>
        <row r="246">
          <cell r="A246" t="str">
            <v>36212C5J6</v>
          </cell>
          <cell r="B246" t="str">
            <v>36212C5J6</v>
          </cell>
          <cell r="C246">
            <v>8</v>
          </cell>
          <cell r="D246">
            <v>42292</v>
          </cell>
          <cell r="E246" t="str">
            <v>GNMA POOL# 530149</v>
          </cell>
          <cell r="F246">
            <v>106.746</v>
          </cell>
          <cell r="G246">
            <v>3694.03</v>
          </cell>
          <cell r="H246">
            <v>554104.1</v>
          </cell>
          <cell r="I246">
            <v>591483.96</v>
          </cell>
          <cell r="J246">
            <v>1</v>
          </cell>
        </row>
        <row r="247">
          <cell r="A247" t="str">
            <v>36212ECY1</v>
          </cell>
          <cell r="B247" t="str">
            <v>36212ECY1</v>
          </cell>
          <cell r="C247">
            <v>8</v>
          </cell>
          <cell r="D247">
            <v>42170</v>
          </cell>
          <cell r="E247" t="str">
            <v>GNMA POOL# 531187</v>
          </cell>
          <cell r="F247">
            <v>106.746</v>
          </cell>
          <cell r="G247">
            <v>5175.9399999999996</v>
          </cell>
          <cell r="H247">
            <v>776391.62</v>
          </cell>
          <cell r="I247">
            <v>828767</v>
          </cell>
          <cell r="J247">
            <v>1</v>
          </cell>
        </row>
        <row r="248">
          <cell r="A248" t="str">
            <v>36212EGP6</v>
          </cell>
          <cell r="B248" t="str">
            <v>36212EGP6</v>
          </cell>
          <cell r="C248">
            <v>8.5</v>
          </cell>
          <cell r="D248">
            <v>47710</v>
          </cell>
          <cell r="E248" t="str">
            <v>GNMA POOL# 531306</v>
          </cell>
          <cell r="F248">
            <v>107.806995</v>
          </cell>
          <cell r="G248">
            <v>617.03</v>
          </cell>
          <cell r="H248">
            <v>87109.7</v>
          </cell>
          <cell r="I248">
            <v>93910.35</v>
          </cell>
          <cell r="J248">
            <v>1</v>
          </cell>
        </row>
        <row r="249">
          <cell r="A249" t="str">
            <v>36212KAP8</v>
          </cell>
          <cell r="B249" t="str">
            <v>36212KAP8</v>
          </cell>
          <cell r="C249">
            <v>8</v>
          </cell>
          <cell r="D249">
            <v>42323</v>
          </cell>
          <cell r="E249" t="str">
            <v>GNMA POOL# 535614</v>
          </cell>
          <cell r="F249">
            <v>106.746</v>
          </cell>
          <cell r="G249">
            <v>3349.89</v>
          </cell>
          <cell r="H249">
            <v>502482.99</v>
          </cell>
          <cell r="I249">
            <v>536380.49</v>
          </cell>
          <cell r="J249">
            <v>1</v>
          </cell>
        </row>
        <row r="250">
          <cell r="A250" t="str">
            <v>362165LD2</v>
          </cell>
          <cell r="B250" t="str">
            <v>362165LD2</v>
          </cell>
          <cell r="C250">
            <v>7</v>
          </cell>
          <cell r="D250">
            <v>39493</v>
          </cell>
          <cell r="E250" t="str">
            <v>GNMA POOL# 184024</v>
          </cell>
          <cell r="F250">
            <v>107.12500199999999</v>
          </cell>
          <cell r="G250">
            <v>934.95</v>
          </cell>
          <cell r="H250">
            <v>160277.99</v>
          </cell>
          <cell r="I250">
            <v>171697.8</v>
          </cell>
          <cell r="J250">
            <v>1</v>
          </cell>
        </row>
        <row r="251">
          <cell r="A251" t="str">
            <v>36216YNX3</v>
          </cell>
          <cell r="B251" t="str">
            <v>36216YNX3</v>
          </cell>
          <cell r="C251">
            <v>7.5</v>
          </cell>
          <cell r="D251">
            <v>39309</v>
          </cell>
          <cell r="E251" t="str">
            <v>GNMA POOL# 178706</v>
          </cell>
          <cell r="F251">
            <v>107.409982</v>
          </cell>
          <cell r="G251">
            <v>118.96</v>
          </cell>
          <cell r="H251">
            <v>19033.11</v>
          </cell>
          <cell r="I251">
            <v>20443.46</v>
          </cell>
          <cell r="J251">
            <v>1</v>
          </cell>
        </row>
        <row r="252">
          <cell r="A252" t="str">
            <v>36217HJY2</v>
          </cell>
          <cell r="B252" t="str">
            <v>36217HJY2</v>
          </cell>
          <cell r="C252">
            <v>7</v>
          </cell>
          <cell r="D252">
            <v>39583</v>
          </cell>
          <cell r="E252" t="str">
            <v>GNMA POOL# 193879</v>
          </cell>
          <cell r="F252">
            <v>107.138002</v>
          </cell>
          <cell r="G252">
            <v>602.14</v>
          </cell>
          <cell r="H252">
            <v>103224.13</v>
          </cell>
          <cell r="I252">
            <v>110592.27</v>
          </cell>
          <cell r="J252">
            <v>1</v>
          </cell>
        </row>
        <row r="253">
          <cell r="A253" t="str">
            <v>36217U6J0</v>
          </cell>
          <cell r="B253" t="str">
            <v>36217U6J0</v>
          </cell>
          <cell r="C253">
            <v>7</v>
          </cell>
          <cell r="D253">
            <v>39370</v>
          </cell>
          <cell r="E253" t="str">
            <v>GNMA POOL# 204373</v>
          </cell>
          <cell r="F253">
            <v>107.12499699999999</v>
          </cell>
          <cell r="G253">
            <v>332.96</v>
          </cell>
          <cell r="H253">
            <v>57079.18</v>
          </cell>
          <cell r="I253">
            <v>61146.07</v>
          </cell>
          <cell r="J253">
            <v>1</v>
          </cell>
        </row>
        <row r="254">
          <cell r="A254" t="str">
            <v>36217YL89</v>
          </cell>
          <cell r="B254" t="str">
            <v>36217YL89</v>
          </cell>
          <cell r="C254">
            <v>7</v>
          </cell>
          <cell r="D254">
            <v>39583</v>
          </cell>
          <cell r="E254" t="str">
            <v>GNMA POOL# 207451</v>
          </cell>
          <cell r="F254">
            <v>107.138002</v>
          </cell>
          <cell r="G254">
            <v>1298.32</v>
          </cell>
          <cell r="H254">
            <v>222569.42</v>
          </cell>
          <cell r="I254">
            <v>238456.43</v>
          </cell>
          <cell r="J254">
            <v>1</v>
          </cell>
        </row>
        <row r="255">
          <cell r="A255" t="str">
            <v>36218KTH0</v>
          </cell>
          <cell r="B255" t="str">
            <v>36218KTH0</v>
          </cell>
          <cell r="C255">
            <v>7.5</v>
          </cell>
          <cell r="D255">
            <v>39462</v>
          </cell>
          <cell r="E255" t="str">
            <v>GNMA POOL# 224752</v>
          </cell>
          <cell r="F255">
            <v>107.41</v>
          </cell>
          <cell r="G255">
            <v>184.73</v>
          </cell>
          <cell r="H255">
            <v>29557.22</v>
          </cell>
          <cell r="I255">
            <v>31747.41</v>
          </cell>
          <cell r="J255">
            <v>1</v>
          </cell>
        </row>
        <row r="256">
          <cell r="A256" t="str">
            <v>36218KVK0</v>
          </cell>
          <cell r="B256" t="str">
            <v>36218KVK0</v>
          </cell>
          <cell r="C256">
            <v>7.5</v>
          </cell>
          <cell r="D256">
            <v>39553</v>
          </cell>
          <cell r="E256" t="str">
            <v>GNMA POOL# 224818</v>
          </cell>
          <cell r="F256">
            <v>107.432999</v>
          </cell>
          <cell r="G256">
            <v>991.59</v>
          </cell>
          <cell r="H256">
            <v>158654.79999999999</v>
          </cell>
          <cell r="I256">
            <v>170447.61</v>
          </cell>
          <cell r="J256">
            <v>1</v>
          </cell>
        </row>
        <row r="257">
          <cell r="A257" t="str">
            <v>36218KVQ7</v>
          </cell>
          <cell r="B257" t="str">
            <v>36218KVQ7</v>
          </cell>
          <cell r="C257">
            <v>8</v>
          </cell>
          <cell r="D257">
            <v>39553</v>
          </cell>
          <cell r="E257" t="str">
            <v>GNMA POOL# 224823</v>
          </cell>
          <cell r="F257">
            <v>107.07901699999999</v>
          </cell>
          <cell r="G257">
            <v>26.93</v>
          </cell>
          <cell r="H257">
            <v>4040.25</v>
          </cell>
          <cell r="I257">
            <v>4326.26</v>
          </cell>
          <cell r="J257">
            <v>1</v>
          </cell>
        </row>
        <row r="258">
          <cell r="A258" t="str">
            <v>362194MX7</v>
          </cell>
          <cell r="B258" t="str">
            <v>362194MX7</v>
          </cell>
          <cell r="C258">
            <v>7</v>
          </cell>
          <cell r="D258">
            <v>39614</v>
          </cell>
          <cell r="E258" t="str">
            <v>GNMA POOL# 266874</v>
          </cell>
          <cell r="F258">
            <v>107.13799899999999</v>
          </cell>
          <cell r="G258">
            <v>1363.83</v>
          </cell>
          <cell r="H258">
            <v>233799</v>
          </cell>
          <cell r="I258">
            <v>250487.57</v>
          </cell>
          <cell r="J258">
            <v>1</v>
          </cell>
        </row>
        <row r="259">
          <cell r="A259" t="str">
            <v>362194NP3</v>
          </cell>
          <cell r="B259" t="str">
            <v>362194NP3</v>
          </cell>
          <cell r="C259">
            <v>7</v>
          </cell>
          <cell r="D259">
            <v>45092</v>
          </cell>
          <cell r="E259" t="str">
            <v>GNMA POOL# 266898</v>
          </cell>
          <cell r="F259">
            <v>104.955</v>
          </cell>
          <cell r="G259">
            <v>4346</v>
          </cell>
          <cell r="H259">
            <v>745028.88</v>
          </cell>
          <cell r="I259">
            <v>781945.06</v>
          </cell>
          <cell r="J259">
            <v>1</v>
          </cell>
        </row>
        <row r="260">
          <cell r="A260" t="str">
            <v>36219LE67</v>
          </cell>
          <cell r="B260" t="str">
            <v>36219LE67</v>
          </cell>
          <cell r="C260">
            <v>8</v>
          </cell>
          <cell r="D260">
            <v>38883</v>
          </cell>
          <cell r="E260" t="str">
            <v>GNMA POOL# 252257</v>
          </cell>
          <cell r="F260">
            <v>105.69005300000001</v>
          </cell>
          <cell r="G260">
            <v>56.21</v>
          </cell>
          <cell r="H260">
            <v>8431.3799999999992</v>
          </cell>
          <cell r="I260">
            <v>8911.1299999999992</v>
          </cell>
          <cell r="J260">
            <v>1</v>
          </cell>
        </row>
        <row r="261">
          <cell r="A261" t="str">
            <v>36219SH77</v>
          </cell>
          <cell r="B261" t="str">
            <v>36219SH77</v>
          </cell>
          <cell r="C261">
            <v>7.5</v>
          </cell>
          <cell r="D261">
            <v>39553</v>
          </cell>
          <cell r="E261" t="str">
            <v>GNMA POOL# 257754</v>
          </cell>
          <cell r="F261">
            <v>107.432996</v>
          </cell>
          <cell r="G261">
            <v>129.62</v>
          </cell>
          <cell r="H261">
            <v>20739.82</v>
          </cell>
          <cell r="I261">
            <v>22281.41</v>
          </cell>
          <cell r="J261">
            <v>1</v>
          </cell>
        </row>
        <row r="262">
          <cell r="A262" t="str">
            <v>3622032M2</v>
          </cell>
          <cell r="B262" t="str">
            <v>3622032M2</v>
          </cell>
          <cell r="C262">
            <v>8</v>
          </cell>
          <cell r="D262">
            <v>38913</v>
          </cell>
          <cell r="E262" t="str">
            <v>GNMA POOL# 296080</v>
          </cell>
          <cell r="F262">
            <v>105.689969</v>
          </cell>
          <cell r="G262">
            <v>16.899999999999999</v>
          </cell>
          <cell r="H262">
            <v>2534.46</v>
          </cell>
          <cell r="I262">
            <v>2678.67</v>
          </cell>
          <cell r="J262">
            <v>1</v>
          </cell>
        </row>
        <row r="263">
          <cell r="A263" t="str">
            <v>3622047A1</v>
          </cell>
          <cell r="B263" t="str">
            <v>3622047A1</v>
          </cell>
          <cell r="C263">
            <v>7.5</v>
          </cell>
          <cell r="D263">
            <v>39248</v>
          </cell>
          <cell r="E263" t="str">
            <v>GNMA POOL# 297089</v>
          </cell>
          <cell r="F263">
            <v>107.41</v>
          </cell>
          <cell r="G263">
            <v>65.349999999999994</v>
          </cell>
          <cell r="H263">
            <v>10455.6</v>
          </cell>
          <cell r="I263">
            <v>11230.36</v>
          </cell>
          <cell r="J263">
            <v>1</v>
          </cell>
        </row>
        <row r="264">
          <cell r="A264" t="str">
            <v>362205JT4</v>
          </cell>
          <cell r="B264" t="str">
            <v>362205JT4</v>
          </cell>
          <cell r="C264">
            <v>7.5</v>
          </cell>
          <cell r="D264">
            <v>39522</v>
          </cell>
          <cell r="E264" t="str">
            <v>GNMA POOL# 297374</v>
          </cell>
          <cell r="F264">
            <v>107.433001</v>
          </cell>
          <cell r="G264">
            <v>2099.0300000000002</v>
          </cell>
          <cell r="H264">
            <v>335845.12</v>
          </cell>
          <cell r="I264">
            <v>360808.49</v>
          </cell>
          <cell r="J264">
            <v>1</v>
          </cell>
        </row>
        <row r="265">
          <cell r="A265" t="str">
            <v>362205JU1</v>
          </cell>
          <cell r="B265" t="str">
            <v>362205JU1</v>
          </cell>
          <cell r="C265">
            <v>8</v>
          </cell>
          <cell r="D265">
            <v>39522</v>
          </cell>
          <cell r="E265" t="str">
            <v>GNMA POOL# 297375</v>
          </cell>
          <cell r="F265">
            <v>107.078993</v>
          </cell>
          <cell r="G265">
            <v>135.68</v>
          </cell>
          <cell r="H265">
            <v>20352.330000000002</v>
          </cell>
          <cell r="I265">
            <v>21793.07</v>
          </cell>
          <cell r="J265">
            <v>1</v>
          </cell>
        </row>
        <row r="266">
          <cell r="A266" t="str">
            <v>362205XW1</v>
          </cell>
          <cell r="B266" t="str">
            <v>362205XW1</v>
          </cell>
          <cell r="C266">
            <v>7.5</v>
          </cell>
          <cell r="D266">
            <v>39309</v>
          </cell>
          <cell r="E266" t="str">
            <v>GNMA POOL# 297793</v>
          </cell>
          <cell r="F266">
            <v>107.409992</v>
          </cell>
          <cell r="G266">
            <v>320.99</v>
          </cell>
          <cell r="H266">
            <v>51357.68</v>
          </cell>
          <cell r="I266">
            <v>55163.28</v>
          </cell>
          <cell r="J266">
            <v>1</v>
          </cell>
        </row>
        <row r="267">
          <cell r="A267" t="str">
            <v>3622095B0</v>
          </cell>
          <cell r="B267" t="str">
            <v>3622095B0</v>
          </cell>
          <cell r="C267">
            <v>7.5</v>
          </cell>
          <cell r="D267">
            <v>39340</v>
          </cell>
          <cell r="E267" t="str">
            <v>GNMA POOL# 301542</v>
          </cell>
          <cell r="F267">
            <v>107.40999100000001</v>
          </cell>
          <cell r="G267">
            <v>277.58999999999997</v>
          </cell>
          <cell r="H267">
            <v>44414.63</v>
          </cell>
          <cell r="I267">
            <v>47705.75</v>
          </cell>
          <cell r="J267">
            <v>1</v>
          </cell>
        </row>
        <row r="268">
          <cell r="A268" t="str">
            <v>3622097G7</v>
          </cell>
          <cell r="B268" t="str">
            <v>3622097G7</v>
          </cell>
          <cell r="C268">
            <v>7.5</v>
          </cell>
          <cell r="D268">
            <v>39370</v>
          </cell>
          <cell r="E268" t="str">
            <v>GNMA POOL# 301595</v>
          </cell>
          <cell r="F268">
            <v>107.410005</v>
          </cell>
          <cell r="G268">
            <v>551</v>
          </cell>
          <cell r="H268">
            <v>88159.46</v>
          </cell>
          <cell r="I268">
            <v>94692.08</v>
          </cell>
          <cell r="J268">
            <v>1</v>
          </cell>
        </row>
        <row r="269">
          <cell r="A269" t="str">
            <v>36220SAX4</v>
          </cell>
          <cell r="B269" t="str">
            <v>36220SAX4</v>
          </cell>
          <cell r="C269">
            <v>8</v>
          </cell>
          <cell r="D269">
            <v>38398</v>
          </cell>
          <cell r="E269" t="str">
            <v>GNMA POOL# 286322</v>
          </cell>
          <cell r="F269">
            <v>105.69004099999999</v>
          </cell>
          <cell r="G269">
            <v>81.86</v>
          </cell>
          <cell r="H269">
            <v>12279.35</v>
          </cell>
          <cell r="I269">
            <v>12978.05</v>
          </cell>
          <cell r="J269">
            <v>1</v>
          </cell>
        </row>
        <row r="270">
          <cell r="A270" t="str">
            <v>36223CCU0</v>
          </cell>
          <cell r="B270" t="str">
            <v>36223CCU0</v>
          </cell>
          <cell r="C270">
            <v>8</v>
          </cell>
          <cell r="D270">
            <v>38852</v>
          </cell>
          <cell r="E270" t="str">
            <v>GNMA POOL# 303483</v>
          </cell>
          <cell r="F270">
            <v>105.69004</v>
          </cell>
          <cell r="G270">
            <v>24.25</v>
          </cell>
          <cell r="H270">
            <v>3637.76</v>
          </cell>
          <cell r="I270">
            <v>3844.75</v>
          </cell>
          <cell r="J270">
            <v>1</v>
          </cell>
        </row>
        <row r="271">
          <cell r="A271" t="str">
            <v>36223FB67</v>
          </cell>
          <cell r="B271" t="str">
            <v>36223FB67</v>
          </cell>
          <cell r="C271">
            <v>8</v>
          </cell>
          <cell r="D271">
            <v>38852</v>
          </cell>
          <cell r="E271" t="str">
            <v>GNMA POOL# 306161</v>
          </cell>
          <cell r="F271">
            <v>105.689978</v>
          </cell>
          <cell r="G271">
            <v>30.05</v>
          </cell>
          <cell r="H271">
            <v>4507.75</v>
          </cell>
          <cell r="I271">
            <v>4764.24</v>
          </cell>
          <cell r="J271">
            <v>1</v>
          </cell>
        </row>
        <row r="272">
          <cell r="A272" t="str">
            <v>36223HQ91</v>
          </cell>
          <cell r="B272" t="str">
            <v>36223HQ91</v>
          </cell>
          <cell r="C272">
            <v>7</v>
          </cell>
          <cell r="D272">
            <v>39583</v>
          </cell>
          <cell r="E272" t="str">
            <v>GNMA POOL# 308380</v>
          </cell>
          <cell r="F272">
            <v>107.138001</v>
          </cell>
          <cell r="G272">
            <v>844.49</v>
          </cell>
          <cell r="H272">
            <v>144770.22</v>
          </cell>
          <cell r="I272">
            <v>155103.92000000001</v>
          </cell>
          <cell r="J272">
            <v>1</v>
          </cell>
        </row>
        <row r="273">
          <cell r="A273" t="str">
            <v>36223HQT7</v>
          </cell>
          <cell r="B273" t="str">
            <v>36223HQT7</v>
          </cell>
          <cell r="C273">
            <v>7.5</v>
          </cell>
          <cell r="D273">
            <v>39522</v>
          </cell>
          <cell r="E273" t="str">
            <v>GNMA POOL# 308366</v>
          </cell>
          <cell r="F273">
            <v>107.432996</v>
          </cell>
          <cell r="G273">
            <v>347.94</v>
          </cell>
          <cell r="H273">
            <v>55670.69</v>
          </cell>
          <cell r="I273">
            <v>59808.69</v>
          </cell>
          <cell r="J273">
            <v>1</v>
          </cell>
        </row>
        <row r="274">
          <cell r="A274" t="str">
            <v>36223L3K2</v>
          </cell>
          <cell r="B274" t="str">
            <v>36223L3K2</v>
          </cell>
          <cell r="C274">
            <v>8</v>
          </cell>
          <cell r="D274">
            <v>39097</v>
          </cell>
          <cell r="E274" t="str">
            <v>GNMA POOL# 311402</v>
          </cell>
          <cell r="F274">
            <v>105.69001299999999</v>
          </cell>
          <cell r="G274">
            <v>214.48</v>
          </cell>
          <cell r="H274">
            <v>32172.51</v>
          </cell>
          <cell r="I274">
            <v>34003.129999999997</v>
          </cell>
          <cell r="J274">
            <v>1</v>
          </cell>
        </row>
        <row r="275">
          <cell r="A275" t="str">
            <v>36223MU53</v>
          </cell>
          <cell r="B275" t="str">
            <v>36223MU53</v>
          </cell>
          <cell r="C275">
            <v>8</v>
          </cell>
          <cell r="D275">
            <v>38975</v>
          </cell>
          <cell r="E275" t="str">
            <v>GNMA POOL# 312104</v>
          </cell>
          <cell r="F275">
            <v>105.690004</v>
          </cell>
          <cell r="G275">
            <v>406.04</v>
          </cell>
          <cell r="H275">
            <v>60905.93</v>
          </cell>
          <cell r="I275">
            <v>64371.48</v>
          </cell>
          <cell r="J275">
            <v>1</v>
          </cell>
        </row>
        <row r="276">
          <cell r="A276" t="str">
            <v>36223NCW2</v>
          </cell>
          <cell r="B276" t="str">
            <v>36223NCW2</v>
          </cell>
          <cell r="C276">
            <v>8</v>
          </cell>
          <cell r="D276">
            <v>38944</v>
          </cell>
          <cell r="E276" t="str">
            <v>GNMA POOL# 312485</v>
          </cell>
          <cell r="F276">
            <v>105.689989</v>
          </cell>
          <cell r="G276">
            <v>173.13</v>
          </cell>
          <cell r="H276">
            <v>25969.119999999999</v>
          </cell>
          <cell r="I276">
            <v>27446.76</v>
          </cell>
          <cell r="J276">
            <v>1</v>
          </cell>
        </row>
        <row r="277">
          <cell r="A277" t="str">
            <v>36223NTU8</v>
          </cell>
          <cell r="B277" t="str">
            <v>36223NTU8</v>
          </cell>
          <cell r="C277">
            <v>8</v>
          </cell>
          <cell r="D277">
            <v>38944</v>
          </cell>
          <cell r="E277" t="str">
            <v>GNMA POOL# 312963</v>
          </cell>
          <cell r="F277">
            <v>105.68998999999999</v>
          </cell>
          <cell r="G277">
            <v>105.82</v>
          </cell>
          <cell r="H277">
            <v>15873.14</v>
          </cell>
          <cell r="I277">
            <v>16776.32</v>
          </cell>
          <cell r="J277">
            <v>1</v>
          </cell>
        </row>
        <row r="278">
          <cell r="A278" t="str">
            <v>36223QX69</v>
          </cell>
          <cell r="B278" t="str">
            <v>36223QX69</v>
          </cell>
          <cell r="C278">
            <v>8</v>
          </cell>
          <cell r="D278">
            <v>39217</v>
          </cell>
          <cell r="E278" t="str">
            <v>GNMA POOL# 314901</v>
          </cell>
          <cell r="F278">
            <v>107.067998</v>
          </cell>
          <cell r="G278">
            <v>195.62</v>
          </cell>
          <cell r="H278">
            <v>29342.82</v>
          </cell>
          <cell r="I278">
            <v>31416.77</v>
          </cell>
          <cell r="J278">
            <v>1</v>
          </cell>
        </row>
        <row r="279">
          <cell r="A279" t="str">
            <v>36223RAA3</v>
          </cell>
          <cell r="B279" t="str">
            <v>36223RAA3</v>
          </cell>
          <cell r="C279">
            <v>7.5</v>
          </cell>
          <cell r="D279">
            <v>39066</v>
          </cell>
          <cell r="E279" t="str">
            <v>GNMA POOL# 315101</v>
          </cell>
          <cell r="F279">
            <v>105.97601400000001</v>
          </cell>
          <cell r="G279">
            <v>164.62</v>
          </cell>
          <cell r="H279">
            <v>26339.63</v>
          </cell>
          <cell r="I279">
            <v>27913.69</v>
          </cell>
          <cell r="J279">
            <v>1</v>
          </cell>
        </row>
        <row r="280">
          <cell r="A280" t="str">
            <v>36223RBX2</v>
          </cell>
          <cell r="B280" t="str">
            <v>36223RBX2</v>
          </cell>
          <cell r="C280">
            <v>7.5</v>
          </cell>
          <cell r="D280">
            <v>39156</v>
          </cell>
          <cell r="E280" t="str">
            <v>GNMA POOL# 315154</v>
          </cell>
          <cell r="F280">
            <v>107.409995</v>
          </cell>
          <cell r="G280">
            <v>300.33999999999997</v>
          </cell>
          <cell r="H280">
            <v>48054.42</v>
          </cell>
          <cell r="I280">
            <v>51615.25</v>
          </cell>
          <cell r="J280">
            <v>1</v>
          </cell>
        </row>
        <row r="281">
          <cell r="A281" t="str">
            <v>36223RE50</v>
          </cell>
          <cell r="B281" t="str">
            <v>36223RE50</v>
          </cell>
          <cell r="C281">
            <v>7</v>
          </cell>
          <cell r="D281">
            <v>44880</v>
          </cell>
          <cell r="E281" t="str">
            <v>GNMA POOL# 315256</v>
          </cell>
          <cell r="F281">
            <v>104.956003</v>
          </cell>
          <cell r="G281">
            <v>761</v>
          </cell>
          <cell r="H281">
            <v>130457.55</v>
          </cell>
          <cell r="I281">
            <v>136923.03</v>
          </cell>
          <cell r="J281">
            <v>1</v>
          </cell>
        </row>
        <row r="282">
          <cell r="A282" t="str">
            <v>36223S4L4</v>
          </cell>
          <cell r="B282" t="str">
            <v>36223S4L4</v>
          </cell>
          <cell r="C282">
            <v>8</v>
          </cell>
          <cell r="D282">
            <v>39278</v>
          </cell>
          <cell r="E282" t="str">
            <v>GNMA POOL# 316827</v>
          </cell>
          <cell r="F282">
            <v>107.067987</v>
          </cell>
          <cell r="G282">
            <v>53</v>
          </cell>
          <cell r="H282">
            <v>7949.93</v>
          </cell>
          <cell r="I282">
            <v>8511.83</v>
          </cell>
          <cell r="J282">
            <v>1</v>
          </cell>
        </row>
        <row r="283">
          <cell r="A283" t="str">
            <v>36223SBX0</v>
          </cell>
          <cell r="B283" t="str">
            <v>36223SBX0</v>
          </cell>
          <cell r="C283">
            <v>8</v>
          </cell>
          <cell r="D283">
            <v>39097</v>
          </cell>
          <cell r="E283" t="str">
            <v>GNMA POOL# 316054</v>
          </cell>
          <cell r="F283">
            <v>105.69012499999999</v>
          </cell>
          <cell r="G283">
            <v>11.98</v>
          </cell>
          <cell r="H283">
            <v>1796.27</v>
          </cell>
          <cell r="I283">
            <v>1898.48</v>
          </cell>
          <cell r="J283">
            <v>1</v>
          </cell>
        </row>
        <row r="284">
          <cell r="A284" t="str">
            <v>36223SDP5</v>
          </cell>
          <cell r="B284" t="str">
            <v>36223SDP5</v>
          </cell>
          <cell r="C284">
            <v>7.5</v>
          </cell>
          <cell r="D284">
            <v>39156</v>
          </cell>
          <cell r="E284" t="str">
            <v>GNMA POOL# 316110</v>
          </cell>
          <cell r="F284">
            <v>107.410008</v>
          </cell>
          <cell r="G284">
            <v>194.55</v>
          </cell>
          <cell r="H284">
            <v>31128.71</v>
          </cell>
          <cell r="I284">
            <v>33435.35</v>
          </cell>
          <cell r="J284">
            <v>1</v>
          </cell>
        </row>
        <row r="285">
          <cell r="A285" t="str">
            <v>36223T6C0</v>
          </cell>
          <cell r="B285" t="str">
            <v>36223T6C0</v>
          </cell>
          <cell r="C285">
            <v>7.5</v>
          </cell>
          <cell r="D285">
            <v>39156</v>
          </cell>
          <cell r="E285" t="str">
            <v>GNMA POOL# 317767</v>
          </cell>
          <cell r="F285">
            <v>105.976046</v>
          </cell>
          <cell r="G285">
            <v>66.66</v>
          </cell>
          <cell r="H285">
            <v>10665.58</v>
          </cell>
          <cell r="I285">
            <v>11302.96</v>
          </cell>
          <cell r="J285">
            <v>1</v>
          </cell>
        </row>
        <row r="286">
          <cell r="A286" t="str">
            <v>36223UCY2</v>
          </cell>
          <cell r="B286" t="str">
            <v>36223UCY2</v>
          </cell>
          <cell r="C286">
            <v>8</v>
          </cell>
          <cell r="D286">
            <v>39187</v>
          </cell>
          <cell r="E286" t="str">
            <v>GNMA POOL# 317887</v>
          </cell>
          <cell r="F286">
            <v>107.067978</v>
          </cell>
          <cell r="G286">
            <v>133.31</v>
          </cell>
          <cell r="H286">
            <v>19997.09</v>
          </cell>
          <cell r="I286">
            <v>21410.48</v>
          </cell>
          <cell r="J286">
            <v>1</v>
          </cell>
        </row>
        <row r="287">
          <cell r="A287" t="str">
            <v>36223UGW2</v>
          </cell>
          <cell r="B287" t="str">
            <v>36223UGW2</v>
          </cell>
          <cell r="C287">
            <v>8</v>
          </cell>
          <cell r="D287">
            <v>39217</v>
          </cell>
          <cell r="E287" t="str">
            <v>GNMA POOL# 318013</v>
          </cell>
          <cell r="F287">
            <v>107.068</v>
          </cell>
          <cell r="G287">
            <v>133.38</v>
          </cell>
          <cell r="H287">
            <v>20007.5</v>
          </cell>
          <cell r="I287">
            <v>21421.63</v>
          </cell>
          <cell r="J287">
            <v>1</v>
          </cell>
        </row>
        <row r="288">
          <cell r="A288" t="str">
            <v>36223UU48</v>
          </cell>
          <cell r="B288" t="str">
            <v>36223UU48</v>
          </cell>
          <cell r="C288">
            <v>8</v>
          </cell>
          <cell r="D288">
            <v>39036</v>
          </cell>
          <cell r="E288" t="str">
            <v>GNMA POOL# 318403</v>
          </cell>
          <cell r="F288">
            <v>105.690032</v>
          </cell>
          <cell r="G288">
            <v>13.01</v>
          </cell>
          <cell r="H288">
            <v>1950.78</v>
          </cell>
          <cell r="I288">
            <v>2061.7800000000002</v>
          </cell>
          <cell r="J288">
            <v>1</v>
          </cell>
        </row>
        <row r="289">
          <cell r="A289" t="str">
            <v>36223V5S1</v>
          </cell>
          <cell r="B289" t="str">
            <v>36223V5S1</v>
          </cell>
          <cell r="C289">
            <v>7.5</v>
          </cell>
          <cell r="D289">
            <v>39156</v>
          </cell>
          <cell r="E289" t="str">
            <v>GNMA POOL# 319557</v>
          </cell>
          <cell r="F289">
            <v>107.41</v>
          </cell>
          <cell r="G289">
            <v>373.27</v>
          </cell>
          <cell r="H289">
            <v>59723.89</v>
          </cell>
          <cell r="I289">
            <v>64149.43</v>
          </cell>
          <cell r="J289">
            <v>1</v>
          </cell>
        </row>
        <row r="290">
          <cell r="A290" t="str">
            <v>36223VAU0</v>
          </cell>
          <cell r="B290" t="str">
            <v>36223VAU0</v>
          </cell>
          <cell r="C290">
            <v>8</v>
          </cell>
          <cell r="D290">
            <v>39187</v>
          </cell>
          <cell r="E290" t="str">
            <v>GNMA POOL# 318719</v>
          </cell>
          <cell r="F290">
            <v>107.068003</v>
          </cell>
          <cell r="G290">
            <v>414.41</v>
          </cell>
          <cell r="H290">
            <v>62161.55</v>
          </cell>
          <cell r="I290">
            <v>66555.13</v>
          </cell>
          <cell r="J290">
            <v>1</v>
          </cell>
        </row>
        <row r="291">
          <cell r="A291" t="str">
            <v>36223VBB1</v>
          </cell>
          <cell r="B291" t="str">
            <v>36223VBB1</v>
          </cell>
          <cell r="C291">
            <v>8</v>
          </cell>
          <cell r="D291">
            <v>39097</v>
          </cell>
          <cell r="E291" t="str">
            <v>GNMA POOL# 318734</v>
          </cell>
          <cell r="F291">
            <v>107.068016</v>
          </cell>
          <cell r="G291">
            <v>47.78</v>
          </cell>
          <cell r="H291">
            <v>7166.65</v>
          </cell>
          <cell r="I291">
            <v>7673.19</v>
          </cell>
          <cell r="J291">
            <v>1</v>
          </cell>
        </row>
        <row r="292">
          <cell r="A292" t="str">
            <v>36223VBR6</v>
          </cell>
          <cell r="B292" t="str">
            <v>36223VBR6</v>
          </cell>
          <cell r="C292">
            <v>7.5</v>
          </cell>
          <cell r="D292">
            <v>39156</v>
          </cell>
          <cell r="E292" t="str">
            <v>GNMA POOL# 318748</v>
          </cell>
          <cell r="F292">
            <v>107.40999100000001</v>
          </cell>
          <cell r="G292">
            <v>103.48</v>
          </cell>
          <cell r="H292">
            <v>16556.43</v>
          </cell>
          <cell r="I292">
            <v>17783.259999999998</v>
          </cell>
          <cell r="J292">
            <v>1</v>
          </cell>
        </row>
        <row r="293">
          <cell r="A293" t="str">
            <v>36223VCA2</v>
          </cell>
          <cell r="B293" t="str">
            <v>36223VCA2</v>
          </cell>
          <cell r="C293">
            <v>7.5</v>
          </cell>
          <cell r="D293">
            <v>39097</v>
          </cell>
          <cell r="E293" t="str">
            <v>GNMA POOL# 318765</v>
          </cell>
          <cell r="F293">
            <v>105.97600799999999</v>
          </cell>
          <cell r="G293">
            <v>201.51</v>
          </cell>
          <cell r="H293">
            <v>32241.59</v>
          </cell>
          <cell r="I293">
            <v>34168.35</v>
          </cell>
          <cell r="J293">
            <v>1</v>
          </cell>
        </row>
        <row r="294">
          <cell r="A294" t="str">
            <v>36223VPC4</v>
          </cell>
          <cell r="B294" t="str">
            <v>36223VPC4</v>
          </cell>
          <cell r="C294">
            <v>7.5</v>
          </cell>
          <cell r="D294">
            <v>39156</v>
          </cell>
          <cell r="E294" t="str">
            <v>GNMA POOL# 319119</v>
          </cell>
          <cell r="F294">
            <v>107.409983</v>
          </cell>
          <cell r="G294">
            <v>136.44</v>
          </cell>
          <cell r="H294">
            <v>21830.82</v>
          </cell>
          <cell r="I294">
            <v>23448.48</v>
          </cell>
          <cell r="J294">
            <v>1</v>
          </cell>
        </row>
        <row r="295">
          <cell r="A295" t="str">
            <v>36223VRL2</v>
          </cell>
          <cell r="B295" t="str">
            <v>36223VRL2</v>
          </cell>
          <cell r="C295">
            <v>7.5</v>
          </cell>
          <cell r="D295">
            <v>39156</v>
          </cell>
          <cell r="E295" t="str">
            <v>GNMA POOL# 319191</v>
          </cell>
          <cell r="F295">
            <v>107.41000200000001</v>
          </cell>
          <cell r="G295">
            <v>181</v>
          </cell>
          <cell r="H295">
            <v>28959.37</v>
          </cell>
          <cell r="I295">
            <v>31105.26</v>
          </cell>
          <cell r="J295">
            <v>1</v>
          </cell>
        </row>
        <row r="296">
          <cell r="A296" t="str">
            <v>36223VS72</v>
          </cell>
          <cell r="B296" t="str">
            <v>36223VS72</v>
          </cell>
          <cell r="C296">
            <v>8</v>
          </cell>
          <cell r="D296">
            <v>39217</v>
          </cell>
          <cell r="E296" t="str">
            <v>GNMA POOL# 319242</v>
          </cell>
          <cell r="F296">
            <v>107.06796799999999</v>
          </cell>
          <cell r="G296">
            <v>47.3</v>
          </cell>
          <cell r="H296">
            <v>7095.25</v>
          </cell>
          <cell r="I296">
            <v>7596.74</v>
          </cell>
          <cell r="J296">
            <v>1</v>
          </cell>
        </row>
        <row r="297">
          <cell r="A297" t="str">
            <v>36223WAE4</v>
          </cell>
          <cell r="B297" t="str">
            <v>36223WAE4</v>
          </cell>
          <cell r="C297">
            <v>7</v>
          </cell>
          <cell r="D297">
            <v>45214</v>
          </cell>
          <cell r="E297" t="str">
            <v>GNMA POOL# 319605</v>
          </cell>
          <cell r="F297">
            <v>104.955</v>
          </cell>
          <cell r="G297">
            <v>14697.79</v>
          </cell>
          <cell r="H297">
            <v>2519620.65</v>
          </cell>
          <cell r="I297">
            <v>2644467.85</v>
          </cell>
          <cell r="J297">
            <v>1</v>
          </cell>
        </row>
        <row r="298">
          <cell r="A298" t="str">
            <v>36223WB52</v>
          </cell>
          <cell r="B298" t="str">
            <v>36223WB52</v>
          </cell>
          <cell r="C298">
            <v>7.5</v>
          </cell>
          <cell r="D298">
            <v>39401</v>
          </cell>
          <cell r="E298" t="str">
            <v>GNMA POOL# 319660</v>
          </cell>
          <cell r="F298">
            <v>107.41</v>
          </cell>
          <cell r="G298">
            <v>965.97</v>
          </cell>
          <cell r="H298">
            <v>154554.79</v>
          </cell>
          <cell r="I298">
            <v>166007.29999999999</v>
          </cell>
          <cell r="J298">
            <v>1</v>
          </cell>
        </row>
        <row r="299">
          <cell r="A299" t="str">
            <v>36223WBC7</v>
          </cell>
          <cell r="B299" t="str">
            <v>36223WBC7</v>
          </cell>
          <cell r="C299">
            <v>7</v>
          </cell>
          <cell r="D299">
            <v>44849</v>
          </cell>
          <cell r="E299" t="str">
            <v>GNMA POOL# 319635</v>
          </cell>
          <cell r="F299">
            <v>104.95600399999999</v>
          </cell>
          <cell r="G299">
            <v>317.97000000000003</v>
          </cell>
          <cell r="H299">
            <v>54509.04</v>
          </cell>
          <cell r="I299">
            <v>57210.51</v>
          </cell>
          <cell r="J299">
            <v>1</v>
          </cell>
        </row>
        <row r="300">
          <cell r="A300" t="str">
            <v>36223WBD5</v>
          </cell>
          <cell r="B300" t="str">
            <v>36223WBD5</v>
          </cell>
          <cell r="C300">
            <v>8</v>
          </cell>
          <cell r="D300">
            <v>39370</v>
          </cell>
          <cell r="E300" t="str">
            <v>GNMA POOL# 319636</v>
          </cell>
          <cell r="F300">
            <v>107.06795099999999</v>
          </cell>
          <cell r="G300">
            <v>42.12</v>
          </cell>
          <cell r="H300">
            <v>6317.39</v>
          </cell>
          <cell r="I300">
            <v>6763.9</v>
          </cell>
          <cell r="J300">
            <v>1</v>
          </cell>
        </row>
        <row r="301">
          <cell r="A301" t="str">
            <v>36223WPC2</v>
          </cell>
          <cell r="B301" t="str">
            <v>36223WPC2</v>
          </cell>
          <cell r="C301">
            <v>7.5</v>
          </cell>
          <cell r="D301">
            <v>39401</v>
          </cell>
          <cell r="E301" t="str">
            <v>GNMA POOL# 320019</v>
          </cell>
          <cell r="F301">
            <v>107.40997400000001</v>
          </cell>
          <cell r="G301">
            <v>90.9</v>
          </cell>
          <cell r="H301">
            <v>14544.72</v>
          </cell>
          <cell r="I301">
            <v>15622.48</v>
          </cell>
          <cell r="J301">
            <v>1</v>
          </cell>
        </row>
        <row r="302">
          <cell r="A302" t="str">
            <v>36223WYD0</v>
          </cell>
          <cell r="B302" t="str">
            <v>36223WYD0</v>
          </cell>
          <cell r="C302">
            <v>8</v>
          </cell>
          <cell r="D302">
            <v>39128</v>
          </cell>
          <cell r="E302" t="str">
            <v>GNMA POOL# 320308</v>
          </cell>
          <cell r="F302">
            <v>105.689966</v>
          </cell>
          <cell r="G302">
            <v>8.5399999999999991</v>
          </cell>
          <cell r="H302">
            <v>1281.73</v>
          </cell>
          <cell r="I302">
            <v>1354.66</v>
          </cell>
          <cell r="J302">
            <v>1</v>
          </cell>
        </row>
        <row r="303">
          <cell r="A303" t="str">
            <v>36223X5A6</v>
          </cell>
          <cell r="B303" t="str">
            <v>36223X5A6</v>
          </cell>
          <cell r="C303">
            <v>7.5</v>
          </cell>
          <cell r="D303">
            <v>39493</v>
          </cell>
          <cell r="E303" t="str">
            <v>GNMA POOL# 321341</v>
          </cell>
          <cell r="F303">
            <v>107.409997</v>
          </cell>
          <cell r="G303">
            <v>515.04999999999995</v>
          </cell>
          <cell r="H303">
            <v>82408.67</v>
          </cell>
          <cell r="I303">
            <v>88515.15</v>
          </cell>
          <cell r="J303">
            <v>1</v>
          </cell>
        </row>
        <row r="304">
          <cell r="A304" t="str">
            <v>36223XEV0</v>
          </cell>
          <cell r="B304" t="str">
            <v>36223XEV0</v>
          </cell>
          <cell r="C304">
            <v>7.5</v>
          </cell>
          <cell r="D304">
            <v>39156</v>
          </cell>
          <cell r="E304" t="str">
            <v>GNMA POOL# 320648</v>
          </cell>
          <cell r="F304">
            <v>107.409959</v>
          </cell>
          <cell r="G304">
            <v>47.89</v>
          </cell>
          <cell r="H304">
            <v>7662.93</v>
          </cell>
          <cell r="I304">
            <v>8230.75</v>
          </cell>
          <cell r="J304">
            <v>1</v>
          </cell>
        </row>
        <row r="305">
          <cell r="A305" t="str">
            <v>36223XHF2</v>
          </cell>
          <cell r="B305" t="str">
            <v>36223XHF2</v>
          </cell>
          <cell r="C305">
            <v>7.5</v>
          </cell>
          <cell r="D305">
            <v>39156</v>
          </cell>
          <cell r="E305" t="str">
            <v>GNMA POOL# 320730</v>
          </cell>
          <cell r="F305">
            <v>107.410015</v>
          </cell>
          <cell r="G305">
            <v>135.36000000000001</v>
          </cell>
          <cell r="H305">
            <v>21658.12</v>
          </cell>
          <cell r="I305">
            <v>23262.99</v>
          </cell>
          <cell r="J305">
            <v>1</v>
          </cell>
        </row>
        <row r="306">
          <cell r="A306" t="str">
            <v>36223XKT8</v>
          </cell>
          <cell r="B306" t="str">
            <v>36223XKT8</v>
          </cell>
          <cell r="C306">
            <v>7.5</v>
          </cell>
          <cell r="D306">
            <v>39156</v>
          </cell>
          <cell r="E306" t="str">
            <v>GNMA POOL# 320806</v>
          </cell>
          <cell r="F306">
            <v>107.41000099999999</v>
          </cell>
          <cell r="G306">
            <v>2700.99</v>
          </cell>
          <cell r="H306">
            <v>432157.85</v>
          </cell>
          <cell r="I306">
            <v>464180.75</v>
          </cell>
          <cell r="J306">
            <v>1</v>
          </cell>
        </row>
        <row r="307">
          <cell r="A307" t="str">
            <v>36223XLB6</v>
          </cell>
          <cell r="B307" t="str">
            <v>36223XLB6</v>
          </cell>
          <cell r="C307">
            <v>8</v>
          </cell>
          <cell r="D307">
            <v>39217</v>
          </cell>
          <cell r="E307" t="str">
            <v>GNMA POOL# 320822</v>
          </cell>
          <cell r="F307">
            <v>107.068003</v>
          </cell>
          <cell r="G307">
            <v>408.67</v>
          </cell>
          <cell r="H307">
            <v>61299.78</v>
          </cell>
          <cell r="I307">
            <v>65632.45</v>
          </cell>
          <cell r="J307">
            <v>1</v>
          </cell>
        </row>
        <row r="308">
          <cell r="A308" t="str">
            <v>36223XLK6</v>
          </cell>
          <cell r="B308" t="str">
            <v>36223XLK6</v>
          </cell>
          <cell r="C308">
            <v>8</v>
          </cell>
          <cell r="D308">
            <v>39248</v>
          </cell>
          <cell r="E308" t="str">
            <v>GNMA POOL# 320830</v>
          </cell>
          <cell r="F308">
            <v>107.068004</v>
          </cell>
          <cell r="G308">
            <v>36.97</v>
          </cell>
          <cell r="H308">
            <v>5545.13</v>
          </cell>
          <cell r="I308">
            <v>5937.06</v>
          </cell>
          <cell r="J308">
            <v>1</v>
          </cell>
        </row>
        <row r="309">
          <cell r="A309" t="str">
            <v>36223XNK4</v>
          </cell>
          <cell r="B309" t="str">
            <v>36223XNK4</v>
          </cell>
          <cell r="C309">
            <v>7.5</v>
          </cell>
          <cell r="D309">
            <v>39156</v>
          </cell>
          <cell r="E309" t="str">
            <v>GNMA POOL# 320894</v>
          </cell>
          <cell r="F309">
            <v>107.409998</v>
          </cell>
          <cell r="G309">
            <v>821.89</v>
          </cell>
          <cell r="H309">
            <v>131501.92000000001</v>
          </cell>
          <cell r="I309">
            <v>141246.21</v>
          </cell>
          <cell r="J309">
            <v>1</v>
          </cell>
        </row>
        <row r="310">
          <cell r="A310" t="str">
            <v>36223YPE4</v>
          </cell>
          <cell r="B310" t="str">
            <v>36223YPE4</v>
          </cell>
          <cell r="C310">
            <v>7.5</v>
          </cell>
          <cell r="D310">
            <v>39309</v>
          </cell>
          <cell r="E310" t="str">
            <v>GNMA POOL# 321821</v>
          </cell>
          <cell r="F310">
            <v>107.409999</v>
          </cell>
          <cell r="G310">
            <v>453.89</v>
          </cell>
          <cell r="H310">
            <v>72621.740000000005</v>
          </cell>
          <cell r="I310">
            <v>78003.009999999995</v>
          </cell>
          <cell r="J310">
            <v>1</v>
          </cell>
        </row>
        <row r="311">
          <cell r="A311" t="str">
            <v>36223YPK0</v>
          </cell>
          <cell r="B311" t="str">
            <v>36223YPK0</v>
          </cell>
          <cell r="C311">
            <v>7.5</v>
          </cell>
          <cell r="D311">
            <v>39340</v>
          </cell>
          <cell r="E311" t="str">
            <v>GNMA POOL# 321826</v>
          </cell>
          <cell r="F311">
            <v>107.409999</v>
          </cell>
          <cell r="G311">
            <v>461.85</v>
          </cell>
          <cell r="H311">
            <v>73896.77</v>
          </cell>
          <cell r="I311">
            <v>79372.52</v>
          </cell>
          <cell r="J311">
            <v>1</v>
          </cell>
        </row>
        <row r="312">
          <cell r="A312" t="str">
            <v>36223YQW3</v>
          </cell>
          <cell r="B312" t="str">
            <v>36223YQW3</v>
          </cell>
          <cell r="C312">
            <v>7.5</v>
          </cell>
          <cell r="D312">
            <v>39156</v>
          </cell>
          <cell r="E312" t="str">
            <v>GNMA POOL# 321869</v>
          </cell>
          <cell r="F312">
            <v>107.41</v>
          </cell>
          <cell r="G312">
            <v>593.07000000000005</v>
          </cell>
          <cell r="H312">
            <v>94890.96</v>
          </cell>
          <cell r="I312">
            <v>101922.38</v>
          </cell>
          <cell r="J312">
            <v>1</v>
          </cell>
        </row>
        <row r="313">
          <cell r="A313" t="str">
            <v>36223YTS9</v>
          </cell>
          <cell r="B313" t="str">
            <v>36223YTS9</v>
          </cell>
          <cell r="C313">
            <v>8</v>
          </cell>
          <cell r="D313">
            <v>39522</v>
          </cell>
          <cell r="E313" t="str">
            <v>GNMA POOL# 321961</v>
          </cell>
          <cell r="F313">
            <v>107.078997</v>
          </cell>
          <cell r="G313">
            <v>775.87</v>
          </cell>
          <cell r="H313">
            <v>116380.05</v>
          </cell>
          <cell r="I313">
            <v>124618.59</v>
          </cell>
          <cell r="J313">
            <v>1</v>
          </cell>
        </row>
        <row r="314">
          <cell r="A314" t="str">
            <v>36224A5B3</v>
          </cell>
          <cell r="B314" t="str">
            <v>36224A5B3</v>
          </cell>
          <cell r="C314">
            <v>8</v>
          </cell>
          <cell r="D314">
            <v>39248</v>
          </cell>
          <cell r="E314" t="str">
            <v>GNMA POOL# 323142</v>
          </cell>
          <cell r="F314">
            <v>107.067995</v>
          </cell>
          <cell r="G314">
            <v>568.83000000000004</v>
          </cell>
          <cell r="H314">
            <v>85324.9</v>
          </cell>
          <cell r="I314">
            <v>91355.66</v>
          </cell>
          <cell r="J314">
            <v>1</v>
          </cell>
        </row>
        <row r="315">
          <cell r="A315" t="str">
            <v>36224ABP5</v>
          </cell>
          <cell r="B315" t="str">
            <v>36224ABP5</v>
          </cell>
          <cell r="C315">
            <v>7.5</v>
          </cell>
          <cell r="D315">
            <v>39097</v>
          </cell>
          <cell r="E315" t="str">
            <v>GNMA POOL# 322346</v>
          </cell>
          <cell r="F315">
            <v>105.975995</v>
          </cell>
          <cell r="G315">
            <v>287.7</v>
          </cell>
          <cell r="H315">
            <v>46032.5</v>
          </cell>
          <cell r="I315">
            <v>48783.4</v>
          </cell>
          <cell r="J315">
            <v>1</v>
          </cell>
        </row>
        <row r="316">
          <cell r="A316" t="str">
            <v>36224AEF4</v>
          </cell>
          <cell r="B316" t="str">
            <v>36224AEF4</v>
          </cell>
          <cell r="C316">
            <v>7.5</v>
          </cell>
          <cell r="D316">
            <v>39278</v>
          </cell>
          <cell r="E316" t="str">
            <v>GNMA POOL# 322434</v>
          </cell>
          <cell r="F316">
            <v>107.410003</v>
          </cell>
          <cell r="G316">
            <v>472.47</v>
          </cell>
          <cell r="H316">
            <v>75595.520000000004</v>
          </cell>
          <cell r="I316">
            <v>81197.149999999994</v>
          </cell>
          <cell r="J316">
            <v>1</v>
          </cell>
        </row>
        <row r="317">
          <cell r="A317" t="str">
            <v>36224AFS5</v>
          </cell>
          <cell r="B317" t="str">
            <v>36224AFS5</v>
          </cell>
          <cell r="C317">
            <v>8</v>
          </cell>
          <cell r="D317">
            <v>39217</v>
          </cell>
          <cell r="E317" t="str">
            <v>GNMA POOL# 322477</v>
          </cell>
          <cell r="F317">
            <v>107.06804099999999</v>
          </cell>
          <cell r="G317">
            <v>61.73</v>
          </cell>
          <cell r="H317">
            <v>9259.85</v>
          </cell>
          <cell r="I317">
            <v>9914.34</v>
          </cell>
          <cell r="J317">
            <v>1</v>
          </cell>
        </row>
        <row r="318">
          <cell r="A318" t="str">
            <v>36224AGS4</v>
          </cell>
          <cell r="B318" t="str">
            <v>36224AGS4</v>
          </cell>
          <cell r="C318">
            <v>8</v>
          </cell>
          <cell r="D318">
            <v>39309</v>
          </cell>
          <cell r="E318" t="str">
            <v>GNMA POOL# 322509</v>
          </cell>
          <cell r="F318">
            <v>107.067885</v>
          </cell>
          <cell r="G318">
            <v>14.34</v>
          </cell>
          <cell r="H318">
            <v>2151.2800000000002</v>
          </cell>
          <cell r="I318">
            <v>2303.33</v>
          </cell>
          <cell r="J318">
            <v>1</v>
          </cell>
        </row>
        <row r="319">
          <cell r="A319" t="str">
            <v>36224ARL7</v>
          </cell>
          <cell r="B319" t="str">
            <v>36224ARL7</v>
          </cell>
          <cell r="C319">
            <v>7.5</v>
          </cell>
          <cell r="D319">
            <v>39156</v>
          </cell>
          <cell r="E319" t="str">
            <v>GNMA POOL# 322791</v>
          </cell>
          <cell r="F319">
            <v>107.41000099999999</v>
          </cell>
          <cell r="G319">
            <v>138.41</v>
          </cell>
          <cell r="H319">
            <v>22145.61</v>
          </cell>
          <cell r="I319">
            <v>23786.6</v>
          </cell>
          <cell r="J319">
            <v>1</v>
          </cell>
        </row>
        <row r="320">
          <cell r="A320" t="str">
            <v>36224AS36</v>
          </cell>
          <cell r="B320" t="str">
            <v>36224AS36</v>
          </cell>
          <cell r="C320">
            <v>7.5</v>
          </cell>
          <cell r="D320">
            <v>39156</v>
          </cell>
          <cell r="E320" t="str">
            <v>GNMA POOL# 322838</v>
          </cell>
          <cell r="F320">
            <v>107.409972</v>
          </cell>
          <cell r="G320">
            <v>44.31</v>
          </cell>
          <cell r="H320">
            <v>7090.31</v>
          </cell>
          <cell r="I320">
            <v>7615.7</v>
          </cell>
          <cell r="J320">
            <v>1</v>
          </cell>
        </row>
        <row r="321">
          <cell r="A321" t="str">
            <v>36224AUV1</v>
          </cell>
          <cell r="B321" t="str">
            <v>36224AUV1</v>
          </cell>
          <cell r="C321">
            <v>7.5</v>
          </cell>
          <cell r="D321">
            <v>39340</v>
          </cell>
          <cell r="E321" t="str">
            <v>GNMA POOL# 322896</v>
          </cell>
          <cell r="F321">
            <v>107.40994000000001</v>
          </cell>
          <cell r="G321">
            <v>35.46</v>
          </cell>
          <cell r="H321">
            <v>5674.27</v>
          </cell>
          <cell r="I321">
            <v>6094.73</v>
          </cell>
          <cell r="J321">
            <v>1</v>
          </cell>
        </row>
        <row r="322">
          <cell r="A322" t="str">
            <v>36224AVV0</v>
          </cell>
          <cell r="B322" t="str">
            <v>36224AVV0</v>
          </cell>
          <cell r="C322">
            <v>7</v>
          </cell>
          <cell r="D322">
            <v>44910</v>
          </cell>
          <cell r="E322" t="str">
            <v>GNMA POOL# 322928</v>
          </cell>
          <cell r="F322">
            <v>104.956006</v>
          </cell>
          <cell r="G322">
            <v>396.87</v>
          </cell>
          <cell r="H322">
            <v>68035.03</v>
          </cell>
          <cell r="I322">
            <v>71406.850000000006</v>
          </cell>
          <cell r="J322">
            <v>1</v>
          </cell>
        </row>
        <row r="323">
          <cell r="A323" t="str">
            <v>36224AXF3</v>
          </cell>
          <cell r="B323" t="str">
            <v>36224AXF3</v>
          </cell>
          <cell r="C323">
            <v>7.5</v>
          </cell>
          <cell r="D323">
            <v>39493</v>
          </cell>
          <cell r="E323" t="str">
            <v>GNMA POOL# 322978</v>
          </cell>
          <cell r="F323">
            <v>107.433003</v>
          </cell>
          <cell r="G323">
            <v>300.18</v>
          </cell>
          <cell r="H323">
            <v>48029.58</v>
          </cell>
          <cell r="I323">
            <v>51599.62</v>
          </cell>
          <cell r="J323">
            <v>1</v>
          </cell>
        </row>
        <row r="324">
          <cell r="A324" t="str">
            <v>36224AY47</v>
          </cell>
          <cell r="B324" t="str">
            <v>36224AY47</v>
          </cell>
          <cell r="C324">
            <v>7.5</v>
          </cell>
          <cell r="D324">
            <v>39128</v>
          </cell>
          <cell r="E324" t="str">
            <v>GNMA POOL# 323031</v>
          </cell>
          <cell r="F324">
            <v>107.40998500000001</v>
          </cell>
          <cell r="G324">
            <v>146.03</v>
          </cell>
          <cell r="H324">
            <v>23365.5</v>
          </cell>
          <cell r="I324">
            <v>25096.880000000001</v>
          </cell>
          <cell r="J324">
            <v>1</v>
          </cell>
        </row>
        <row r="325">
          <cell r="A325" t="str">
            <v>36224AYS4</v>
          </cell>
          <cell r="B325" t="str">
            <v>36224AYS4</v>
          </cell>
          <cell r="C325">
            <v>7</v>
          </cell>
          <cell r="D325">
            <v>39522</v>
          </cell>
          <cell r="E325" t="str">
            <v>GNMA POOL# 323021</v>
          </cell>
          <cell r="F325">
            <v>107.137996</v>
          </cell>
          <cell r="G325">
            <v>220.37</v>
          </cell>
          <cell r="H325">
            <v>37778.25</v>
          </cell>
          <cell r="I325">
            <v>40474.86</v>
          </cell>
          <cell r="J325">
            <v>1</v>
          </cell>
        </row>
        <row r="326">
          <cell r="A326" t="str">
            <v>36224AZC8</v>
          </cell>
          <cell r="B326" t="str">
            <v>36224AZC8</v>
          </cell>
          <cell r="C326">
            <v>7.5</v>
          </cell>
          <cell r="D326">
            <v>39156</v>
          </cell>
          <cell r="E326" t="str">
            <v>GNMA POOL# 323039</v>
          </cell>
          <cell r="F326">
            <v>107.41</v>
          </cell>
          <cell r="G326">
            <v>420.42</v>
          </cell>
          <cell r="H326">
            <v>67267.070000000007</v>
          </cell>
          <cell r="I326">
            <v>72251.56</v>
          </cell>
          <cell r="J326">
            <v>1</v>
          </cell>
        </row>
        <row r="327">
          <cell r="A327" t="str">
            <v>36224B4P1</v>
          </cell>
          <cell r="B327" t="str">
            <v>36224B4P1</v>
          </cell>
          <cell r="C327">
            <v>8</v>
          </cell>
          <cell r="D327">
            <v>39156</v>
          </cell>
          <cell r="E327" t="str">
            <v>GNMA POOL# 324030</v>
          </cell>
          <cell r="F327">
            <v>107.068</v>
          </cell>
          <cell r="G327">
            <v>295.13</v>
          </cell>
          <cell r="H327">
            <v>44269.81</v>
          </cell>
          <cell r="I327">
            <v>47398.8</v>
          </cell>
          <cell r="J327">
            <v>1</v>
          </cell>
        </row>
        <row r="328">
          <cell r="A328" t="str">
            <v>36224BDY2</v>
          </cell>
          <cell r="B328" t="str">
            <v>36224BDY2</v>
          </cell>
          <cell r="C328">
            <v>8</v>
          </cell>
          <cell r="D328">
            <v>39340</v>
          </cell>
          <cell r="E328" t="str">
            <v>GNMA POOL# 323319</v>
          </cell>
          <cell r="F328">
            <v>107.067992</v>
          </cell>
          <cell r="G328">
            <v>170.39</v>
          </cell>
          <cell r="H328">
            <v>25559.17</v>
          </cell>
          <cell r="I328">
            <v>27365.69</v>
          </cell>
          <cell r="J328">
            <v>1</v>
          </cell>
        </row>
        <row r="329">
          <cell r="A329" t="str">
            <v>36224BK32</v>
          </cell>
          <cell r="B329" t="str">
            <v>36224BK32</v>
          </cell>
          <cell r="C329">
            <v>7.5</v>
          </cell>
          <cell r="D329">
            <v>39309</v>
          </cell>
          <cell r="E329" t="str">
            <v>GNMA POOL# 323514</v>
          </cell>
          <cell r="F329">
            <v>107.41000099999999</v>
          </cell>
          <cell r="G329">
            <v>338.76</v>
          </cell>
          <cell r="H329">
            <v>54201.34</v>
          </cell>
          <cell r="I329">
            <v>58217.66</v>
          </cell>
          <cell r="J329">
            <v>1</v>
          </cell>
        </row>
        <row r="330">
          <cell r="A330" t="str">
            <v>36224BQ77</v>
          </cell>
          <cell r="B330" t="str">
            <v>36224BQ77</v>
          </cell>
          <cell r="C330">
            <v>7.5</v>
          </cell>
          <cell r="D330">
            <v>39522</v>
          </cell>
          <cell r="E330" t="str">
            <v>GNMA POOL# 323678</v>
          </cell>
          <cell r="F330">
            <v>107.432999</v>
          </cell>
          <cell r="G330">
            <v>894.56</v>
          </cell>
          <cell r="H330">
            <v>143130.12</v>
          </cell>
          <cell r="I330">
            <v>153768.98000000001</v>
          </cell>
          <cell r="J330">
            <v>1</v>
          </cell>
        </row>
        <row r="331">
          <cell r="A331" t="str">
            <v>36224BQT9</v>
          </cell>
          <cell r="B331" t="str">
            <v>36224BQT9</v>
          </cell>
          <cell r="C331">
            <v>7.5</v>
          </cell>
          <cell r="D331">
            <v>39493</v>
          </cell>
          <cell r="E331" t="str">
            <v>GNMA POOL# 323666</v>
          </cell>
          <cell r="F331">
            <v>107.432997</v>
          </cell>
          <cell r="G331">
            <v>268.98</v>
          </cell>
          <cell r="H331">
            <v>43036.34</v>
          </cell>
          <cell r="I331">
            <v>46235.23</v>
          </cell>
          <cell r="J331">
            <v>1</v>
          </cell>
        </row>
        <row r="332">
          <cell r="A332" t="str">
            <v>36224BYS2</v>
          </cell>
          <cell r="B332" t="str">
            <v>36224BYS2</v>
          </cell>
          <cell r="C332">
            <v>7.5</v>
          </cell>
          <cell r="D332">
            <v>39340</v>
          </cell>
          <cell r="E332" t="str">
            <v>GNMA POOL# 323921</v>
          </cell>
          <cell r="F332">
            <v>107.410004</v>
          </cell>
          <cell r="G332">
            <v>240.55</v>
          </cell>
          <cell r="H332">
            <v>38488.239999999998</v>
          </cell>
          <cell r="I332">
            <v>41340.22</v>
          </cell>
          <cell r="J332">
            <v>1</v>
          </cell>
        </row>
        <row r="333">
          <cell r="A333" t="str">
            <v>36224C3E5</v>
          </cell>
          <cell r="B333" t="str">
            <v>36224C3E5</v>
          </cell>
          <cell r="C333">
            <v>7.5</v>
          </cell>
          <cell r="D333">
            <v>39156</v>
          </cell>
          <cell r="E333" t="str">
            <v>GNMA POOL# 324897</v>
          </cell>
          <cell r="F333">
            <v>107.40999600000001</v>
          </cell>
          <cell r="G333">
            <v>373.57</v>
          </cell>
          <cell r="H333">
            <v>59771.15</v>
          </cell>
          <cell r="I333">
            <v>64200.19</v>
          </cell>
          <cell r="J333">
            <v>1</v>
          </cell>
        </row>
        <row r="334">
          <cell r="A334" t="str">
            <v>36224C3F2</v>
          </cell>
          <cell r="B334" t="str">
            <v>36224C3F2</v>
          </cell>
          <cell r="C334">
            <v>7.5</v>
          </cell>
          <cell r="D334">
            <v>39156</v>
          </cell>
          <cell r="E334" t="str">
            <v>GNMA POOL# 324898</v>
          </cell>
          <cell r="F334">
            <v>107.41</v>
          </cell>
          <cell r="G334">
            <v>361.9</v>
          </cell>
          <cell r="H334">
            <v>57904.18</v>
          </cell>
          <cell r="I334">
            <v>62194.879999999997</v>
          </cell>
          <cell r="J334">
            <v>1</v>
          </cell>
        </row>
        <row r="335">
          <cell r="A335" t="str">
            <v>36224C5N3</v>
          </cell>
          <cell r="B335" t="str">
            <v>36224C5N3</v>
          </cell>
          <cell r="C335">
            <v>7</v>
          </cell>
          <cell r="D335">
            <v>39583</v>
          </cell>
          <cell r="E335" t="str">
            <v>GNMA POOL# 324953</v>
          </cell>
          <cell r="F335">
            <v>107.13800000000001</v>
          </cell>
          <cell r="G335">
            <v>799.27</v>
          </cell>
          <cell r="H335">
            <v>137017.66</v>
          </cell>
          <cell r="I335">
            <v>146797.98000000001</v>
          </cell>
          <cell r="J335">
            <v>1</v>
          </cell>
        </row>
        <row r="336">
          <cell r="A336" t="str">
            <v>36224C6E2</v>
          </cell>
          <cell r="B336" t="str">
            <v>36224C6E2</v>
          </cell>
          <cell r="C336">
            <v>7.5</v>
          </cell>
          <cell r="D336">
            <v>39278</v>
          </cell>
          <cell r="E336" t="str">
            <v>GNMA POOL# 324969</v>
          </cell>
          <cell r="F336">
            <v>107.41000099999999</v>
          </cell>
          <cell r="G336">
            <v>612.84</v>
          </cell>
          <cell r="H336">
            <v>98054.37</v>
          </cell>
          <cell r="I336">
            <v>105320.2</v>
          </cell>
          <cell r="J336">
            <v>1</v>
          </cell>
        </row>
        <row r="337">
          <cell r="A337" t="str">
            <v>36224CJ24</v>
          </cell>
          <cell r="B337" t="str">
            <v>36224CJ24</v>
          </cell>
          <cell r="C337">
            <v>7.5</v>
          </cell>
          <cell r="D337">
            <v>39248</v>
          </cell>
          <cell r="E337" t="str">
            <v>GNMA POOL# 324381</v>
          </cell>
          <cell r="F337">
            <v>107.409994</v>
          </cell>
          <cell r="G337">
            <v>311.93</v>
          </cell>
          <cell r="H337">
            <v>49908.95</v>
          </cell>
          <cell r="I337">
            <v>53607.199999999997</v>
          </cell>
          <cell r="J337">
            <v>1</v>
          </cell>
        </row>
        <row r="338">
          <cell r="A338" t="str">
            <v>36224CKT3</v>
          </cell>
          <cell r="B338" t="str">
            <v>36224CKT3</v>
          </cell>
          <cell r="C338">
            <v>7.5</v>
          </cell>
          <cell r="D338">
            <v>39278</v>
          </cell>
          <cell r="E338" t="str">
            <v>GNMA POOL# 324406</v>
          </cell>
          <cell r="F338">
            <v>107.410008</v>
          </cell>
          <cell r="G338">
            <v>243.78</v>
          </cell>
          <cell r="H338">
            <v>39004.14</v>
          </cell>
          <cell r="I338">
            <v>41894.35</v>
          </cell>
          <cell r="J338">
            <v>1</v>
          </cell>
        </row>
        <row r="339">
          <cell r="A339" t="str">
            <v>36224CZF7</v>
          </cell>
          <cell r="B339" t="str">
            <v>36224CZF7</v>
          </cell>
          <cell r="C339">
            <v>8</v>
          </cell>
          <cell r="D339">
            <v>39217</v>
          </cell>
          <cell r="E339" t="str">
            <v>GNMA POOL# 324842</v>
          </cell>
          <cell r="F339">
            <v>107.06799100000001</v>
          </cell>
          <cell r="G339">
            <v>220.34</v>
          </cell>
          <cell r="H339">
            <v>33050.269999999997</v>
          </cell>
          <cell r="I339">
            <v>35386.26</v>
          </cell>
          <cell r="J339">
            <v>1</v>
          </cell>
        </row>
        <row r="340">
          <cell r="A340" t="str">
            <v>36224DF67</v>
          </cell>
          <cell r="B340" t="str">
            <v>36224DF67</v>
          </cell>
          <cell r="C340">
            <v>7.5</v>
          </cell>
          <cell r="D340">
            <v>39309</v>
          </cell>
          <cell r="E340" t="str">
            <v>GNMA POOL# 325189</v>
          </cell>
          <cell r="F340">
            <v>107.410015</v>
          </cell>
          <cell r="G340">
            <v>149.91999999999999</v>
          </cell>
          <cell r="H340">
            <v>23987.13</v>
          </cell>
          <cell r="I340">
            <v>25764.58</v>
          </cell>
          <cell r="J340">
            <v>1</v>
          </cell>
        </row>
        <row r="341">
          <cell r="A341" t="str">
            <v>36224DF83</v>
          </cell>
          <cell r="B341" t="str">
            <v>36224DF83</v>
          </cell>
          <cell r="C341">
            <v>8</v>
          </cell>
          <cell r="D341">
            <v>39309</v>
          </cell>
          <cell r="E341" t="str">
            <v>GNMA POOL# 325191</v>
          </cell>
          <cell r="F341">
            <v>107.06800200000001</v>
          </cell>
          <cell r="G341">
            <v>364.98</v>
          </cell>
          <cell r="H341">
            <v>54746.45</v>
          </cell>
          <cell r="I341">
            <v>58615.93</v>
          </cell>
          <cell r="J341">
            <v>1</v>
          </cell>
        </row>
        <row r="342">
          <cell r="A342" t="str">
            <v>36224DFH3</v>
          </cell>
          <cell r="B342" t="str">
            <v>36224DFH3</v>
          </cell>
          <cell r="C342">
            <v>7.5</v>
          </cell>
          <cell r="D342">
            <v>39248</v>
          </cell>
          <cell r="E342" t="str">
            <v>GNMA POOL# 325168</v>
          </cell>
          <cell r="F342">
            <v>107.410005</v>
          </cell>
          <cell r="G342">
            <v>300.39999999999998</v>
          </cell>
          <cell r="H342">
            <v>48063.8</v>
          </cell>
          <cell r="I342">
            <v>51625.33</v>
          </cell>
          <cell r="J342">
            <v>1</v>
          </cell>
        </row>
        <row r="343">
          <cell r="A343" t="str">
            <v>36224DFL4</v>
          </cell>
          <cell r="B343" t="str">
            <v>36224DFL4</v>
          </cell>
          <cell r="C343">
            <v>8</v>
          </cell>
          <cell r="D343">
            <v>39248</v>
          </cell>
          <cell r="E343" t="str">
            <v>GNMA POOL# 325171</v>
          </cell>
          <cell r="F343">
            <v>107.068001</v>
          </cell>
          <cell r="G343">
            <v>294.08999999999997</v>
          </cell>
          <cell r="H343">
            <v>44113.89</v>
          </cell>
          <cell r="I343">
            <v>47231.86</v>
          </cell>
          <cell r="J343">
            <v>1</v>
          </cell>
        </row>
        <row r="344">
          <cell r="A344" t="str">
            <v>36224DNY7</v>
          </cell>
          <cell r="B344" t="str">
            <v>36224DNY7</v>
          </cell>
          <cell r="C344">
            <v>7.5</v>
          </cell>
          <cell r="D344">
            <v>39340</v>
          </cell>
          <cell r="E344" t="str">
            <v>GNMA POOL# 325407</v>
          </cell>
          <cell r="F344">
            <v>107.409999</v>
          </cell>
          <cell r="G344">
            <v>1027.6300000000001</v>
          </cell>
          <cell r="H344">
            <v>164421.07</v>
          </cell>
          <cell r="I344">
            <v>176604.67</v>
          </cell>
          <cell r="J344">
            <v>1</v>
          </cell>
        </row>
        <row r="345">
          <cell r="A345" t="str">
            <v>36224DUJ2</v>
          </cell>
          <cell r="B345" t="str">
            <v>36224DUJ2</v>
          </cell>
          <cell r="C345">
            <v>7.5</v>
          </cell>
          <cell r="D345">
            <v>39217</v>
          </cell>
          <cell r="E345" t="str">
            <v>GNMA POOL# 325585</v>
          </cell>
          <cell r="F345">
            <v>107.409998</v>
          </cell>
          <cell r="G345">
            <v>519.19000000000005</v>
          </cell>
          <cell r="H345">
            <v>83070.87</v>
          </cell>
          <cell r="I345">
            <v>89226.42</v>
          </cell>
          <cell r="J345">
            <v>1</v>
          </cell>
        </row>
        <row r="346">
          <cell r="A346" t="str">
            <v>36224DVB8</v>
          </cell>
          <cell r="B346" t="str">
            <v>36224DVB8</v>
          </cell>
          <cell r="C346">
            <v>8</v>
          </cell>
          <cell r="D346">
            <v>39553</v>
          </cell>
          <cell r="E346" t="str">
            <v>GNMA POOL# 325610</v>
          </cell>
          <cell r="F346">
            <v>107.078981</v>
          </cell>
          <cell r="G346">
            <v>171.87</v>
          </cell>
          <cell r="H346">
            <v>25781.11</v>
          </cell>
          <cell r="I346">
            <v>27606.15</v>
          </cell>
          <cell r="J346">
            <v>1</v>
          </cell>
        </row>
        <row r="347">
          <cell r="A347" t="str">
            <v>36224E6A6</v>
          </cell>
          <cell r="B347" t="str">
            <v>36224E6A6</v>
          </cell>
          <cell r="C347">
            <v>7.5</v>
          </cell>
          <cell r="D347">
            <v>39187</v>
          </cell>
          <cell r="E347" t="str">
            <v>GNMA POOL# 326765</v>
          </cell>
          <cell r="F347">
            <v>107.409998</v>
          </cell>
          <cell r="G347">
            <v>236.46</v>
          </cell>
          <cell r="H347">
            <v>37832.94</v>
          </cell>
          <cell r="I347">
            <v>40636.36</v>
          </cell>
          <cell r="J347">
            <v>1</v>
          </cell>
        </row>
        <row r="348">
          <cell r="A348" t="str">
            <v>36224EDK6</v>
          </cell>
          <cell r="B348" t="str">
            <v>36224EDK6</v>
          </cell>
          <cell r="C348">
            <v>7</v>
          </cell>
          <cell r="D348">
            <v>39187</v>
          </cell>
          <cell r="E348" t="str">
            <v>GNMA POOL# 326006</v>
          </cell>
          <cell r="F348">
            <v>107.12495800000001</v>
          </cell>
          <cell r="G348">
            <v>41.74</v>
          </cell>
          <cell r="H348">
            <v>7155.13</v>
          </cell>
          <cell r="I348">
            <v>7664.93</v>
          </cell>
          <cell r="J348">
            <v>1</v>
          </cell>
        </row>
        <row r="349">
          <cell r="A349" t="str">
            <v>36224EJ38</v>
          </cell>
          <cell r="B349" t="str">
            <v>36224EJ38</v>
          </cell>
          <cell r="C349">
            <v>6.5</v>
          </cell>
          <cell r="D349">
            <v>39736</v>
          </cell>
          <cell r="E349" t="str">
            <v>GNMA POOL# 326182</v>
          </cell>
          <cell r="F349">
            <v>105.429033</v>
          </cell>
          <cell r="G349">
            <v>40.08</v>
          </cell>
          <cell r="H349">
            <v>7398.74</v>
          </cell>
          <cell r="I349">
            <v>7800.42</v>
          </cell>
          <cell r="J349">
            <v>1</v>
          </cell>
        </row>
        <row r="350">
          <cell r="A350" t="str">
            <v>36224EN82</v>
          </cell>
          <cell r="B350" t="str">
            <v>36224EN82</v>
          </cell>
          <cell r="C350">
            <v>8</v>
          </cell>
          <cell r="D350">
            <v>39217</v>
          </cell>
          <cell r="E350" t="str">
            <v>GNMA POOL# 326315</v>
          </cell>
          <cell r="F350">
            <v>107.068037</v>
          </cell>
          <cell r="G350">
            <v>75.2</v>
          </cell>
          <cell r="H350">
            <v>11279.37</v>
          </cell>
          <cell r="I350">
            <v>12076.6</v>
          </cell>
          <cell r="J350">
            <v>1</v>
          </cell>
        </row>
        <row r="351">
          <cell r="A351" t="str">
            <v>36224ENP4</v>
          </cell>
          <cell r="B351" t="str">
            <v>36224ENP4</v>
          </cell>
          <cell r="C351">
            <v>7.5</v>
          </cell>
          <cell r="D351">
            <v>39156</v>
          </cell>
          <cell r="E351" t="str">
            <v>GNMA POOL# 326298</v>
          </cell>
          <cell r="F351">
            <v>107.40999600000001</v>
          </cell>
          <cell r="G351">
            <v>738.11</v>
          </cell>
          <cell r="H351">
            <v>118097.63</v>
          </cell>
          <cell r="I351">
            <v>126848.66</v>
          </cell>
          <cell r="J351">
            <v>1</v>
          </cell>
        </row>
        <row r="352">
          <cell r="A352" t="str">
            <v>36224ESR5</v>
          </cell>
          <cell r="B352" t="str">
            <v>36224ESR5</v>
          </cell>
          <cell r="C352">
            <v>7.5</v>
          </cell>
          <cell r="D352">
            <v>39493</v>
          </cell>
          <cell r="E352" t="str">
            <v>GNMA POOL# 326428</v>
          </cell>
          <cell r="F352">
            <v>107.43300600000001</v>
          </cell>
          <cell r="G352">
            <v>315.62</v>
          </cell>
          <cell r="H352">
            <v>50499.89</v>
          </cell>
          <cell r="I352">
            <v>54253.55</v>
          </cell>
          <cell r="J352">
            <v>1</v>
          </cell>
        </row>
        <row r="353">
          <cell r="A353" t="str">
            <v>36224ESW4</v>
          </cell>
          <cell r="B353" t="str">
            <v>36224ESW4</v>
          </cell>
          <cell r="C353">
            <v>7.5</v>
          </cell>
          <cell r="D353">
            <v>39522</v>
          </cell>
          <cell r="E353" t="str">
            <v>GNMA POOL# 326433</v>
          </cell>
          <cell r="F353">
            <v>107.432999</v>
          </cell>
          <cell r="G353">
            <v>861.71</v>
          </cell>
          <cell r="H353">
            <v>137873.01999999999</v>
          </cell>
          <cell r="I353">
            <v>148121.12</v>
          </cell>
          <cell r="J353">
            <v>1</v>
          </cell>
        </row>
        <row r="354">
          <cell r="A354" t="str">
            <v>36224ETC7</v>
          </cell>
          <cell r="B354" t="str">
            <v>36224ETC7</v>
          </cell>
          <cell r="C354">
            <v>7</v>
          </cell>
          <cell r="D354">
            <v>39644</v>
          </cell>
          <cell r="E354" t="str">
            <v>GNMA POOL# 326447</v>
          </cell>
          <cell r="F354">
            <v>107.138003</v>
          </cell>
          <cell r="G354">
            <v>676.02</v>
          </cell>
          <cell r="H354">
            <v>115888.86</v>
          </cell>
          <cell r="I354">
            <v>124161.01</v>
          </cell>
          <cell r="J354">
            <v>1</v>
          </cell>
        </row>
        <row r="355">
          <cell r="A355" t="str">
            <v>36224ETP8</v>
          </cell>
          <cell r="B355" t="str">
            <v>36224ETP8</v>
          </cell>
          <cell r="C355">
            <v>7</v>
          </cell>
          <cell r="D355">
            <v>45214</v>
          </cell>
          <cell r="E355" t="str">
            <v>GNMA POOL# 326458</v>
          </cell>
          <cell r="F355">
            <v>104.955</v>
          </cell>
          <cell r="G355">
            <v>2420.7800000000002</v>
          </cell>
          <cell r="H355">
            <v>414990.07</v>
          </cell>
          <cell r="I355">
            <v>435552.83</v>
          </cell>
          <cell r="J355">
            <v>1</v>
          </cell>
        </row>
        <row r="356">
          <cell r="A356" t="str">
            <v>36224EV42</v>
          </cell>
          <cell r="B356" t="str">
            <v>36224EV42</v>
          </cell>
          <cell r="C356">
            <v>6.5</v>
          </cell>
          <cell r="D356">
            <v>39675</v>
          </cell>
          <cell r="E356" t="str">
            <v>GNMA POOL# 326535</v>
          </cell>
          <cell r="F356">
            <v>105.428985</v>
          </cell>
          <cell r="G356">
            <v>163.21</v>
          </cell>
          <cell r="H356">
            <v>30130.68</v>
          </cell>
          <cell r="I356">
            <v>31766.47</v>
          </cell>
          <cell r="J356">
            <v>1</v>
          </cell>
        </row>
        <row r="357">
          <cell r="A357" t="str">
            <v>36224EVV2</v>
          </cell>
          <cell r="B357" t="str">
            <v>36224EVV2</v>
          </cell>
          <cell r="C357">
            <v>7</v>
          </cell>
          <cell r="D357">
            <v>39431</v>
          </cell>
          <cell r="E357" t="str">
            <v>GNMA POOL# 326528</v>
          </cell>
          <cell r="F357">
            <v>107.125</v>
          </cell>
          <cell r="G357">
            <v>2578.27</v>
          </cell>
          <cell r="H357">
            <v>441989.17</v>
          </cell>
          <cell r="I357">
            <v>473480.9</v>
          </cell>
          <cell r="J357">
            <v>1</v>
          </cell>
        </row>
        <row r="358">
          <cell r="A358" t="str">
            <v>36224FE30</v>
          </cell>
          <cell r="B358" t="str">
            <v>36224FE30</v>
          </cell>
          <cell r="C358">
            <v>7.5</v>
          </cell>
          <cell r="D358">
            <v>39553</v>
          </cell>
          <cell r="E358" t="str">
            <v>GNMA POOL# 326954</v>
          </cell>
          <cell r="F358">
            <v>107.433004</v>
          </cell>
          <cell r="G358">
            <v>254.13</v>
          </cell>
          <cell r="H358">
            <v>40660.68</v>
          </cell>
          <cell r="I358">
            <v>43682.99</v>
          </cell>
          <cell r="J358">
            <v>1</v>
          </cell>
        </row>
        <row r="359">
          <cell r="A359" t="str">
            <v>36224FFN5</v>
          </cell>
          <cell r="B359" t="str">
            <v>36224FFN5</v>
          </cell>
          <cell r="C359">
            <v>6.5</v>
          </cell>
          <cell r="D359">
            <v>39583</v>
          </cell>
          <cell r="E359" t="str">
            <v>GNMA POOL# 326973</v>
          </cell>
          <cell r="F359">
            <v>105.42899199999999</v>
          </cell>
          <cell r="G359">
            <v>251.47</v>
          </cell>
          <cell r="H359">
            <v>46424.639999999999</v>
          </cell>
          <cell r="I359">
            <v>48945.03</v>
          </cell>
          <cell r="J359">
            <v>1</v>
          </cell>
        </row>
        <row r="360">
          <cell r="A360" t="str">
            <v>36224FGC8</v>
          </cell>
          <cell r="B360" t="str">
            <v>36224FGC8</v>
          </cell>
          <cell r="C360">
            <v>7</v>
          </cell>
          <cell r="D360">
            <v>39583</v>
          </cell>
          <cell r="E360" t="str">
            <v>GNMA POOL# 326995</v>
          </cell>
          <cell r="F360">
            <v>107.138006</v>
          </cell>
          <cell r="G360">
            <v>331.03</v>
          </cell>
          <cell r="H360">
            <v>56747.22</v>
          </cell>
          <cell r="I360">
            <v>60797.84</v>
          </cell>
          <cell r="J360">
            <v>1</v>
          </cell>
        </row>
        <row r="361">
          <cell r="A361" t="str">
            <v>36224FGT1</v>
          </cell>
          <cell r="B361" t="str">
            <v>36224FGT1</v>
          </cell>
          <cell r="C361">
            <v>7</v>
          </cell>
          <cell r="D361">
            <v>39614</v>
          </cell>
          <cell r="E361" t="str">
            <v>GNMA POOL# 327010</v>
          </cell>
          <cell r="F361">
            <v>107.13800000000001</v>
          </cell>
          <cell r="G361">
            <v>2090.5300000000002</v>
          </cell>
          <cell r="H361">
            <v>358376.02</v>
          </cell>
          <cell r="I361">
            <v>383956.9</v>
          </cell>
          <cell r="J361">
            <v>1</v>
          </cell>
        </row>
        <row r="362">
          <cell r="A362" t="str">
            <v>36224FJH4</v>
          </cell>
          <cell r="B362" t="str">
            <v>36224FJH4</v>
          </cell>
          <cell r="C362">
            <v>8</v>
          </cell>
          <cell r="D362">
            <v>39278</v>
          </cell>
          <cell r="E362" t="str">
            <v>GNMA POOL# 327064</v>
          </cell>
          <cell r="F362">
            <v>107.067993</v>
          </cell>
          <cell r="G362">
            <v>400.75</v>
          </cell>
          <cell r="H362">
            <v>60112.11</v>
          </cell>
          <cell r="I362">
            <v>64360.83</v>
          </cell>
          <cell r="J362">
            <v>1</v>
          </cell>
        </row>
        <row r="363">
          <cell r="A363" t="str">
            <v>36224G7L6</v>
          </cell>
          <cell r="B363" t="str">
            <v>36224G7L6</v>
          </cell>
          <cell r="C363">
            <v>7.5</v>
          </cell>
          <cell r="D363">
            <v>39340</v>
          </cell>
          <cell r="E363" t="str">
            <v>GNMA POOL# 328599</v>
          </cell>
          <cell r="F363">
            <v>107.409999</v>
          </cell>
          <cell r="G363">
            <v>586.29</v>
          </cell>
          <cell r="H363">
            <v>93807.17</v>
          </cell>
          <cell r="I363">
            <v>100758.28</v>
          </cell>
          <cell r="J363">
            <v>1</v>
          </cell>
        </row>
        <row r="364">
          <cell r="A364" t="str">
            <v>36224GBE7</v>
          </cell>
          <cell r="B364" t="str">
            <v>36224GBE7</v>
          </cell>
          <cell r="C364">
            <v>7.5</v>
          </cell>
          <cell r="D364">
            <v>39340</v>
          </cell>
          <cell r="E364" t="str">
            <v>GNMA POOL# 327737</v>
          </cell>
          <cell r="F364">
            <v>107.40998500000001</v>
          </cell>
          <cell r="G364">
            <v>74.37</v>
          </cell>
          <cell r="H364">
            <v>11899.35</v>
          </cell>
          <cell r="I364">
            <v>12781.09</v>
          </cell>
          <cell r="J364">
            <v>1</v>
          </cell>
        </row>
        <row r="365">
          <cell r="A365" t="str">
            <v>36224GN79</v>
          </cell>
          <cell r="B365" t="str">
            <v>36224GN79</v>
          </cell>
          <cell r="C365">
            <v>7.5</v>
          </cell>
          <cell r="D365">
            <v>39309</v>
          </cell>
          <cell r="E365" t="str">
            <v>GNMA POOL# 328114</v>
          </cell>
          <cell r="F365">
            <v>107.409994</v>
          </cell>
          <cell r="G365">
            <v>295.54000000000002</v>
          </cell>
          <cell r="H365">
            <v>47286.14</v>
          </cell>
          <cell r="I365">
            <v>50790.04</v>
          </cell>
          <cell r="J365">
            <v>1</v>
          </cell>
        </row>
        <row r="366">
          <cell r="A366" t="str">
            <v>36224GRA8</v>
          </cell>
          <cell r="B366" t="str">
            <v>36224GRA8</v>
          </cell>
          <cell r="C366">
            <v>7.5</v>
          </cell>
          <cell r="D366">
            <v>39278</v>
          </cell>
          <cell r="E366" t="str">
            <v>GNMA POOL# 328181</v>
          </cell>
          <cell r="F366">
            <v>107.409989</v>
          </cell>
          <cell r="G366">
            <v>280.83999999999997</v>
          </cell>
          <cell r="H366">
            <v>44933.67</v>
          </cell>
          <cell r="I366">
            <v>48263.25</v>
          </cell>
          <cell r="J366">
            <v>1</v>
          </cell>
        </row>
        <row r="367">
          <cell r="A367" t="str">
            <v>36224HCV6</v>
          </cell>
          <cell r="B367" t="str">
            <v>36224HCV6</v>
          </cell>
          <cell r="C367">
            <v>7.5</v>
          </cell>
          <cell r="D367">
            <v>39370</v>
          </cell>
          <cell r="E367" t="str">
            <v>GNMA POOL# 328684</v>
          </cell>
          <cell r="F367">
            <v>107.41001</v>
          </cell>
          <cell r="G367">
            <v>317.23</v>
          </cell>
          <cell r="H367">
            <v>50756.21</v>
          </cell>
          <cell r="I367">
            <v>54517.25</v>
          </cell>
          <cell r="J367">
            <v>1</v>
          </cell>
        </row>
        <row r="368">
          <cell r="A368" t="str">
            <v>36224HG26</v>
          </cell>
          <cell r="B368" t="str">
            <v>36224HG26</v>
          </cell>
          <cell r="C368">
            <v>7</v>
          </cell>
          <cell r="D368">
            <v>44849</v>
          </cell>
          <cell r="E368" t="str">
            <v>GNMA POOL# 328817</v>
          </cell>
          <cell r="F368">
            <v>104.955994</v>
          </cell>
          <cell r="G368">
            <v>240.87</v>
          </cell>
          <cell r="H368">
            <v>41292.22</v>
          </cell>
          <cell r="I368">
            <v>43338.66</v>
          </cell>
          <cell r="J368">
            <v>1</v>
          </cell>
        </row>
        <row r="369">
          <cell r="A369" t="str">
            <v>36224HG83</v>
          </cell>
          <cell r="B369" t="str">
            <v>36224HG83</v>
          </cell>
          <cell r="C369">
            <v>7</v>
          </cell>
          <cell r="D369">
            <v>39522</v>
          </cell>
          <cell r="E369" t="str">
            <v>GNMA POOL# 328823</v>
          </cell>
          <cell r="F369">
            <v>107.124996</v>
          </cell>
          <cell r="G369">
            <v>282.2</v>
          </cell>
          <cell r="H369">
            <v>48377.85</v>
          </cell>
          <cell r="I369">
            <v>51824.77</v>
          </cell>
          <cell r="J369">
            <v>1</v>
          </cell>
        </row>
        <row r="370">
          <cell r="A370" t="str">
            <v>36224HP83</v>
          </cell>
          <cell r="B370" t="str">
            <v>36224HP83</v>
          </cell>
          <cell r="C370">
            <v>7.5</v>
          </cell>
          <cell r="D370">
            <v>39248</v>
          </cell>
          <cell r="E370" t="str">
            <v>GNMA POOL# 329047</v>
          </cell>
          <cell r="F370">
            <v>107.410084</v>
          </cell>
          <cell r="G370">
            <v>22.31</v>
          </cell>
          <cell r="H370">
            <v>3569.46</v>
          </cell>
          <cell r="I370">
            <v>3833.96</v>
          </cell>
          <cell r="J370">
            <v>1</v>
          </cell>
        </row>
        <row r="371">
          <cell r="A371" t="str">
            <v>36224HQG4</v>
          </cell>
          <cell r="B371" t="str">
            <v>36224HQG4</v>
          </cell>
          <cell r="C371">
            <v>7.5</v>
          </cell>
          <cell r="D371">
            <v>39278</v>
          </cell>
          <cell r="E371" t="str">
            <v>GNMA POOL# 329055</v>
          </cell>
          <cell r="F371">
            <v>107.409997</v>
          </cell>
          <cell r="G371">
            <v>620.74</v>
          </cell>
          <cell r="H371">
            <v>99319.2</v>
          </cell>
          <cell r="I371">
            <v>106678.75</v>
          </cell>
          <cell r="J371">
            <v>1</v>
          </cell>
        </row>
        <row r="372">
          <cell r="A372" t="str">
            <v>36224HSM9</v>
          </cell>
          <cell r="B372" t="str">
            <v>36224HSM9</v>
          </cell>
          <cell r="C372">
            <v>7.5</v>
          </cell>
          <cell r="D372">
            <v>39340</v>
          </cell>
          <cell r="E372" t="str">
            <v>GNMA POOL# 329124</v>
          </cell>
          <cell r="F372">
            <v>107.409986</v>
          </cell>
          <cell r="G372">
            <v>185.47</v>
          </cell>
          <cell r="H372">
            <v>29675.09</v>
          </cell>
          <cell r="I372">
            <v>31874.01</v>
          </cell>
          <cell r="J372">
            <v>1</v>
          </cell>
        </row>
        <row r="373">
          <cell r="A373" t="str">
            <v>36224JBS0</v>
          </cell>
          <cell r="B373" t="str">
            <v>36224JBS0</v>
          </cell>
          <cell r="C373">
            <v>7.5</v>
          </cell>
          <cell r="D373">
            <v>39340</v>
          </cell>
          <cell r="E373" t="str">
            <v>GNMA POOL# 329549</v>
          </cell>
          <cell r="F373">
            <v>107.410003</v>
          </cell>
          <cell r="G373">
            <v>887.93</v>
          </cell>
          <cell r="H373">
            <v>142068.76999999999</v>
          </cell>
          <cell r="I373">
            <v>152596.07</v>
          </cell>
          <cell r="J373">
            <v>1</v>
          </cell>
        </row>
        <row r="374">
          <cell r="A374" t="str">
            <v>36224JDS8</v>
          </cell>
          <cell r="B374" t="str">
            <v>36224JDS8</v>
          </cell>
          <cell r="C374">
            <v>7.5</v>
          </cell>
          <cell r="D374">
            <v>39309</v>
          </cell>
          <cell r="E374" t="str">
            <v>GNMA POOL# 329613</v>
          </cell>
          <cell r="F374">
            <v>107.41000200000001</v>
          </cell>
          <cell r="G374">
            <v>187.39</v>
          </cell>
          <cell r="H374">
            <v>29982.45</v>
          </cell>
          <cell r="I374">
            <v>32204.15</v>
          </cell>
          <cell r="J374">
            <v>1</v>
          </cell>
        </row>
        <row r="375">
          <cell r="A375" t="str">
            <v>36224JG89</v>
          </cell>
          <cell r="B375" t="str">
            <v>36224JG89</v>
          </cell>
          <cell r="C375">
            <v>7</v>
          </cell>
          <cell r="D375">
            <v>44849</v>
          </cell>
          <cell r="E375" t="str">
            <v>GNMA POOL# 329723</v>
          </cell>
          <cell r="F375">
            <v>104.956007</v>
          </cell>
          <cell r="G375">
            <v>172.44</v>
          </cell>
          <cell r="H375">
            <v>29560.69</v>
          </cell>
          <cell r="I375">
            <v>31025.72</v>
          </cell>
          <cell r="J375">
            <v>1</v>
          </cell>
        </row>
        <row r="376">
          <cell r="A376" t="str">
            <v>36224JGA4</v>
          </cell>
          <cell r="B376" t="str">
            <v>36224JGA4</v>
          </cell>
          <cell r="C376">
            <v>7.5</v>
          </cell>
          <cell r="D376">
            <v>39309</v>
          </cell>
          <cell r="E376" t="str">
            <v>GNMA POOL# 329693</v>
          </cell>
          <cell r="F376">
            <v>107.410008</v>
          </cell>
          <cell r="G376">
            <v>341.31</v>
          </cell>
          <cell r="H376">
            <v>54609.39</v>
          </cell>
          <cell r="I376">
            <v>58655.95</v>
          </cell>
          <cell r="J376">
            <v>1</v>
          </cell>
        </row>
        <row r="377">
          <cell r="A377" t="str">
            <v>36224JGV8</v>
          </cell>
          <cell r="B377" t="str">
            <v>36224JGV8</v>
          </cell>
          <cell r="C377">
            <v>8</v>
          </cell>
          <cell r="D377">
            <v>39248</v>
          </cell>
          <cell r="E377" t="str">
            <v>GNMA POOL# 329712</v>
          </cell>
          <cell r="F377">
            <v>107.067999</v>
          </cell>
          <cell r="G377">
            <v>275.19</v>
          </cell>
          <cell r="H377">
            <v>41278.870000000003</v>
          </cell>
          <cell r="I377">
            <v>44196.46</v>
          </cell>
          <cell r="J377">
            <v>1</v>
          </cell>
        </row>
        <row r="378">
          <cell r="A378" t="str">
            <v>36224JHE5</v>
          </cell>
          <cell r="B378" t="str">
            <v>36224JHE5</v>
          </cell>
          <cell r="C378">
            <v>7</v>
          </cell>
          <cell r="D378">
            <v>39401</v>
          </cell>
          <cell r="E378" t="str">
            <v>GNMA POOL# 329729</v>
          </cell>
          <cell r="F378">
            <v>107.12499800000001</v>
          </cell>
          <cell r="G378">
            <v>314.33999999999997</v>
          </cell>
          <cell r="H378">
            <v>53886.89</v>
          </cell>
          <cell r="I378">
            <v>57726.33</v>
          </cell>
          <cell r="J378">
            <v>1</v>
          </cell>
        </row>
        <row r="379">
          <cell r="A379" t="str">
            <v>36224JHF2</v>
          </cell>
          <cell r="B379" t="str">
            <v>36224JHF2</v>
          </cell>
          <cell r="C379">
            <v>7</v>
          </cell>
          <cell r="D379">
            <v>44880</v>
          </cell>
          <cell r="E379" t="str">
            <v>GN       329730</v>
          </cell>
          <cell r="F379">
            <v>104.956</v>
          </cell>
          <cell r="G379">
            <v>4062.8</v>
          </cell>
          <cell r="H379">
            <v>696479.15</v>
          </cell>
          <cell r="I379">
            <v>730996.66</v>
          </cell>
          <cell r="J379">
            <v>1</v>
          </cell>
        </row>
        <row r="380">
          <cell r="A380" t="str">
            <v>36224JHJ4</v>
          </cell>
          <cell r="B380" t="str">
            <v>36224JHJ4</v>
          </cell>
          <cell r="C380">
            <v>7.5</v>
          </cell>
          <cell r="D380">
            <v>39401</v>
          </cell>
          <cell r="E380" t="str">
            <v>GNMA POOL# 329733</v>
          </cell>
          <cell r="F380">
            <v>107.410005</v>
          </cell>
          <cell r="G380">
            <v>436.78</v>
          </cell>
          <cell r="H380">
            <v>69885.38</v>
          </cell>
          <cell r="I380">
            <v>75063.89</v>
          </cell>
          <cell r="J380">
            <v>1</v>
          </cell>
        </row>
        <row r="381">
          <cell r="A381" t="str">
            <v>36224JMV1</v>
          </cell>
          <cell r="B381" t="str">
            <v>36224JMV1</v>
          </cell>
          <cell r="C381">
            <v>7.5</v>
          </cell>
          <cell r="D381">
            <v>39522</v>
          </cell>
          <cell r="E381" t="str">
            <v>GNMA POOL# 329872</v>
          </cell>
          <cell r="F381">
            <v>107.432997</v>
          </cell>
          <cell r="G381">
            <v>1167.95</v>
          </cell>
          <cell r="H381">
            <v>186872.12</v>
          </cell>
          <cell r="I381">
            <v>200762.32</v>
          </cell>
          <cell r="J381">
            <v>1</v>
          </cell>
        </row>
        <row r="382">
          <cell r="A382" t="str">
            <v>36224KD71</v>
          </cell>
          <cell r="B382" t="str">
            <v>36224KD71</v>
          </cell>
          <cell r="C382">
            <v>7</v>
          </cell>
          <cell r="D382">
            <v>39401</v>
          </cell>
          <cell r="E382" t="str">
            <v>GNMA POOL# 330526</v>
          </cell>
          <cell r="F382">
            <v>107.12499099999999</v>
          </cell>
          <cell r="G382">
            <v>55.11</v>
          </cell>
          <cell r="H382">
            <v>9447.4500000000007</v>
          </cell>
          <cell r="I382">
            <v>10120.58</v>
          </cell>
          <cell r="J382">
            <v>1</v>
          </cell>
        </row>
        <row r="383">
          <cell r="A383" t="str">
            <v>36224KEL9</v>
          </cell>
          <cell r="B383" t="str">
            <v>36224KEL9</v>
          </cell>
          <cell r="C383">
            <v>7.5</v>
          </cell>
          <cell r="D383">
            <v>39340</v>
          </cell>
          <cell r="E383" t="str">
            <v>GNMA POOL# 330539</v>
          </cell>
          <cell r="F383">
            <v>107.410011</v>
          </cell>
          <cell r="G383">
            <v>257.72000000000003</v>
          </cell>
          <cell r="H383">
            <v>41235.699999999997</v>
          </cell>
          <cell r="I383">
            <v>44291.27</v>
          </cell>
          <cell r="J383">
            <v>1</v>
          </cell>
        </row>
        <row r="384">
          <cell r="A384" t="str">
            <v>36224KQ44</v>
          </cell>
          <cell r="B384" t="str">
            <v>36224KQ44</v>
          </cell>
          <cell r="C384">
            <v>7</v>
          </cell>
          <cell r="D384">
            <v>39401</v>
          </cell>
          <cell r="E384" t="str">
            <v>GNMA POOL# 330875</v>
          </cell>
          <cell r="F384">
            <v>107.124995</v>
          </cell>
          <cell r="G384">
            <v>525.12</v>
          </cell>
          <cell r="H384">
            <v>90019.85</v>
          </cell>
          <cell r="I384">
            <v>96433.76</v>
          </cell>
          <cell r="J384">
            <v>1</v>
          </cell>
        </row>
        <row r="385">
          <cell r="A385" t="str">
            <v>36224L3A3</v>
          </cell>
          <cell r="B385" t="str">
            <v>36224L3A3</v>
          </cell>
          <cell r="C385">
            <v>7</v>
          </cell>
          <cell r="D385">
            <v>39431</v>
          </cell>
          <cell r="E385" t="str">
            <v>GNMA POOL# 332093</v>
          </cell>
          <cell r="F385">
            <v>107.125</v>
          </cell>
          <cell r="G385">
            <v>261.77</v>
          </cell>
          <cell r="H385">
            <v>44875.23</v>
          </cell>
          <cell r="I385">
            <v>48072.59</v>
          </cell>
          <cell r="J385">
            <v>1</v>
          </cell>
        </row>
        <row r="386">
          <cell r="A386" t="str">
            <v>36224LC21</v>
          </cell>
          <cell r="B386" t="str">
            <v>36224LC21</v>
          </cell>
          <cell r="C386">
            <v>7</v>
          </cell>
          <cell r="D386">
            <v>39401</v>
          </cell>
          <cell r="E386" t="str">
            <v>GNMA POOL# 331389</v>
          </cell>
          <cell r="F386">
            <v>107.124999</v>
          </cell>
          <cell r="G386">
            <v>1420.95</v>
          </cell>
          <cell r="H386">
            <v>243592.18</v>
          </cell>
          <cell r="I386">
            <v>260948.12</v>
          </cell>
          <cell r="J386">
            <v>1</v>
          </cell>
        </row>
        <row r="387">
          <cell r="A387" t="str">
            <v>36224LV95</v>
          </cell>
          <cell r="B387" t="str">
            <v>36224LV95</v>
          </cell>
          <cell r="C387">
            <v>7.5</v>
          </cell>
          <cell r="D387">
            <v>39278</v>
          </cell>
          <cell r="E387" t="str">
            <v>GNMA POOL# 331940</v>
          </cell>
          <cell r="F387">
            <v>107.41001300000001</v>
          </cell>
          <cell r="G387">
            <v>176.63</v>
          </cell>
          <cell r="H387">
            <v>28261.22</v>
          </cell>
          <cell r="I387">
            <v>30355.38</v>
          </cell>
          <cell r="J387">
            <v>1</v>
          </cell>
        </row>
        <row r="388">
          <cell r="A388" t="str">
            <v>36224LZX8</v>
          </cell>
          <cell r="B388" t="str">
            <v>36224LZX8</v>
          </cell>
          <cell r="C388">
            <v>7</v>
          </cell>
          <cell r="D388">
            <v>39370</v>
          </cell>
          <cell r="E388" t="str">
            <v>GNMA POOL# 332058</v>
          </cell>
          <cell r="F388">
            <v>107.12499699999999</v>
          </cell>
          <cell r="G388">
            <v>282.87</v>
          </cell>
          <cell r="H388">
            <v>48491.53</v>
          </cell>
          <cell r="I388">
            <v>51946.55</v>
          </cell>
          <cell r="J388">
            <v>1</v>
          </cell>
        </row>
        <row r="389">
          <cell r="A389" t="str">
            <v>36224M2C8</v>
          </cell>
          <cell r="B389" t="str">
            <v>36224M2C8</v>
          </cell>
          <cell r="C389">
            <v>7</v>
          </cell>
          <cell r="D389">
            <v>39401</v>
          </cell>
          <cell r="E389" t="str">
            <v>GNMA POOL# 332971</v>
          </cell>
          <cell r="F389">
            <v>107.125001</v>
          </cell>
          <cell r="G389">
            <v>719.01</v>
          </cell>
          <cell r="H389">
            <v>123258.65</v>
          </cell>
          <cell r="I389">
            <v>132040.82999999999</v>
          </cell>
          <cell r="J389">
            <v>1</v>
          </cell>
        </row>
        <row r="390">
          <cell r="A390" t="str">
            <v>36224MFA8</v>
          </cell>
          <cell r="B390" t="str">
            <v>36224MFA8</v>
          </cell>
          <cell r="C390">
            <v>7.5</v>
          </cell>
          <cell r="D390">
            <v>39370</v>
          </cell>
          <cell r="E390" t="str">
            <v>GNMA POOL# 332361</v>
          </cell>
          <cell r="F390">
            <v>107.41000200000001</v>
          </cell>
          <cell r="G390">
            <v>501.42</v>
          </cell>
          <cell r="H390">
            <v>80226.559999999998</v>
          </cell>
          <cell r="I390">
            <v>86171.35</v>
          </cell>
          <cell r="J390">
            <v>1</v>
          </cell>
        </row>
        <row r="391">
          <cell r="A391" t="str">
            <v>36224MJS5</v>
          </cell>
          <cell r="B391" t="str">
            <v>36224MJS5</v>
          </cell>
          <cell r="C391">
            <v>7</v>
          </cell>
          <cell r="D391">
            <v>39583</v>
          </cell>
          <cell r="E391" t="str">
            <v>GNMA POOL# 332473</v>
          </cell>
          <cell r="F391">
            <v>107.138001</v>
          </cell>
          <cell r="G391">
            <v>2441.1</v>
          </cell>
          <cell r="H391">
            <v>418474.31</v>
          </cell>
          <cell r="I391">
            <v>448345.01</v>
          </cell>
          <cell r="J391">
            <v>1</v>
          </cell>
        </row>
        <row r="392">
          <cell r="A392" t="str">
            <v>36224MKC8</v>
          </cell>
          <cell r="B392" t="str">
            <v>36224MKC8</v>
          </cell>
          <cell r="C392">
            <v>7</v>
          </cell>
          <cell r="D392">
            <v>44941</v>
          </cell>
          <cell r="E392" t="str">
            <v>GNMA POOL# 332491</v>
          </cell>
          <cell r="F392">
            <v>104.956</v>
          </cell>
          <cell r="G392">
            <v>2011.26</v>
          </cell>
          <cell r="H392">
            <v>344787.34</v>
          </cell>
          <cell r="I392">
            <v>361875</v>
          </cell>
          <cell r="J392">
            <v>1</v>
          </cell>
        </row>
        <row r="393">
          <cell r="A393" t="str">
            <v>36224MUJ2</v>
          </cell>
          <cell r="B393" t="str">
            <v>36224MUJ2</v>
          </cell>
          <cell r="C393">
            <v>7.5</v>
          </cell>
          <cell r="D393">
            <v>39340</v>
          </cell>
          <cell r="E393" t="str">
            <v>GNMA POOL# 332785</v>
          </cell>
          <cell r="F393">
            <v>107.40995599999999</v>
          </cell>
          <cell r="G393">
            <v>46.78</v>
          </cell>
          <cell r="H393">
            <v>7485.47</v>
          </cell>
          <cell r="I393">
            <v>8040.14</v>
          </cell>
          <cell r="J393">
            <v>1</v>
          </cell>
        </row>
        <row r="394">
          <cell r="A394" t="str">
            <v>36224MWQ4</v>
          </cell>
          <cell r="B394" t="str">
            <v>36224MWQ4</v>
          </cell>
          <cell r="C394">
            <v>7</v>
          </cell>
          <cell r="D394">
            <v>39370</v>
          </cell>
          <cell r="E394" t="str">
            <v>GNMA POOL# 332855</v>
          </cell>
          <cell r="F394">
            <v>107.124996</v>
          </cell>
          <cell r="G394">
            <v>276.54000000000002</v>
          </cell>
          <cell r="H394">
            <v>47406.34</v>
          </cell>
          <cell r="I394">
            <v>50784.04</v>
          </cell>
          <cell r="J394">
            <v>1</v>
          </cell>
        </row>
        <row r="395">
          <cell r="A395" t="str">
            <v>36224NBM4</v>
          </cell>
          <cell r="B395" t="str">
            <v>36224NBM4</v>
          </cell>
          <cell r="C395">
            <v>7</v>
          </cell>
          <cell r="D395">
            <v>39401</v>
          </cell>
          <cell r="E395" t="str">
            <v>GNMA POOL# 333144</v>
          </cell>
          <cell r="F395">
            <v>107.12499</v>
          </cell>
          <cell r="G395">
            <v>284.51</v>
          </cell>
          <cell r="H395">
            <v>48773.120000000003</v>
          </cell>
          <cell r="I395">
            <v>52248.2</v>
          </cell>
          <cell r="J395">
            <v>1</v>
          </cell>
        </row>
        <row r="396">
          <cell r="A396" t="str">
            <v>36224NEY5</v>
          </cell>
          <cell r="B396" t="str">
            <v>36224NEY5</v>
          </cell>
          <cell r="C396">
            <v>7.5</v>
          </cell>
          <cell r="D396">
            <v>39309</v>
          </cell>
          <cell r="E396" t="str">
            <v>GNMA POOL# 333251</v>
          </cell>
          <cell r="F396">
            <v>107.409993</v>
          </cell>
          <cell r="G396">
            <v>288.99</v>
          </cell>
          <cell r="H396">
            <v>46237.83</v>
          </cell>
          <cell r="I396">
            <v>49664.05</v>
          </cell>
          <cell r="J396">
            <v>1</v>
          </cell>
        </row>
        <row r="397">
          <cell r="A397" t="str">
            <v>36224NF32</v>
          </cell>
          <cell r="B397" t="str">
            <v>36224NF32</v>
          </cell>
          <cell r="C397">
            <v>7.5</v>
          </cell>
          <cell r="D397">
            <v>39309</v>
          </cell>
          <cell r="E397" t="str">
            <v>GNMA POOL# 333286</v>
          </cell>
          <cell r="F397">
            <v>107.40999100000001</v>
          </cell>
          <cell r="G397">
            <v>300.66000000000003</v>
          </cell>
          <cell r="H397">
            <v>48105.05</v>
          </cell>
          <cell r="I397">
            <v>51669.63</v>
          </cell>
          <cell r="J397">
            <v>1</v>
          </cell>
        </row>
        <row r="398">
          <cell r="A398" t="str">
            <v>36224NFU2</v>
          </cell>
          <cell r="B398" t="str">
            <v>36224NFU2</v>
          </cell>
          <cell r="C398">
            <v>7</v>
          </cell>
          <cell r="D398">
            <v>39401</v>
          </cell>
          <cell r="E398" t="str">
            <v>GNMA POOL# 333279</v>
          </cell>
          <cell r="F398">
            <v>107.125</v>
          </cell>
          <cell r="G398">
            <v>788.32</v>
          </cell>
          <cell r="H398">
            <v>135140.92000000001</v>
          </cell>
          <cell r="I398">
            <v>144769.71</v>
          </cell>
          <cell r="J398">
            <v>1</v>
          </cell>
        </row>
        <row r="399">
          <cell r="A399" t="str">
            <v>36224NFW8</v>
          </cell>
          <cell r="B399" t="str">
            <v>36224NFW8</v>
          </cell>
          <cell r="C399">
            <v>7.5</v>
          </cell>
          <cell r="D399">
            <v>39401</v>
          </cell>
          <cell r="E399" t="str">
            <v>GNMA POOL# 333281</v>
          </cell>
          <cell r="F399">
            <v>107.410004</v>
          </cell>
          <cell r="G399">
            <v>378.92</v>
          </cell>
          <cell r="H399">
            <v>60626.69</v>
          </cell>
          <cell r="I399">
            <v>65119.13</v>
          </cell>
          <cell r="J399">
            <v>1</v>
          </cell>
        </row>
        <row r="400">
          <cell r="A400" t="str">
            <v>36224NLB7</v>
          </cell>
          <cell r="B400" t="str">
            <v>36224NLB7</v>
          </cell>
          <cell r="C400">
            <v>7.5</v>
          </cell>
          <cell r="D400">
            <v>39401</v>
          </cell>
          <cell r="E400" t="str">
            <v>GNMA POOL# 333422</v>
          </cell>
          <cell r="F400">
            <v>107.409986</v>
          </cell>
          <cell r="G400">
            <v>157.72999999999999</v>
          </cell>
          <cell r="H400">
            <v>25236.89</v>
          </cell>
          <cell r="I400">
            <v>27106.94</v>
          </cell>
          <cell r="J400">
            <v>1</v>
          </cell>
        </row>
        <row r="401">
          <cell r="A401" t="str">
            <v>36224NMC4</v>
          </cell>
          <cell r="B401" t="str">
            <v>36224NMC4</v>
          </cell>
          <cell r="C401">
            <v>7.5</v>
          </cell>
          <cell r="D401">
            <v>39462</v>
          </cell>
          <cell r="E401" t="str">
            <v>GNMA POOL# 333455</v>
          </cell>
          <cell r="F401">
            <v>107.40999600000001</v>
          </cell>
          <cell r="G401">
            <v>284.27999999999997</v>
          </cell>
          <cell r="H401">
            <v>45484.1</v>
          </cell>
          <cell r="I401">
            <v>48854.47</v>
          </cell>
          <cell r="J401">
            <v>1</v>
          </cell>
        </row>
        <row r="402">
          <cell r="A402" t="str">
            <v>36224NMQ3</v>
          </cell>
          <cell r="B402" t="str">
            <v>36224NMQ3</v>
          </cell>
          <cell r="C402">
            <v>7.5</v>
          </cell>
          <cell r="D402">
            <v>39522</v>
          </cell>
          <cell r="E402" t="str">
            <v>GNMA POOL# 333467</v>
          </cell>
          <cell r="F402">
            <v>107.432998</v>
          </cell>
          <cell r="G402">
            <v>645.53</v>
          </cell>
          <cell r="H402">
            <v>103284.17</v>
          </cell>
          <cell r="I402">
            <v>110961.28</v>
          </cell>
          <cell r="J402">
            <v>1</v>
          </cell>
        </row>
        <row r="403">
          <cell r="A403" t="str">
            <v>36224NVK6</v>
          </cell>
          <cell r="B403" t="str">
            <v>36224NVK6</v>
          </cell>
          <cell r="C403">
            <v>7.5</v>
          </cell>
          <cell r="D403">
            <v>39340</v>
          </cell>
          <cell r="E403" t="str">
            <v>GNMA POOL# 333718</v>
          </cell>
          <cell r="F403">
            <v>107.410009</v>
          </cell>
          <cell r="G403">
            <v>312.42</v>
          </cell>
          <cell r="H403">
            <v>49986.85</v>
          </cell>
          <cell r="I403">
            <v>53690.879999999997</v>
          </cell>
          <cell r="J403">
            <v>1</v>
          </cell>
        </row>
        <row r="404">
          <cell r="A404" t="str">
            <v>36224P6E3</v>
          </cell>
          <cell r="B404" t="str">
            <v>36224P6E3</v>
          </cell>
          <cell r="C404">
            <v>7.5</v>
          </cell>
          <cell r="D404">
            <v>39431</v>
          </cell>
          <cell r="E404" t="str">
            <v>GNMA POOL# 334869</v>
          </cell>
          <cell r="F404">
            <v>107.409989</v>
          </cell>
          <cell r="G404">
            <v>149.31</v>
          </cell>
          <cell r="H404">
            <v>23890.05</v>
          </cell>
          <cell r="I404">
            <v>25660.3</v>
          </cell>
          <cell r="J404">
            <v>1</v>
          </cell>
        </row>
        <row r="405">
          <cell r="A405" t="str">
            <v>36224PE95</v>
          </cell>
          <cell r="B405" t="str">
            <v>36224PE95</v>
          </cell>
          <cell r="C405">
            <v>7</v>
          </cell>
          <cell r="D405">
            <v>39370</v>
          </cell>
          <cell r="E405" t="str">
            <v>GNMA POOL# 334160</v>
          </cell>
          <cell r="F405">
            <v>107.125057</v>
          </cell>
          <cell r="G405">
            <v>27.46</v>
          </cell>
          <cell r="H405">
            <v>4707.05</v>
          </cell>
          <cell r="I405">
            <v>5042.43</v>
          </cell>
          <cell r="J405">
            <v>1</v>
          </cell>
        </row>
        <row r="406">
          <cell r="A406" t="str">
            <v>36224PUF3</v>
          </cell>
          <cell r="B406" t="str">
            <v>36224PUF3</v>
          </cell>
          <cell r="C406">
            <v>7.5</v>
          </cell>
          <cell r="D406">
            <v>39522</v>
          </cell>
          <cell r="E406" t="str">
            <v>GNMA POOL# 334582</v>
          </cell>
          <cell r="F406">
            <v>107.433008</v>
          </cell>
          <cell r="G406">
            <v>115.75</v>
          </cell>
          <cell r="H406">
            <v>18519.689999999999</v>
          </cell>
          <cell r="I406">
            <v>19896.259999999998</v>
          </cell>
          <cell r="J406">
            <v>1</v>
          </cell>
        </row>
        <row r="407">
          <cell r="A407" t="str">
            <v>36224Q4Q6</v>
          </cell>
          <cell r="B407" t="str">
            <v>36224Q4Q6</v>
          </cell>
          <cell r="C407">
            <v>6.5</v>
          </cell>
          <cell r="D407">
            <v>39706</v>
          </cell>
          <cell r="E407" t="str">
            <v>GNMA POOL# 335731</v>
          </cell>
          <cell r="F407">
            <v>105.428977</v>
          </cell>
          <cell r="G407">
            <v>95.93</v>
          </cell>
          <cell r="H407">
            <v>17710.52</v>
          </cell>
          <cell r="I407">
            <v>18672.02</v>
          </cell>
          <cell r="J407">
            <v>1</v>
          </cell>
        </row>
        <row r="408">
          <cell r="A408" t="str">
            <v>36224QCZ7</v>
          </cell>
          <cell r="B408" t="str">
            <v>36224QCZ7</v>
          </cell>
          <cell r="C408">
            <v>7.5</v>
          </cell>
          <cell r="D408">
            <v>39370</v>
          </cell>
          <cell r="E408" t="str">
            <v>GNMA POOL# 334988</v>
          </cell>
          <cell r="F408">
            <v>107.409998</v>
          </cell>
          <cell r="G408">
            <v>1650.37</v>
          </cell>
          <cell r="H408">
            <v>264059.84000000003</v>
          </cell>
          <cell r="I408">
            <v>283626.67</v>
          </cell>
          <cell r="J408">
            <v>1</v>
          </cell>
        </row>
        <row r="409">
          <cell r="A409" t="str">
            <v>36224QDS2</v>
          </cell>
          <cell r="B409" t="str">
            <v>36224QDS2</v>
          </cell>
          <cell r="C409">
            <v>7</v>
          </cell>
          <cell r="D409">
            <v>39401</v>
          </cell>
          <cell r="E409" t="str">
            <v>GNMA POOL# 335013</v>
          </cell>
          <cell r="F409">
            <v>107.124993</v>
          </cell>
          <cell r="G409">
            <v>371.34</v>
          </cell>
          <cell r="H409">
            <v>63658.87</v>
          </cell>
          <cell r="I409">
            <v>68194.559999999998</v>
          </cell>
          <cell r="J409">
            <v>1</v>
          </cell>
        </row>
        <row r="410">
          <cell r="A410" t="str">
            <v>36224QEE2</v>
          </cell>
          <cell r="B410" t="str">
            <v>36224QEE2</v>
          </cell>
          <cell r="C410">
            <v>7</v>
          </cell>
          <cell r="D410">
            <v>39370</v>
          </cell>
          <cell r="E410" t="str">
            <v>GNMA POOL# 335033</v>
          </cell>
          <cell r="F410">
            <v>107.12505299999999</v>
          </cell>
          <cell r="G410">
            <v>39.409999999999997</v>
          </cell>
          <cell r="H410">
            <v>6756.16</v>
          </cell>
          <cell r="I410">
            <v>7237.54</v>
          </cell>
          <cell r="J410">
            <v>1</v>
          </cell>
        </row>
        <row r="411">
          <cell r="A411" t="str">
            <v>36224QMK9</v>
          </cell>
          <cell r="B411" t="str">
            <v>36224QMK9</v>
          </cell>
          <cell r="C411">
            <v>6.5</v>
          </cell>
          <cell r="D411">
            <v>39859</v>
          </cell>
          <cell r="E411" t="str">
            <v>GNMA POOL# 335262</v>
          </cell>
          <cell r="F411">
            <v>105.311999</v>
          </cell>
          <cell r="G411">
            <v>595.55999999999995</v>
          </cell>
          <cell r="H411">
            <v>109948.81</v>
          </cell>
          <cell r="I411">
            <v>115789.29</v>
          </cell>
          <cell r="J411">
            <v>1</v>
          </cell>
        </row>
        <row r="412">
          <cell r="A412" t="str">
            <v>36224QQM1</v>
          </cell>
          <cell r="B412" t="str">
            <v>36224QQM1</v>
          </cell>
          <cell r="C412">
            <v>7</v>
          </cell>
          <cell r="D412">
            <v>39431</v>
          </cell>
          <cell r="E412" t="str">
            <v>GNMA POOL# 335360</v>
          </cell>
          <cell r="F412">
            <v>107.12499800000001</v>
          </cell>
          <cell r="G412">
            <v>473.54</v>
          </cell>
          <cell r="H412">
            <v>81177.850000000006</v>
          </cell>
          <cell r="I412">
            <v>86961.77</v>
          </cell>
          <cell r="J412">
            <v>1</v>
          </cell>
        </row>
        <row r="413">
          <cell r="A413" t="str">
            <v>36224QSW7</v>
          </cell>
          <cell r="B413" t="str">
            <v>36224QSW7</v>
          </cell>
          <cell r="C413">
            <v>7</v>
          </cell>
          <cell r="D413">
            <v>44849</v>
          </cell>
          <cell r="E413" t="str">
            <v>GNMA POOL# 335433</v>
          </cell>
          <cell r="F413">
            <v>104.95600399999999</v>
          </cell>
          <cell r="G413">
            <v>397.78</v>
          </cell>
          <cell r="H413">
            <v>68191.23</v>
          </cell>
          <cell r="I413">
            <v>71570.789999999994</v>
          </cell>
          <cell r="J413">
            <v>1</v>
          </cell>
        </row>
        <row r="414">
          <cell r="A414" t="str">
            <v>36224QUG9</v>
          </cell>
          <cell r="B414" t="str">
            <v>36224QUG9</v>
          </cell>
          <cell r="C414">
            <v>7</v>
          </cell>
          <cell r="D414">
            <v>39401</v>
          </cell>
          <cell r="E414" t="str">
            <v>GNMA POOL# 335483</v>
          </cell>
          <cell r="F414">
            <v>107.12503</v>
          </cell>
          <cell r="G414">
            <v>49.34</v>
          </cell>
          <cell r="H414">
            <v>8458.2099999999991</v>
          </cell>
          <cell r="I414">
            <v>9060.86</v>
          </cell>
          <cell r="J414">
            <v>1</v>
          </cell>
        </row>
        <row r="415">
          <cell r="A415" t="str">
            <v>36224QWX0</v>
          </cell>
          <cell r="B415" t="str">
            <v>36224QWX0</v>
          </cell>
          <cell r="C415">
            <v>7.5</v>
          </cell>
          <cell r="D415">
            <v>39370</v>
          </cell>
          <cell r="E415" t="str">
            <v>GNMA POOL# 335562</v>
          </cell>
          <cell r="F415">
            <v>107.41000200000001</v>
          </cell>
          <cell r="G415">
            <v>221.78</v>
          </cell>
          <cell r="H415">
            <v>35485.279999999999</v>
          </cell>
          <cell r="I415">
            <v>38114.74</v>
          </cell>
          <cell r="J415">
            <v>1</v>
          </cell>
        </row>
        <row r="416">
          <cell r="A416" t="str">
            <v>36224QXB7</v>
          </cell>
          <cell r="B416" t="str">
            <v>36224QXB7</v>
          </cell>
          <cell r="C416">
            <v>7.5</v>
          </cell>
          <cell r="D416">
            <v>39401</v>
          </cell>
          <cell r="E416" t="str">
            <v>GNMA POOL# 335574</v>
          </cell>
          <cell r="F416">
            <v>107.410011</v>
          </cell>
          <cell r="G416">
            <v>184.93</v>
          </cell>
          <cell r="H416">
            <v>29588.62</v>
          </cell>
          <cell r="I416">
            <v>31781.14</v>
          </cell>
          <cell r="J416">
            <v>1</v>
          </cell>
        </row>
        <row r="417">
          <cell r="A417" t="str">
            <v>36224QXC5</v>
          </cell>
          <cell r="B417" t="str">
            <v>36224QXC5</v>
          </cell>
          <cell r="C417">
            <v>7</v>
          </cell>
          <cell r="D417">
            <v>39370</v>
          </cell>
          <cell r="E417" t="str">
            <v>GNMA POOL# 335575</v>
          </cell>
          <cell r="F417">
            <v>107.124934</v>
          </cell>
          <cell r="G417">
            <v>41.01</v>
          </cell>
          <cell r="H417">
            <v>7029.96</v>
          </cell>
          <cell r="I417">
            <v>7530.84</v>
          </cell>
          <cell r="J417">
            <v>1</v>
          </cell>
        </row>
        <row r="418">
          <cell r="A418" t="str">
            <v>36224QXJ0</v>
          </cell>
          <cell r="B418" t="str">
            <v>36224QXJ0</v>
          </cell>
          <cell r="C418">
            <v>7</v>
          </cell>
          <cell r="D418">
            <v>39401</v>
          </cell>
          <cell r="E418" t="str">
            <v>GNMA POOL# 335581</v>
          </cell>
          <cell r="F418">
            <v>107.125006</v>
          </cell>
          <cell r="G418">
            <v>378.17</v>
          </cell>
          <cell r="H418">
            <v>64829.98</v>
          </cell>
          <cell r="I418">
            <v>69449.119999999995</v>
          </cell>
          <cell r="J418">
            <v>1</v>
          </cell>
        </row>
        <row r="419">
          <cell r="A419" t="str">
            <v>36224QZ90</v>
          </cell>
          <cell r="B419" t="str">
            <v>36224QZ90</v>
          </cell>
          <cell r="C419">
            <v>7.5</v>
          </cell>
          <cell r="D419">
            <v>39553</v>
          </cell>
          <cell r="E419" t="str">
            <v>GNMA POOL# 335668</v>
          </cell>
          <cell r="F419">
            <v>107.432998</v>
          </cell>
          <cell r="G419">
            <v>776.82</v>
          </cell>
          <cell r="H419">
            <v>124291.43</v>
          </cell>
          <cell r="I419">
            <v>133530.01</v>
          </cell>
          <cell r="J419">
            <v>1</v>
          </cell>
        </row>
        <row r="420">
          <cell r="A420" t="str">
            <v>36224QZD1</v>
          </cell>
          <cell r="B420" t="str">
            <v>36224QZD1</v>
          </cell>
          <cell r="C420">
            <v>7.5</v>
          </cell>
          <cell r="D420">
            <v>39493</v>
          </cell>
          <cell r="E420" t="str">
            <v>GNMA POOL# 335640</v>
          </cell>
          <cell r="F420">
            <v>107.433002</v>
          </cell>
          <cell r="G420">
            <v>46.22</v>
          </cell>
          <cell r="H420">
            <v>7394.59</v>
          </cell>
          <cell r="I420">
            <v>7944.23</v>
          </cell>
          <cell r="J420">
            <v>1</v>
          </cell>
        </row>
        <row r="421">
          <cell r="A421" t="str">
            <v>36224QZG4</v>
          </cell>
          <cell r="B421" t="str">
            <v>36224QZG4</v>
          </cell>
          <cell r="C421">
            <v>7</v>
          </cell>
          <cell r="D421">
            <v>39522</v>
          </cell>
          <cell r="E421" t="str">
            <v>GNMA POOL# 335643</v>
          </cell>
          <cell r="F421">
            <v>107.138002</v>
          </cell>
          <cell r="G421">
            <v>771.97</v>
          </cell>
          <cell r="H421">
            <v>132336.9</v>
          </cell>
          <cell r="I421">
            <v>141783.10999999999</v>
          </cell>
          <cell r="J421">
            <v>1</v>
          </cell>
        </row>
        <row r="422">
          <cell r="A422" t="str">
            <v>36224QZS8</v>
          </cell>
          <cell r="B422" t="str">
            <v>36224QZS8</v>
          </cell>
          <cell r="C422">
            <v>7.5</v>
          </cell>
          <cell r="D422">
            <v>39522</v>
          </cell>
          <cell r="E422" t="str">
            <v>GNMA POOL# 335653</v>
          </cell>
          <cell r="F422">
            <v>107.433004</v>
          </cell>
          <cell r="G422">
            <v>137.94</v>
          </cell>
          <cell r="H422">
            <v>22070.62</v>
          </cell>
          <cell r="I422">
            <v>23711.13</v>
          </cell>
          <cell r="J422">
            <v>1</v>
          </cell>
        </row>
        <row r="423">
          <cell r="A423" t="str">
            <v>36224R4D3</v>
          </cell>
          <cell r="B423" t="str">
            <v>36224R4D3</v>
          </cell>
          <cell r="C423">
            <v>7</v>
          </cell>
          <cell r="D423">
            <v>39493</v>
          </cell>
          <cell r="E423" t="str">
            <v>GNMA POOL# 336620</v>
          </cell>
          <cell r="F423">
            <v>107.125004</v>
          </cell>
          <cell r="G423">
            <v>341.74</v>
          </cell>
          <cell r="H423">
            <v>58583.97</v>
          </cell>
          <cell r="I423">
            <v>62758.080000000002</v>
          </cell>
          <cell r="J423">
            <v>1</v>
          </cell>
        </row>
        <row r="424">
          <cell r="A424" t="str">
            <v>36224RCR3</v>
          </cell>
          <cell r="B424" t="str">
            <v>36224RCR3</v>
          </cell>
          <cell r="C424">
            <v>7</v>
          </cell>
          <cell r="D424">
            <v>39401</v>
          </cell>
          <cell r="E424" t="str">
            <v>GNMA POOL# 335880</v>
          </cell>
          <cell r="F424">
            <v>107.124994</v>
          </cell>
          <cell r="G424">
            <v>338.19</v>
          </cell>
          <cell r="H424">
            <v>57974.93</v>
          </cell>
          <cell r="I424">
            <v>62105.64</v>
          </cell>
          <cell r="J424">
            <v>1</v>
          </cell>
        </row>
        <row r="425">
          <cell r="A425" t="str">
            <v>36224RE34</v>
          </cell>
          <cell r="B425" t="str">
            <v>36224RE34</v>
          </cell>
          <cell r="C425">
            <v>7</v>
          </cell>
          <cell r="D425">
            <v>39370</v>
          </cell>
          <cell r="E425" t="str">
            <v>GNMA POOL# 335954</v>
          </cell>
          <cell r="F425">
            <v>107.125072</v>
          </cell>
          <cell r="G425">
            <v>34.81</v>
          </cell>
          <cell r="H425">
            <v>5968.08</v>
          </cell>
          <cell r="I425">
            <v>6393.31</v>
          </cell>
          <cell r="J425">
            <v>1</v>
          </cell>
        </row>
        <row r="426">
          <cell r="A426" t="str">
            <v>36224RFP4</v>
          </cell>
          <cell r="B426" t="str">
            <v>36224RFP4</v>
          </cell>
          <cell r="C426">
            <v>7.5</v>
          </cell>
          <cell r="D426">
            <v>39401</v>
          </cell>
          <cell r="E426" t="str">
            <v>GNMA POOL# 335974</v>
          </cell>
          <cell r="F426">
            <v>107.41000200000001</v>
          </cell>
          <cell r="G426">
            <v>558.16999999999996</v>
          </cell>
          <cell r="H426">
            <v>89307.26</v>
          </cell>
          <cell r="I426">
            <v>95924.93</v>
          </cell>
          <cell r="J426">
            <v>1</v>
          </cell>
        </row>
        <row r="427">
          <cell r="A427" t="str">
            <v>36224RGC2</v>
          </cell>
          <cell r="B427" t="str">
            <v>36224RGC2</v>
          </cell>
          <cell r="C427">
            <v>7.5</v>
          </cell>
          <cell r="D427">
            <v>39309</v>
          </cell>
          <cell r="E427" t="str">
            <v>GNMA POOL# 335995</v>
          </cell>
          <cell r="F427">
            <v>107.41000099999999</v>
          </cell>
          <cell r="G427">
            <v>324.83999999999997</v>
          </cell>
          <cell r="H427">
            <v>51975.03</v>
          </cell>
          <cell r="I427">
            <v>55826.38</v>
          </cell>
          <cell r="J427">
            <v>1</v>
          </cell>
        </row>
        <row r="428">
          <cell r="A428" t="str">
            <v>36224RS39</v>
          </cell>
          <cell r="B428" t="str">
            <v>36224RS39</v>
          </cell>
          <cell r="C428">
            <v>7.5</v>
          </cell>
          <cell r="D428">
            <v>39340</v>
          </cell>
          <cell r="E428" t="str">
            <v>GNMA POOL# 336338</v>
          </cell>
          <cell r="F428">
            <v>107.41</v>
          </cell>
          <cell r="G428">
            <v>553.65</v>
          </cell>
          <cell r="H428">
            <v>88584.48</v>
          </cell>
          <cell r="I428">
            <v>95148.59</v>
          </cell>
          <cell r="J428">
            <v>1</v>
          </cell>
        </row>
        <row r="429">
          <cell r="A429" t="str">
            <v>36224RW91</v>
          </cell>
          <cell r="B429" t="str">
            <v>36224RW91</v>
          </cell>
          <cell r="C429">
            <v>7</v>
          </cell>
          <cell r="D429">
            <v>39614</v>
          </cell>
          <cell r="E429" t="str">
            <v>GNMA POOL# 336472</v>
          </cell>
          <cell r="F429">
            <v>107.138002</v>
          </cell>
          <cell r="G429">
            <v>1216.02</v>
          </cell>
          <cell r="H429">
            <v>208460.29</v>
          </cell>
          <cell r="I429">
            <v>223340.19</v>
          </cell>
          <cell r="J429">
            <v>1</v>
          </cell>
        </row>
        <row r="430">
          <cell r="A430" t="str">
            <v>36224SHX3</v>
          </cell>
          <cell r="B430" t="str">
            <v>36224SHX3</v>
          </cell>
          <cell r="C430">
            <v>7.5</v>
          </cell>
          <cell r="D430">
            <v>39553</v>
          </cell>
          <cell r="E430" t="str">
            <v>GNMA POOL# 336946</v>
          </cell>
          <cell r="F430">
            <v>107.432997</v>
          </cell>
          <cell r="G430">
            <v>595.41</v>
          </cell>
          <cell r="H430">
            <v>95265.47</v>
          </cell>
          <cell r="I430">
            <v>102346.55</v>
          </cell>
          <cell r="J430">
            <v>1</v>
          </cell>
        </row>
        <row r="431">
          <cell r="A431" t="str">
            <v>36224SJE3</v>
          </cell>
          <cell r="B431" t="str">
            <v>36224SJE3</v>
          </cell>
          <cell r="C431">
            <v>6.5</v>
          </cell>
          <cell r="D431">
            <v>39583</v>
          </cell>
          <cell r="E431" t="str">
            <v>GNMA POOL# 336961</v>
          </cell>
          <cell r="F431">
            <v>105.429007</v>
          </cell>
          <cell r="G431">
            <v>188.79</v>
          </cell>
          <cell r="H431">
            <v>34853.89</v>
          </cell>
          <cell r="I431">
            <v>36746.11</v>
          </cell>
          <cell r="J431">
            <v>1</v>
          </cell>
        </row>
        <row r="432">
          <cell r="A432" t="str">
            <v>36224SL26</v>
          </cell>
          <cell r="B432" t="str">
            <v>36224SL26</v>
          </cell>
          <cell r="C432">
            <v>7.5</v>
          </cell>
          <cell r="D432">
            <v>39553</v>
          </cell>
          <cell r="E432" t="str">
            <v>GNMA POOL# 337045</v>
          </cell>
          <cell r="F432">
            <v>107.433007</v>
          </cell>
          <cell r="G432">
            <v>187.94</v>
          </cell>
          <cell r="H432">
            <v>30069.66</v>
          </cell>
          <cell r="I432">
            <v>32304.74</v>
          </cell>
          <cell r="J432">
            <v>1</v>
          </cell>
        </row>
        <row r="433">
          <cell r="A433" t="str">
            <v>36224SM41</v>
          </cell>
          <cell r="B433" t="str">
            <v>36224SM41</v>
          </cell>
          <cell r="C433">
            <v>7</v>
          </cell>
          <cell r="D433">
            <v>39614</v>
          </cell>
          <cell r="E433" t="str">
            <v>GNMA POOL# 337079</v>
          </cell>
          <cell r="F433">
            <v>107.138001</v>
          </cell>
          <cell r="G433">
            <v>927.33</v>
          </cell>
          <cell r="H433">
            <v>158970.54999999999</v>
          </cell>
          <cell r="I433">
            <v>170317.87</v>
          </cell>
          <cell r="J433">
            <v>1</v>
          </cell>
        </row>
        <row r="434">
          <cell r="A434" t="str">
            <v>36224SMM1</v>
          </cell>
          <cell r="B434" t="str">
            <v>36224SMM1</v>
          </cell>
          <cell r="C434">
            <v>7</v>
          </cell>
          <cell r="D434">
            <v>39583</v>
          </cell>
          <cell r="E434" t="str">
            <v>GNMA POOL# 337064</v>
          </cell>
          <cell r="F434">
            <v>107.138003</v>
          </cell>
          <cell r="G434">
            <v>816.44</v>
          </cell>
          <cell r="H434">
            <v>139961.26999999999</v>
          </cell>
          <cell r="I434">
            <v>149951.71</v>
          </cell>
          <cell r="J434">
            <v>1</v>
          </cell>
        </row>
        <row r="435">
          <cell r="A435" t="str">
            <v>36224SV58</v>
          </cell>
          <cell r="B435" t="str">
            <v>36224SV58</v>
          </cell>
          <cell r="C435">
            <v>7</v>
          </cell>
          <cell r="D435">
            <v>39614</v>
          </cell>
          <cell r="E435" t="str">
            <v>GNMA POOL# 337336</v>
          </cell>
          <cell r="F435">
            <v>107.137998</v>
          </cell>
          <cell r="G435">
            <v>761.01</v>
          </cell>
          <cell r="H435">
            <v>130459.68</v>
          </cell>
          <cell r="I435">
            <v>139771.89000000001</v>
          </cell>
          <cell r="J435">
            <v>1</v>
          </cell>
        </row>
        <row r="436">
          <cell r="A436" t="str">
            <v>36224SYP1</v>
          </cell>
          <cell r="B436" t="str">
            <v>36224SYP1</v>
          </cell>
          <cell r="C436">
            <v>7</v>
          </cell>
          <cell r="D436">
            <v>39583</v>
          </cell>
          <cell r="E436" t="str">
            <v>GNMA POOL# 337418</v>
          </cell>
          <cell r="F436">
            <v>107.13800000000001</v>
          </cell>
          <cell r="G436">
            <v>1118.6300000000001</v>
          </cell>
          <cell r="H436">
            <v>191765.06</v>
          </cell>
          <cell r="I436">
            <v>205453.25</v>
          </cell>
          <cell r="J436">
            <v>1</v>
          </cell>
        </row>
        <row r="437">
          <cell r="A437" t="str">
            <v>36224SZX3</v>
          </cell>
          <cell r="B437" t="str">
            <v>36224SZX3</v>
          </cell>
          <cell r="C437">
            <v>7</v>
          </cell>
          <cell r="D437">
            <v>39614</v>
          </cell>
          <cell r="E437" t="str">
            <v>GNMA POOL# 337458</v>
          </cell>
          <cell r="F437">
            <v>107.13799899999999</v>
          </cell>
          <cell r="G437">
            <v>3034.63</v>
          </cell>
          <cell r="H437">
            <v>520222.53</v>
          </cell>
          <cell r="I437">
            <v>557356.01</v>
          </cell>
          <cell r="J437">
            <v>1</v>
          </cell>
        </row>
        <row r="438">
          <cell r="A438" t="str">
            <v>36224T2N9</v>
          </cell>
          <cell r="B438" t="str">
            <v>36224T2N9</v>
          </cell>
          <cell r="C438">
            <v>7</v>
          </cell>
          <cell r="D438">
            <v>39431</v>
          </cell>
          <cell r="E438" t="str">
            <v>GNMA POOL# 338381</v>
          </cell>
          <cell r="F438">
            <v>107.124999</v>
          </cell>
          <cell r="G438">
            <v>1731.8</v>
          </cell>
          <cell r="H438">
            <v>296880.62</v>
          </cell>
          <cell r="I438">
            <v>318033.36</v>
          </cell>
          <cell r="J438">
            <v>1</v>
          </cell>
        </row>
        <row r="439">
          <cell r="A439" t="str">
            <v>36224TNB2</v>
          </cell>
          <cell r="B439" t="str">
            <v>36224TNB2</v>
          </cell>
          <cell r="C439">
            <v>7</v>
          </cell>
          <cell r="D439">
            <v>44880</v>
          </cell>
          <cell r="E439" t="str">
            <v>GNMA POOL# 337986</v>
          </cell>
          <cell r="F439">
            <v>104.955994</v>
          </cell>
          <cell r="G439">
            <v>356.45</v>
          </cell>
          <cell r="H439">
            <v>61105</v>
          </cell>
          <cell r="I439">
            <v>64133.36</v>
          </cell>
          <cell r="J439">
            <v>1</v>
          </cell>
        </row>
        <row r="440">
          <cell r="A440" t="str">
            <v>36224TT26</v>
          </cell>
          <cell r="B440" t="str">
            <v>36224TT26</v>
          </cell>
          <cell r="C440">
            <v>7.5</v>
          </cell>
          <cell r="D440">
            <v>39401</v>
          </cell>
          <cell r="E440" t="str">
            <v>GNMA POOL# 338169</v>
          </cell>
          <cell r="F440">
            <v>107.410016</v>
          </cell>
          <cell r="G440">
            <v>133.63999999999999</v>
          </cell>
          <cell r="H440">
            <v>21381.87</v>
          </cell>
          <cell r="I440">
            <v>22966.27</v>
          </cell>
          <cell r="J440">
            <v>1</v>
          </cell>
        </row>
        <row r="441">
          <cell r="A441" t="str">
            <v>36224TVW7</v>
          </cell>
          <cell r="B441" t="str">
            <v>36224TVW7</v>
          </cell>
          <cell r="C441">
            <v>7.5</v>
          </cell>
          <cell r="D441">
            <v>39431</v>
          </cell>
          <cell r="E441" t="str">
            <v>GNMA POOL# 338229</v>
          </cell>
          <cell r="F441">
            <v>107.410005</v>
          </cell>
          <cell r="G441">
            <v>529.35</v>
          </cell>
          <cell r="H441">
            <v>84696.16</v>
          </cell>
          <cell r="I441">
            <v>90972.15</v>
          </cell>
          <cell r="J441">
            <v>1</v>
          </cell>
        </row>
        <row r="442">
          <cell r="A442" t="str">
            <v>36224TWW6</v>
          </cell>
          <cell r="B442" t="str">
            <v>36224TWW6</v>
          </cell>
          <cell r="C442">
            <v>7</v>
          </cell>
          <cell r="D442">
            <v>44880</v>
          </cell>
          <cell r="E442" t="str">
            <v>GNMA POOL# 338261</v>
          </cell>
          <cell r="F442">
            <v>104.956048</v>
          </cell>
          <cell r="G442">
            <v>51.72</v>
          </cell>
          <cell r="H442">
            <v>8866.5400000000009</v>
          </cell>
          <cell r="I442">
            <v>9305.9699999999993</v>
          </cell>
          <cell r="J442">
            <v>1</v>
          </cell>
        </row>
        <row r="443">
          <cell r="A443" t="str">
            <v>36224TZY9</v>
          </cell>
          <cell r="B443" t="str">
            <v>36224TZY9</v>
          </cell>
          <cell r="C443">
            <v>7</v>
          </cell>
          <cell r="D443">
            <v>39431</v>
          </cell>
          <cell r="E443" t="str">
            <v>GNMA POOL# 338359</v>
          </cell>
          <cell r="F443">
            <v>107.125011</v>
          </cell>
          <cell r="G443">
            <v>195.77</v>
          </cell>
          <cell r="H443">
            <v>33560.51</v>
          </cell>
          <cell r="I443">
            <v>35951.699999999997</v>
          </cell>
          <cell r="J443">
            <v>1</v>
          </cell>
        </row>
        <row r="444">
          <cell r="A444" t="str">
            <v>36224TZZ6</v>
          </cell>
          <cell r="B444" t="str">
            <v>36224TZZ6</v>
          </cell>
          <cell r="C444">
            <v>7</v>
          </cell>
          <cell r="D444">
            <v>39431</v>
          </cell>
          <cell r="E444" t="str">
            <v>GNMA POOL# 338360</v>
          </cell>
          <cell r="F444">
            <v>107.124995</v>
          </cell>
          <cell r="G444">
            <v>406.96</v>
          </cell>
          <cell r="H444">
            <v>69763.98</v>
          </cell>
          <cell r="I444">
            <v>74734.66</v>
          </cell>
          <cell r="J444">
            <v>1</v>
          </cell>
        </row>
        <row r="445">
          <cell r="A445" t="str">
            <v>36224UDV6</v>
          </cell>
          <cell r="B445" t="str">
            <v>36224UDV6</v>
          </cell>
          <cell r="C445">
            <v>7.5</v>
          </cell>
          <cell r="D445">
            <v>39462</v>
          </cell>
          <cell r="E445" t="str">
            <v>GNMA POOL# 338616</v>
          </cell>
          <cell r="F445">
            <v>107.41000200000001</v>
          </cell>
          <cell r="G445">
            <v>408.2</v>
          </cell>
          <cell r="H445">
            <v>65311.45</v>
          </cell>
          <cell r="I445">
            <v>70151.03</v>
          </cell>
          <cell r="J445">
            <v>1</v>
          </cell>
        </row>
        <row r="446">
          <cell r="A446" t="str">
            <v>36224UHV2</v>
          </cell>
          <cell r="B446" t="str">
            <v>36224UHV2</v>
          </cell>
          <cell r="C446">
            <v>7</v>
          </cell>
          <cell r="D446">
            <v>39553</v>
          </cell>
          <cell r="E446" t="str">
            <v>GNMA POOL# 338744</v>
          </cell>
          <cell r="F446">
            <v>107.137998</v>
          </cell>
          <cell r="G446">
            <v>1319.83</v>
          </cell>
          <cell r="H446">
            <v>226256.16</v>
          </cell>
          <cell r="I446">
            <v>242406.32</v>
          </cell>
          <cell r="J446">
            <v>1</v>
          </cell>
        </row>
        <row r="447">
          <cell r="A447" t="str">
            <v>36224UT23</v>
          </cell>
          <cell r="B447" t="str">
            <v>36224UT23</v>
          </cell>
          <cell r="C447">
            <v>7</v>
          </cell>
          <cell r="D447">
            <v>39431</v>
          </cell>
          <cell r="E447" t="str">
            <v>GNMA POOL# 339069</v>
          </cell>
          <cell r="F447">
            <v>107.124999</v>
          </cell>
          <cell r="G447">
            <v>1610.54</v>
          </cell>
          <cell r="H447">
            <v>276093.09000000003</v>
          </cell>
          <cell r="I447">
            <v>295764.71999999997</v>
          </cell>
          <cell r="J447">
            <v>1</v>
          </cell>
        </row>
        <row r="448">
          <cell r="A448" t="str">
            <v>36224UU47</v>
          </cell>
          <cell r="B448" t="str">
            <v>36224UU47</v>
          </cell>
          <cell r="C448">
            <v>7</v>
          </cell>
          <cell r="D448">
            <v>44880</v>
          </cell>
          <cell r="E448" t="str">
            <v>GNMA POOL# 339103</v>
          </cell>
          <cell r="F448">
            <v>104.956</v>
          </cell>
          <cell r="G448">
            <v>3986.43</v>
          </cell>
          <cell r="H448">
            <v>683388.4</v>
          </cell>
          <cell r="I448">
            <v>717257.13</v>
          </cell>
          <cell r="J448">
            <v>1</v>
          </cell>
        </row>
        <row r="449">
          <cell r="A449" t="str">
            <v>36224UZ42</v>
          </cell>
          <cell r="B449" t="str">
            <v>36224UZ42</v>
          </cell>
          <cell r="C449">
            <v>7</v>
          </cell>
          <cell r="D449">
            <v>39614</v>
          </cell>
          <cell r="E449" t="str">
            <v>GNMA POOL# 339263</v>
          </cell>
          <cell r="F449">
            <v>107.13800000000001</v>
          </cell>
          <cell r="G449">
            <v>867.54</v>
          </cell>
          <cell r="H449">
            <v>148721.49</v>
          </cell>
          <cell r="I449">
            <v>159337.23000000001</v>
          </cell>
          <cell r="J449">
            <v>1</v>
          </cell>
        </row>
        <row r="450">
          <cell r="A450" t="str">
            <v>36224UZ59</v>
          </cell>
          <cell r="B450" t="str">
            <v>36224UZ59</v>
          </cell>
          <cell r="C450">
            <v>7</v>
          </cell>
          <cell r="D450">
            <v>39614</v>
          </cell>
          <cell r="E450" t="str">
            <v>GNMA POOL# 339264</v>
          </cell>
          <cell r="F450">
            <v>107.13800000000001</v>
          </cell>
          <cell r="G450">
            <v>1458.33</v>
          </cell>
          <cell r="H450">
            <v>250000.01</v>
          </cell>
          <cell r="I450">
            <v>267845.01</v>
          </cell>
          <cell r="J450">
            <v>1</v>
          </cell>
        </row>
        <row r="451">
          <cell r="A451" t="str">
            <v>36224UZB6</v>
          </cell>
          <cell r="B451" t="str">
            <v>36224UZB6</v>
          </cell>
          <cell r="C451">
            <v>7.5</v>
          </cell>
          <cell r="D451">
            <v>39522</v>
          </cell>
          <cell r="E451" t="str">
            <v>GNMA POOL# 339238</v>
          </cell>
          <cell r="F451">
            <v>107.43300000000001</v>
          </cell>
          <cell r="G451">
            <v>114.07</v>
          </cell>
          <cell r="H451">
            <v>18250.64</v>
          </cell>
          <cell r="I451">
            <v>19607.21</v>
          </cell>
          <cell r="J451">
            <v>1</v>
          </cell>
        </row>
        <row r="452">
          <cell r="A452" t="str">
            <v>36224V4Y8</v>
          </cell>
          <cell r="B452" t="str">
            <v>36224V4Y8</v>
          </cell>
          <cell r="C452">
            <v>7</v>
          </cell>
          <cell r="D452">
            <v>39370</v>
          </cell>
          <cell r="E452" t="str">
            <v>GNMA POOL# 340239</v>
          </cell>
          <cell r="F452">
            <v>107.125022</v>
          </cell>
          <cell r="G452">
            <v>31.56</v>
          </cell>
          <cell r="H452">
            <v>5410.79</v>
          </cell>
          <cell r="I452">
            <v>5796.31</v>
          </cell>
          <cell r="J452">
            <v>1</v>
          </cell>
        </row>
        <row r="453">
          <cell r="A453" t="str">
            <v>36224VBT1</v>
          </cell>
          <cell r="B453" t="str">
            <v>36224VBT1</v>
          </cell>
          <cell r="C453">
            <v>7</v>
          </cell>
          <cell r="D453">
            <v>39401</v>
          </cell>
          <cell r="E453" t="str">
            <v>GNMA POOL# 339450</v>
          </cell>
          <cell r="F453">
            <v>107.12499800000001</v>
          </cell>
          <cell r="G453">
            <v>313.86</v>
          </cell>
          <cell r="H453">
            <v>53804.65</v>
          </cell>
          <cell r="I453">
            <v>57638.23</v>
          </cell>
          <cell r="J453">
            <v>1</v>
          </cell>
        </row>
        <row r="454">
          <cell r="A454" t="str">
            <v>36224VC29</v>
          </cell>
          <cell r="B454" t="str">
            <v>36224VC29</v>
          </cell>
          <cell r="C454">
            <v>7.5</v>
          </cell>
          <cell r="D454">
            <v>39553</v>
          </cell>
          <cell r="E454" t="str">
            <v>GNMA POOL# 339489</v>
          </cell>
          <cell r="F454">
            <v>107.43300000000001</v>
          </cell>
          <cell r="G454">
            <v>1372.14</v>
          </cell>
          <cell r="H454">
            <v>219542.32</v>
          </cell>
          <cell r="I454">
            <v>235860.9</v>
          </cell>
          <cell r="J454">
            <v>1</v>
          </cell>
        </row>
        <row r="455">
          <cell r="A455" t="str">
            <v>36224WAH6</v>
          </cell>
          <cell r="B455" t="str">
            <v>36224WAH6</v>
          </cell>
          <cell r="C455">
            <v>7</v>
          </cell>
          <cell r="D455">
            <v>39493</v>
          </cell>
          <cell r="E455" t="str">
            <v>GNMA POOL# 340308</v>
          </cell>
          <cell r="F455">
            <v>107.138001</v>
          </cell>
          <cell r="G455">
            <v>816.99</v>
          </cell>
          <cell r="H455">
            <v>140055.6</v>
          </cell>
          <cell r="I455">
            <v>150052.76999999999</v>
          </cell>
          <cell r="J455">
            <v>1</v>
          </cell>
        </row>
        <row r="456">
          <cell r="A456" t="str">
            <v>36224WN90</v>
          </cell>
          <cell r="B456" t="str">
            <v>36224WN90</v>
          </cell>
          <cell r="C456">
            <v>7.5</v>
          </cell>
          <cell r="D456">
            <v>39522</v>
          </cell>
          <cell r="E456" t="str">
            <v>GNMA POOL# 340716</v>
          </cell>
          <cell r="F456">
            <v>107.432999</v>
          </cell>
          <cell r="G456">
            <v>1496.96</v>
          </cell>
          <cell r="H456">
            <v>239513.01</v>
          </cell>
          <cell r="I456">
            <v>257316.01</v>
          </cell>
          <cell r="J456">
            <v>1</v>
          </cell>
        </row>
        <row r="457">
          <cell r="A457" t="str">
            <v>36224WNC3</v>
          </cell>
          <cell r="B457" t="str">
            <v>36224WNC3</v>
          </cell>
          <cell r="C457">
            <v>7.5</v>
          </cell>
          <cell r="D457">
            <v>39522</v>
          </cell>
          <cell r="E457" t="str">
            <v>GNMA POOL# 340687</v>
          </cell>
          <cell r="F457">
            <v>107.43295000000001</v>
          </cell>
          <cell r="G457">
            <v>44.94</v>
          </cell>
          <cell r="H457">
            <v>7190.55</v>
          </cell>
          <cell r="I457">
            <v>7725.02</v>
          </cell>
          <cell r="J457">
            <v>1</v>
          </cell>
        </row>
        <row r="458">
          <cell r="A458" t="str">
            <v>36224WNF6</v>
          </cell>
          <cell r="B458" t="str">
            <v>36224WNF6</v>
          </cell>
          <cell r="C458">
            <v>7.5</v>
          </cell>
          <cell r="D458">
            <v>39522</v>
          </cell>
          <cell r="E458" t="str">
            <v>GNMA POOL# 340690</v>
          </cell>
          <cell r="F458">
            <v>107.432997</v>
          </cell>
          <cell r="G458">
            <v>421.24</v>
          </cell>
          <cell r="H458">
            <v>67397.710000000006</v>
          </cell>
          <cell r="I458">
            <v>72407.38</v>
          </cell>
          <cell r="J458">
            <v>1</v>
          </cell>
        </row>
        <row r="459">
          <cell r="A459" t="str">
            <v>36224WPB3</v>
          </cell>
          <cell r="B459" t="str">
            <v>36224WPB3</v>
          </cell>
          <cell r="C459">
            <v>8</v>
          </cell>
          <cell r="D459">
            <v>39522</v>
          </cell>
          <cell r="E459" t="str">
            <v>GNMA POOL# 340718</v>
          </cell>
          <cell r="F459">
            <v>107.078996</v>
          </cell>
          <cell r="G459">
            <v>806</v>
          </cell>
          <cell r="H459">
            <v>120899.77</v>
          </cell>
          <cell r="I459">
            <v>129458.26</v>
          </cell>
          <cell r="J459">
            <v>1</v>
          </cell>
        </row>
        <row r="460">
          <cell r="A460" t="str">
            <v>36224WPZ0</v>
          </cell>
          <cell r="B460" t="str">
            <v>36224WPZ0</v>
          </cell>
          <cell r="C460">
            <v>7.5</v>
          </cell>
          <cell r="D460">
            <v>39553</v>
          </cell>
          <cell r="E460" t="str">
            <v>GNMA POOL# 340740</v>
          </cell>
          <cell r="F460">
            <v>107.433013</v>
          </cell>
          <cell r="G460">
            <v>217.15</v>
          </cell>
          <cell r="H460">
            <v>34743.65</v>
          </cell>
          <cell r="I460">
            <v>37326.15</v>
          </cell>
          <cell r="J460">
            <v>1</v>
          </cell>
        </row>
        <row r="461">
          <cell r="A461" t="str">
            <v>36224WQC0</v>
          </cell>
          <cell r="B461" t="str">
            <v>36224WQC0</v>
          </cell>
          <cell r="C461">
            <v>6.5</v>
          </cell>
          <cell r="D461">
            <v>39553</v>
          </cell>
          <cell r="E461" t="str">
            <v>GNMA POOL# 340751</v>
          </cell>
          <cell r="F461">
            <v>105.429001</v>
          </cell>
          <cell r="G461">
            <v>394.69</v>
          </cell>
          <cell r="H461">
            <v>72865.16</v>
          </cell>
          <cell r="I461">
            <v>76821.009999999995</v>
          </cell>
          <cell r="J461">
            <v>1</v>
          </cell>
        </row>
        <row r="462">
          <cell r="A462" t="str">
            <v>36224X2N0</v>
          </cell>
          <cell r="B462" t="str">
            <v>36224X2N0</v>
          </cell>
          <cell r="C462">
            <v>7.5</v>
          </cell>
          <cell r="D462">
            <v>39522</v>
          </cell>
          <cell r="E462" t="str">
            <v>GNMA POOL# 341981</v>
          </cell>
          <cell r="F462">
            <v>107.433001</v>
          </cell>
          <cell r="G462">
            <v>544.71</v>
          </cell>
          <cell r="H462">
            <v>87152.960000000006</v>
          </cell>
          <cell r="I462">
            <v>93631.039999999994</v>
          </cell>
          <cell r="J462">
            <v>1</v>
          </cell>
        </row>
        <row r="463">
          <cell r="A463" t="str">
            <v>36224X4D0</v>
          </cell>
          <cell r="B463" t="str">
            <v>36224X4D0</v>
          </cell>
          <cell r="C463">
            <v>7.5</v>
          </cell>
          <cell r="D463">
            <v>39553</v>
          </cell>
          <cell r="E463" t="str">
            <v>GNMA POOL# 342020</v>
          </cell>
          <cell r="F463">
            <v>107.432999</v>
          </cell>
          <cell r="G463">
            <v>1109.6199999999999</v>
          </cell>
          <cell r="H463">
            <v>177538.56</v>
          </cell>
          <cell r="I463">
            <v>190735</v>
          </cell>
          <cell r="J463">
            <v>1</v>
          </cell>
        </row>
        <row r="464">
          <cell r="A464" t="str">
            <v>36224XBW0</v>
          </cell>
          <cell r="B464" t="str">
            <v>36224XBW0</v>
          </cell>
          <cell r="C464">
            <v>7</v>
          </cell>
          <cell r="D464">
            <v>44880</v>
          </cell>
          <cell r="E464" t="str">
            <v>GNMA POOL# 341253</v>
          </cell>
          <cell r="F464">
            <v>104.95599900000001</v>
          </cell>
          <cell r="G464">
            <v>487.67</v>
          </cell>
          <cell r="H464">
            <v>83600.100000000006</v>
          </cell>
          <cell r="I464">
            <v>87743.32</v>
          </cell>
          <cell r="J464">
            <v>1</v>
          </cell>
        </row>
        <row r="465">
          <cell r="A465" t="str">
            <v>36224XD32</v>
          </cell>
          <cell r="B465" t="str">
            <v>36224XD32</v>
          </cell>
          <cell r="C465">
            <v>7</v>
          </cell>
          <cell r="D465">
            <v>39401</v>
          </cell>
          <cell r="E465" t="str">
            <v>GNMA POOL# 341322</v>
          </cell>
          <cell r="F465">
            <v>107.125</v>
          </cell>
          <cell r="G465">
            <v>694.25</v>
          </cell>
          <cell r="H465">
            <v>119014.46</v>
          </cell>
          <cell r="I465">
            <v>127494.24</v>
          </cell>
          <cell r="J465">
            <v>1</v>
          </cell>
        </row>
        <row r="466">
          <cell r="A466" t="str">
            <v>36224XMT5</v>
          </cell>
          <cell r="B466" t="str">
            <v>36224XMT5</v>
          </cell>
          <cell r="C466">
            <v>7</v>
          </cell>
          <cell r="D466">
            <v>39462</v>
          </cell>
          <cell r="E466" t="str">
            <v>GNMA POOL# 341570</v>
          </cell>
          <cell r="F466">
            <v>107.13799899999999</v>
          </cell>
          <cell r="G466">
            <v>374.36</v>
          </cell>
          <cell r="H466">
            <v>64176.67</v>
          </cell>
          <cell r="I466">
            <v>68757.600000000006</v>
          </cell>
          <cell r="J466">
            <v>1</v>
          </cell>
        </row>
        <row r="467">
          <cell r="A467" t="str">
            <v>36224XP88</v>
          </cell>
          <cell r="B467" t="str">
            <v>36224XP88</v>
          </cell>
          <cell r="C467">
            <v>7.5</v>
          </cell>
          <cell r="D467">
            <v>39553</v>
          </cell>
          <cell r="E467" t="str">
            <v>GNMA POOL# 341647</v>
          </cell>
          <cell r="F467">
            <v>107.433001</v>
          </cell>
          <cell r="G467">
            <v>911.51</v>
          </cell>
          <cell r="H467">
            <v>145842.18</v>
          </cell>
          <cell r="I467">
            <v>156682.63</v>
          </cell>
          <cell r="J467">
            <v>1</v>
          </cell>
        </row>
        <row r="468">
          <cell r="A468" t="str">
            <v>36224XPW5</v>
          </cell>
          <cell r="B468" t="str">
            <v>36224XPW5</v>
          </cell>
          <cell r="C468">
            <v>7.5</v>
          </cell>
          <cell r="D468">
            <v>39522</v>
          </cell>
          <cell r="E468" t="str">
            <v>GNMA POOL# 341637</v>
          </cell>
          <cell r="F468">
            <v>107.41000200000001</v>
          </cell>
          <cell r="G468">
            <v>292.44</v>
          </cell>
          <cell r="H468">
            <v>46790.54</v>
          </cell>
          <cell r="I468">
            <v>50257.72</v>
          </cell>
          <cell r="J468">
            <v>1</v>
          </cell>
        </row>
        <row r="469">
          <cell r="A469" t="str">
            <v>36224XPX3</v>
          </cell>
          <cell r="B469" t="str">
            <v>36224XPX3</v>
          </cell>
          <cell r="C469">
            <v>7</v>
          </cell>
          <cell r="D469">
            <v>39522</v>
          </cell>
          <cell r="E469" t="str">
            <v>GNMA POOL# 341638</v>
          </cell>
          <cell r="F469">
            <v>107.124999</v>
          </cell>
          <cell r="G469">
            <v>2424.75</v>
          </cell>
          <cell r="H469">
            <v>415671.75</v>
          </cell>
          <cell r="I469">
            <v>445288.36</v>
          </cell>
          <cell r="J469">
            <v>1</v>
          </cell>
        </row>
        <row r="470">
          <cell r="A470" t="str">
            <v>36224XX97</v>
          </cell>
          <cell r="B470" t="str">
            <v>36224XX97</v>
          </cell>
          <cell r="C470">
            <v>7.5</v>
          </cell>
          <cell r="D470">
            <v>39522</v>
          </cell>
          <cell r="E470" t="str">
            <v>GNMA POOL# 341904</v>
          </cell>
          <cell r="F470">
            <v>107.432996</v>
          </cell>
          <cell r="G470">
            <v>571.6</v>
          </cell>
          <cell r="H470">
            <v>91455.59</v>
          </cell>
          <cell r="I470">
            <v>98253.48</v>
          </cell>
          <cell r="J470">
            <v>1</v>
          </cell>
        </row>
        <row r="471">
          <cell r="A471" t="str">
            <v>36224XXT3</v>
          </cell>
          <cell r="B471" t="str">
            <v>36224XXT3</v>
          </cell>
          <cell r="C471">
            <v>7.5</v>
          </cell>
          <cell r="D471">
            <v>39493</v>
          </cell>
          <cell r="E471" t="str">
            <v>GNMA POOL# 341890</v>
          </cell>
          <cell r="F471">
            <v>107.41000699999999</v>
          </cell>
          <cell r="G471">
            <v>358.03</v>
          </cell>
          <cell r="H471">
            <v>57285.37</v>
          </cell>
          <cell r="I471">
            <v>61530.22</v>
          </cell>
          <cell r="J471">
            <v>1</v>
          </cell>
        </row>
        <row r="472">
          <cell r="A472" t="str">
            <v>36224YCY3</v>
          </cell>
          <cell r="B472" t="str">
            <v>36224YCY3</v>
          </cell>
          <cell r="C472">
            <v>7.5</v>
          </cell>
          <cell r="D472">
            <v>39401</v>
          </cell>
          <cell r="E472" t="str">
            <v>GNMA POOL# 342187</v>
          </cell>
          <cell r="F472">
            <v>107.40998399999999</v>
          </cell>
          <cell r="G472">
            <v>93.17</v>
          </cell>
          <cell r="H472">
            <v>14907.05</v>
          </cell>
          <cell r="I472">
            <v>16011.66</v>
          </cell>
          <cell r="J472">
            <v>1</v>
          </cell>
        </row>
        <row r="473">
          <cell r="A473" t="str">
            <v>36224YM22</v>
          </cell>
          <cell r="B473" t="str">
            <v>36224YM22</v>
          </cell>
          <cell r="C473">
            <v>7</v>
          </cell>
          <cell r="D473">
            <v>44910</v>
          </cell>
          <cell r="E473" t="str">
            <v>GNMA POOL# 342477</v>
          </cell>
          <cell r="F473">
            <v>104.956</v>
          </cell>
          <cell r="G473">
            <v>404.2</v>
          </cell>
          <cell r="H473">
            <v>69291.97</v>
          </cell>
          <cell r="I473">
            <v>72726.080000000002</v>
          </cell>
          <cell r="J473">
            <v>1</v>
          </cell>
        </row>
        <row r="474">
          <cell r="A474" t="str">
            <v>36224YQK8</v>
          </cell>
          <cell r="B474" t="str">
            <v>36224YQK8</v>
          </cell>
          <cell r="C474">
            <v>7</v>
          </cell>
          <cell r="D474">
            <v>39522</v>
          </cell>
          <cell r="E474" t="str">
            <v>GNMA POOL# 342558</v>
          </cell>
          <cell r="F474">
            <v>107.137998</v>
          </cell>
          <cell r="G474">
            <v>863.66</v>
          </cell>
          <cell r="H474">
            <v>148056.35999999999</v>
          </cell>
          <cell r="I474">
            <v>158624.62</v>
          </cell>
          <cell r="J474">
            <v>1</v>
          </cell>
        </row>
        <row r="475">
          <cell r="A475" t="str">
            <v>36224YQL6</v>
          </cell>
          <cell r="B475" t="str">
            <v>36224YQL6</v>
          </cell>
          <cell r="C475">
            <v>7</v>
          </cell>
          <cell r="D475">
            <v>39522</v>
          </cell>
          <cell r="E475" t="str">
            <v>GNMA POOL# 342559</v>
          </cell>
          <cell r="F475">
            <v>107.13800000000001</v>
          </cell>
          <cell r="G475">
            <v>591.42999999999995</v>
          </cell>
          <cell r="H475">
            <v>101388.06</v>
          </cell>
          <cell r="I475">
            <v>108625.14</v>
          </cell>
          <cell r="J475">
            <v>1</v>
          </cell>
        </row>
        <row r="476">
          <cell r="A476" t="str">
            <v>36225AA91</v>
          </cell>
          <cell r="B476" t="str">
            <v>36225AA91</v>
          </cell>
          <cell r="C476">
            <v>6.5</v>
          </cell>
          <cell r="D476">
            <v>45519</v>
          </cell>
          <cell r="E476" t="str">
            <v>GNMA POOL# 780032</v>
          </cell>
          <cell r="F476">
            <v>103.729</v>
          </cell>
          <cell r="G476">
            <v>29196.63</v>
          </cell>
          <cell r="H476">
            <v>5390147.5599999996</v>
          </cell>
          <cell r="I476">
            <v>5591146.1600000001</v>
          </cell>
          <cell r="J476">
            <v>1</v>
          </cell>
        </row>
        <row r="477">
          <cell r="A477" t="str">
            <v>36225ABA7</v>
          </cell>
          <cell r="B477" t="str">
            <v>36225ABA7</v>
          </cell>
          <cell r="C477">
            <v>6.5</v>
          </cell>
          <cell r="D477">
            <v>45488</v>
          </cell>
          <cell r="E477" t="str">
            <v>GNMA POOL# 780033</v>
          </cell>
          <cell r="F477">
            <v>103.729</v>
          </cell>
          <cell r="G477">
            <v>58513.79</v>
          </cell>
          <cell r="H477">
            <v>10802546.09</v>
          </cell>
          <cell r="I477">
            <v>11205373.029999999</v>
          </cell>
          <cell r="J477">
            <v>1</v>
          </cell>
        </row>
        <row r="478">
          <cell r="A478" t="str">
            <v>36225AK25</v>
          </cell>
          <cell r="B478" t="str">
            <v>36225AK25</v>
          </cell>
          <cell r="C478">
            <v>6</v>
          </cell>
          <cell r="D478">
            <v>40558</v>
          </cell>
          <cell r="E478" t="str">
            <v>GNMA POOL# 780313</v>
          </cell>
          <cell r="F478">
            <v>104.422</v>
          </cell>
          <cell r="G478">
            <v>11445.85</v>
          </cell>
          <cell r="H478">
            <v>2289170.9700000002</v>
          </cell>
          <cell r="I478">
            <v>2390398.11</v>
          </cell>
          <cell r="J478">
            <v>1</v>
          </cell>
        </row>
        <row r="479">
          <cell r="A479" t="str">
            <v>36225AL73</v>
          </cell>
          <cell r="B479" t="str">
            <v>36225AL73</v>
          </cell>
          <cell r="C479">
            <v>6.5</v>
          </cell>
          <cell r="D479">
            <v>39948</v>
          </cell>
          <cell r="E479" t="str">
            <v>GNMA POOL# 780350</v>
          </cell>
          <cell r="F479">
            <v>105.429</v>
          </cell>
          <cell r="G479">
            <v>3589.03</v>
          </cell>
          <cell r="H479">
            <v>662589.78</v>
          </cell>
          <cell r="I479">
            <v>698561.78</v>
          </cell>
          <cell r="J479">
            <v>1</v>
          </cell>
        </row>
        <row r="480">
          <cell r="A480" t="str">
            <v>36225AP46</v>
          </cell>
          <cell r="B480" t="str">
            <v>36225AP46</v>
          </cell>
          <cell r="C480">
            <v>8</v>
          </cell>
          <cell r="D480">
            <v>39217</v>
          </cell>
          <cell r="E480" t="str">
            <v>GNMA POOL# 780443</v>
          </cell>
          <cell r="F480">
            <v>105.69</v>
          </cell>
          <cell r="G480">
            <v>20070.330000000002</v>
          </cell>
          <cell r="H480">
            <v>3010549.56</v>
          </cell>
          <cell r="I480">
            <v>3181849.83</v>
          </cell>
          <cell r="J480">
            <v>1</v>
          </cell>
        </row>
        <row r="481">
          <cell r="A481" t="str">
            <v>36225AQP8</v>
          </cell>
          <cell r="B481" t="str">
            <v>36225AQP8</v>
          </cell>
          <cell r="C481">
            <v>7.5</v>
          </cell>
          <cell r="D481">
            <v>39979</v>
          </cell>
          <cell r="E481" t="str">
            <v>GNMA POOL# 780462</v>
          </cell>
          <cell r="F481">
            <v>107.43300000000001</v>
          </cell>
          <cell r="G481">
            <v>4098.7700000000004</v>
          </cell>
          <cell r="H481">
            <v>655803.61</v>
          </cell>
          <cell r="I481">
            <v>704549.49</v>
          </cell>
          <cell r="J481">
            <v>1</v>
          </cell>
        </row>
        <row r="482">
          <cell r="A482" t="str">
            <v>36225AZT0</v>
          </cell>
          <cell r="B482" t="str">
            <v>36225AZT0</v>
          </cell>
          <cell r="C482">
            <v>6.5</v>
          </cell>
          <cell r="D482">
            <v>41348</v>
          </cell>
          <cell r="E482" t="str">
            <v>GNMA POOL# 780754</v>
          </cell>
          <cell r="F482">
            <v>104.958</v>
          </cell>
          <cell r="G482">
            <v>114022.64</v>
          </cell>
          <cell r="H482">
            <v>21050333.109999999</v>
          </cell>
          <cell r="I482">
            <v>22094008.629999999</v>
          </cell>
          <cell r="J482">
            <v>1</v>
          </cell>
        </row>
        <row r="483">
          <cell r="A483" t="str">
            <v>36225BRE0</v>
          </cell>
          <cell r="B483" t="str">
            <v>36225BRE0</v>
          </cell>
          <cell r="C483">
            <v>7.5</v>
          </cell>
          <cell r="D483">
            <v>42658</v>
          </cell>
          <cell r="E483" t="str">
            <v>GNMA POOL# 781385</v>
          </cell>
          <cell r="F483">
            <v>106.425</v>
          </cell>
          <cell r="G483">
            <v>71922.7</v>
          </cell>
          <cell r="H483">
            <v>11507631.460000001</v>
          </cell>
          <cell r="I483">
            <v>12246996.779999999</v>
          </cell>
          <cell r="J483">
            <v>1</v>
          </cell>
        </row>
        <row r="484">
          <cell r="A484" t="str">
            <v>3837H0MG5</v>
          </cell>
          <cell r="B484" t="str">
            <v>3837H0MG5</v>
          </cell>
          <cell r="C484">
            <v>7</v>
          </cell>
          <cell r="D484">
            <v>44485</v>
          </cell>
          <cell r="E484" t="str">
            <v>GNR      19964    B</v>
          </cell>
          <cell r="F484">
            <v>100.015</v>
          </cell>
          <cell r="G484">
            <v>6655.75</v>
          </cell>
          <cell r="H484">
            <v>1140985.71</v>
          </cell>
          <cell r="I484">
            <v>1141156.8600000001</v>
          </cell>
          <cell r="J484">
            <v>1</v>
          </cell>
        </row>
        <row r="485">
          <cell r="A485" t="str">
            <v>3837H0MM2</v>
          </cell>
          <cell r="B485" t="str">
            <v>3837H0MM2</v>
          </cell>
          <cell r="C485">
            <v>7</v>
          </cell>
          <cell r="D485">
            <v>44728</v>
          </cell>
          <cell r="E485" t="str">
            <v>GNR      19964    H</v>
          </cell>
          <cell r="F485">
            <v>100.764</v>
          </cell>
          <cell r="G485">
            <v>13267.18</v>
          </cell>
          <cell r="H485">
            <v>2274373.69</v>
          </cell>
          <cell r="I485">
            <v>2291749.9</v>
          </cell>
          <cell r="J485">
            <v>1</v>
          </cell>
        </row>
        <row r="486">
          <cell r="A486" t="str">
            <v>3837H0NM1</v>
          </cell>
          <cell r="B486" t="str">
            <v>3837H0NM1</v>
          </cell>
          <cell r="C486">
            <v>6.5</v>
          </cell>
          <cell r="D486">
            <v>43024</v>
          </cell>
          <cell r="E486" t="str">
            <v>GNR      19966    PE</v>
          </cell>
          <cell r="F486">
            <v>101.47199999999999</v>
          </cell>
          <cell r="G486">
            <v>14831.79</v>
          </cell>
          <cell r="H486">
            <v>2738177.24</v>
          </cell>
          <cell r="I486">
            <v>2778483.21</v>
          </cell>
          <cell r="J486">
            <v>1</v>
          </cell>
        </row>
        <row r="487">
          <cell r="A487" t="str">
            <v>3837H1PF2</v>
          </cell>
          <cell r="B487" t="str">
            <v>3837H1PF2</v>
          </cell>
          <cell r="C487">
            <v>6.5</v>
          </cell>
          <cell r="D487">
            <v>45097</v>
          </cell>
          <cell r="E487" t="str">
            <v>GNR      199814   PB</v>
          </cell>
          <cell r="F487">
            <v>102.67100000000001</v>
          </cell>
          <cell r="G487">
            <v>12690.99</v>
          </cell>
          <cell r="H487">
            <v>2342952.1</v>
          </cell>
          <cell r="I487">
            <v>2405532.35</v>
          </cell>
          <cell r="J487">
            <v>1</v>
          </cell>
        </row>
        <row r="488">
          <cell r="A488" t="str">
            <v>3837H3D53</v>
          </cell>
          <cell r="B488" t="str">
            <v>3837H3D53</v>
          </cell>
          <cell r="C488">
            <v>7.5</v>
          </cell>
          <cell r="D488">
            <v>39222</v>
          </cell>
          <cell r="E488" t="str">
            <v>GNR      20002    VC</v>
          </cell>
          <cell r="F488">
            <v>105.664</v>
          </cell>
          <cell r="G488">
            <v>30172.06</v>
          </cell>
          <cell r="H488">
            <v>4827529.6100000003</v>
          </cell>
          <cell r="I488">
            <v>5100960.8899999997</v>
          </cell>
          <cell r="J488">
            <v>1</v>
          </cell>
        </row>
        <row r="489">
          <cell r="A489" t="str">
            <v>3837H4AJ4</v>
          </cell>
          <cell r="B489" t="str">
            <v>3837H4AJ4</v>
          </cell>
          <cell r="C489">
            <v>7.5</v>
          </cell>
          <cell r="D489">
            <v>38949</v>
          </cell>
          <cell r="E489" t="str">
            <v>GNR      20006    VA</v>
          </cell>
          <cell r="F489">
            <v>101.211</v>
          </cell>
          <cell r="G489">
            <v>52482.64</v>
          </cell>
          <cell r="H489">
            <v>8397222.6899999995</v>
          </cell>
          <cell r="I489">
            <v>8498913.0600000005</v>
          </cell>
          <cell r="J489">
            <v>1</v>
          </cell>
        </row>
        <row r="490">
          <cell r="A490" t="str">
            <v>3837H4MY8</v>
          </cell>
          <cell r="B490" t="str">
            <v>3837H4MY8</v>
          </cell>
          <cell r="C490">
            <v>8</v>
          </cell>
          <cell r="D490">
            <v>46680</v>
          </cell>
          <cell r="E490" t="str">
            <v>GNR      20009    C</v>
          </cell>
          <cell r="F490">
            <v>100.038</v>
          </cell>
          <cell r="G490">
            <v>12067.26</v>
          </cell>
          <cell r="H490">
            <v>1810088.41</v>
          </cell>
          <cell r="I490">
            <v>1810776.24</v>
          </cell>
          <cell r="J490">
            <v>1</v>
          </cell>
        </row>
        <row r="491">
          <cell r="A491" t="str">
            <v>3837H4ZY4</v>
          </cell>
          <cell r="B491" t="str">
            <v>3837H4ZY4</v>
          </cell>
          <cell r="C491">
            <v>7.75</v>
          </cell>
          <cell r="D491">
            <v>40653</v>
          </cell>
          <cell r="E491" t="str">
            <v>GNR      200026   VA</v>
          </cell>
          <cell r="F491">
            <v>102.185</v>
          </cell>
          <cell r="G491">
            <v>75731.69</v>
          </cell>
          <cell r="H491">
            <v>11726197.4</v>
          </cell>
          <cell r="I491">
            <v>11982414.810000001</v>
          </cell>
          <cell r="J491">
            <v>1</v>
          </cell>
        </row>
        <row r="492">
          <cell r="A492" t="str">
            <v>US45950VAG14</v>
          </cell>
          <cell r="B492" t="str">
            <v>45950VAG1</v>
          </cell>
          <cell r="C492">
            <v>7.125</v>
          </cell>
          <cell r="D492">
            <v>38448</v>
          </cell>
          <cell r="E492" t="str">
            <v>INTERNATIONAL FINANCE CORPORAT</v>
          </cell>
          <cell r="F492">
            <v>110.722267</v>
          </cell>
          <cell r="G492">
            <v>227604.17</v>
          </cell>
          <cell r="H492">
            <v>10000000</v>
          </cell>
          <cell r="I492">
            <v>11072226.699999999</v>
          </cell>
          <cell r="J492">
            <v>1</v>
          </cell>
        </row>
        <row r="493">
          <cell r="A493" t="str">
            <v>BE0000275819</v>
          </cell>
          <cell r="B493">
            <v>4177126</v>
          </cell>
          <cell r="C493">
            <v>7.75</v>
          </cell>
          <cell r="D493">
            <v>38275</v>
          </cell>
          <cell r="E493" t="str">
            <v>BGB7.75 10/15/04</v>
          </cell>
          <cell r="F493">
            <v>106.113259</v>
          </cell>
          <cell r="G493">
            <v>306815.07</v>
          </cell>
          <cell r="H493">
            <v>5000000</v>
          </cell>
          <cell r="I493">
            <v>5305662.9400000004</v>
          </cell>
          <cell r="J493">
            <v>1.019992</v>
          </cell>
        </row>
        <row r="494">
          <cell r="A494" t="str">
            <v>DE0001134963</v>
          </cell>
          <cell r="B494">
            <v>4367381</v>
          </cell>
          <cell r="C494">
            <v>7.375</v>
          </cell>
          <cell r="D494">
            <v>38355</v>
          </cell>
          <cell r="F494">
            <v>106.021727</v>
          </cell>
          <cell r="G494">
            <v>274491.44</v>
          </cell>
          <cell r="H494">
            <v>6500000</v>
          </cell>
          <cell r="I494">
            <v>6891412.2400000002</v>
          </cell>
          <cell r="J494">
            <v>1.019992</v>
          </cell>
        </row>
        <row r="495">
          <cell r="A495" t="str">
            <v>DE0001141356</v>
          </cell>
          <cell r="B495">
            <v>5981315</v>
          </cell>
          <cell r="C495">
            <v>5</v>
          </cell>
          <cell r="D495">
            <v>38492</v>
          </cell>
          <cell r="F495">
            <v>101.07896700000001</v>
          </cell>
          <cell r="G495">
            <v>9863.01</v>
          </cell>
          <cell r="H495">
            <v>1000000</v>
          </cell>
          <cell r="I495">
            <v>1010789.67</v>
          </cell>
          <cell r="J495">
            <v>1.019992</v>
          </cell>
        </row>
        <row r="496">
          <cell r="A496" t="str">
            <v>DK0009917833</v>
          </cell>
          <cell r="B496">
            <v>4257341</v>
          </cell>
          <cell r="C496">
            <v>7</v>
          </cell>
          <cell r="D496">
            <v>38336</v>
          </cell>
          <cell r="E496" t="str">
            <v>KINGDOM OF DENMARK</v>
          </cell>
          <cell r="F496">
            <v>14.022074</v>
          </cell>
          <cell r="G496">
            <v>1749041.1</v>
          </cell>
          <cell r="H496">
            <v>40000000</v>
          </cell>
          <cell r="I496">
            <v>5608829.7699999996</v>
          </cell>
          <cell r="J496">
            <v>7.5774999999999997</v>
          </cell>
        </row>
        <row r="497">
          <cell r="A497" t="str">
            <v>FR0000499311</v>
          </cell>
          <cell r="B497">
            <v>5961481</v>
          </cell>
          <cell r="C497">
            <v>3.5380007999999998</v>
          </cell>
          <cell r="D497">
            <v>38449</v>
          </cell>
          <cell r="E497" t="str">
            <v>CAISSE NATIONALE DES CAISSES D</v>
          </cell>
          <cell r="F497">
            <v>98.030180999999999</v>
          </cell>
          <cell r="G497">
            <v>2260.39</v>
          </cell>
          <cell r="H497">
            <v>1000000</v>
          </cell>
          <cell r="I497">
            <v>980301.81</v>
          </cell>
          <cell r="J497">
            <v>1.019992</v>
          </cell>
        </row>
        <row r="498">
          <cell r="A498" t="str">
            <v>FR0101659813</v>
          </cell>
          <cell r="B498">
            <v>5914559</v>
          </cell>
          <cell r="C498">
            <v>5</v>
          </cell>
          <cell r="D498">
            <v>38545</v>
          </cell>
          <cell r="E498" t="str">
            <v>BTNS 5 07/12/05</v>
          </cell>
          <cell r="F498">
            <v>100.961123</v>
          </cell>
          <cell r="G498">
            <v>5205.4799999999996</v>
          </cell>
          <cell r="H498">
            <v>2000000</v>
          </cell>
          <cell r="I498">
            <v>2019222.46</v>
          </cell>
          <cell r="J498">
            <v>1.019992</v>
          </cell>
        </row>
        <row r="499">
          <cell r="A499" t="str">
            <v>FR0104446457</v>
          </cell>
          <cell r="B499">
            <v>7389326</v>
          </cell>
          <cell r="C499">
            <v>0</v>
          </cell>
          <cell r="D499">
            <v>37497</v>
          </cell>
          <cell r="E499" t="str">
            <v>FRANCE (REPUBLIC OF)</v>
          </cell>
          <cell r="F499">
            <v>97.451426999999995</v>
          </cell>
          <cell r="G499">
            <v>34795.01</v>
          </cell>
          <cell r="H499">
            <v>11000000</v>
          </cell>
          <cell r="I499">
            <v>10719656.949999999</v>
          </cell>
          <cell r="J499">
            <v>1.019992</v>
          </cell>
        </row>
        <row r="500">
          <cell r="A500" t="str">
            <v>FR0104446564</v>
          </cell>
          <cell r="B500">
            <v>7391729</v>
          </cell>
          <cell r="C500">
            <v>0</v>
          </cell>
          <cell r="D500">
            <v>37617</v>
          </cell>
          <cell r="E500" t="str">
            <v>FRANCE (REPUBLIC OF)</v>
          </cell>
          <cell r="F500">
            <v>96.413407000000007</v>
          </cell>
          <cell r="G500">
            <v>11925.07</v>
          </cell>
          <cell r="H500">
            <v>4000000</v>
          </cell>
          <cell r="I500">
            <v>3856536.3</v>
          </cell>
          <cell r="J500">
            <v>1.019992</v>
          </cell>
        </row>
        <row r="501">
          <cell r="A501" t="str">
            <v>IT0001305454</v>
          </cell>
          <cell r="B501">
            <v>5631416</v>
          </cell>
          <cell r="C501">
            <v>3.25</v>
          </cell>
          <cell r="D501">
            <v>38018</v>
          </cell>
          <cell r="F501">
            <v>97.654467999999994</v>
          </cell>
          <cell r="G501">
            <v>11312.15</v>
          </cell>
          <cell r="H501">
            <v>700000</v>
          </cell>
          <cell r="I501">
            <v>683581.27</v>
          </cell>
          <cell r="J501">
            <v>1.019992</v>
          </cell>
        </row>
        <row r="502">
          <cell r="A502" t="str">
            <v>IT0001326567</v>
          </cell>
          <cell r="B502">
            <v>5677120</v>
          </cell>
          <cell r="C502">
            <v>3.25</v>
          </cell>
          <cell r="D502">
            <v>38092</v>
          </cell>
          <cell r="E502" t="str">
            <v>BTPS 3.25 04/15/04</v>
          </cell>
          <cell r="F502">
            <v>97.518013999999994</v>
          </cell>
          <cell r="G502">
            <v>57008.2</v>
          </cell>
          <cell r="H502">
            <v>6000000</v>
          </cell>
          <cell r="I502">
            <v>5851080.8300000001</v>
          </cell>
          <cell r="J502">
            <v>1.019992</v>
          </cell>
        </row>
        <row r="503">
          <cell r="A503" t="str">
            <v>IT0003101992</v>
          </cell>
          <cell r="B503">
            <v>7109289</v>
          </cell>
          <cell r="C503">
            <v>4.5</v>
          </cell>
          <cell r="D503">
            <v>38061</v>
          </cell>
          <cell r="F503">
            <v>99.455485999999993</v>
          </cell>
          <cell r="G503">
            <v>101250</v>
          </cell>
          <cell r="H503">
            <v>6000000</v>
          </cell>
          <cell r="I503">
            <v>5967329.1600000001</v>
          </cell>
          <cell r="J503">
            <v>1.019992</v>
          </cell>
        </row>
        <row r="504">
          <cell r="A504" t="str">
            <v>LU0002911708</v>
          </cell>
          <cell r="B504" t="str">
            <v>Y03382CB5</v>
          </cell>
          <cell r="C504">
            <v>0</v>
          </cell>
          <cell r="D504">
            <v>38230</v>
          </cell>
          <cell r="E504" t="str">
            <v>ASIAN DEVELOPMENT BANK</v>
          </cell>
          <cell r="F504">
            <v>94.362324999999998</v>
          </cell>
          <cell r="G504">
            <v>0</v>
          </cell>
          <cell r="H504">
            <v>10000000</v>
          </cell>
          <cell r="I504">
            <v>9436232.5</v>
          </cell>
          <cell r="J504">
            <v>1</v>
          </cell>
        </row>
        <row r="505">
          <cell r="A505" t="str">
            <v>NL0000102663</v>
          </cell>
          <cell r="B505">
            <v>7300424</v>
          </cell>
          <cell r="C505">
            <v>4</v>
          </cell>
          <cell r="D505">
            <v>38548</v>
          </cell>
          <cell r="E505" t="str">
            <v>NETHERLANDS (KINGDOM OF THE)</v>
          </cell>
          <cell r="F505">
            <v>98.110750999999993</v>
          </cell>
          <cell r="G505">
            <v>57271.23</v>
          </cell>
          <cell r="H505">
            <v>2600000</v>
          </cell>
          <cell r="I505">
            <v>2550879.5299999998</v>
          </cell>
          <cell r="J505">
            <v>1.019992</v>
          </cell>
        </row>
        <row r="506">
          <cell r="A506" t="str">
            <v>SE0000306805</v>
          </cell>
          <cell r="B506">
            <v>5031607</v>
          </cell>
          <cell r="C506">
            <v>4.40212</v>
          </cell>
          <cell r="D506">
            <v>39783</v>
          </cell>
          <cell r="F506">
            <v>12.170775000000001</v>
          </cell>
          <cell r="G506">
            <v>3064599.16</v>
          </cell>
          <cell r="H506">
            <v>105000000</v>
          </cell>
          <cell r="I506">
            <v>12779313.939999999</v>
          </cell>
          <cell r="J506">
            <v>9.5086999999999993</v>
          </cell>
        </row>
        <row r="507">
          <cell r="A507" t="str">
            <v>SE0000555955</v>
          </cell>
          <cell r="B507">
            <v>5681251</v>
          </cell>
          <cell r="C507">
            <v>3.7316474999999998</v>
          </cell>
          <cell r="D507">
            <v>42339</v>
          </cell>
          <cell r="F507">
            <v>11.244400000000001</v>
          </cell>
          <cell r="G507">
            <v>494826.68</v>
          </cell>
          <cell r="H507">
            <v>20000000</v>
          </cell>
          <cell r="I507">
            <v>2248879.9700000002</v>
          </cell>
          <cell r="J507">
            <v>9.5086999999999993</v>
          </cell>
        </row>
        <row r="508">
          <cell r="A508" t="str">
            <v>US008281AK33</v>
          </cell>
          <cell r="B508" t="str">
            <v>008281AK3</v>
          </cell>
          <cell r="C508">
            <v>6.75</v>
          </cell>
          <cell r="D508">
            <v>38261</v>
          </cell>
          <cell r="E508" t="str">
            <v>AFRICAN DEVELOPMENT BANK</v>
          </cell>
          <cell r="F508">
            <v>107.839348</v>
          </cell>
          <cell r="G508">
            <v>135000</v>
          </cell>
          <cell r="H508">
            <v>6000000</v>
          </cell>
          <cell r="I508">
            <v>6470360.8799999999</v>
          </cell>
          <cell r="J508">
            <v>1</v>
          </cell>
        </row>
        <row r="509">
          <cell r="A509" t="str">
            <v>US312923S716</v>
          </cell>
          <cell r="B509" t="str">
            <v>312923S71</v>
          </cell>
          <cell r="C509">
            <v>5.625</v>
          </cell>
          <cell r="D509">
            <v>38888</v>
          </cell>
          <cell r="E509" t="str">
            <v>FEDERAL HOME LOAN MORTGAGE COR</v>
          </cell>
          <cell r="F509">
            <v>103.10289</v>
          </cell>
          <cell r="G509">
            <v>89687.5</v>
          </cell>
          <cell r="H509">
            <v>14000000</v>
          </cell>
          <cell r="I509">
            <v>14434404.6</v>
          </cell>
          <cell r="J509">
            <v>1</v>
          </cell>
        </row>
        <row r="510">
          <cell r="A510" t="str">
            <v>US312924BB81</v>
          </cell>
          <cell r="B510" t="str">
            <v>312924BB8</v>
          </cell>
          <cell r="C510">
            <v>5.375</v>
          </cell>
          <cell r="D510">
            <v>38945</v>
          </cell>
          <cell r="E510" t="str">
            <v>FEDERAL HOME LOAN MORTGAGE COR</v>
          </cell>
          <cell r="F510">
            <v>104.882965</v>
          </cell>
          <cell r="G510">
            <v>221718.75</v>
          </cell>
          <cell r="H510">
            <v>9000000</v>
          </cell>
          <cell r="I510">
            <v>9439466.8499999996</v>
          </cell>
          <cell r="J510">
            <v>1</v>
          </cell>
        </row>
        <row r="511">
          <cell r="A511" t="str">
            <v>US312925FF25</v>
          </cell>
          <cell r="B511" t="str">
            <v>312925FF2</v>
          </cell>
          <cell r="C511">
            <v>4.625</v>
          </cell>
          <cell r="D511">
            <v>38453</v>
          </cell>
          <cell r="E511" t="str">
            <v>FEDERAL HOME LOAN MORTGAGE COR</v>
          </cell>
          <cell r="F511">
            <v>101.758453</v>
          </cell>
          <cell r="G511">
            <v>113055.56</v>
          </cell>
          <cell r="H511">
            <v>8000000</v>
          </cell>
          <cell r="I511">
            <v>8140676.2400000002</v>
          </cell>
          <cell r="J511">
            <v>1</v>
          </cell>
        </row>
        <row r="512">
          <cell r="A512" t="str">
            <v>US31359MLN10</v>
          </cell>
          <cell r="B512" t="str">
            <v>31359MLN1</v>
          </cell>
          <cell r="C512">
            <v>4</v>
          </cell>
          <cell r="D512">
            <v>39038</v>
          </cell>
          <cell r="E512" t="str">
            <v>FEDERAL NATIONAL MORTGAGE ASSO</v>
          </cell>
          <cell r="F512">
            <v>100.45026900000001</v>
          </cell>
          <cell r="G512">
            <v>8222.2199999999993</v>
          </cell>
          <cell r="H512">
            <v>1000000</v>
          </cell>
          <cell r="I512">
            <v>1004502.69</v>
          </cell>
          <cell r="J512">
            <v>1</v>
          </cell>
        </row>
        <row r="513">
          <cell r="A513" t="str">
            <v>US31359MNQ23</v>
          </cell>
          <cell r="B513" t="str">
            <v>31359MNQ2</v>
          </cell>
          <cell r="C513">
            <v>3</v>
          </cell>
          <cell r="D513">
            <v>38197</v>
          </cell>
          <cell r="E513" t="str">
            <v>FEDERAL NATIONAL MORTGAGE ASSO</v>
          </cell>
          <cell r="F513">
            <v>100.050995</v>
          </cell>
          <cell r="G513">
            <v>333.33</v>
          </cell>
          <cell r="H513">
            <v>2000000</v>
          </cell>
          <cell r="I513">
            <v>2001019.9</v>
          </cell>
          <cell r="J513">
            <v>1</v>
          </cell>
        </row>
        <row r="514">
          <cell r="A514" t="str">
            <v>US3136F03X87</v>
          </cell>
          <cell r="B514" t="str">
            <v>3136F03X8</v>
          </cell>
          <cell r="C514">
            <v>3.875</v>
          </cell>
          <cell r="D514">
            <v>38677</v>
          </cell>
          <cell r="E514" t="str">
            <v>FEDERAL NATIONAL MORTGAGE ASSO</v>
          </cell>
          <cell r="F514">
            <v>100.85298899999999</v>
          </cell>
          <cell r="G514">
            <v>37673.61</v>
          </cell>
          <cell r="H514">
            <v>5000000</v>
          </cell>
          <cell r="I514">
            <v>5042649.45</v>
          </cell>
          <cell r="J514">
            <v>1</v>
          </cell>
        </row>
        <row r="515">
          <cell r="A515" t="str">
            <v>US3136F1K416</v>
          </cell>
          <cell r="B515" t="str">
            <v>3136F1K41</v>
          </cell>
          <cell r="C515">
            <v>4.1500000000000004</v>
          </cell>
          <cell r="D515">
            <v>38492</v>
          </cell>
          <cell r="E515" t="str">
            <v>FEDERAL NATIONAL MORTGAGE ASSO</v>
          </cell>
          <cell r="F515">
            <v>101.932716</v>
          </cell>
          <cell r="G515">
            <v>76117.919999999998</v>
          </cell>
          <cell r="H515">
            <v>9300000</v>
          </cell>
          <cell r="I515">
            <v>9479742.5899999999</v>
          </cell>
          <cell r="J515">
            <v>1</v>
          </cell>
        </row>
        <row r="516">
          <cell r="A516" t="str">
            <v>US458182CF76</v>
          </cell>
          <cell r="B516" t="str">
            <v>458182CF7</v>
          </cell>
          <cell r="C516">
            <v>5.125</v>
          </cell>
          <cell r="D516">
            <v>38022</v>
          </cell>
          <cell r="E516" t="str">
            <v>INTER-AMERICAN DEVELOPMENT BAN</v>
          </cell>
          <cell r="F516">
            <v>104.12004899999999</v>
          </cell>
          <cell r="G516">
            <v>361241.32</v>
          </cell>
          <cell r="H516">
            <v>14500000</v>
          </cell>
          <cell r="I516">
            <v>15097407.109999999</v>
          </cell>
          <cell r="J516">
            <v>1</v>
          </cell>
        </row>
        <row r="517">
          <cell r="A517" t="str">
            <v>US459056QA84</v>
          </cell>
          <cell r="B517" t="str">
            <v>459056QA8</v>
          </cell>
          <cell r="C517">
            <v>7</v>
          </cell>
          <cell r="D517">
            <v>38379</v>
          </cell>
          <cell r="E517" t="str">
            <v>WORLD BANK (INTL BANK FOR RECO</v>
          </cell>
          <cell r="F517">
            <v>110.06972500000001</v>
          </cell>
          <cell r="G517">
            <v>11005.56</v>
          </cell>
          <cell r="H517">
            <v>14150000</v>
          </cell>
          <cell r="I517">
            <v>15574866.09</v>
          </cell>
          <cell r="J517">
            <v>1</v>
          </cell>
        </row>
        <row r="518">
          <cell r="A518" t="str">
            <v>US465410AG35</v>
          </cell>
          <cell r="B518" t="str">
            <v>465410AG3</v>
          </cell>
          <cell r="C518">
            <v>6</v>
          </cell>
          <cell r="D518">
            <v>37891</v>
          </cell>
          <cell r="E518" t="str">
            <v>ITALY</v>
          </cell>
          <cell r="F518">
            <v>104.532661</v>
          </cell>
          <cell r="G518">
            <v>102500</v>
          </cell>
          <cell r="H518">
            <v>5000000</v>
          </cell>
          <cell r="I518">
            <v>5226633.05</v>
          </cell>
          <cell r="J518">
            <v>1</v>
          </cell>
        </row>
        <row r="519">
          <cell r="A519" t="str">
            <v>US9128273T70</v>
          </cell>
          <cell r="B519" t="str">
            <v>9128273T7</v>
          </cell>
          <cell r="C519">
            <v>3.9842377999999998</v>
          </cell>
          <cell r="D519">
            <v>39462</v>
          </cell>
          <cell r="E519" t="str">
            <v>TII 3.625 01/15/08</v>
          </cell>
          <cell r="F519">
            <v>118.4224</v>
          </cell>
          <cell r="G519">
            <v>11003.05</v>
          </cell>
          <cell r="H519">
            <v>6300000</v>
          </cell>
          <cell r="I519">
            <v>7460611.2000000002</v>
          </cell>
          <cell r="J519">
            <v>1</v>
          </cell>
        </row>
        <row r="520">
          <cell r="A520" t="str">
            <v>US9128274Y56</v>
          </cell>
          <cell r="B520" t="str">
            <v>9128274Y5</v>
          </cell>
          <cell r="C520">
            <v>4.1954998000000003</v>
          </cell>
          <cell r="D520">
            <v>39828</v>
          </cell>
          <cell r="F520">
            <v>118.250547</v>
          </cell>
          <cell r="G520">
            <v>18391.23</v>
          </cell>
          <cell r="H520">
            <v>10000000</v>
          </cell>
          <cell r="I520">
            <v>11825054.720000001</v>
          </cell>
          <cell r="J520">
            <v>1</v>
          </cell>
        </row>
        <row r="521">
          <cell r="A521" t="str">
            <v>US9128275W81</v>
          </cell>
          <cell r="B521" t="str">
            <v>9128275W8</v>
          </cell>
          <cell r="C521">
            <v>4.4854083500000002</v>
          </cell>
          <cell r="D521">
            <v>40193</v>
          </cell>
          <cell r="E521" t="str">
            <v>TII 4.25 01/15/10</v>
          </cell>
          <cell r="F521">
            <v>117.9555</v>
          </cell>
          <cell r="G521">
            <v>29001.54</v>
          </cell>
          <cell r="H521">
            <v>14750000</v>
          </cell>
          <cell r="I521">
            <v>17398436.25</v>
          </cell>
          <cell r="J521">
            <v>1</v>
          </cell>
        </row>
        <row r="522">
          <cell r="A522" t="str">
            <v>US9128275Z13</v>
          </cell>
          <cell r="B522" t="str">
            <v>9128275Z1</v>
          </cell>
          <cell r="C522">
            <v>6.5</v>
          </cell>
          <cell r="D522">
            <v>40224</v>
          </cell>
          <cell r="E522" t="str">
            <v>US TREASURY NOTES</v>
          </cell>
          <cell r="F522">
            <v>100</v>
          </cell>
          <cell r="G522">
            <v>0</v>
          </cell>
          <cell r="H522">
            <v>-0.01</v>
          </cell>
          <cell r="I522">
            <v>-0.01</v>
          </cell>
          <cell r="J522">
            <v>1</v>
          </cell>
        </row>
        <row r="523">
          <cell r="A523" t="str">
            <v>US9128276D91</v>
          </cell>
          <cell r="B523" t="str">
            <v>9128276D9</v>
          </cell>
          <cell r="C523">
            <v>6.75</v>
          </cell>
          <cell r="D523">
            <v>38487</v>
          </cell>
          <cell r="E523" t="str">
            <v>UNITED STATES TREASURY</v>
          </cell>
          <cell r="F523">
            <v>110.738007</v>
          </cell>
          <cell r="G523">
            <v>776800.27</v>
          </cell>
          <cell r="H523">
            <v>55000000</v>
          </cell>
          <cell r="I523">
            <v>60905903.850000001</v>
          </cell>
          <cell r="J523">
            <v>1</v>
          </cell>
        </row>
        <row r="524">
          <cell r="A524" t="str">
            <v>US9128277F31</v>
          </cell>
          <cell r="B524" t="str">
            <v>9128277F3</v>
          </cell>
          <cell r="C524">
            <v>3.5</v>
          </cell>
          <cell r="D524">
            <v>39036</v>
          </cell>
          <cell r="E524" t="str">
            <v>UNITED STATES (OF AMERICA)</v>
          </cell>
          <cell r="F524">
            <v>100.663994</v>
          </cell>
          <cell r="G524">
            <v>65910.33</v>
          </cell>
          <cell r="H524">
            <v>13999999.99</v>
          </cell>
          <cell r="I524">
            <v>14092959.15</v>
          </cell>
          <cell r="J524">
            <v>1</v>
          </cell>
        </row>
        <row r="525">
          <cell r="A525" t="str">
            <v>US9128277K26</v>
          </cell>
          <cell r="B525" t="str">
            <v>9128277K2</v>
          </cell>
          <cell r="C525">
            <v>3</v>
          </cell>
          <cell r="D525">
            <v>38017</v>
          </cell>
          <cell r="E525" t="str">
            <v>UST 3 01/31/04</v>
          </cell>
          <cell r="F525">
            <v>101.567993</v>
          </cell>
          <cell r="G525">
            <v>0</v>
          </cell>
          <cell r="H525">
            <v>6000000</v>
          </cell>
          <cell r="I525">
            <v>6094079.5800000001</v>
          </cell>
          <cell r="J525">
            <v>1</v>
          </cell>
        </row>
        <row r="526">
          <cell r="A526" t="str">
            <v>US912828AC44</v>
          </cell>
          <cell r="B526" t="str">
            <v>912828AC4</v>
          </cell>
          <cell r="C526">
            <v>4.375</v>
          </cell>
          <cell r="D526">
            <v>39217</v>
          </cell>
          <cell r="E526" t="str">
            <v>UNITED STATES (OF AMERICA)</v>
          </cell>
          <cell r="F526">
            <v>104.031006</v>
          </cell>
          <cell r="G526">
            <v>183084.24</v>
          </cell>
          <cell r="H526">
            <v>20000000</v>
          </cell>
          <cell r="I526">
            <v>20806201.199999999</v>
          </cell>
          <cell r="J526">
            <v>1</v>
          </cell>
        </row>
        <row r="527">
          <cell r="A527" t="str">
            <v>XS0049380032</v>
          </cell>
          <cell r="B527" t="str">
            <v>V05973BS6</v>
          </cell>
          <cell r="C527">
            <v>6.5</v>
          </cell>
          <cell r="D527">
            <v>38061</v>
          </cell>
          <cell r="F527">
            <v>106.10169999999999</v>
          </cell>
          <cell r="G527">
            <v>133336.67000000001</v>
          </cell>
          <cell r="H527">
            <v>5430000</v>
          </cell>
          <cell r="I527">
            <v>5761322.3099999996</v>
          </cell>
          <cell r="J527">
            <v>1</v>
          </cell>
        </row>
        <row r="528">
          <cell r="A528" t="str">
            <v>XS0054616262</v>
          </cell>
          <cell r="B528" t="str">
            <v>A52480P45</v>
          </cell>
          <cell r="C528">
            <v>8.25</v>
          </cell>
          <cell r="D528">
            <v>38357</v>
          </cell>
          <cell r="F528">
            <v>112.194625</v>
          </cell>
          <cell r="G528">
            <v>236041.67</v>
          </cell>
          <cell r="H528">
            <v>5000000</v>
          </cell>
          <cell r="I528">
            <v>5609731.25</v>
          </cell>
          <cell r="J528">
            <v>1</v>
          </cell>
        </row>
        <row r="529">
          <cell r="A529" t="str">
            <v>XS0054636963</v>
          </cell>
          <cell r="B529" t="str">
            <v>L0593NPW3</v>
          </cell>
          <cell r="C529">
            <v>8.25</v>
          </cell>
          <cell r="D529">
            <v>38341</v>
          </cell>
          <cell r="F529">
            <v>111.4551</v>
          </cell>
          <cell r="G529">
            <v>1012916.67</v>
          </cell>
          <cell r="H529">
            <v>20000000</v>
          </cell>
          <cell r="I529">
            <v>22291020</v>
          </cell>
          <cell r="J529">
            <v>1</v>
          </cell>
        </row>
        <row r="530">
          <cell r="A530" t="str">
            <v>XS0081337940</v>
          </cell>
          <cell r="B530" t="str">
            <v>TT3354947</v>
          </cell>
          <cell r="C530">
            <v>6.25</v>
          </cell>
          <cell r="D530">
            <v>37557</v>
          </cell>
          <cell r="E530" t="str">
            <v>AFRICAN DEVELOPMENT BANK</v>
          </cell>
          <cell r="F530">
            <v>100.93040000000001</v>
          </cell>
          <cell r="G530">
            <v>284375</v>
          </cell>
          <cell r="H530">
            <v>6000000</v>
          </cell>
          <cell r="I530">
            <v>6055824</v>
          </cell>
          <cell r="J530">
            <v>1</v>
          </cell>
        </row>
        <row r="531">
          <cell r="A531" t="str">
            <v>XS0092514560</v>
          </cell>
          <cell r="B531" t="str">
            <v>XS9251456</v>
          </cell>
          <cell r="C531">
            <v>5</v>
          </cell>
          <cell r="D531">
            <v>37945</v>
          </cell>
          <cell r="E531" t="str">
            <v>ITALY</v>
          </cell>
          <cell r="F531">
            <v>103.39660000000001</v>
          </cell>
          <cell r="G531">
            <v>174305.56</v>
          </cell>
          <cell r="H531">
            <v>5000000</v>
          </cell>
          <cell r="I531">
            <v>5169830</v>
          </cell>
          <cell r="J531">
            <v>1</v>
          </cell>
        </row>
        <row r="532">
          <cell r="A532" t="str">
            <v>XS0095462353</v>
          </cell>
          <cell r="B532" t="str">
            <v>U9871ELL5</v>
          </cell>
          <cell r="C532">
            <v>6</v>
          </cell>
          <cell r="D532">
            <v>38070</v>
          </cell>
          <cell r="E532" t="str">
            <v>INT BK RECON&amp;DEV</v>
          </cell>
          <cell r="F532">
            <v>105.7182</v>
          </cell>
          <cell r="G532">
            <v>317500</v>
          </cell>
          <cell r="H532">
            <v>15000000</v>
          </cell>
          <cell r="I532">
            <v>15857730</v>
          </cell>
          <cell r="J532">
            <v>1</v>
          </cell>
        </row>
        <row r="533">
          <cell r="A533" t="str">
            <v>XS0098876955</v>
          </cell>
          <cell r="B533">
            <v>5720080</v>
          </cell>
          <cell r="C533">
            <v>3.5650008</v>
          </cell>
          <cell r="D533">
            <v>38169</v>
          </cell>
          <cell r="E533" t="str">
            <v>NORDEA BANK DANMARK A/S</v>
          </cell>
          <cell r="F533">
            <v>98.088778000000005</v>
          </cell>
          <cell r="G533">
            <v>5825.21</v>
          </cell>
          <cell r="H533">
            <v>2000000</v>
          </cell>
          <cell r="I533">
            <v>1961775.56</v>
          </cell>
          <cell r="J533">
            <v>1.019992</v>
          </cell>
        </row>
        <row r="534">
          <cell r="A534" t="str">
            <v>XS0101868890</v>
          </cell>
          <cell r="B534" t="str">
            <v>EC1777589</v>
          </cell>
          <cell r="C534">
            <v>6.375</v>
          </cell>
          <cell r="D534">
            <v>37516</v>
          </cell>
          <cell r="E534" t="str">
            <v>FONDS SOCIAL DE DEVELOPPEMENT</v>
          </cell>
          <cell r="F534">
            <v>100.5167</v>
          </cell>
          <cell r="G534">
            <v>166812.5</v>
          </cell>
          <cell r="H534">
            <v>3000000</v>
          </cell>
          <cell r="I534">
            <v>3015501</v>
          </cell>
          <cell r="J534">
            <v>1</v>
          </cell>
        </row>
        <row r="535">
          <cell r="A535" t="str">
            <v>XS0142029510</v>
          </cell>
          <cell r="B535">
            <v>3129333</v>
          </cell>
          <cell r="C535">
            <v>3.4359983999999999</v>
          </cell>
          <cell r="D535">
            <v>38014</v>
          </cell>
          <cell r="E535" t="str">
            <v>BANK OF NOVA SCOTIA</v>
          </cell>
          <cell r="F535">
            <v>97.970904000000004</v>
          </cell>
          <cell r="G535">
            <v>515.4</v>
          </cell>
          <cell r="H535">
            <v>3000000</v>
          </cell>
          <cell r="I535">
            <v>2939127.11</v>
          </cell>
          <cell r="J535">
            <v>1.019992</v>
          </cell>
        </row>
        <row r="536">
          <cell r="A536" t="str">
            <v>XS0142391209</v>
          </cell>
          <cell r="B536" t="str">
            <v>XS4239120</v>
          </cell>
          <cell r="C536">
            <v>4.625</v>
          </cell>
          <cell r="D536">
            <v>39128</v>
          </cell>
          <cell r="E536" t="str">
            <v>FREDDIE MAC</v>
          </cell>
          <cell r="F536">
            <v>98.653445000000005</v>
          </cell>
          <cell r="G536">
            <v>24746.37</v>
          </cell>
          <cell r="H536">
            <v>1200000</v>
          </cell>
          <cell r="I536">
            <v>1183841.3400000001</v>
          </cell>
          <cell r="J536">
            <v>1.019992</v>
          </cell>
        </row>
        <row r="537">
          <cell r="A537" t="str">
            <v>XS0146883581</v>
          </cell>
          <cell r="B537">
            <v>7349643</v>
          </cell>
          <cell r="C537">
            <v>4.625</v>
          </cell>
          <cell r="D537">
            <v>38487</v>
          </cell>
          <cell r="E537" t="str">
            <v>FEDERAL HOME LOAN MORTGAGE COR</v>
          </cell>
          <cell r="F537">
            <v>99.463188000000002</v>
          </cell>
          <cell r="G537">
            <v>47828.07</v>
          </cell>
          <cell r="H537">
            <v>5000000</v>
          </cell>
          <cell r="I537">
            <v>4973159.4000000004</v>
          </cell>
          <cell r="J537">
            <v>1.019992</v>
          </cell>
        </row>
      </sheetData>
      <sheetData sheetId="2"/>
      <sheetData sheetId="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oficial"/>
      <sheetName val="EFE diciembre 2022"/>
      <sheetName val="1A"/>
      <sheetName val="Hoja de trabajo2021"/>
      <sheetName val="OME DIC.IEMBRE 2022"/>
      <sheetName val="Base monetaria"/>
      <sheetName val="1."/>
      <sheetName val="2.Tdp"/>
      <sheetName val="2. Tes"/>
      <sheetName val="2. Repos"/>
      <sheetName val="3."/>
      <sheetName val="4."/>
      <sheetName val="5."/>
      <sheetName val="6."/>
      <sheetName val="7."/>
      <sheetName val="8."/>
      <sheetName val="9."/>
      <sheetName val="10."/>
      <sheetName val="11."/>
      <sheetName val="12."/>
      <sheetName val="13."/>
      <sheetName val="Balanza Cambiaria RI"/>
      <sheetName val="Activos del plan"/>
      <sheetName val="Cuenta 16"/>
      <sheetName val="Balanza cambiaria"/>
      <sheetName val="Cuenta 25"/>
      <sheetName val="Estruc 816"/>
      <sheetName val="COMPARATIVO 2020-2021 USD"/>
      <sheetName val="COMPARATIVO 2020-2021 COP"/>
      <sheetName val="Estruc 817 "/>
      <sheetName val="Estruc824 COP"/>
      <sheetName val="Estruc 824 US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rsionesreservas"/>
      <sheetName val="composicionpormoneda"/>
      <sheetName val="Futuros Directo"/>
      <sheetName val="Futuros ADMON"/>
      <sheetName val="ContratosForwardDirecta"/>
      <sheetName val="ContratosForwardAdmon"/>
      <sheetName val="Ingreso Forward y futuros-Nota6"/>
    </sheetNames>
    <sheetDataSet>
      <sheetData sheetId="0">
        <row r="2">
          <cell r="K2">
            <v>2243.59</v>
          </cell>
        </row>
      </sheetData>
      <sheetData sheetId="1" refreshError="1"/>
      <sheetData sheetId="2"/>
      <sheetData sheetId="3"/>
      <sheetData sheetId="4"/>
      <sheetData sheetId="5"/>
      <sheetData sheetId="6"/>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oficial"/>
      <sheetName val="EFE diciembre 2022"/>
      <sheetName val="1A"/>
      <sheetName val="Hoja de trabajo2021"/>
      <sheetName val="OME DIC.IEMBRE 2022"/>
      <sheetName val="Base monetaria"/>
      <sheetName val="1."/>
      <sheetName val="2.Tdp"/>
      <sheetName val="2. Tes"/>
      <sheetName val="2. Repos"/>
      <sheetName val="3."/>
      <sheetName val="4."/>
      <sheetName val="5."/>
      <sheetName val="6."/>
      <sheetName val="7."/>
      <sheetName val="8."/>
      <sheetName val="9."/>
      <sheetName val="10."/>
      <sheetName val="11."/>
      <sheetName val="12."/>
      <sheetName val="13."/>
      <sheetName val="Balanza Cambiaria RI"/>
      <sheetName val="Activos del plan"/>
      <sheetName val="Cuenta 16"/>
      <sheetName val="Balanza cambiaria"/>
      <sheetName val="Cuenta 25"/>
      <sheetName val="Estruc 816"/>
      <sheetName val="COMPARATIVO 2020-2021 USD"/>
      <sheetName val="COMPARATIVO 2020-2021 COP"/>
      <sheetName val="Estruc 817 "/>
      <sheetName val="Estruc824 COP"/>
      <sheetName val="Estruc 824 US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Presentación Oficial"/>
      <sheetName val="EFE diciembre 2023"/>
      <sheetName val="1A"/>
      <sheetName val="Hoja de trabajo2023"/>
      <sheetName val="Base monetaria"/>
      <sheetName val="1."/>
      <sheetName val="2.Tdp"/>
      <sheetName val="2. Tes"/>
      <sheetName val="2. Repos"/>
      <sheetName val="3."/>
      <sheetName val="4."/>
      <sheetName val="5."/>
      <sheetName val="6."/>
      <sheetName val="7."/>
      <sheetName val="8."/>
      <sheetName val="9."/>
      <sheetName val="10."/>
      <sheetName val="11."/>
      <sheetName val="12."/>
      <sheetName val="13."/>
      <sheetName val="14."/>
      <sheetName val="Balanza Cambiaria RI"/>
      <sheetName val="Cuenta 16"/>
      <sheetName val="Cuenta 25"/>
      <sheetName val="Balanza cambiaria"/>
      <sheetName val="Estruc 816"/>
      <sheetName val="COMPARATIVO SALDOS SAP USD"/>
      <sheetName val="COMPARATIVO SALDOS SAP COP"/>
      <sheetName val="Estruc824 COP"/>
      <sheetName val="Estruc 824 USD"/>
      <sheetName val="Estruc 817 "/>
      <sheetName val="OME DICIEMBRE YDG 2023"/>
      <sheetName val="Presentación sin decimales"/>
      <sheetName val="OME DICIEMBRE DE 2023"/>
    </sheetNames>
    <sheetDataSet>
      <sheetData sheetId="0"/>
      <sheetData sheetId="1" refreshError="1"/>
      <sheetData sheetId="2" refreshError="1"/>
      <sheetData sheetId="3" refreshError="1"/>
      <sheetData sheetId="4" refreshError="1"/>
      <sheetData sheetId="5"/>
      <sheetData sheetId="6" refreshError="1"/>
      <sheetData sheetId="7"/>
      <sheetData sheetId="8" refreshError="1"/>
      <sheetData sheetId="9" refreshError="1"/>
      <sheetData sheetId="10" refreshError="1"/>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do general"/>
      <sheetName val="Categorías"/>
      <sheetName val="Aplicativos"/>
      <sheetName val="Proyectos"/>
      <sheetName val="Hoja2"/>
      <sheetName val="Hoja1"/>
    </sheetNames>
    <sheetDataSet>
      <sheetData sheetId="0"/>
      <sheetData sheetId="1">
        <row r="4">
          <cell r="A4" t="str">
            <v>SW Adquirido</v>
          </cell>
        </row>
        <row r="5">
          <cell r="A5" t="str">
            <v>SW Desarrollado</v>
          </cell>
        </row>
        <row r="6">
          <cell r="A6" t="str">
            <v>SW Seguridad Electrónica</v>
          </cell>
        </row>
        <row r="7">
          <cell r="A7" t="str">
            <v>SW Base</v>
          </cell>
        </row>
        <row r="8">
          <cell r="A8" t="str">
            <v>Proyecto Fase Investigación</v>
          </cell>
        </row>
        <row r="9">
          <cell r="A9" t="str">
            <v>Proyecto Fase Desarrollo</v>
          </cell>
        </row>
        <row r="13">
          <cell r="A13" t="str">
            <v>Si</v>
          </cell>
        </row>
        <row r="14">
          <cell r="A14" t="str">
            <v>No</v>
          </cell>
        </row>
      </sheetData>
      <sheetData sheetId="2"/>
      <sheetData sheetId="3"/>
      <sheetData sheetId="4"/>
      <sheetData sheetId="5"/>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do general"/>
      <sheetName val="Categorías"/>
      <sheetName val="Aplicativos"/>
      <sheetName val="Proyectos"/>
      <sheetName val="Hoja2"/>
      <sheetName val="Hoja1"/>
      <sheetName val="IPC"/>
    </sheetNames>
    <sheetDataSet>
      <sheetData sheetId="0"/>
      <sheetData sheetId="1">
        <row r="4">
          <cell r="A4" t="str">
            <v>SW Adquirido</v>
          </cell>
        </row>
        <row r="5">
          <cell r="A5" t="str">
            <v>SW Desarrollado</v>
          </cell>
        </row>
        <row r="6">
          <cell r="A6" t="str">
            <v>SW Seguridad Electrónica</v>
          </cell>
        </row>
        <row r="7">
          <cell r="A7" t="str">
            <v>SW Base</v>
          </cell>
        </row>
        <row r="8">
          <cell r="A8" t="str">
            <v>Proyecto Fase Investigación</v>
          </cell>
        </row>
        <row r="9">
          <cell r="A9" t="str">
            <v>Proyecto Fase Desarrollo</v>
          </cell>
        </row>
        <row r="13">
          <cell r="A13" t="str">
            <v>Si</v>
          </cell>
        </row>
        <row r="14">
          <cell r="A14" t="str">
            <v>No</v>
          </cell>
        </row>
      </sheetData>
      <sheetData sheetId="2"/>
      <sheetData sheetId="3"/>
      <sheetData sheetId="4"/>
      <sheetData sheetId="5"/>
      <sheetData sheetId="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osicionmoneda"/>
      <sheetName val="Definitivo"/>
    </sheetNames>
    <sheetDataSet>
      <sheetData sheetId="0" refreshError="1"/>
      <sheetData sheetId="1">
        <row r="32">
          <cell r="A32">
            <v>2243.59</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osicionmoneda"/>
      <sheetName val="Definitivo"/>
    </sheetNames>
    <sheetDataSet>
      <sheetData sheetId="0" refreshError="1"/>
      <sheetData sheetId="1">
        <row r="32">
          <cell r="A32">
            <v>2243.59</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osicionmoneda"/>
      <sheetName val="Definitivo"/>
    </sheetNames>
    <sheetDataSet>
      <sheetData sheetId="0" refreshError="1"/>
      <sheetData sheetId="1">
        <row r="32">
          <cell r="A32">
            <v>2243.59</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osicionmoneda"/>
      <sheetName val="Definitivo"/>
    </sheetNames>
    <sheetDataSet>
      <sheetData sheetId="0" refreshError="1"/>
      <sheetData sheetId="1">
        <row r="32">
          <cell r="A32">
            <v>2243.59</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uperado_Hoja1"/>
      <sheetName val="Acumulado"/>
      <sheetName val="Contratos"/>
      <sheetName val="PagosContrat"/>
      <sheetName val="Axo_Ejec"/>
      <sheetName val="Hoja1"/>
      <sheetName val="DetalladoSW"/>
      <sheetName val="Hoja2"/>
      <sheetName val="Cedec-Cenit y Cud"/>
      <sheetName val="DetalladoSW (2)"/>
      <sheetName val="SG-MR"/>
      <sheetName val="CTS Fin"/>
      <sheetName val="PagosCTS Fin"/>
      <sheetName val="Resumen"/>
      <sheetName val="Resumen(2)"/>
      <sheetName val="Reclasificaciones"/>
    </sheetNames>
    <sheetDataSet>
      <sheetData sheetId="0" refreshError="1"/>
      <sheetData sheetId="1" refreshError="1"/>
      <sheetData sheetId="2" refreshError="1"/>
      <sheetData sheetId="3">
        <row r="145">
          <cell r="A145">
            <v>22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a 6X Tasas"/>
      <sheetName val="Checklist accesibilidad web"/>
      <sheetName val="Activos"/>
      <sheetName val="Pasivos"/>
      <sheetName val="Estado resultado integral"/>
      <sheetName val="Flujos de efectivo"/>
      <sheetName val="Nota 2.5 Moneda Funcional"/>
      <sheetName val="2.6 VR y Jerarquia 2024"/>
      <sheetName val="2.6 VR y Jerarquia 2023"/>
      <sheetName val="Nota 2.20 Recursos Admon24"/>
      <sheetName val="Nota 2.20 Recursos Admon23"/>
      <sheetName val="Nota 5A Efectivo"/>
      <sheetName val="Nota 5B Instrumentos financ"/>
      <sheetName val="Nota 5B1calificacrediticia2024"/>
      <sheetName val="Nota 5B1calificacrediticia2023"/>
      <sheetName val="Nota 5B1 riesgosector2024"/>
      <sheetName val="Nota 5B1 riesgosector2023"/>
      <sheetName val="Nota 5B1 Duracion port"/>
      <sheetName val="Nota 5B1 exposición moneda2024"/>
      <sheetName val="Nota 5B1 exposición moneda2023"/>
      <sheetName val="Nota 5B-1 Valor en riesgo"/>
      <sheetName val="Nota 5B-2 Admon dir-favorab"/>
      <sheetName val="Nota 5B-2 Admon dir-desfavorab"/>
      <sheetName val="Nota 5B-2 Admon ext-favorab"/>
      <sheetName val="Nota 5B-2 Admon ext-desfavo"/>
      <sheetName val="Nota 5D FMI"/>
      <sheetName val="Nota 5E FLAR"/>
      <sheetName val="Nota 6A -aportesorginternales"/>
      <sheetName val="Nota 6B otros activoss exterior"/>
      <sheetName val="Nota 7 Efectivo"/>
      <sheetName val="Nota 8A Repos"/>
      <sheetName val="Nota 8A Plazos y Tasas"/>
      <sheetName val="Nota 8A Garantias repos"/>
      <sheetName val="Nota 8B Portafolio regula "/>
      <sheetName val="Nota 8Bcalificacrediticia2024"/>
      <sheetName val="Nota 8Acalificacrediticia2023"/>
      <sheetName val="Nota 10 Cartera credítos"/>
      <sheetName val="Nota 10 Cartera hipotecaria"/>
      <sheetName val="Nota 10 Calif cartera hipo 2024"/>
      <sheetName val="Nota 10 Calif cartera hipo 2023"/>
      <sheetName val="Nota 10 Provision cartera hipot"/>
      <sheetName val="Nota 10 Creditos a empleados"/>
      <sheetName val="Nota 10 Calif creditos emp 2024"/>
      <sheetName val="Nota 10 Calif creditos emp 2023"/>
      <sheetName val="Nota 10 Provision Creditos emp"/>
      <sheetName val="Nota 10 Intereses y comisiones "/>
      <sheetName val="Nota 10 Calif int. y comisiones"/>
      <sheetName val="Nota 10 Provision int y comisio"/>
      <sheetName val="Nota 10 Otras cxc "/>
      <sheetName val="Nota 10 Recup otras cxc"/>
      <sheetName val="Nota 10 Calif otras cxc"/>
      <sheetName val="Nota 10 Provision otras cxc"/>
      <sheetName val="Nota 11 Prov cartera"/>
      <sheetName val="Nota 10 Castigos cxc"/>
      <sheetName val="Nota 11 Inventarios"/>
      <sheetName val="Nota 11 Deterioro inventarios"/>
      <sheetName val="Nota 11 Costo emisión especies"/>
      <sheetName val="Nota 12 Activos prepagados"/>
      <sheetName val="Nota 13 Anticipo de contratos "/>
      <sheetName val="Nota 14 Activos intangibles"/>
      <sheetName val="Nota 14 mov act intangibles"/>
      <sheetName val="Nota 14 Compromisos adquisicion"/>
      <sheetName val="Nota 15 PP&amp;E "/>
      <sheetName val="Nota 15 PP&amp;E Mov 23-24"/>
      <sheetName val="Nota 15 Compromisos adquisición"/>
      <sheetName val="Nota 15 PP&amp;E Activos en bodega"/>
      <sheetName val="Nota 16 ANCMV"/>
      <sheetName val="Nota 17 Propiedades inv"/>
      <sheetName val="Nota 18 Bienes patrimonio"/>
      <sheetName val="Nota 19 Otros activos"/>
      <sheetName val="Nota 19 Activo por derecho "/>
      <sheetName val="Nota 20A cxp reservas"/>
      <sheetName val="Nota 20B Otras cxp"/>
      <sheetName val="Nota 21 Obligaciones org"/>
      <sheetName val="Nota 22 Billetes en circulacion"/>
      <sheetName val="Nota 23 Depositos cuenta"/>
      <sheetName val="Nota 24 Operaciones pasivas"/>
      <sheetName val="Nota 26 Otros depositos"/>
      <sheetName val="Nota 27 Cuentas por pagar "/>
      <sheetName val="Nota 28 Plan de beneficios"/>
      <sheetName val="Nota 28 Supuestos econo"/>
      <sheetName val="Nota 28 Analisis sensibilidad"/>
      <sheetName val="Nota 28 Movimiento PBD"/>
      <sheetName val="Nota 28 PBD proyeccion pagos"/>
      <sheetName val="Nota 28 Activos del plan"/>
      <sheetName val="Nota 28 Composición portafolio"/>
      <sheetName val="Nota 28 Exposicion 2024"/>
      <sheetName val="Nota 28 Exposicion 2023"/>
      <sheetName val="Nota 28 Exp sectores 2024"/>
      <sheetName val="Nota 28 Exp sectores 2023"/>
      <sheetName val="Nota 29 Obligac laborales"/>
      <sheetName val="Nota 29 Mov beneficios"/>
      <sheetName val="Nota 30A Procesos judiciales"/>
      <sheetName val="Nota 30A Provision procesos"/>
      <sheetName val="Nota 30A Provisiones - casos "/>
      <sheetName val="Nota 31A ORI"/>
      <sheetName val="Nota32A Intereses y rto miles"/>
      <sheetName val="Nota 33 Comisiones"/>
      <sheetName val="Nota 34 Diferencias ingresos"/>
      <sheetName val="Nota 34 Diferencias egresos"/>
      <sheetName val="Nota 36 Otros ingresos "/>
      <sheetName val="Nota 40 Beneficios y gastos emp"/>
      <sheetName val="Nota 41 Gastos generales "/>
      <sheetName val="Nota 42A Activos no financieros"/>
      <sheetName val="Nota 42B Deterioro "/>
      <sheetName val="Nota 43 Otros gastos"/>
    </sheetNames>
    <sheetDataSet>
      <sheetData sheetId="0"/>
      <sheetData sheetId="1"/>
      <sheetData sheetId="2">
        <row r="24">
          <cell r="B24">
            <v>28</v>
          </cell>
        </row>
        <row r="29">
          <cell r="B29">
            <v>14</v>
          </cell>
        </row>
        <row r="33">
          <cell r="B33">
            <v>18</v>
          </cell>
        </row>
      </sheetData>
      <sheetData sheetId="3">
        <row r="16">
          <cell r="B16">
            <v>22</v>
          </cell>
        </row>
        <row r="35">
          <cell r="B35">
            <v>31</v>
          </cell>
        </row>
      </sheetData>
      <sheetData sheetId="4">
        <row r="18">
          <cell r="B18">
            <v>35</v>
          </cell>
        </row>
        <row r="34">
          <cell r="B34">
            <v>40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rsionesreservas"/>
      <sheetName val="composicionpormoneda"/>
      <sheetName val="Futuros Directo"/>
      <sheetName val="Futuros ADMON"/>
      <sheetName val="ContratosForwardDirecta"/>
      <sheetName val="ContratosForwardAdmon"/>
      <sheetName val="Ingreso Forward y futuros-Nota6"/>
    </sheetNames>
    <sheetDataSet>
      <sheetData sheetId="0">
        <row r="2">
          <cell r="K2">
            <v>2243.59</v>
          </cell>
        </row>
      </sheetData>
      <sheetData sheetId="1" refreshError="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RIBPASIVONUEVO"/>
      <sheetName val="ATRIBINDFAEP"/>
      <sheetName val="VIVF"/>
      <sheetName val="MES ACTUAL"/>
      <sheetName val="RDTOS"/>
      <sheetName val="ATRIBINDICE2"/>
      <sheetName val="ATRIBINDICE"/>
      <sheetName val="SALDOS"/>
      <sheetName val="COMPOSIC"/>
      <sheetName val="AYUDA"/>
      <sheetName val="MOVIMIENTO"/>
      <sheetName val="INDICE"/>
      <sheetName val="TCAMBIO"/>
      <sheetName val="CURVA"/>
      <sheetName val="ATRIBUCION"/>
      <sheetName val="INFORMACION"/>
      <sheetName val="BASE"/>
    </sheetNames>
    <sheetDataSet>
      <sheetData sheetId="0" refreshError="1"/>
      <sheetData sheetId="1" refreshError="1"/>
      <sheetData sheetId="2" refreshError="1">
        <row r="5">
          <cell r="F5">
            <v>1.0009659868273664</v>
          </cell>
        </row>
        <row r="6">
          <cell r="F6">
            <v>1.0046719061123166</v>
          </cell>
        </row>
        <row r="7">
          <cell r="F7">
            <v>0.99964157065506953</v>
          </cell>
        </row>
        <row r="8">
          <cell r="F8">
            <v>1.0007619006230317</v>
          </cell>
        </row>
        <row r="9">
          <cell r="F9">
            <v>0.997052782605518</v>
          </cell>
        </row>
        <row r="10">
          <cell r="F10">
            <v>0.99898621353033745</v>
          </cell>
        </row>
        <row r="11">
          <cell r="F11">
            <v>0.99913262882943943</v>
          </cell>
        </row>
        <row r="12">
          <cell r="F12">
            <v>0.99803157132914022</v>
          </cell>
        </row>
        <row r="13">
          <cell r="F13">
            <v>1.0024979284922906</v>
          </cell>
        </row>
        <row r="14">
          <cell r="F14">
            <v>1.0009889115323503</v>
          </cell>
        </row>
        <row r="15">
          <cell r="F15">
            <v>0.99883307172078739</v>
          </cell>
        </row>
        <row r="16">
          <cell r="F16">
            <v>1.0015964535144952</v>
          </cell>
        </row>
        <row r="17">
          <cell r="F17">
            <v>1.0002553976030735</v>
          </cell>
        </row>
        <row r="18">
          <cell r="F18">
            <v>1.0021974566719756</v>
          </cell>
        </row>
        <row r="19">
          <cell r="F19">
            <v>0.99942974919782401</v>
          </cell>
        </row>
        <row r="20">
          <cell r="F20">
            <v>1.0013271185991321</v>
          </cell>
        </row>
        <row r="21">
          <cell r="F21">
            <v>1.0002390959638734</v>
          </cell>
        </row>
        <row r="22">
          <cell r="F22">
            <v>0.99849309921801821</v>
          </cell>
        </row>
        <row r="23">
          <cell r="F23">
            <v>0.99973112835301292</v>
          </cell>
        </row>
        <row r="24">
          <cell r="F24">
            <v>1.0013296331440664</v>
          </cell>
        </row>
      </sheetData>
      <sheetData sheetId="3" refreshError="1">
        <row r="3">
          <cell r="AG3">
            <v>2000</v>
          </cell>
        </row>
        <row r="4">
          <cell r="AG4">
            <v>2001</v>
          </cell>
        </row>
        <row r="5">
          <cell r="AG5">
            <v>2002</v>
          </cell>
        </row>
      </sheetData>
      <sheetData sheetId="4" refreshError="1">
        <row r="2">
          <cell r="A2" t="str">
            <v>FECHA</v>
          </cell>
          <cell r="Q2" t="str">
            <v>FECHA</v>
          </cell>
          <cell r="R2" t="str">
            <v>INDICE</v>
          </cell>
          <cell r="S2" t="str">
            <v>BR-II</v>
          </cell>
          <cell r="T2" t="str">
            <v>BR-I</v>
          </cell>
          <cell r="U2" t="str">
            <v>BR</v>
          </cell>
          <cell r="V2" t="str">
            <v>JPMORGAN</v>
          </cell>
          <cell r="W2" t="str">
            <v>BARCLAYS</v>
          </cell>
          <cell r="X2" t="str">
            <v>GOLDMAN</v>
          </cell>
          <cell r="Y2" t="str">
            <v>FAEP</v>
          </cell>
          <cell r="Z2" t="str">
            <v>ABN-AMRO</v>
          </cell>
          <cell r="AA2" t="str">
            <v>UBS</v>
          </cell>
          <cell r="AB2" t="str">
            <v>IND FAEP</v>
          </cell>
          <cell r="AC2" t="str">
            <v>FAEP BCOL</v>
          </cell>
          <cell r="AD2" t="str">
            <v>KDTO</v>
          </cell>
          <cell r="AE2" t="str">
            <v>IND. BR-II</v>
          </cell>
          <cell r="BI2" t="str">
            <v>FECHA</v>
          </cell>
          <cell r="BJ2" t="str">
            <v>INDICE</v>
          </cell>
          <cell r="BK2" t="str">
            <v>BR-II</v>
          </cell>
          <cell r="BL2" t="str">
            <v>BR-I</v>
          </cell>
          <cell r="BM2" t="str">
            <v>BR</v>
          </cell>
          <cell r="BN2" t="str">
            <v>JPMORGAN</v>
          </cell>
          <cell r="BO2" t="str">
            <v>BARCLAYS</v>
          </cell>
          <cell r="BP2" t="str">
            <v>GOLDMAN</v>
          </cell>
          <cell r="BQ2" t="str">
            <v>FAEP</v>
          </cell>
          <cell r="BR2" t="str">
            <v>ABN-AMRO</v>
          </cell>
          <cell r="BS2" t="str">
            <v>UBS</v>
          </cell>
          <cell r="BT2" t="str">
            <v>IND FAEP</v>
          </cell>
          <cell r="BU2" t="str">
            <v>FAEP BCOL</v>
          </cell>
          <cell r="BV2" t="str">
            <v>KDTO</v>
          </cell>
          <cell r="CR2" t="str">
            <v>FECHA</v>
          </cell>
          <cell r="CS2" t="str">
            <v>INDICE</v>
          </cell>
          <cell r="CT2" t="str">
            <v>BR-II</v>
          </cell>
          <cell r="CU2" t="str">
            <v>BR-I</v>
          </cell>
          <cell r="CV2" t="str">
            <v>BR</v>
          </cell>
          <cell r="CW2" t="str">
            <v>JPMORGAN</v>
          </cell>
          <cell r="CX2" t="str">
            <v>BARCLAYS</v>
          </cell>
          <cell r="CY2" t="str">
            <v>GOLDMAN</v>
          </cell>
          <cell r="CZ2" t="str">
            <v>FAEP</v>
          </cell>
          <cell r="DA2" t="str">
            <v>ABN-AMRO</v>
          </cell>
        </row>
        <row r="3">
          <cell r="A3">
            <v>34515</v>
          </cell>
          <cell r="Q3">
            <v>34515</v>
          </cell>
          <cell r="BI3">
            <v>34515</v>
          </cell>
        </row>
        <row r="4">
          <cell r="A4">
            <v>34546</v>
          </cell>
          <cell r="Q4">
            <v>34546</v>
          </cell>
          <cell r="BI4">
            <v>34546</v>
          </cell>
          <cell r="DP4">
            <v>37529</v>
          </cell>
          <cell r="DS4" t="str">
            <v>INDICE</v>
          </cell>
          <cell r="DT4" t="str">
            <v>IND. BR-II</v>
          </cell>
          <cell r="DU4" t="str">
            <v>BR-II</v>
          </cell>
          <cell r="DV4" t="str">
            <v>BR-I</v>
          </cell>
          <cell r="DW4" t="str">
            <v>BR</v>
          </cell>
          <cell r="DX4" t="str">
            <v>JPMORGAN</v>
          </cell>
          <cell r="DY4" t="str">
            <v>BARCLAYS</v>
          </cell>
          <cell r="DZ4" t="str">
            <v>GOLDMAN</v>
          </cell>
        </row>
        <row r="5">
          <cell r="A5">
            <v>34577</v>
          </cell>
          <cell r="Q5">
            <v>34577</v>
          </cell>
          <cell r="BI5">
            <v>34577</v>
          </cell>
        </row>
        <row r="6">
          <cell r="A6">
            <v>34607</v>
          </cell>
          <cell r="Q6">
            <v>34607</v>
          </cell>
          <cell r="BI6">
            <v>34607</v>
          </cell>
        </row>
        <row r="7">
          <cell r="A7">
            <v>34638</v>
          </cell>
          <cell r="Q7">
            <v>34638</v>
          </cell>
          <cell r="BI7">
            <v>34638</v>
          </cell>
        </row>
        <row r="8">
          <cell r="A8">
            <v>34668</v>
          </cell>
          <cell r="Q8">
            <v>34668</v>
          </cell>
          <cell r="BI8">
            <v>34668</v>
          </cell>
        </row>
        <row r="9">
          <cell r="A9">
            <v>34699</v>
          </cell>
          <cell r="Q9">
            <v>34699</v>
          </cell>
          <cell r="BI9">
            <v>34699</v>
          </cell>
        </row>
        <row r="10">
          <cell r="A10">
            <v>34730</v>
          </cell>
          <cell r="Q10">
            <v>34730</v>
          </cell>
          <cell r="BI10">
            <v>34730</v>
          </cell>
        </row>
        <row r="11">
          <cell r="A11">
            <v>34758</v>
          </cell>
          <cell r="Q11">
            <v>34758</v>
          </cell>
          <cell r="BI11">
            <v>34758</v>
          </cell>
        </row>
        <row r="12">
          <cell r="A12">
            <v>34789</v>
          </cell>
          <cell r="Q12">
            <v>34789</v>
          </cell>
          <cell r="BI12">
            <v>34789</v>
          </cell>
        </row>
        <row r="13">
          <cell r="A13">
            <v>34819</v>
          </cell>
          <cell r="Q13">
            <v>34819</v>
          </cell>
          <cell r="BI13">
            <v>34819</v>
          </cell>
        </row>
        <row r="14">
          <cell r="A14">
            <v>34850</v>
          </cell>
          <cell r="Q14">
            <v>34850</v>
          </cell>
          <cell r="BI14">
            <v>34850</v>
          </cell>
        </row>
        <row r="15">
          <cell r="A15">
            <v>34880</v>
          </cell>
          <cell r="Q15">
            <v>34880</v>
          </cell>
          <cell r="BI15">
            <v>34880</v>
          </cell>
        </row>
        <row r="16">
          <cell r="A16">
            <v>34911</v>
          </cell>
          <cell r="Q16">
            <v>34911</v>
          </cell>
          <cell r="BI16">
            <v>34911</v>
          </cell>
        </row>
        <row r="17">
          <cell r="A17">
            <v>34942</v>
          </cell>
          <cell r="Q17">
            <v>34942</v>
          </cell>
          <cell r="BI17">
            <v>34942</v>
          </cell>
        </row>
        <row r="18">
          <cell r="A18">
            <v>34972</v>
          </cell>
          <cell r="Q18">
            <v>34972</v>
          </cell>
          <cell r="BI18">
            <v>34972</v>
          </cell>
        </row>
        <row r="19">
          <cell r="A19">
            <v>35003</v>
          </cell>
          <cell r="Q19">
            <v>35003</v>
          </cell>
          <cell r="BI19">
            <v>35003</v>
          </cell>
        </row>
        <row r="20">
          <cell r="A20">
            <v>35033</v>
          </cell>
          <cell r="Q20">
            <v>35033</v>
          </cell>
          <cell r="BI20">
            <v>35033</v>
          </cell>
        </row>
        <row r="21">
          <cell r="A21">
            <v>35064</v>
          </cell>
          <cell r="Q21">
            <v>35064</v>
          </cell>
          <cell r="BI21">
            <v>35064</v>
          </cell>
        </row>
        <row r="22">
          <cell r="A22">
            <v>35095</v>
          </cell>
          <cell r="Q22">
            <v>35095</v>
          </cell>
          <cell r="BI22">
            <v>35095</v>
          </cell>
        </row>
        <row r="23">
          <cell r="A23">
            <v>35124</v>
          </cell>
          <cell r="Q23">
            <v>35124</v>
          </cell>
          <cell r="BI23">
            <v>35124</v>
          </cell>
        </row>
        <row r="24">
          <cell r="A24">
            <v>35155</v>
          </cell>
          <cell r="Q24">
            <v>35155</v>
          </cell>
          <cell r="BI24">
            <v>35155</v>
          </cell>
        </row>
        <row r="25">
          <cell r="A25">
            <v>35185</v>
          </cell>
          <cell r="Q25">
            <v>35185</v>
          </cell>
          <cell r="BI25">
            <v>35185</v>
          </cell>
        </row>
        <row r="26">
          <cell r="A26">
            <v>35216</v>
          </cell>
          <cell r="Q26">
            <v>35216</v>
          </cell>
          <cell r="BI26">
            <v>35216</v>
          </cell>
        </row>
        <row r="27">
          <cell r="A27">
            <v>35246</v>
          </cell>
          <cell r="Q27">
            <v>35246</v>
          </cell>
          <cell r="BI27">
            <v>35246</v>
          </cell>
        </row>
        <row r="28">
          <cell r="A28">
            <v>35277</v>
          </cell>
          <cell r="Q28">
            <v>35277</v>
          </cell>
          <cell r="BI28">
            <v>35277</v>
          </cell>
        </row>
        <row r="29">
          <cell r="A29">
            <v>35308</v>
          </cell>
          <cell r="Q29">
            <v>35308</v>
          </cell>
          <cell r="BI29">
            <v>35308</v>
          </cell>
        </row>
        <row r="30">
          <cell r="A30">
            <v>35338</v>
          </cell>
          <cell r="Q30">
            <v>35338</v>
          </cell>
          <cell r="BI30">
            <v>35338</v>
          </cell>
        </row>
        <row r="31">
          <cell r="A31">
            <v>35369</v>
          </cell>
          <cell r="Q31">
            <v>35369</v>
          </cell>
          <cell r="BI31">
            <v>35369</v>
          </cell>
        </row>
        <row r="32">
          <cell r="A32">
            <v>35399</v>
          </cell>
          <cell r="Q32">
            <v>35399</v>
          </cell>
          <cell r="BI32">
            <v>35399</v>
          </cell>
        </row>
        <row r="33">
          <cell r="A33">
            <v>35430</v>
          </cell>
          <cell r="Q33">
            <v>35430</v>
          </cell>
          <cell r="BI33">
            <v>35430</v>
          </cell>
        </row>
        <row r="34">
          <cell r="A34">
            <v>35461</v>
          </cell>
          <cell r="Q34">
            <v>35461</v>
          </cell>
          <cell r="BI34">
            <v>35461</v>
          </cell>
        </row>
        <row r="35">
          <cell r="A35">
            <v>35489</v>
          </cell>
          <cell r="Q35">
            <v>35489</v>
          </cell>
          <cell r="BI35">
            <v>35489</v>
          </cell>
        </row>
        <row r="36">
          <cell r="A36">
            <v>35520</v>
          </cell>
          <cell r="Q36">
            <v>35520</v>
          </cell>
          <cell r="BI36">
            <v>35520</v>
          </cell>
        </row>
        <row r="37">
          <cell r="A37">
            <v>35550</v>
          </cell>
          <cell r="Q37">
            <v>35550</v>
          </cell>
          <cell r="BI37">
            <v>35550</v>
          </cell>
        </row>
        <row r="38">
          <cell r="A38">
            <v>35581</v>
          </cell>
          <cell r="Q38">
            <v>35581</v>
          </cell>
          <cell r="BI38">
            <v>35581</v>
          </cell>
        </row>
        <row r="39">
          <cell r="A39">
            <v>35611</v>
          </cell>
          <cell r="Q39">
            <v>35611</v>
          </cell>
          <cell r="BI39">
            <v>35611</v>
          </cell>
        </row>
        <row r="40">
          <cell r="A40">
            <v>35642</v>
          </cell>
          <cell r="Q40">
            <v>35642</v>
          </cell>
          <cell r="BI40">
            <v>35642</v>
          </cell>
        </row>
        <row r="41">
          <cell r="A41">
            <v>35673</v>
          </cell>
          <cell r="Q41">
            <v>35673</v>
          </cell>
          <cell r="BI41">
            <v>35673</v>
          </cell>
        </row>
        <row r="42">
          <cell r="A42">
            <v>35703</v>
          </cell>
          <cell r="Q42">
            <v>35703</v>
          </cell>
          <cell r="BI42">
            <v>35703</v>
          </cell>
        </row>
        <row r="43">
          <cell r="A43">
            <v>35734</v>
          </cell>
          <cell r="Q43">
            <v>35734</v>
          </cell>
          <cell r="BI43">
            <v>35734</v>
          </cell>
        </row>
        <row r="44">
          <cell r="A44">
            <v>35764</v>
          </cell>
          <cell r="Q44">
            <v>35764</v>
          </cell>
          <cell r="BI44">
            <v>35764</v>
          </cell>
        </row>
        <row r="45">
          <cell r="A45">
            <v>35795</v>
          </cell>
          <cell r="Q45">
            <v>35795</v>
          </cell>
          <cell r="BI45">
            <v>35795</v>
          </cell>
        </row>
        <row r="46">
          <cell r="A46">
            <v>35826</v>
          </cell>
          <cell r="Q46">
            <v>35826</v>
          </cell>
          <cell r="BI46">
            <v>35826</v>
          </cell>
        </row>
        <row r="47">
          <cell r="A47">
            <v>35854</v>
          </cell>
          <cell r="Q47">
            <v>35854</v>
          </cell>
          <cell r="BI47">
            <v>35854</v>
          </cell>
        </row>
        <row r="48">
          <cell r="A48">
            <v>35885</v>
          </cell>
          <cell r="Q48">
            <v>35885</v>
          </cell>
          <cell r="BI48">
            <v>35885</v>
          </cell>
        </row>
        <row r="49">
          <cell r="A49">
            <v>35915</v>
          </cell>
          <cell r="Q49">
            <v>35915</v>
          </cell>
          <cell r="BI49">
            <v>35915</v>
          </cell>
        </row>
        <row r="50">
          <cell r="A50">
            <v>35946</v>
          </cell>
          <cell r="Q50">
            <v>35946</v>
          </cell>
          <cell r="BI50">
            <v>35946</v>
          </cell>
        </row>
        <row r="51">
          <cell r="A51">
            <v>35976</v>
          </cell>
          <cell r="Q51">
            <v>35976</v>
          </cell>
          <cell r="BI51">
            <v>35976</v>
          </cell>
        </row>
        <row r="52">
          <cell r="A52">
            <v>36007</v>
          </cell>
          <cell r="Q52">
            <v>36007</v>
          </cell>
          <cell r="BI52">
            <v>36007</v>
          </cell>
        </row>
        <row r="53">
          <cell r="A53">
            <v>36038</v>
          </cell>
          <cell r="Q53">
            <v>36038</v>
          </cell>
          <cell r="BI53">
            <v>36038</v>
          </cell>
        </row>
        <row r="54">
          <cell r="A54">
            <v>36068</v>
          </cell>
          <cell r="Q54">
            <v>36068</v>
          </cell>
          <cell r="BI54">
            <v>36068</v>
          </cell>
        </row>
        <row r="55">
          <cell r="A55">
            <v>36099</v>
          </cell>
          <cell r="Q55">
            <v>36099</v>
          </cell>
          <cell r="BI55">
            <v>36099</v>
          </cell>
        </row>
        <row r="56">
          <cell r="A56">
            <v>36129</v>
          </cell>
          <cell r="Q56">
            <v>36129</v>
          </cell>
          <cell r="BI56">
            <v>36129</v>
          </cell>
        </row>
        <row r="57">
          <cell r="A57">
            <v>36160</v>
          </cell>
          <cell r="Q57">
            <v>36160</v>
          </cell>
          <cell r="BI57">
            <v>36160</v>
          </cell>
        </row>
        <row r="58">
          <cell r="A58">
            <v>36191</v>
          </cell>
          <cell r="Q58">
            <v>36191</v>
          </cell>
          <cell r="BI58">
            <v>36191</v>
          </cell>
        </row>
        <row r="59">
          <cell r="A59">
            <v>36219</v>
          </cell>
          <cell r="Q59">
            <v>36219</v>
          </cell>
          <cell r="BI59">
            <v>36219</v>
          </cell>
        </row>
        <row r="60">
          <cell r="A60">
            <v>36250</v>
          </cell>
          <cell r="Q60">
            <v>36250</v>
          </cell>
          <cell r="BI60">
            <v>36250</v>
          </cell>
        </row>
        <row r="61">
          <cell r="A61">
            <v>36280</v>
          </cell>
          <cell r="Q61">
            <v>36280</v>
          </cell>
          <cell r="BI61">
            <v>36280</v>
          </cell>
        </row>
        <row r="62">
          <cell r="A62">
            <v>36311</v>
          </cell>
          <cell r="Q62">
            <v>36311</v>
          </cell>
          <cell r="BI62">
            <v>36311</v>
          </cell>
        </row>
        <row r="63">
          <cell r="A63">
            <v>36341</v>
          </cell>
          <cell r="Q63">
            <v>36341</v>
          </cell>
          <cell r="BI63">
            <v>36341</v>
          </cell>
        </row>
        <row r="64">
          <cell r="A64">
            <v>36372</v>
          </cell>
          <cell r="Q64">
            <v>36372</v>
          </cell>
          <cell r="BI64">
            <v>36372</v>
          </cell>
        </row>
        <row r="65">
          <cell r="A65">
            <v>36403</v>
          </cell>
          <cell r="Q65">
            <v>36403</v>
          </cell>
          <cell r="BI65">
            <v>36403</v>
          </cell>
        </row>
        <row r="66">
          <cell r="A66">
            <v>36433</v>
          </cell>
          <cell r="Q66">
            <v>36433</v>
          </cell>
          <cell r="BI66">
            <v>36433</v>
          </cell>
        </row>
        <row r="67">
          <cell r="A67">
            <v>36464</v>
          </cell>
          <cell r="Q67">
            <v>36464</v>
          </cell>
          <cell r="BI67">
            <v>36464</v>
          </cell>
        </row>
        <row r="68">
          <cell r="A68">
            <v>36494</v>
          </cell>
          <cell r="Q68">
            <v>36494</v>
          </cell>
          <cell r="BI68">
            <v>36494</v>
          </cell>
        </row>
        <row r="69">
          <cell r="A69">
            <v>36525</v>
          </cell>
          <cell r="Q69">
            <v>36525</v>
          </cell>
          <cell r="BI69">
            <v>36525</v>
          </cell>
        </row>
        <row r="70">
          <cell r="A70">
            <v>36556</v>
          </cell>
          <cell r="Q70">
            <v>36556</v>
          </cell>
          <cell r="BI70">
            <v>36556</v>
          </cell>
        </row>
        <row r="71">
          <cell r="A71">
            <v>36585</v>
          </cell>
          <cell r="Q71">
            <v>36585</v>
          </cell>
          <cell r="BI71">
            <v>36585</v>
          </cell>
        </row>
        <row r="72">
          <cell r="A72">
            <v>36616</v>
          </cell>
          <cell r="Q72">
            <v>36616</v>
          </cell>
          <cell r="BI72">
            <v>36616</v>
          </cell>
        </row>
        <row r="73">
          <cell r="A73">
            <v>36646</v>
          </cell>
          <cell r="Q73">
            <v>36646</v>
          </cell>
          <cell r="BI73">
            <v>36646</v>
          </cell>
        </row>
        <row r="74">
          <cell r="A74">
            <v>36677</v>
          </cell>
          <cell r="Q74">
            <v>36677</v>
          </cell>
          <cell r="BI74">
            <v>36677</v>
          </cell>
        </row>
        <row r="75">
          <cell r="A75">
            <v>36707</v>
          </cell>
          <cell r="Q75">
            <v>36707</v>
          </cell>
          <cell r="BI75">
            <v>36707</v>
          </cell>
        </row>
        <row r="76">
          <cell r="A76">
            <v>36738</v>
          </cell>
          <cell r="Q76">
            <v>36738</v>
          </cell>
          <cell r="BI76">
            <v>36738</v>
          </cell>
        </row>
        <row r="77">
          <cell r="A77">
            <v>36769</v>
          </cell>
          <cell r="Q77">
            <v>36769</v>
          </cell>
          <cell r="BI77">
            <v>36769</v>
          </cell>
        </row>
        <row r="78">
          <cell r="A78">
            <v>36799</v>
          </cell>
          <cell r="Q78">
            <v>36799</v>
          </cell>
          <cell r="BI78">
            <v>36799</v>
          </cell>
        </row>
        <row r="79">
          <cell r="A79">
            <v>36830</v>
          </cell>
          <cell r="Q79">
            <v>36830</v>
          </cell>
          <cell r="BI79">
            <v>36830</v>
          </cell>
        </row>
        <row r="80">
          <cell r="A80">
            <v>36860</v>
          </cell>
          <cell r="Q80">
            <v>36860</v>
          </cell>
          <cell r="BI80">
            <v>36860</v>
          </cell>
        </row>
        <row r="81">
          <cell r="A81">
            <v>36891</v>
          </cell>
          <cell r="Q81">
            <v>36891</v>
          </cell>
          <cell r="BI81">
            <v>36891</v>
          </cell>
        </row>
        <row r="82">
          <cell r="A82">
            <v>36922</v>
          </cell>
          <cell r="Q82">
            <v>36922</v>
          </cell>
          <cell r="BI82">
            <v>36922</v>
          </cell>
        </row>
        <row r="83">
          <cell r="A83">
            <v>36950</v>
          </cell>
          <cell r="Q83">
            <v>36950</v>
          </cell>
          <cell r="BI83">
            <v>36950</v>
          </cell>
        </row>
        <row r="84">
          <cell r="A84">
            <v>36981</v>
          </cell>
          <cell r="Q84">
            <v>36981</v>
          </cell>
          <cell r="BI84">
            <v>36981</v>
          </cell>
        </row>
        <row r="85">
          <cell r="A85">
            <v>37011</v>
          </cell>
          <cell r="Q85">
            <v>37011</v>
          </cell>
          <cell r="BI85">
            <v>37011</v>
          </cell>
        </row>
        <row r="86">
          <cell r="A86">
            <v>37042</v>
          </cell>
          <cell r="Q86">
            <v>37042</v>
          </cell>
          <cell r="BI86">
            <v>37042</v>
          </cell>
        </row>
        <row r="87">
          <cell r="A87">
            <v>37072</v>
          </cell>
          <cell r="Q87">
            <v>37072</v>
          </cell>
          <cell r="BI87">
            <v>37072</v>
          </cell>
        </row>
        <row r="88">
          <cell r="A88">
            <v>37103</v>
          </cell>
          <cell r="Q88">
            <v>37103</v>
          </cell>
          <cell r="BI88">
            <v>37103</v>
          </cell>
        </row>
        <row r="89">
          <cell r="A89">
            <v>37134</v>
          </cell>
          <cell r="Q89">
            <v>37134</v>
          </cell>
          <cell r="BI89">
            <v>37134</v>
          </cell>
        </row>
        <row r="90">
          <cell r="A90">
            <v>37164</v>
          </cell>
          <cell r="Q90">
            <v>37164</v>
          </cell>
          <cell r="BI90">
            <v>37164</v>
          </cell>
        </row>
        <row r="91">
          <cell r="A91">
            <v>37195</v>
          </cell>
          <cell r="Q91">
            <v>37195</v>
          </cell>
          <cell r="BI91">
            <v>37195</v>
          </cell>
        </row>
        <row r="92">
          <cell r="A92">
            <v>37225</v>
          </cell>
          <cell r="Q92">
            <v>37225</v>
          </cell>
          <cell r="BI92">
            <v>37225</v>
          </cell>
        </row>
        <row r="93">
          <cell r="A93">
            <v>37256</v>
          </cell>
          <cell r="Q93">
            <v>37256</v>
          </cell>
          <cell r="BI93">
            <v>37256</v>
          </cell>
        </row>
        <row r="94">
          <cell r="A94">
            <v>37287</v>
          </cell>
          <cell r="Q94">
            <v>37287</v>
          </cell>
          <cell r="BI94">
            <v>37287</v>
          </cell>
        </row>
        <row r="95">
          <cell r="A95">
            <v>37315</v>
          </cell>
          <cell r="Q95">
            <v>37315</v>
          </cell>
          <cell r="BI95">
            <v>37315</v>
          </cell>
        </row>
        <row r="96">
          <cell r="A96">
            <v>37346</v>
          </cell>
          <cell r="Q96">
            <v>37346</v>
          </cell>
          <cell r="BI96">
            <v>37346</v>
          </cell>
        </row>
        <row r="97">
          <cell r="A97">
            <v>37376</v>
          </cell>
          <cell r="Q97">
            <v>37376</v>
          </cell>
          <cell r="BI97">
            <v>37376</v>
          </cell>
        </row>
        <row r="98">
          <cell r="A98">
            <v>37407</v>
          </cell>
          <cell r="Q98">
            <v>37407</v>
          </cell>
          <cell r="BI98">
            <v>37407</v>
          </cell>
        </row>
        <row r="99">
          <cell r="A99">
            <v>37437</v>
          </cell>
          <cell r="Q99">
            <v>37437</v>
          </cell>
          <cell r="BI99">
            <v>37437</v>
          </cell>
        </row>
        <row r="100">
          <cell r="A100">
            <v>37468</v>
          </cell>
          <cell r="Q100">
            <v>37468</v>
          </cell>
          <cell r="BI100">
            <v>37468</v>
          </cell>
        </row>
        <row r="101">
          <cell r="A101">
            <v>37499</v>
          </cell>
          <cell r="Q101">
            <v>37499</v>
          </cell>
          <cell r="BI101">
            <v>37499</v>
          </cell>
        </row>
      </sheetData>
      <sheetData sheetId="5" refreshError="1"/>
      <sheetData sheetId="6"/>
      <sheetData sheetId="7" refreshError="1"/>
      <sheetData sheetId="8" refreshError="1"/>
      <sheetData sheetId="9" refreshError="1"/>
      <sheetData sheetId="10" refreshError="1"/>
      <sheetData sheetId="11"/>
      <sheetData sheetId="12" refreshError="1">
        <row r="1">
          <cell r="A1" t="str">
            <v>FECHA</v>
          </cell>
          <cell r="B1" t="str">
            <v>EUR</v>
          </cell>
          <cell r="C1" t="str">
            <v>JPY</v>
          </cell>
        </row>
        <row r="2">
          <cell r="A2">
            <v>35095</v>
          </cell>
        </row>
        <row r="3">
          <cell r="A3">
            <v>35124</v>
          </cell>
        </row>
        <row r="4">
          <cell r="A4">
            <v>35155</v>
          </cell>
          <cell r="J4">
            <v>37195</v>
          </cell>
        </row>
        <row r="5">
          <cell r="A5">
            <v>35185</v>
          </cell>
        </row>
        <row r="6">
          <cell r="A6">
            <v>35216</v>
          </cell>
        </row>
        <row r="7">
          <cell r="A7">
            <v>35246</v>
          </cell>
        </row>
        <row r="8">
          <cell r="A8">
            <v>35277</v>
          </cell>
        </row>
        <row r="9">
          <cell r="A9">
            <v>35308</v>
          </cell>
        </row>
        <row r="10">
          <cell r="A10">
            <v>35338</v>
          </cell>
        </row>
        <row r="11">
          <cell r="A11">
            <v>35369</v>
          </cell>
        </row>
        <row r="12">
          <cell r="A12">
            <v>35399</v>
          </cell>
        </row>
        <row r="13">
          <cell r="A13">
            <v>35430</v>
          </cell>
        </row>
        <row r="14">
          <cell r="A14">
            <v>35461</v>
          </cell>
        </row>
        <row r="15">
          <cell r="A15">
            <v>35489</v>
          </cell>
        </row>
        <row r="16">
          <cell r="A16">
            <v>35520</v>
          </cell>
        </row>
        <row r="17">
          <cell r="A17">
            <v>35550</v>
          </cell>
        </row>
        <row r="18">
          <cell r="A18">
            <v>35581</v>
          </cell>
        </row>
        <row r="19">
          <cell r="A19">
            <v>35611</v>
          </cell>
        </row>
        <row r="20">
          <cell r="A20">
            <v>35642</v>
          </cell>
        </row>
        <row r="21">
          <cell r="A21">
            <v>35673</v>
          </cell>
        </row>
        <row r="22">
          <cell r="A22">
            <v>35703</v>
          </cell>
        </row>
        <row r="23">
          <cell r="A23">
            <v>35734</v>
          </cell>
        </row>
        <row r="24">
          <cell r="A24">
            <v>35764</v>
          </cell>
        </row>
        <row r="25">
          <cell r="A25">
            <v>35795</v>
          </cell>
        </row>
        <row r="26">
          <cell r="A26">
            <v>35826</v>
          </cell>
        </row>
        <row r="27">
          <cell r="A27">
            <v>35854</v>
          </cell>
        </row>
        <row r="28">
          <cell r="A28">
            <v>35885</v>
          </cell>
        </row>
        <row r="29">
          <cell r="A29">
            <v>35915</v>
          </cell>
        </row>
        <row r="30">
          <cell r="A30">
            <v>35946</v>
          </cell>
        </row>
        <row r="31">
          <cell r="A31">
            <v>35976</v>
          </cell>
        </row>
        <row r="32">
          <cell r="A32">
            <v>36007</v>
          </cell>
        </row>
        <row r="33">
          <cell r="A33">
            <v>36038</v>
          </cell>
        </row>
        <row r="34">
          <cell r="A34">
            <v>36068</v>
          </cell>
        </row>
        <row r="35">
          <cell r="A35">
            <v>36099</v>
          </cell>
        </row>
        <row r="36">
          <cell r="A36">
            <v>36129</v>
          </cell>
        </row>
        <row r="37">
          <cell r="A37">
            <v>36160</v>
          </cell>
        </row>
        <row r="38">
          <cell r="A38">
            <v>36191</v>
          </cell>
        </row>
        <row r="39">
          <cell r="A39">
            <v>36219</v>
          </cell>
        </row>
        <row r="40">
          <cell r="A40">
            <v>36250</v>
          </cell>
        </row>
        <row r="41">
          <cell r="A41">
            <v>36280</v>
          </cell>
        </row>
        <row r="42">
          <cell r="A42">
            <v>36311</v>
          </cell>
        </row>
        <row r="43">
          <cell r="A43">
            <v>36341</v>
          </cell>
        </row>
        <row r="44">
          <cell r="A44">
            <v>36372</v>
          </cell>
        </row>
        <row r="45">
          <cell r="A45">
            <v>36403</v>
          </cell>
        </row>
        <row r="46">
          <cell r="A46">
            <v>36433</v>
          </cell>
        </row>
        <row r="47">
          <cell r="A47">
            <v>36464</v>
          </cell>
        </row>
        <row r="48">
          <cell r="A48">
            <v>36494</v>
          </cell>
        </row>
        <row r="49">
          <cell r="A49">
            <v>36525</v>
          </cell>
        </row>
        <row r="50">
          <cell r="A50">
            <v>36556</v>
          </cell>
        </row>
        <row r="51">
          <cell r="A51">
            <v>36585</v>
          </cell>
        </row>
        <row r="52">
          <cell r="A52">
            <v>36616</v>
          </cell>
        </row>
        <row r="53">
          <cell r="A53">
            <v>36646</v>
          </cell>
        </row>
        <row r="54">
          <cell r="A54">
            <v>36677</v>
          </cell>
        </row>
        <row r="55">
          <cell r="A55">
            <v>36707</v>
          </cell>
        </row>
        <row r="56">
          <cell r="A56">
            <v>36738</v>
          </cell>
        </row>
        <row r="57">
          <cell r="A57">
            <v>36769</v>
          </cell>
        </row>
        <row r="58">
          <cell r="A58">
            <v>36799</v>
          </cell>
        </row>
        <row r="59">
          <cell r="A59">
            <v>36830</v>
          </cell>
        </row>
        <row r="60">
          <cell r="A60">
            <v>36860</v>
          </cell>
        </row>
        <row r="61">
          <cell r="A61">
            <v>36891</v>
          </cell>
        </row>
        <row r="62">
          <cell r="A62">
            <v>36922</v>
          </cell>
        </row>
        <row r="63">
          <cell r="A63">
            <v>36950</v>
          </cell>
        </row>
        <row r="64">
          <cell r="A64">
            <v>36981</v>
          </cell>
        </row>
        <row r="65">
          <cell r="A65">
            <v>37011</v>
          </cell>
        </row>
        <row r="66">
          <cell r="A66">
            <v>37042</v>
          </cell>
        </row>
        <row r="67">
          <cell r="A67">
            <v>37072</v>
          </cell>
        </row>
        <row r="68">
          <cell r="A68">
            <v>37103</v>
          </cell>
        </row>
        <row r="69">
          <cell r="A69">
            <v>37134</v>
          </cell>
        </row>
        <row r="70">
          <cell r="A70">
            <v>37164</v>
          </cell>
        </row>
        <row r="71">
          <cell r="A71">
            <v>37195</v>
          </cell>
        </row>
        <row r="72">
          <cell r="A72">
            <v>37256</v>
          </cell>
        </row>
        <row r="73">
          <cell r="A73">
            <v>37287</v>
          </cell>
        </row>
        <row r="74">
          <cell r="A74">
            <v>37315</v>
          </cell>
        </row>
        <row r="75">
          <cell r="A75">
            <v>37346</v>
          </cell>
        </row>
        <row r="76">
          <cell r="A76">
            <v>37376</v>
          </cell>
        </row>
        <row r="77">
          <cell r="A77">
            <v>37407</v>
          </cell>
        </row>
        <row r="78">
          <cell r="A78">
            <v>37437</v>
          </cell>
        </row>
        <row r="79">
          <cell r="A79">
            <v>37468</v>
          </cell>
        </row>
        <row r="80">
          <cell r="A80">
            <v>37499</v>
          </cell>
        </row>
        <row r="81">
          <cell r="A81">
            <v>37529</v>
          </cell>
        </row>
      </sheetData>
      <sheetData sheetId="13" refreshError="1">
        <row r="1">
          <cell r="A1" t="str">
            <v>FECHA</v>
          </cell>
          <cell r="K1" t="str">
            <v>CODIGO</v>
          </cell>
        </row>
        <row r="2">
          <cell r="K2" t="str">
            <v>35095USD</v>
          </cell>
        </row>
        <row r="3">
          <cell r="K3" t="str">
            <v>35095EUR</v>
          </cell>
        </row>
        <row r="4">
          <cell r="K4" t="str">
            <v>35095JPY</v>
          </cell>
          <cell r="N4">
            <v>37529</v>
          </cell>
        </row>
        <row r="5">
          <cell r="K5" t="str">
            <v>35124USD</v>
          </cell>
        </row>
        <row r="6">
          <cell r="K6" t="str">
            <v>35124EUR</v>
          </cell>
        </row>
        <row r="7">
          <cell r="K7" t="str">
            <v>35124JPY</v>
          </cell>
        </row>
        <row r="8">
          <cell r="K8" t="str">
            <v>35155USD</v>
          </cell>
        </row>
        <row r="9">
          <cell r="K9" t="str">
            <v>35155EUR</v>
          </cell>
        </row>
        <row r="10">
          <cell r="K10" t="str">
            <v>35155JPY</v>
          </cell>
        </row>
        <row r="11">
          <cell r="K11" t="str">
            <v>35185USD</v>
          </cell>
        </row>
        <row r="12">
          <cell r="K12" t="str">
            <v>35185EUR</v>
          </cell>
        </row>
        <row r="13">
          <cell r="K13" t="str">
            <v>35185JPY</v>
          </cell>
        </row>
        <row r="14">
          <cell r="K14" t="str">
            <v>35216USD</v>
          </cell>
        </row>
        <row r="15">
          <cell r="K15" t="str">
            <v>35216EUR</v>
          </cell>
        </row>
        <row r="16">
          <cell r="K16" t="str">
            <v>35216JPY</v>
          </cell>
        </row>
        <row r="17">
          <cell r="K17" t="str">
            <v>35246USD</v>
          </cell>
        </row>
        <row r="18">
          <cell r="K18" t="str">
            <v>35246EUR</v>
          </cell>
        </row>
        <row r="19">
          <cell r="K19" t="str">
            <v>35246JPY</v>
          </cell>
        </row>
        <row r="20">
          <cell r="K20" t="str">
            <v>35277USD</v>
          </cell>
        </row>
        <row r="21">
          <cell r="K21" t="str">
            <v>35277EUR</v>
          </cell>
        </row>
        <row r="22">
          <cell r="K22" t="str">
            <v>35277JPY</v>
          </cell>
        </row>
        <row r="23">
          <cell r="K23" t="str">
            <v>35308USD</v>
          </cell>
        </row>
        <row r="24">
          <cell r="K24" t="str">
            <v>35308EUR</v>
          </cell>
        </row>
        <row r="25">
          <cell r="K25" t="str">
            <v>35308JPY</v>
          </cell>
        </row>
        <row r="26">
          <cell r="K26" t="str">
            <v>35338USD</v>
          </cell>
        </row>
        <row r="27">
          <cell r="K27" t="str">
            <v>35338EUR</v>
          </cell>
        </row>
        <row r="28">
          <cell r="K28" t="str">
            <v>35338JPY</v>
          </cell>
        </row>
        <row r="29">
          <cell r="K29" t="str">
            <v>35369USD</v>
          </cell>
        </row>
        <row r="30">
          <cell r="K30" t="str">
            <v>35369EUR</v>
          </cell>
        </row>
        <row r="31">
          <cell r="K31" t="str">
            <v>35369JPY</v>
          </cell>
        </row>
        <row r="32">
          <cell r="K32" t="str">
            <v>35399USD</v>
          </cell>
        </row>
        <row r="33">
          <cell r="K33" t="str">
            <v>35399EUR</v>
          </cell>
        </row>
        <row r="34">
          <cell r="K34" t="str">
            <v>35399JPY</v>
          </cell>
        </row>
        <row r="35">
          <cell r="K35" t="str">
            <v>35430USD</v>
          </cell>
        </row>
        <row r="36">
          <cell r="K36" t="str">
            <v>35430EUR</v>
          </cell>
        </row>
        <row r="37">
          <cell r="K37" t="str">
            <v>35430JPY</v>
          </cell>
        </row>
        <row r="38">
          <cell r="K38" t="str">
            <v>35461USD</v>
          </cell>
        </row>
        <row r="39">
          <cell r="K39" t="str">
            <v>35461EUR</v>
          </cell>
        </row>
        <row r="40">
          <cell r="K40" t="str">
            <v>35461JPY</v>
          </cell>
        </row>
        <row r="41">
          <cell r="K41" t="str">
            <v>35489USD</v>
          </cell>
        </row>
        <row r="42">
          <cell r="K42" t="str">
            <v>35489EUR</v>
          </cell>
        </row>
        <row r="43">
          <cell r="K43" t="str">
            <v>35489JPY</v>
          </cell>
        </row>
        <row r="44">
          <cell r="K44" t="str">
            <v>35520USD</v>
          </cell>
        </row>
        <row r="45">
          <cell r="K45" t="str">
            <v>35520EUR</v>
          </cell>
        </row>
        <row r="46">
          <cell r="K46" t="str">
            <v>35520JPY</v>
          </cell>
        </row>
        <row r="47">
          <cell r="K47" t="str">
            <v>35550USD</v>
          </cell>
        </row>
        <row r="48">
          <cell r="K48" t="str">
            <v>35550EUR</v>
          </cell>
        </row>
        <row r="49">
          <cell r="K49" t="str">
            <v>35550JPY</v>
          </cell>
        </row>
        <row r="50">
          <cell r="K50" t="str">
            <v>35581USD</v>
          </cell>
        </row>
        <row r="51">
          <cell r="K51" t="str">
            <v>35581EUR</v>
          </cell>
        </row>
        <row r="52">
          <cell r="K52" t="str">
            <v>35581JPY</v>
          </cell>
        </row>
        <row r="53">
          <cell r="K53" t="str">
            <v>35611USD</v>
          </cell>
        </row>
        <row r="54">
          <cell r="K54" t="str">
            <v>35611EUR</v>
          </cell>
        </row>
        <row r="55">
          <cell r="K55" t="str">
            <v>35611JPY</v>
          </cell>
        </row>
        <row r="56">
          <cell r="K56" t="str">
            <v>35642USD</v>
          </cell>
        </row>
        <row r="57">
          <cell r="K57" t="str">
            <v>35642EUR</v>
          </cell>
        </row>
        <row r="58">
          <cell r="K58" t="str">
            <v>35642JPY</v>
          </cell>
        </row>
        <row r="59">
          <cell r="K59" t="str">
            <v>35673USD</v>
          </cell>
        </row>
        <row r="60">
          <cell r="K60" t="str">
            <v>35673EUR</v>
          </cell>
        </row>
        <row r="61">
          <cell r="K61" t="str">
            <v>35673JPY</v>
          </cell>
        </row>
        <row r="62">
          <cell r="K62" t="str">
            <v>35703USD</v>
          </cell>
        </row>
        <row r="63">
          <cell r="K63" t="str">
            <v>35703EUR</v>
          </cell>
        </row>
        <row r="64">
          <cell r="K64" t="str">
            <v>35703JPY</v>
          </cell>
        </row>
        <row r="65">
          <cell r="K65" t="str">
            <v>35734USD</v>
          </cell>
        </row>
        <row r="66">
          <cell r="K66" t="str">
            <v>35734EUR</v>
          </cell>
        </row>
        <row r="67">
          <cell r="K67" t="str">
            <v>35734JPY</v>
          </cell>
        </row>
        <row r="68">
          <cell r="K68" t="str">
            <v>35764USD</v>
          </cell>
        </row>
        <row r="69">
          <cell r="K69" t="str">
            <v>35764EUR</v>
          </cell>
        </row>
        <row r="70">
          <cell r="K70" t="str">
            <v>35764JPY</v>
          </cell>
        </row>
        <row r="71">
          <cell r="K71" t="str">
            <v>35795USD</v>
          </cell>
        </row>
        <row r="72">
          <cell r="K72" t="str">
            <v>35795EUR</v>
          </cell>
        </row>
        <row r="73">
          <cell r="K73" t="str">
            <v>35795JPY</v>
          </cell>
        </row>
        <row r="74">
          <cell r="K74" t="str">
            <v>35826USD</v>
          </cell>
        </row>
        <row r="75">
          <cell r="K75" t="str">
            <v>35826EUR</v>
          </cell>
        </row>
        <row r="76">
          <cell r="K76" t="str">
            <v>35826JPY</v>
          </cell>
        </row>
        <row r="77">
          <cell r="K77" t="str">
            <v>35854USD</v>
          </cell>
        </row>
        <row r="78">
          <cell r="K78" t="str">
            <v>35854EUR</v>
          </cell>
        </row>
        <row r="79">
          <cell r="K79" t="str">
            <v>35854JPY</v>
          </cell>
        </row>
        <row r="80">
          <cell r="K80" t="str">
            <v>35885USD</v>
          </cell>
        </row>
        <row r="81">
          <cell r="K81" t="str">
            <v>35885EUR</v>
          </cell>
        </row>
        <row r="82">
          <cell r="K82" t="str">
            <v>35885JPY</v>
          </cell>
        </row>
        <row r="83">
          <cell r="K83" t="str">
            <v>35915USD</v>
          </cell>
        </row>
        <row r="84">
          <cell r="K84" t="str">
            <v>35915EUR</v>
          </cell>
        </row>
        <row r="85">
          <cell r="K85" t="str">
            <v>35915JPY</v>
          </cell>
        </row>
        <row r="86">
          <cell r="K86" t="str">
            <v>35946USD</v>
          </cell>
        </row>
        <row r="87">
          <cell r="K87" t="str">
            <v>35946EUR</v>
          </cell>
        </row>
        <row r="88">
          <cell r="K88" t="str">
            <v>35946JPY</v>
          </cell>
        </row>
        <row r="89">
          <cell r="K89" t="str">
            <v>35976USD</v>
          </cell>
        </row>
        <row r="90">
          <cell r="K90" t="str">
            <v>35976EUR</v>
          </cell>
        </row>
        <row r="91">
          <cell r="K91" t="str">
            <v>35976JPY</v>
          </cell>
        </row>
        <row r="92">
          <cell r="K92" t="str">
            <v>36007USD</v>
          </cell>
        </row>
        <row r="93">
          <cell r="K93" t="str">
            <v>36007EUR</v>
          </cell>
        </row>
        <row r="94">
          <cell r="K94" t="str">
            <v>36007JPY</v>
          </cell>
        </row>
        <row r="95">
          <cell r="K95" t="str">
            <v>36038USD</v>
          </cell>
        </row>
        <row r="96">
          <cell r="K96" t="str">
            <v>36038EUR</v>
          </cell>
        </row>
        <row r="97">
          <cell r="K97" t="str">
            <v>36038JPY</v>
          </cell>
        </row>
        <row r="98">
          <cell r="K98" t="str">
            <v>36068USD</v>
          </cell>
        </row>
        <row r="99">
          <cell r="K99" t="str">
            <v>36068EUR</v>
          </cell>
        </row>
        <row r="100">
          <cell r="K100" t="str">
            <v>36068JPY</v>
          </cell>
        </row>
        <row r="101">
          <cell r="K101" t="str">
            <v>36099USD</v>
          </cell>
        </row>
        <row r="102">
          <cell r="K102" t="str">
            <v>36099EUR</v>
          </cell>
        </row>
        <row r="103">
          <cell r="K103" t="str">
            <v>36099JPY</v>
          </cell>
        </row>
        <row r="104">
          <cell r="K104" t="str">
            <v>36129USD</v>
          </cell>
        </row>
        <row r="105">
          <cell r="K105" t="str">
            <v>36129EUR</v>
          </cell>
        </row>
        <row r="106">
          <cell r="K106" t="str">
            <v>36129JPY</v>
          </cell>
        </row>
        <row r="107">
          <cell r="K107" t="str">
            <v>36160USD</v>
          </cell>
        </row>
        <row r="108">
          <cell r="K108" t="str">
            <v>36160EUR</v>
          </cell>
        </row>
        <row r="109">
          <cell r="K109" t="str">
            <v>36160JPY</v>
          </cell>
        </row>
        <row r="110">
          <cell r="K110" t="str">
            <v>36191USD</v>
          </cell>
        </row>
        <row r="111">
          <cell r="K111" t="str">
            <v>36191EUR</v>
          </cell>
        </row>
        <row r="112">
          <cell r="K112" t="str">
            <v>36191JPY</v>
          </cell>
        </row>
        <row r="113">
          <cell r="K113" t="str">
            <v>36219USD</v>
          </cell>
        </row>
        <row r="114">
          <cell r="K114" t="str">
            <v>36219EUR</v>
          </cell>
        </row>
        <row r="115">
          <cell r="K115" t="str">
            <v>36219JPY</v>
          </cell>
        </row>
        <row r="116">
          <cell r="K116" t="str">
            <v>36250USD</v>
          </cell>
        </row>
        <row r="117">
          <cell r="K117" t="str">
            <v>36250EUR</v>
          </cell>
        </row>
        <row r="118">
          <cell r="K118" t="str">
            <v>36250JPY</v>
          </cell>
        </row>
        <row r="119">
          <cell r="K119" t="str">
            <v>36280USD</v>
          </cell>
        </row>
        <row r="120">
          <cell r="K120" t="str">
            <v>36280EUR</v>
          </cell>
        </row>
        <row r="121">
          <cell r="K121" t="str">
            <v>36280JPY</v>
          </cell>
        </row>
        <row r="122">
          <cell r="K122" t="str">
            <v>36311USD</v>
          </cell>
        </row>
        <row r="123">
          <cell r="K123" t="str">
            <v>36311EUR</v>
          </cell>
        </row>
        <row r="124">
          <cell r="K124" t="str">
            <v>36311JPY</v>
          </cell>
        </row>
        <row r="125">
          <cell r="K125" t="str">
            <v>36341USD</v>
          </cell>
        </row>
        <row r="126">
          <cell r="K126" t="str">
            <v>36341EUR</v>
          </cell>
        </row>
        <row r="127">
          <cell r="K127" t="str">
            <v>36341JPY</v>
          </cell>
        </row>
        <row r="128">
          <cell r="K128" t="str">
            <v>36372USD</v>
          </cell>
        </row>
        <row r="129">
          <cell r="K129" t="str">
            <v>36372EUR</v>
          </cell>
        </row>
        <row r="130">
          <cell r="K130" t="str">
            <v>36372JPY</v>
          </cell>
        </row>
        <row r="131">
          <cell r="K131" t="str">
            <v>36403USD</v>
          </cell>
        </row>
        <row r="132">
          <cell r="K132" t="str">
            <v>36403EUR</v>
          </cell>
        </row>
        <row r="133">
          <cell r="K133" t="str">
            <v>36403JPY</v>
          </cell>
        </row>
        <row r="134">
          <cell r="K134" t="str">
            <v>36433USD</v>
          </cell>
        </row>
        <row r="135">
          <cell r="K135" t="str">
            <v>36433EUR</v>
          </cell>
        </row>
        <row r="136">
          <cell r="K136" t="str">
            <v>36433JPY</v>
          </cell>
        </row>
        <row r="137">
          <cell r="K137" t="str">
            <v>36464USD</v>
          </cell>
        </row>
        <row r="138">
          <cell r="K138" t="str">
            <v>36464EUR</v>
          </cell>
        </row>
        <row r="139">
          <cell r="K139" t="str">
            <v>36464JPY</v>
          </cell>
        </row>
        <row r="140">
          <cell r="K140" t="str">
            <v>36494USD</v>
          </cell>
        </row>
        <row r="141">
          <cell r="K141" t="str">
            <v>36494EUR</v>
          </cell>
        </row>
        <row r="142">
          <cell r="K142" t="str">
            <v>36494JPY</v>
          </cell>
        </row>
        <row r="143">
          <cell r="K143" t="str">
            <v>36525USD</v>
          </cell>
        </row>
        <row r="144">
          <cell r="K144" t="str">
            <v>36525EUR</v>
          </cell>
        </row>
        <row r="145">
          <cell r="K145" t="str">
            <v>36525JPY</v>
          </cell>
        </row>
        <row r="146">
          <cell r="K146" t="str">
            <v>36556USD</v>
          </cell>
        </row>
        <row r="147">
          <cell r="K147" t="str">
            <v>36556EUR</v>
          </cell>
        </row>
        <row r="148">
          <cell r="K148" t="str">
            <v>36556JPY</v>
          </cell>
        </row>
        <row r="149">
          <cell r="K149" t="str">
            <v>36585USD</v>
          </cell>
        </row>
        <row r="150">
          <cell r="K150" t="str">
            <v>36585EUR</v>
          </cell>
        </row>
        <row r="151">
          <cell r="K151" t="str">
            <v>36585JPY</v>
          </cell>
        </row>
        <row r="152">
          <cell r="K152" t="str">
            <v>36616USD</v>
          </cell>
        </row>
        <row r="153">
          <cell r="K153" t="str">
            <v>36616EUR</v>
          </cell>
        </row>
        <row r="154">
          <cell r="K154" t="str">
            <v>36616JPY</v>
          </cell>
        </row>
        <row r="155">
          <cell r="K155" t="str">
            <v>36646USD</v>
          </cell>
        </row>
        <row r="156">
          <cell r="K156" t="str">
            <v>36646EUR</v>
          </cell>
        </row>
        <row r="157">
          <cell r="K157" t="str">
            <v>36646JPY</v>
          </cell>
        </row>
        <row r="158">
          <cell r="K158" t="str">
            <v>36677USD</v>
          </cell>
        </row>
        <row r="159">
          <cell r="K159" t="str">
            <v>36677EUR</v>
          </cell>
        </row>
        <row r="160">
          <cell r="K160" t="str">
            <v>36677JPY</v>
          </cell>
        </row>
        <row r="161">
          <cell r="K161" t="str">
            <v>36707USD</v>
          </cell>
        </row>
        <row r="162">
          <cell r="K162" t="str">
            <v>36707EUR</v>
          </cell>
        </row>
        <row r="163">
          <cell r="K163" t="str">
            <v>36707JPY</v>
          </cell>
        </row>
        <row r="164">
          <cell r="K164" t="str">
            <v>36738USD</v>
          </cell>
        </row>
        <row r="165">
          <cell r="K165" t="str">
            <v>36738EUR</v>
          </cell>
        </row>
        <row r="166">
          <cell r="K166" t="str">
            <v>36738JPY</v>
          </cell>
        </row>
        <row r="167">
          <cell r="K167" t="str">
            <v>36769USD</v>
          </cell>
        </row>
        <row r="168">
          <cell r="K168" t="str">
            <v>36769EUR</v>
          </cell>
        </row>
        <row r="169">
          <cell r="K169" t="str">
            <v>36769JPY</v>
          </cell>
        </row>
        <row r="170">
          <cell r="K170" t="str">
            <v>36799USD</v>
          </cell>
        </row>
        <row r="171">
          <cell r="K171" t="str">
            <v>36799EUR</v>
          </cell>
        </row>
        <row r="172">
          <cell r="K172" t="str">
            <v>36799JPY</v>
          </cell>
        </row>
        <row r="173">
          <cell r="K173" t="str">
            <v>36830USD</v>
          </cell>
        </row>
        <row r="174">
          <cell r="K174" t="str">
            <v>36830EUR</v>
          </cell>
        </row>
        <row r="175">
          <cell r="K175" t="str">
            <v>36830JPY</v>
          </cell>
        </row>
        <row r="176">
          <cell r="K176" t="str">
            <v>36860USD</v>
          </cell>
        </row>
        <row r="177">
          <cell r="K177" t="str">
            <v>36860EUR</v>
          </cell>
        </row>
        <row r="178">
          <cell r="K178" t="str">
            <v>36860JPY</v>
          </cell>
        </row>
        <row r="179">
          <cell r="K179" t="str">
            <v>36891USD</v>
          </cell>
        </row>
        <row r="180">
          <cell r="K180" t="str">
            <v>36891EUR</v>
          </cell>
        </row>
        <row r="181">
          <cell r="K181" t="str">
            <v>36891JPY</v>
          </cell>
        </row>
        <row r="182">
          <cell r="K182" t="str">
            <v>36922USD</v>
          </cell>
        </row>
        <row r="183">
          <cell r="K183" t="str">
            <v>36922EUR</v>
          </cell>
        </row>
        <row r="184">
          <cell r="K184" t="str">
            <v>36922JPY</v>
          </cell>
        </row>
        <row r="185">
          <cell r="K185" t="str">
            <v>36950USD</v>
          </cell>
        </row>
        <row r="186">
          <cell r="K186" t="str">
            <v>36950EUR</v>
          </cell>
        </row>
        <row r="187">
          <cell r="K187" t="str">
            <v>36950JPY</v>
          </cell>
        </row>
        <row r="188">
          <cell r="K188" t="str">
            <v>36981USD</v>
          </cell>
        </row>
        <row r="189">
          <cell r="K189" t="str">
            <v>36981EUR</v>
          </cell>
        </row>
        <row r="190">
          <cell r="K190" t="str">
            <v>36981JPY</v>
          </cell>
        </row>
        <row r="191">
          <cell r="K191" t="str">
            <v>37011USD</v>
          </cell>
        </row>
        <row r="192">
          <cell r="K192" t="str">
            <v>37011EUR</v>
          </cell>
        </row>
        <row r="193">
          <cell r="K193" t="str">
            <v>37011JPY</v>
          </cell>
        </row>
        <row r="194">
          <cell r="K194" t="str">
            <v>37011USDF</v>
          </cell>
        </row>
        <row r="195">
          <cell r="K195" t="str">
            <v>37011EURF</v>
          </cell>
        </row>
        <row r="196">
          <cell r="K196" t="str">
            <v>37011JPYF</v>
          </cell>
        </row>
        <row r="197">
          <cell r="K197" t="str">
            <v>37042USD</v>
          </cell>
        </row>
        <row r="198">
          <cell r="K198" t="str">
            <v>37042EUR</v>
          </cell>
        </row>
        <row r="199">
          <cell r="K199" t="str">
            <v>37042JPY</v>
          </cell>
        </row>
        <row r="200">
          <cell r="K200" t="str">
            <v>37042USDF</v>
          </cell>
        </row>
        <row r="201">
          <cell r="K201" t="str">
            <v>37042EURF</v>
          </cell>
        </row>
        <row r="202">
          <cell r="K202" t="str">
            <v>37042JPYF</v>
          </cell>
        </row>
        <row r="203">
          <cell r="K203" t="str">
            <v>37072USD</v>
          </cell>
        </row>
        <row r="204">
          <cell r="K204" t="str">
            <v>37072EUR</v>
          </cell>
        </row>
        <row r="205">
          <cell r="K205" t="str">
            <v>37072JPY</v>
          </cell>
        </row>
        <row r="206">
          <cell r="K206" t="str">
            <v>37072USDF</v>
          </cell>
        </row>
        <row r="207">
          <cell r="K207" t="str">
            <v>37072EURF</v>
          </cell>
        </row>
        <row r="208">
          <cell r="K208" t="str">
            <v>37072JPYF</v>
          </cell>
        </row>
        <row r="209">
          <cell r="K209" t="str">
            <v>37103USD</v>
          </cell>
        </row>
        <row r="210">
          <cell r="K210" t="str">
            <v>37103EUR</v>
          </cell>
        </row>
        <row r="211">
          <cell r="K211" t="str">
            <v>37103JPY</v>
          </cell>
        </row>
        <row r="212">
          <cell r="K212" t="str">
            <v>37103USDF</v>
          </cell>
        </row>
        <row r="213">
          <cell r="K213" t="str">
            <v>37103EURF</v>
          </cell>
        </row>
        <row r="214">
          <cell r="K214" t="str">
            <v>37103JPYF</v>
          </cell>
        </row>
        <row r="215">
          <cell r="K215" t="str">
            <v>37134USD</v>
          </cell>
        </row>
        <row r="216">
          <cell r="K216" t="str">
            <v>37134EUR</v>
          </cell>
        </row>
        <row r="217">
          <cell r="K217" t="str">
            <v>37134JPY</v>
          </cell>
        </row>
        <row r="218">
          <cell r="K218" t="str">
            <v>37134USDF</v>
          </cell>
        </row>
        <row r="219">
          <cell r="K219" t="str">
            <v>37134EURF</v>
          </cell>
        </row>
        <row r="220">
          <cell r="K220" t="str">
            <v>37134JPYF</v>
          </cell>
        </row>
        <row r="221">
          <cell r="K221" t="str">
            <v>37164USD</v>
          </cell>
        </row>
        <row r="222">
          <cell r="K222" t="str">
            <v>37164EUR</v>
          </cell>
        </row>
        <row r="223">
          <cell r="K223" t="str">
            <v>37164JPY</v>
          </cell>
        </row>
        <row r="224">
          <cell r="K224" t="str">
            <v>37164USDF</v>
          </cell>
        </row>
        <row r="225">
          <cell r="K225" t="str">
            <v>37164EURF</v>
          </cell>
        </row>
        <row r="226">
          <cell r="K226" t="str">
            <v>37164JPYF</v>
          </cell>
        </row>
        <row r="227">
          <cell r="K227" t="str">
            <v>37195USD</v>
          </cell>
        </row>
        <row r="228">
          <cell r="K228" t="str">
            <v>37195EUR</v>
          </cell>
        </row>
        <row r="229">
          <cell r="K229" t="str">
            <v>37195JPY</v>
          </cell>
        </row>
        <row r="230">
          <cell r="K230" t="str">
            <v>37195USDF</v>
          </cell>
        </row>
        <row r="231">
          <cell r="K231" t="str">
            <v>37195EURF</v>
          </cell>
        </row>
        <row r="232">
          <cell r="K232" t="str">
            <v>37195JPYF</v>
          </cell>
        </row>
        <row r="233">
          <cell r="K233" t="str">
            <v>37225USD</v>
          </cell>
        </row>
        <row r="234">
          <cell r="K234" t="str">
            <v>37225EUR</v>
          </cell>
        </row>
        <row r="235">
          <cell r="K235" t="str">
            <v>37225JPY</v>
          </cell>
        </row>
        <row r="236">
          <cell r="K236" t="str">
            <v>37225USDF</v>
          </cell>
        </row>
        <row r="237">
          <cell r="K237" t="str">
            <v>37225EURF</v>
          </cell>
        </row>
        <row r="238">
          <cell r="K238" t="str">
            <v>37225JPYF</v>
          </cell>
        </row>
        <row r="239">
          <cell r="K239" t="str">
            <v>37256USD</v>
          </cell>
        </row>
        <row r="240">
          <cell r="K240" t="str">
            <v>37256EUR</v>
          </cell>
        </row>
        <row r="241">
          <cell r="K241" t="str">
            <v>37256JPY</v>
          </cell>
        </row>
        <row r="242">
          <cell r="K242" t="str">
            <v>37256USDF</v>
          </cell>
        </row>
        <row r="243">
          <cell r="K243" t="str">
            <v>37256EURF</v>
          </cell>
        </row>
        <row r="244">
          <cell r="K244" t="str">
            <v>37256JPYF</v>
          </cell>
        </row>
        <row r="245">
          <cell r="K245" t="str">
            <v>37287USD</v>
          </cell>
        </row>
        <row r="246">
          <cell r="K246" t="str">
            <v>37287EUR</v>
          </cell>
        </row>
        <row r="247">
          <cell r="K247" t="str">
            <v>37287JPY</v>
          </cell>
        </row>
        <row r="248">
          <cell r="K248" t="str">
            <v>37287USDF</v>
          </cell>
        </row>
        <row r="249">
          <cell r="K249" t="str">
            <v>37287EURF</v>
          </cell>
        </row>
        <row r="250">
          <cell r="K250" t="str">
            <v>37287JPYF</v>
          </cell>
        </row>
        <row r="251">
          <cell r="K251" t="str">
            <v>37315USD</v>
          </cell>
        </row>
        <row r="252">
          <cell r="K252" t="str">
            <v>37315EUR</v>
          </cell>
        </row>
        <row r="253">
          <cell r="K253" t="str">
            <v>37315JPY</v>
          </cell>
        </row>
        <row r="254">
          <cell r="K254" t="str">
            <v>37315USDF</v>
          </cell>
        </row>
        <row r="255">
          <cell r="K255" t="str">
            <v>37315EURF</v>
          </cell>
        </row>
        <row r="256">
          <cell r="K256" t="str">
            <v>37315JPYF</v>
          </cell>
        </row>
        <row r="257">
          <cell r="K257" t="str">
            <v>37346USD</v>
          </cell>
        </row>
        <row r="258">
          <cell r="K258" t="str">
            <v>37346EUR</v>
          </cell>
        </row>
        <row r="259">
          <cell r="K259" t="str">
            <v>37346JPY</v>
          </cell>
        </row>
        <row r="260">
          <cell r="K260" t="str">
            <v>37346USDF</v>
          </cell>
        </row>
        <row r="261">
          <cell r="K261" t="str">
            <v>37346EURF</v>
          </cell>
        </row>
        <row r="262">
          <cell r="K262" t="str">
            <v>37346JPYF</v>
          </cell>
        </row>
        <row r="263">
          <cell r="K263" t="str">
            <v>37376USD</v>
          </cell>
        </row>
        <row r="264">
          <cell r="K264" t="str">
            <v>37376EUR</v>
          </cell>
        </row>
        <row r="265">
          <cell r="K265" t="str">
            <v>37376JPY</v>
          </cell>
        </row>
        <row r="266">
          <cell r="K266" t="str">
            <v>37376USDF</v>
          </cell>
        </row>
        <row r="267">
          <cell r="K267" t="str">
            <v>37376EURF</v>
          </cell>
        </row>
        <row r="268">
          <cell r="K268" t="str">
            <v>37376JPYF</v>
          </cell>
        </row>
        <row r="269">
          <cell r="K269" t="str">
            <v>37407USD</v>
          </cell>
        </row>
        <row r="270">
          <cell r="K270" t="str">
            <v>37407EUR</v>
          </cell>
        </row>
        <row r="271">
          <cell r="K271" t="str">
            <v>37407JPY</v>
          </cell>
        </row>
        <row r="272">
          <cell r="K272" t="str">
            <v>37407USDF</v>
          </cell>
        </row>
        <row r="273">
          <cell r="K273" t="str">
            <v>37407EURF</v>
          </cell>
        </row>
        <row r="274">
          <cell r="K274" t="str">
            <v>37407JPYF</v>
          </cell>
        </row>
        <row r="275">
          <cell r="K275" t="str">
            <v>37437USD</v>
          </cell>
        </row>
        <row r="276">
          <cell r="K276" t="str">
            <v>37437EUR</v>
          </cell>
        </row>
        <row r="277">
          <cell r="K277" t="str">
            <v>37437JPY</v>
          </cell>
        </row>
        <row r="278">
          <cell r="K278" t="str">
            <v>37437USDF</v>
          </cell>
        </row>
        <row r="279">
          <cell r="K279" t="str">
            <v>37437EURF</v>
          </cell>
        </row>
        <row r="280">
          <cell r="K280" t="str">
            <v>37437JPYF</v>
          </cell>
        </row>
        <row r="281">
          <cell r="K281" t="str">
            <v>37468USD</v>
          </cell>
        </row>
        <row r="282">
          <cell r="K282" t="str">
            <v>37468EUR</v>
          </cell>
        </row>
        <row r="283">
          <cell r="K283" t="str">
            <v>37468JPY</v>
          </cell>
        </row>
        <row r="284">
          <cell r="K284" t="str">
            <v>37468USDF</v>
          </cell>
        </row>
        <row r="285">
          <cell r="K285" t="str">
            <v>37468EURF</v>
          </cell>
        </row>
        <row r="286">
          <cell r="K286" t="str">
            <v>37468JPYF</v>
          </cell>
        </row>
        <row r="287">
          <cell r="K287" t="str">
            <v>37499USD</v>
          </cell>
        </row>
        <row r="288">
          <cell r="K288" t="str">
            <v>37499EUR</v>
          </cell>
        </row>
        <row r="289">
          <cell r="K289" t="str">
            <v>37499JPY</v>
          </cell>
        </row>
        <row r="290">
          <cell r="K290" t="str">
            <v>37499USDF</v>
          </cell>
        </row>
        <row r="291">
          <cell r="K291" t="str">
            <v>37499EURF</v>
          </cell>
        </row>
        <row r="292">
          <cell r="K292" t="str">
            <v>37499JPYF</v>
          </cell>
        </row>
        <row r="293">
          <cell r="K293" t="str">
            <v>37529USD</v>
          </cell>
        </row>
        <row r="294">
          <cell r="K294" t="str">
            <v>37529EUR</v>
          </cell>
        </row>
        <row r="295">
          <cell r="K295" t="str">
            <v>37529JPY</v>
          </cell>
        </row>
        <row r="296">
          <cell r="K296" t="str">
            <v>37529USDF</v>
          </cell>
        </row>
        <row r="297">
          <cell r="K297" t="str">
            <v>37529EURF</v>
          </cell>
        </row>
        <row r="298">
          <cell r="K298" t="str">
            <v>37529JPYF</v>
          </cell>
        </row>
        <row r="299">
          <cell r="K299">
            <v>0</v>
          </cell>
        </row>
      </sheetData>
      <sheetData sheetId="14" refreshError="1"/>
      <sheetData sheetId="15" refreshError="1">
        <row r="2">
          <cell r="A2">
            <v>36899</v>
          </cell>
        </row>
        <row r="3">
          <cell r="A3">
            <v>36969</v>
          </cell>
        </row>
        <row r="4">
          <cell r="A4">
            <v>36993</v>
          </cell>
        </row>
        <row r="5">
          <cell r="A5">
            <v>36994</v>
          </cell>
        </row>
        <row r="6">
          <cell r="A6">
            <v>37012</v>
          </cell>
        </row>
        <row r="7">
          <cell r="A7">
            <v>37039</v>
          </cell>
        </row>
        <row r="8">
          <cell r="A8">
            <v>37060</v>
          </cell>
        </row>
        <row r="9">
          <cell r="A9">
            <v>37067</v>
          </cell>
        </row>
        <row r="10">
          <cell r="A10">
            <v>37074</v>
          </cell>
        </row>
        <row r="11">
          <cell r="A11">
            <v>37092</v>
          </cell>
        </row>
        <row r="12">
          <cell r="A12">
            <v>37110</v>
          </cell>
        </row>
        <row r="13">
          <cell r="A13">
            <v>37123</v>
          </cell>
        </row>
        <row r="14">
          <cell r="A14">
            <v>37179</v>
          </cell>
        </row>
        <row r="15">
          <cell r="A15">
            <v>37200</v>
          </cell>
        </row>
        <row r="16">
          <cell r="A16">
            <v>37207</v>
          </cell>
        </row>
        <row r="17">
          <cell r="A17">
            <v>37250</v>
          </cell>
        </row>
        <row r="18">
          <cell r="A18">
            <v>37257</v>
          </cell>
        </row>
        <row r="19">
          <cell r="A19">
            <v>37263</v>
          </cell>
        </row>
        <row r="20">
          <cell r="A20">
            <v>37340</v>
          </cell>
        </row>
        <row r="21">
          <cell r="A21">
            <v>37344</v>
          </cell>
        </row>
        <row r="22">
          <cell r="A22">
            <v>37377</v>
          </cell>
        </row>
        <row r="23">
          <cell r="A23">
            <v>37389</v>
          </cell>
        </row>
        <row r="24">
          <cell r="A24">
            <v>37410</v>
          </cell>
        </row>
        <row r="25">
          <cell r="A25">
            <v>37417</v>
          </cell>
        </row>
        <row r="26">
          <cell r="A26">
            <v>37438</v>
          </cell>
        </row>
        <row r="27">
          <cell r="A27">
            <v>37475</v>
          </cell>
        </row>
        <row r="28">
          <cell r="A28">
            <v>37487</v>
          </cell>
        </row>
        <row r="29">
          <cell r="A29">
            <v>37543</v>
          </cell>
        </row>
        <row r="30">
          <cell r="A30">
            <v>37564</v>
          </cell>
        </row>
        <row r="31">
          <cell r="A31">
            <v>37571</v>
          </cell>
        </row>
        <row r="32">
          <cell r="A32">
            <v>37615</v>
          </cell>
        </row>
        <row r="33">
          <cell r="A33">
            <v>37622</v>
          </cell>
        </row>
      </sheetData>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vos"/>
      <sheetName val="Pasivos"/>
      <sheetName val="Estado resultado integral"/>
      <sheetName val="Estado cambios Patrimonio"/>
      <sheetName val="Estado de Flujo de efectivo"/>
      <sheetName val="Estados financieros Diciembre 2"/>
    </sheetNames>
    <definedNames>
      <definedName name="ACOMTI1" refersTo="#¡REF!"/>
      <definedName name="ACOMTOT1" refersTo="#¡REF!"/>
    </definedNames>
    <sheetDataSet>
      <sheetData sheetId="0">
        <row r="9">
          <cell r="C9">
            <v>727189447</v>
          </cell>
        </row>
      </sheetData>
      <sheetData sheetId="1">
        <row r="8">
          <cell r="C8">
            <v>10535354865</v>
          </cell>
        </row>
      </sheetData>
      <sheetData sheetId="2">
        <row r="17">
          <cell r="C17">
            <v>241316322</v>
          </cell>
        </row>
      </sheetData>
      <sheetData sheetId="3">
        <row r="14">
          <cell r="N14">
            <v>-6628574044</v>
          </cell>
        </row>
      </sheetData>
      <sheetData sheetId="4"/>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uperado_Hoja1"/>
      <sheetName val="Contenido"/>
      <sheetName val="AcumuladoHW"/>
      <sheetName val="AnexoHW"/>
      <sheetName val="ContratosHW"/>
      <sheetName val="PagosContratHW"/>
      <sheetName val="ContabilidadHW"/>
      <sheetName val="ContabilidadSeg"/>
      <sheetName val="AcumuladoSW"/>
      <sheetName val="AnexoSW"/>
      <sheetName val="ContratosSW"/>
      <sheetName val="PagosContratSW"/>
      <sheetName val="ContabilidadSW"/>
      <sheetName val="Contratos"/>
      <sheetName val="AcumuladoGasto"/>
      <sheetName val="Axo_Gasto"/>
      <sheetName val="DetalladoSW2014"/>
      <sheetName val="PagosContrat"/>
      <sheetName val="DetalladoSW2012"/>
      <sheetName val="Axo.nacional"/>
      <sheetName val="Temporales2014"/>
      <sheetName val="Inventarios"/>
      <sheetName val="Resumen"/>
      <sheetName val="Resumen(2)"/>
      <sheetName val="AcumNacional"/>
      <sheetName val="Graficamente"/>
      <sheetName val="IndicaHW"/>
      <sheetName val="IndicaSW"/>
      <sheetName val="IndicaGasto"/>
      <sheetName val="Indicadores"/>
      <sheetName val="DPP"/>
    </sheetNames>
    <sheetDataSet>
      <sheetData sheetId="0" refreshError="1"/>
      <sheetData sheetId="1" refreshError="1"/>
      <sheetData sheetId="2" refreshError="1">
        <row r="15">
          <cell r="E15">
            <v>0</v>
          </cell>
          <cell r="T15" t="str">
            <v>13291</v>
          </cell>
          <cell r="V15">
            <v>0</v>
          </cell>
          <cell r="W15">
            <v>0</v>
          </cell>
          <cell r="X15">
            <v>0</v>
          </cell>
          <cell r="Y15">
            <v>0</v>
          </cell>
        </row>
        <row r="16">
          <cell r="E16">
            <v>0</v>
          </cell>
          <cell r="V16">
            <v>0</v>
          </cell>
          <cell r="W16">
            <v>0</v>
          </cell>
          <cell r="X16">
            <v>0</v>
          </cell>
          <cell r="Y16">
            <v>0</v>
          </cell>
        </row>
        <row r="17">
          <cell r="E17">
            <v>0</v>
          </cell>
          <cell r="F17">
            <v>0</v>
          </cell>
          <cell r="V17">
            <v>0</v>
          </cell>
          <cell r="W17">
            <v>0</v>
          </cell>
          <cell r="X17">
            <v>0</v>
          </cell>
          <cell r="Y17">
            <v>0</v>
          </cell>
        </row>
        <row r="18">
          <cell r="E18">
            <v>0</v>
          </cell>
          <cell r="F18">
            <v>0</v>
          </cell>
          <cell r="V18">
            <v>0</v>
          </cell>
          <cell r="W18">
            <v>0</v>
          </cell>
          <cell r="X18">
            <v>0</v>
          </cell>
          <cell r="Y18">
            <v>0</v>
          </cell>
        </row>
        <row r="19">
          <cell r="E19">
            <v>9.9999999999999995E-8</v>
          </cell>
          <cell r="F19">
            <v>0</v>
          </cell>
          <cell r="V19">
            <v>0</v>
          </cell>
          <cell r="W19">
            <v>0</v>
          </cell>
          <cell r="X19">
            <v>0</v>
          </cell>
          <cell r="Y19">
            <v>0</v>
          </cell>
        </row>
        <row r="20">
          <cell r="E20">
            <v>9.9999999999999995E-8</v>
          </cell>
          <cell r="T20">
            <v>13150</v>
          </cell>
          <cell r="V20">
            <v>0</v>
          </cell>
          <cell r="W20">
            <v>0</v>
          </cell>
          <cell r="X20">
            <v>0</v>
          </cell>
          <cell r="Y20">
            <v>0</v>
          </cell>
        </row>
        <row r="21">
          <cell r="T21">
            <v>13150</v>
          </cell>
          <cell r="V21">
            <v>0</v>
          </cell>
          <cell r="W21">
            <v>0</v>
          </cell>
          <cell r="X21">
            <v>0</v>
          </cell>
          <cell r="Y21">
            <v>0</v>
          </cell>
        </row>
        <row r="22">
          <cell r="T22">
            <v>13150</v>
          </cell>
          <cell r="V22">
            <v>0</v>
          </cell>
          <cell r="W22">
            <v>0</v>
          </cell>
          <cell r="X22">
            <v>0</v>
          </cell>
          <cell r="Y22">
            <v>0</v>
          </cell>
        </row>
        <row r="23">
          <cell r="T23">
            <v>13150</v>
          </cell>
          <cell r="V23">
            <v>0</v>
          </cell>
          <cell r="W23">
            <v>0</v>
          </cell>
          <cell r="X23">
            <v>0</v>
          </cell>
          <cell r="Y23">
            <v>0</v>
          </cell>
        </row>
        <row r="24">
          <cell r="T24">
            <v>13150</v>
          </cell>
          <cell r="V24">
            <v>0</v>
          </cell>
          <cell r="W24">
            <v>0</v>
          </cell>
          <cell r="X24">
            <v>0</v>
          </cell>
          <cell r="Y24">
            <v>0</v>
          </cell>
        </row>
        <row r="25">
          <cell r="T25">
            <v>13150</v>
          </cell>
          <cell r="V25">
            <v>0</v>
          </cell>
          <cell r="W25">
            <v>0</v>
          </cell>
          <cell r="X25">
            <v>0</v>
          </cell>
          <cell r="Y25">
            <v>0</v>
          </cell>
        </row>
        <row r="26">
          <cell r="T26">
            <v>13150</v>
          </cell>
          <cell r="V26">
            <v>0</v>
          </cell>
          <cell r="W26">
            <v>0</v>
          </cell>
          <cell r="X26">
            <v>0</v>
          </cell>
          <cell r="Y26">
            <v>0</v>
          </cell>
        </row>
        <row r="27">
          <cell r="E27">
            <v>1388497</v>
          </cell>
          <cell r="F27">
            <v>-310000</v>
          </cell>
          <cell r="V27">
            <v>0</v>
          </cell>
          <cell r="W27">
            <v>0</v>
          </cell>
          <cell r="X27">
            <v>0</v>
          </cell>
          <cell r="Y27">
            <v>0</v>
          </cell>
        </row>
        <row r="28">
          <cell r="E28">
            <v>161574</v>
          </cell>
          <cell r="T28">
            <v>13144</v>
          </cell>
          <cell r="V28">
            <v>0</v>
          </cell>
          <cell r="W28">
            <v>0</v>
          </cell>
          <cell r="X28">
            <v>0</v>
          </cell>
          <cell r="Y28">
            <v>0</v>
          </cell>
        </row>
        <row r="29">
          <cell r="E29">
            <v>250000</v>
          </cell>
          <cell r="F29">
            <v>-210000</v>
          </cell>
          <cell r="T29">
            <v>13144</v>
          </cell>
          <cell r="V29">
            <v>0</v>
          </cell>
          <cell r="W29">
            <v>0</v>
          </cell>
          <cell r="X29">
            <v>0</v>
          </cell>
          <cell r="Y29">
            <v>0</v>
          </cell>
        </row>
        <row r="30">
          <cell r="E30">
            <v>651282</v>
          </cell>
          <cell r="F30">
            <v>-100000</v>
          </cell>
          <cell r="T30">
            <v>13144</v>
          </cell>
          <cell r="V30">
            <v>0</v>
          </cell>
          <cell r="W30">
            <v>0</v>
          </cell>
          <cell r="X30">
            <v>0</v>
          </cell>
          <cell r="Y30">
            <v>0</v>
          </cell>
        </row>
        <row r="31">
          <cell r="E31">
            <v>325641</v>
          </cell>
          <cell r="T31">
            <v>13144</v>
          </cell>
          <cell r="V31">
            <v>0</v>
          </cell>
          <cell r="W31">
            <v>0</v>
          </cell>
          <cell r="X31">
            <v>0</v>
          </cell>
          <cell r="Y31">
            <v>0</v>
          </cell>
        </row>
        <row r="32">
          <cell r="E32">
            <v>0</v>
          </cell>
          <cell r="T32">
            <v>13144</v>
          </cell>
          <cell r="V32">
            <v>0</v>
          </cell>
          <cell r="W32">
            <v>0</v>
          </cell>
          <cell r="X32">
            <v>0</v>
          </cell>
          <cell r="Y32">
            <v>0</v>
          </cell>
        </row>
        <row r="33">
          <cell r="E33">
            <v>1388497.0000001001</v>
          </cell>
          <cell r="F33">
            <v>-310000</v>
          </cell>
          <cell r="V33">
            <v>0</v>
          </cell>
          <cell r="W33">
            <v>0</v>
          </cell>
          <cell r="X33">
            <v>0</v>
          </cell>
          <cell r="Y33">
            <v>0</v>
          </cell>
        </row>
        <row r="34">
          <cell r="E34">
            <v>5749972</v>
          </cell>
          <cell r="F34">
            <v>-700000</v>
          </cell>
          <cell r="T34" t="str">
            <v>12623</v>
          </cell>
          <cell r="V34">
            <v>916554.98332</v>
          </cell>
          <cell r="W34">
            <v>1142908.2552399999</v>
          </cell>
          <cell r="X34">
            <v>40531.632270000002</v>
          </cell>
          <cell r="Y34">
            <v>0</v>
          </cell>
        </row>
        <row r="35">
          <cell r="E35">
            <v>1527144</v>
          </cell>
        </row>
        <row r="36">
          <cell r="E36">
            <v>1317761</v>
          </cell>
        </row>
        <row r="37">
          <cell r="E37">
            <v>655025</v>
          </cell>
        </row>
        <row r="38">
          <cell r="E38">
            <v>564434</v>
          </cell>
        </row>
        <row r="39">
          <cell r="E39">
            <v>494973</v>
          </cell>
        </row>
        <row r="40">
          <cell r="E40">
            <v>217094</v>
          </cell>
        </row>
        <row r="41">
          <cell r="E41">
            <v>217094</v>
          </cell>
        </row>
        <row r="42">
          <cell r="E42">
            <v>156308</v>
          </cell>
        </row>
        <row r="43">
          <cell r="E43">
            <v>150880</v>
          </cell>
        </row>
        <row r="44">
          <cell r="E44">
            <v>108548</v>
          </cell>
        </row>
        <row r="45">
          <cell r="E45">
            <v>86838</v>
          </cell>
        </row>
        <row r="46">
          <cell r="E46">
            <v>65128</v>
          </cell>
        </row>
        <row r="47">
          <cell r="E47">
            <v>56010</v>
          </cell>
        </row>
        <row r="48">
          <cell r="E48">
            <v>43418</v>
          </cell>
        </row>
        <row r="49">
          <cell r="E49">
            <v>37430</v>
          </cell>
        </row>
        <row r="50">
          <cell r="E50">
            <v>34736</v>
          </cell>
        </row>
        <row r="51">
          <cell r="E51">
            <v>8684</v>
          </cell>
        </row>
        <row r="52">
          <cell r="E52">
            <v>8467</v>
          </cell>
        </row>
        <row r="56">
          <cell r="E56">
            <v>5749972</v>
          </cell>
          <cell r="F56">
            <v>-700000</v>
          </cell>
          <cell r="V56">
            <v>916554.98332</v>
          </cell>
          <cell r="W56">
            <v>1142908.2552399999</v>
          </cell>
          <cell r="X56">
            <v>40531.632270000002</v>
          </cell>
          <cell r="Y56">
            <v>0</v>
          </cell>
        </row>
        <row r="57">
          <cell r="E57">
            <v>767431</v>
          </cell>
          <cell r="F57">
            <v>700000</v>
          </cell>
          <cell r="T57">
            <v>13146</v>
          </cell>
          <cell r="V57">
            <v>15728.9748</v>
          </cell>
          <cell r="W57">
            <v>40147.018920000002</v>
          </cell>
          <cell r="X57">
            <v>310293.272</v>
          </cell>
          <cell r="Y57">
            <v>0</v>
          </cell>
        </row>
        <row r="58">
          <cell r="E58">
            <v>325641</v>
          </cell>
        </row>
        <row r="59">
          <cell r="E59">
            <v>37440</v>
          </cell>
        </row>
        <row r="60">
          <cell r="E60">
            <v>16000</v>
          </cell>
        </row>
        <row r="61">
          <cell r="E61">
            <v>374300</v>
          </cell>
        </row>
        <row r="62">
          <cell r="E62">
            <v>14050</v>
          </cell>
        </row>
        <row r="63">
          <cell r="E63">
            <v>0</v>
          </cell>
        </row>
        <row r="64">
          <cell r="E64">
            <v>479777</v>
          </cell>
          <cell r="T64">
            <v>13154</v>
          </cell>
          <cell r="V64">
            <v>213442.29946000001</v>
          </cell>
          <cell r="W64">
            <v>120437.58564</v>
          </cell>
          <cell r="X64">
            <v>0</v>
          </cell>
          <cell r="Y64">
            <v>0</v>
          </cell>
        </row>
        <row r="65">
          <cell r="E65">
            <v>104204</v>
          </cell>
        </row>
        <row r="66">
          <cell r="E66">
            <v>375573</v>
          </cell>
        </row>
        <row r="67">
          <cell r="E67">
            <v>0</v>
          </cell>
        </row>
        <row r="68">
          <cell r="E68">
            <v>2110796</v>
          </cell>
          <cell r="F68">
            <v>-790000</v>
          </cell>
          <cell r="T68">
            <v>13148</v>
          </cell>
          <cell r="V68">
            <v>478269.19374000002</v>
          </cell>
          <cell r="W68">
            <v>-256063.86128000004</v>
          </cell>
          <cell r="X68">
            <v>186.68899999999999</v>
          </cell>
          <cell r="Y68">
            <v>0</v>
          </cell>
        </row>
        <row r="69">
          <cell r="E69">
            <v>553590</v>
          </cell>
        </row>
        <row r="70">
          <cell r="E70">
            <v>369070</v>
          </cell>
        </row>
        <row r="71">
          <cell r="E71">
            <v>325641</v>
          </cell>
        </row>
        <row r="72">
          <cell r="E72">
            <v>241445</v>
          </cell>
        </row>
        <row r="73">
          <cell r="E73">
            <v>185615</v>
          </cell>
        </row>
        <row r="74">
          <cell r="E74">
            <v>151966</v>
          </cell>
        </row>
        <row r="75">
          <cell r="E75">
            <v>108547</v>
          </cell>
        </row>
        <row r="76">
          <cell r="E76">
            <v>109416</v>
          </cell>
        </row>
        <row r="77">
          <cell r="E77">
            <v>65506</v>
          </cell>
        </row>
        <row r="78">
          <cell r="E78">
            <v>0</v>
          </cell>
        </row>
        <row r="79">
          <cell r="E79">
            <v>3358004</v>
          </cell>
          <cell r="F79">
            <v>-90000</v>
          </cell>
          <cell r="V79">
            <v>707440.46799999999</v>
          </cell>
          <cell r="W79">
            <v>-95479.256720000034</v>
          </cell>
          <cell r="X79">
            <v>310479.96100000001</v>
          </cell>
          <cell r="Y79">
            <v>0</v>
          </cell>
        </row>
        <row r="80">
          <cell r="E80">
            <v>32000</v>
          </cell>
          <cell r="F80">
            <v>6000</v>
          </cell>
          <cell r="T80" t="str">
            <v>13157</v>
          </cell>
          <cell r="V80">
            <v>0</v>
          </cell>
          <cell r="W80">
            <v>22405.131350000003</v>
          </cell>
          <cell r="X80">
            <v>11596.306</v>
          </cell>
          <cell r="Y80">
            <v>0</v>
          </cell>
        </row>
        <row r="81">
          <cell r="E81">
            <v>1152000</v>
          </cell>
          <cell r="F81">
            <v>394000</v>
          </cell>
          <cell r="T81" t="str">
            <v>13158</v>
          </cell>
          <cell r="V81">
            <v>0</v>
          </cell>
          <cell r="W81">
            <v>936985.96401999996</v>
          </cell>
          <cell r="X81">
            <v>425735.88900000002</v>
          </cell>
          <cell r="Y81">
            <v>0</v>
          </cell>
        </row>
        <row r="82">
          <cell r="E82">
            <v>5000</v>
          </cell>
          <cell r="T82" t="str">
            <v>13159</v>
          </cell>
          <cell r="V82">
            <v>0</v>
          </cell>
          <cell r="W82">
            <v>0</v>
          </cell>
          <cell r="X82">
            <v>0</v>
          </cell>
          <cell r="Y82">
            <v>0</v>
          </cell>
        </row>
        <row r="83">
          <cell r="E83">
            <v>97500</v>
          </cell>
          <cell r="F83">
            <v>3200</v>
          </cell>
          <cell r="T83" t="str">
            <v>13160</v>
          </cell>
          <cell r="V83">
            <v>0</v>
          </cell>
          <cell r="W83">
            <v>0</v>
          </cell>
          <cell r="X83">
            <v>0</v>
          </cell>
          <cell r="Y83">
            <v>0</v>
          </cell>
        </row>
        <row r="84">
          <cell r="E84">
            <v>2000</v>
          </cell>
          <cell r="T84">
            <v>13301</v>
          </cell>
          <cell r="V84">
            <v>0</v>
          </cell>
          <cell r="W84">
            <v>0</v>
          </cell>
          <cell r="X84">
            <v>0</v>
          </cell>
          <cell r="Y84">
            <v>0</v>
          </cell>
        </row>
        <row r="85">
          <cell r="E85">
            <v>2000</v>
          </cell>
          <cell r="T85">
            <v>13301</v>
          </cell>
          <cell r="V85">
            <v>0</v>
          </cell>
          <cell r="W85">
            <v>0</v>
          </cell>
          <cell r="X85">
            <v>0</v>
          </cell>
          <cell r="Y85">
            <v>0</v>
          </cell>
        </row>
        <row r="86">
          <cell r="E86">
            <v>17600</v>
          </cell>
          <cell r="F86">
            <v>141000</v>
          </cell>
          <cell r="T86">
            <v>13303</v>
          </cell>
          <cell r="V86">
            <v>0</v>
          </cell>
          <cell r="W86">
            <v>0</v>
          </cell>
          <cell r="X86">
            <v>0</v>
          </cell>
          <cell r="Y86">
            <v>0</v>
          </cell>
        </row>
        <row r="87">
          <cell r="E87">
            <v>12008</v>
          </cell>
          <cell r="F87">
            <v>14000</v>
          </cell>
          <cell r="T87">
            <v>13304</v>
          </cell>
          <cell r="V87">
            <v>0</v>
          </cell>
          <cell r="W87">
            <v>0</v>
          </cell>
          <cell r="X87">
            <v>0</v>
          </cell>
          <cell r="Y87">
            <v>0</v>
          </cell>
        </row>
        <row r="88">
          <cell r="E88">
            <v>1152</v>
          </cell>
          <cell r="T88" t="str">
            <v>14355</v>
          </cell>
          <cell r="V88">
            <v>0</v>
          </cell>
          <cell r="W88">
            <v>0</v>
          </cell>
          <cell r="X88">
            <v>0</v>
          </cell>
          <cell r="Y88">
            <v>0</v>
          </cell>
        </row>
        <row r="89">
          <cell r="V89">
            <v>0</v>
          </cell>
          <cell r="W89">
            <v>0</v>
          </cell>
          <cell r="X89">
            <v>0</v>
          </cell>
          <cell r="Y89">
            <v>0</v>
          </cell>
        </row>
        <row r="90">
          <cell r="E90">
            <v>1321260</v>
          </cell>
          <cell r="F90">
            <v>400000</v>
          </cell>
          <cell r="V90">
            <v>0</v>
          </cell>
          <cell r="W90">
            <v>959391.09537</v>
          </cell>
          <cell r="X90">
            <v>437332.19500000001</v>
          </cell>
          <cell r="Y90">
            <v>0</v>
          </cell>
        </row>
        <row r="91">
          <cell r="E91">
            <v>11817733.000000101</v>
          </cell>
          <cell r="F91">
            <v>-700000</v>
          </cell>
          <cell r="V91">
            <v>1623995.45132</v>
          </cell>
          <cell r="W91">
            <v>2006820.0938900001</v>
          </cell>
          <cell r="X91">
            <v>788343.78827000002</v>
          </cell>
          <cell r="Y91">
            <v>0</v>
          </cell>
        </row>
        <row r="92">
          <cell r="E92">
            <v>950000</v>
          </cell>
          <cell r="F92">
            <v>-318000</v>
          </cell>
          <cell r="V92">
            <v>0</v>
          </cell>
          <cell r="W92">
            <v>0</v>
          </cell>
          <cell r="X92">
            <v>0</v>
          </cell>
          <cell r="Y92">
            <v>0</v>
          </cell>
        </row>
        <row r="93">
          <cell r="E93">
            <v>200000</v>
          </cell>
          <cell r="F93">
            <v>-18000</v>
          </cell>
          <cell r="T93" t="str">
            <v>14891</v>
          </cell>
          <cell r="V93">
            <v>0</v>
          </cell>
          <cell r="W93">
            <v>0</v>
          </cell>
          <cell r="X93">
            <v>0</v>
          </cell>
          <cell r="Y93">
            <v>0</v>
          </cell>
        </row>
        <row r="94">
          <cell r="E94">
            <v>240000</v>
          </cell>
          <cell r="F94">
            <v>-118000</v>
          </cell>
          <cell r="T94" t="str">
            <v>14891</v>
          </cell>
          <cell r="V94">
            <v>0</v>
          </cell>
          <cell r="W94">
            <v>0</v>
          </cell>
          <cell r="X94">
            <v>0</v>
          </cell>
          <cell r="Y94">
            <v>0</v>
          </cell>
        </row>
        <row r="95">
          <cell r="E95">
            <v>200000</v>
          </cell>
          <cell r="T95" t="str">
            <v>14891</v>
          </cell>
          <cell r="V95">
            <v>0</v>
          </cell>
          <cell r="W95">
            <v>0</v>
          </cell>
          <cell r="X95">
            <v>0</v>
          </cell>
          <cell r="Y95">
            <v>0</v>
          </cell>
        </row>
        <row r="96">
          <cell r="E96">
            <v>310000</v>
          </cell>
          <cell r="F96">
            <v>-300000</v>
          </cell>
          <cell r="T96" t="str">
            <v>14891</v>
          </cell>
          <cell r="V96">
            <v>0</v>
          </cell>
          <cell r="W96">
            <v>0</v>
          </cell>
          <cell r="X96">
            <v>0</v>
          </cell>
          <cell r="Y96">
            <v>0</v>
          </cell>
        </row>
        <row r="97">
          <cell r="T97" t="str">
            <v>14891</v>
          </cell>
          <cell r="V97">
            <v>0</v>
          </cell>
          <cell r="W97">
            <v>0</v>
          </cell>
          <cell r="X97">
            <v>0</v>
          </cell>
          <cell r="Y97">
            <v>0</v>
          </cell>
        </row>
        <row r="98">
          <cell r="T98" t="str">
            <v>14891</v>
          </cell>
          <cell r="V98">
            <v>0</v>
          </cell>
          <cell r="W98">
            <v>0</v>
          </cell>
          <cell r="X98">
            <v>0</v>
          </cell>
          <cell r="Y98">
            <v>0</v>
          </cell>
        </row>
        <row r="99">
          <cell r="E99">
            <v>280000</v>
          </cell>
          <cell r="F99">
            <v>-200000</v>
          </cell>
          <cell r="V99">
            <v>0</v>
          </cell>
          <cell r="W99">
            <v>0</v>
          </cell>
          <cell r="X99">
            <v>0</v>
          </cell>
          <cell r="Y99">
            <v>0</v>
          </cell>
        </row>
        <row r="100">
          <cell r="E100">
            <v>70000</v>
          </cell>
          <cell r="F100">
            <v>-24000</v>
          </cell>
          <cell r="T100" t="str">
            <v>14892</v>
          </cell>
          <cell r="V100">
            <v>0</v>
          </cell>
          <cell r="W100">
            <v>0</v>
          </cell>
          <cell r="X100">
            <v>0</v>
          </cell>
          <cell r="Y100">
            <v>0</v>
          </cell>
        </row>
        <row r="101">
          <cell r="E101">
            <v>15000</v>
          </cell>
          <cell r="F101">
            <v>-15000</v>
          </cell>
          <cell r="T101" t="str">
            <v>14892</v>
          </cell>
          <cell r="V101">
            <v>0</v>
          </cell>
          <cell r="W101">
            <v>0</v>
          </cell>
          <cell r="X101">
            <v>0</v>
          </cell>
          <cell r="Y101">
            <v>0</v>
          </cell>
        </row>
        <row r="102">
          <cell r="E102">
            <v>35000</v>
          </cell>
          <cell r="F102">
            <v>-35000</v>
          </cell>
          <cell r="T102" t="str">
            <v>14892</v>
          </cell>
          <cell r="V102">
            <v>0</v>
          </cell>
          <cell r="W102">
            <v>0</v>
          </cell>
          <cell r="X102">
            <v>0</v>
          </cell>
          <cell r="Y102">
            <v>0</v>
          </cell>
        </row>
        <row r="103">
          <cell r="E103">
            <v>30000</v>
          </cell>
          <cell r="F103">
            <v>-30000</v>
          </cell>
          <cell r="T103" t="str">
            <v>14892</v>
          </cell>
          <cell r="V103">
            <v>0</v>
          </cell>
          <cell r="W103">
            <v>0</v>
          </cell>
          <cell r="X103">
            <v>0</v>
          </cell>
          <cell r="Y103">
            <v>0</v>
          </cell>
        </row>
        <row r="104">
          <cell r="E104">
            <v>60000</v>
          </cell>
          <cell r="F104">
            <v>-60000</v>
          </cell>
          <cell r="T104" t="str">
            <v>14892</v>
          </cell>
          <cell r="V104">
            <v>0</v>
          </cell>
          <cell r="W104">
            <v>0</v>
          </cell>
          <cell r="X104">
            <v>0</v>
          </cell>
          <cell r="Y104">
            <v>0</v>
          </cell>
        </row>
        <row r="105">
          <cell r="E105">
            <v>70000</v>
          </cell>
          <cell r="F105">
            <v>-36000</v>
          </cell>
          <cell r="T105" t="str">
            <v>14892</v>
          </cell>
          <cell r="V105">
            <v>0</v>
          </cell>
          <cell r="W105">
            <v>0</v>
          </cell>
          <cell r="X105">
            <v>0</v>
          </cell>
          <cell r="Y105">
            <v>0</v>
          </cell>
        </row>
        <row r="106">
          <cell r="T106" t="str">
            <v>14892</v>
          </cell>
          <cell r="V106">
            <v>0</v>
          </cell>
          <cell r="W106">
            <v>0</v>
          </cell>
          <cell r="X106">
            <v>0</v>
          </cell>
          <cell r="Y106">
            <v>0</v>
          </cell>
        </row>
        <row r="107">
          <cell r="T107" t="str">
            <v>14892</v>
          </cell>
          <cell r="V107">
            <v>0</v>
          </cell>
          <cell r="W107">
            <v>0</v>
          </cell>
          <cell r="X107">
            <v>0</v>
          </cell>
          <cell r="Y107">
            <v>0</v>
          </cell>
        </row>
        <row r="108">
          <cell r="T108" t="str">
            <v>14892</v>
          </cell>
          <cell r="V108">
            <v>0</v>
          </cell>
          <cell r="W108">
            <v>0</v>
          </cell>
          <cell r="X108">
            <v>0</v>
          </cell>
          <cell r="Y108">
            <v>0</v>
          </cell>
        </row>
        <row r="109">
          <cell r="E109">
            <v>990000</v>
          </cell>
          <cell r="F109">
            <v>-400000</v>
          </cell>
          <cell r="V109">
            <v>0</v>
          </cell>
          <cell r="W109">
            <v>0</v>
          </cell>
          <cell r="X109">
            <v>37243.681640000003</v>
          </cell>
          <cell r="Y109">
            <v>0</v>
          </cell>
        </row>
        <row r="110">
          <cell r="E110">
            <v>170000</v>
          </cell>
          <cell r="T110" t="str">
            <v>14893</v>
          </cell>
          <cell r="V110">
            <v>0</v>
          </cell>
          <cell r="W110">
            <v>0</v>
          </cell>
          <cell r="X110">
            <v>0</v>
          </cell>
          <cell r="Y110">
            <v>0</v>
          </cell>
        </row>
        <row r="111">
          <cell r="E111">
            <v>170000</v>
          </cell>
          <cell r="F111">
            <v>-251940</v>
          </cell>
          <cell r="T111" t="str">
            <v>14893</v>
          </cell>
          <cell r="V111">
            <v>0</v>
          </cell>
          <cell r="W111">
            <v>0</v>
          </cell>
          <cell r="X111">
            <v>0</v>
          </cell>
          <cell r="Y111">
            <v>0</v>
          </cell>
        </row>
        <row r="112">
          <cell r="E112">
            <v>320000</v>
          </cell>
          <cell r="F112">
            <v>-320000</v>
          </cell>
          <cell r="T112" t="str">
            <v>14893</v>
          </cell>
          <cell r="V112">
            <v>0</v>
          </cell>
          <cell r="W112">
            <v>0</v>
          </cell>
          <cell r="X112">
            <v>0</v>
          </cell>
          <cell r="Y112">
            <v>0</v>
          </cell>
        </row>
        <row r="113">
          <cell r="E113">
            <v>110000</v>
          </cell>
          <cell r="T113" t="str">
            <v>14893</v>
          </cell>
          <cell r="V113">
            <v>0</v>
          </cell>
          <cell r="W113">
            <v>0</v>
          </cell>
          <cell r="X113">
            <v>37243.681640000003</v>
          </cell>
          <cell r="Y113">
            <v>0</v>
          </cell>
        </row>
        <row r="114">
          <cell r="E114">
            <v>80000</v>
          </cell>
          <cell r="F114">
            <v>-80000</v>
          </cell>
          <cell r="T114" t="str">
            <v>14893</v>
          </cell>
          <cell r="V114">
            <v>0</v>
          </cell>
          <cell r="W114">
            <v>0</v>
          </cell>
          <cell r="X114">
            <v>0</v>
          </cell>
          <cell r="Y114">
            <v>0</v>
          </cell>
        </row>
        <row r="115">
          <cell r="E115">
            <v>140000</v>
          </cell>
          <cell r="T115" t="str">
            <v>14893</v>
          </cell>
          <cell r="V115">
            <v>0</v>
          </cell>
          <cell r="W115">
            <v>0</v>
          </cell>
          <cell r="X115">
            <v>0</v>
          </cell>
          <cell r="Y115">
            <v>0</v>
          </cell>
        </row>
        <row r="116">
          <cell r="T116" t="str">
            <v>14893</v>
          </cell>
          <cell r="V116">
            <v>0</v>
          </cell>
          <cell r="W116">
            <v>0</v>
          </cell>
          <cell r="X116">
            <v>0</v>
          </cell>
          <cell r="Y116">
            <v>0</v>
          </cell>
        </row>
        <row r="117">
          <cell r="T117" t="str">
            <v>14893</v>
          </cell>
          <cell r="V117">
            <v>0</v>
          </cell>
          <cell r="W117">
            <v>0</v>
          </cell>
          <cell r="X117">
            <v>0</v>
          </cell>
          <cell r="Y117">
            <v>0</v>
          </cell>
        </row>
        <row r="118">
          <cell r="E118">
            <v>60000</v>
          </cell>
          <cell r="F118">
            <v>0</v>
          </cell>
          <cell r="V118">
            <v>0</v>
          </cell>
          <cell r="W118">
            <v>827.48800000000006</v>
          </cell>
          <cell r="X118">
            <v>0</v>
          </cell>
          <cell r="Y118">
            <v>0</v>
          </cell>
        </row>
        <row r="119">
          <cell r="E119">
            <v>60000</v>
          </cell>
          <cell r="T119" t="str">
            <v>14895</v>
          </cell>
          <cell r="V119">
            <v>0</v>
          </cell>
          <cell r="W119">
            <v>827.48800000000006</v>
          </cell>
          <cell r="X119">
            <v>0</v>
          </cell>
          <cell r="Y119">
            <v>0</v>
          </cell>
        </row>
        <row r="120">
          <cell r="T120" t="str">
            <v>14895</v>
          </cell>
          <cell r="V120">
            <v>0</v>
          </cell>
          <cell r="W120">
            <v>0</v>
          </cell>
          <cell r="X120">
            <v>0</v>
          </cell>
          <cell r="Y120">
            <v>0</v>
          </cell>
        </row>
        <row r="121">
          <cell r="T121" t="str">
            <v>14895</v>
          </cell>
          <cell r="V121">
            <v>0</v>
          </cell>
          <cell r="W121">
            <v>0</v>
          </cell>
          <cell r="X121">
            <v>0</v>
          </cell>
          <cell r="Y121">
            <v>0</v>
          </cell>
        </row>
        <row r="122">
          <cell r="E122">
            <v>350000</v>
          </cell>
          <cell r="V122">
            <v>0</v>
          </cell>
          <cell r="W122">
            <v>683.34799999999996</v>
          </cell>
          <cell r="X122">
            <v>0</v>
          </cell>
          <cell r="Y122">
            <v>0</v>
          </cell>
        </row>
        <row r="123">
          <cell r="E123">
            <v>350000</v>
          </cell>
          <cell r="F123">
            <v>-212392</v>
          </cell>
          <cell r="T123" t="str">
            <v>14896</v>
          </cell>
          <cell r="V123">
            <v>0</v>
          </cell>
          <cell r="W123">
            <v>683.34799999999996</v>
          </cell>
          <cell r="X123">
            <v>0</v>
          </cell>
          <cell r="Y123">
            <v>0</v>
          </cell>
        </row>
        <row r="124">
          <cell r="T124" t="str">
            <v>14896</v>
          </cell>
          <cell r="V124">
            <v>0</v>
          </cell>
          <cell r="W124">
            <v>0</v>
          </cell>
          <cell r="X124">
            <v>0</v>
          </cell>
          <cell r="Y124">
            <v>0</v>
          </cell>
        </row>
        <row r="125">
          <cell r="T125" t="str">
            <v>14896</v>
          </cell>
          <cell r="V125">
            <v>0</v>
          </cell>
          <cell r="W125">
            <v>0</v>
          </cell>
          <cell r="X125">
            <v>0</v>
          </cell>
          <cell r="Y125">
            <v>0</v>
          </cell>
        </row>
        <row r="126">
          <cell r="T126" t="str">
            <v>14896</v>
          </cell>
          <cell r="V126">
            <v>0</v>
          </cell>
          <cell r="W126">
            <v>0</v>
          </cell>
          <cell r="X126">
            <v>0</v>
          </cell>
          <cell r="Y126">
            <v>0</v>
          </cell>
        </row>
        <row r="127">
          <cell r="E127">
            <v>1910000</v>
          </cell>
          <cell r="F127">
            <v>100000</v>
          </cell>
          <cell r="V127">
            <v>0</v>
          </cell>
          <cell r="W127">
            <v>0</v>
          </cell>
          <cell r="X127">
            <v>0</v>
          </cell>
          <cell r="Y127">
            <v>0</v>
          </cell>
        </row>
        <row r="128">
          <cell r="E128">
            <v>140000</v>
          </cell>
          <cell r="F128">
            <v>1870000</v>
          </cell>
          <cell r="T128" t="str">
            <v>14898</v>
          </cell>
          <cell r="V128">
            <v>0</v>
          </cell>
          <cell r="W128">
            <v>0</v>
          </cell>
          <cell r="X128">
            <v>0</v>
          </cell>
          <cell r="Y128">
            <v>0</v>
          </cell>
        </row>
        <row r="129">
          <cell r="E129">
            <v>560000</v>
          </cell>
          <cell r="F129">
            <v>-560000</v>
          </cell>
          <cell r="T129" t="str">
            <v>14898</v>
          </cell>
          <cell r="V129">
            <v>0</v>
          </cell>
          <cell r="W129">
            <v>0</v>
          </cell>
          <cell r="X129">
            <v>0</v>
          </cell>
          <cell r="Y129">
            <v>0</v>
          </cell>
        </row>
        <row r="130">
          <cell r="E130">
            <v>580000</v>
          </cell>
          <cell r="F130">
            <v>-580000</v>
          </cell>
          <cell r="T130" t="str">
            <v>14898</v>
          </cell>
          <cell r="V130">
            <v>0</v>
          </cell>
          <cell r="W130">
            <v>0</v>
          </cell>
          <cell r="X130">
            <v>0</v>
          </cell>
          <cell r="Y130">
            <v>0</v>
          </cell>
        </row>
        <row r="131">
          <cell r="E131">
            <v>630000</v>
          </cell>
          <cell r="F131">
            <v>-630000</v>
          </cell>
          <cell r="T131" t="str">
            <v>14898</v>
          </cell>
          <cell r="V131">
            <v>0</v>
          </cell>
          <cell r="W131">
            <v>0</v>
          </cell>
          <cell r="X131">
            <v>0</v>
          </cell>
          <cell r="Y131">
            <v>0</v>
          </cell>
        </row>
        <row r="132">
          <cell r="T132" t="str">
            <v>14898</v>
          </cell>
          <cell r="V132">
            <v>0</v>
          </cell>
          <cell r="W132">
            <v>0</v>
          </cell>
          <cell r="X132">
            <v>0</v>
          </cell>
          <cell r="Y132">
            <v>0</v>
          </cell>
        </row>
        <row r="133">
          <cell r="T133" t="str">
            <v>14898</v>
          </cell>
          <cell r="V133">
            <v>0</v>
          </cell>
          <cell r="W133">
            <v>0</v>
          </cell>
          <cell r="X133">
            <v>0</v>
          </cell>
          <cell r="Y133">
            <v>0</v>
          </cell>
        </row>
        <row r="134">
          <cell r="T134" t="str">
            <v>14898</v>
          </cell>
          <cell r="V134">
            <v>0</v>
          </cell>
          <cell r="W134">
            <v>0</v>
          </cell>
          <cell r="X134">
            <v>0</v>
          </cell>
          <cell r="Y134">
            <v>0</v>
          </cell>
        </row>
        <row r="135">
          <cell r="E135">
            <v>56000</v>
          </cell>
          <cell r="F135">
            <v>18000</v>
          </cell>
          <cell r="V135">
            <v>32605.977999999999</v>
          </cell>
          <cell r="W135">
            <v>41222.253990000005</v>
          </cell>
          <cell r="X135">
            <v>0</v>
          </cell>
          <cell r="Y135">
            <v>0</v>
          </cell>
        </row>
        <row r="136">
          <cell r="E136">
            <v>56000</v>
          </cell>
          <cell r="F136">
            <v>18000</v>
          </cell>
          <cell r="T136" t="str">
            <v>14900</v>
          </cell>
          <cell r="V136">
            <v>32605.977999999999</v>
          </cell>
          <cell r="W136">
            <v>41222.253990000005</v>
          </cell>
          <cell r="X136">
            <v>0</v>
          </cell>
          <cell r="Y136">
            <v>0</v>
          </cell>
        </row>
        <row r="137">
          <cell r="T137" t="str">
            <v>14900</v>
          </cell>
          <cell r="V137">
            <v>0</v>
          </cell>
          <cell r="W137">
            <v>0</v>
          </cell>
          <cell r="X137">
            <v>0</v>
          </cell>
          <cell r="Y137">
            <v>0</v>
          </cell>
        </row>
        <row r="138">
          <cell r="T138" t="str">
            <v>14900</v>
          </cell>
          <cell r="V138">
            <v>0</v>
          </cell>
          <cell r="W138">
            <v>0</v>
          </cell>
          <cell r="X138">
            <v>0</v>
          </cell>
          <cell r="Y138">
            <v>0</v>
          </cell>
        </row>
        <row r="139">
          <cell r="E139">
            <v>0</v>
          </cell>
          <cell r="V139">
            <v>0</v>
          </cell>
          <cell r="W139">
            <v>0</v>
          </cell>
          <cell r="X139">
            <v>0</v>
          </cell>
          <cell r="Y139">
            <v>0</v>
          </cell>
        </row>
        <row r="140">
          <cell r="E140">
            <v>4596000</v>
          </cell>
          <cell r="F140">
            <v>-800000</v>
          </cell>
          <cell r="V140">
            <v>32605.977999999999</v>
          </cell>
          <cell r="W140">
            <v>42733.089990000015</v>
          </cell>
          <cell r="X140">
            <v>37243.681640000003</v>
          </cell>
          <cell r="Y140">
            <v>0</v>
          </cell>
        </row>
        <row r="141">
          <cell r="E141">
            <v>4596000</v>
          </cell>
          <cell r="F141">
            <v>-800000</v>
          </cell>
          <cell r="V141">
            <v>32605.977999999999</v>
          </cell>
          <cell r="W141">
            <v>42733.089990000015</v>
          </cell>
          <cell r="X141">
            <v>37243.681640000003</v>
          </cell>
          <cell r="Y141">
            <v>0</v>
          </cell>
        </row>
        <row r="142">
          <cell r="E142">
            <v>16413733.000000101</v>
          </cell>
          <cell r="F142">
            <v>-1500000</v>
          </cell>
          <cell r="V142">
            <v>1656601.4293199999</v>
          </cell>
          <cell r="W142">
            <v>2049553.1838800001</v>
          </cell>
          <cell r="X142">
            <v>825587.46990999999</v>
          </cell>
          <cell r="Y142">
            <v>0</v>
          </cell>
        </row>
        <row r="143">
          <cell r="E143">
            <v>16417733.000000101</v>
          </cell>
          <cell r="F143">
            <v>-1903361</v>
          </cell>
          <cell r="V143">
            <v>0.11107892499617558</v>
          </cell>
          <cell r="W143">
            <v>0.13742724131376002</v>
          </cell>
          <cell r="X143">
            <v>5.5357533215191289E-2</v>
          </cell>
          <cell r="Y143">
            <v>0</v>
          </cell>
        </row>
        <row r="144">
          <cell r="V144">
            <v>0</v>
          </cell>
          <cell r="W144">
            <v>0</v>
          </cell>
          <cell r="X144">
            <v>0</v>
          </cell>
          <cell r="Y144">
            <v>0</v>
          </cell>
        </row>
        <row r="145">
          <cell r="V145">
            <v>0</v>
          </cell>
          <cell r="W145">
            <v>0</v>
          </cell>
          <cell r="X145">
            <v>0</v>
          </cell>
          <cell r="Y145">
            <v>0</v>
          </cell>
        </row>
        <row r="146">
          <cell r="E146">
            <v>0</v>
          </cell>
          <cell r="V146">
            <v>0</v>
          </cell>
          <cell r="W146">
            <v>0</v>
          </cell>
          <cell r="X146">
            <v>0</v>
          </cell>
          <cell r="Y146">
            <v>0</v>
          </cell>
        </row>
        <row r="147">
          <cell r="E147">
            <v>0</v>
          </cell>
          <cell r="T147" t="str">
            <v>14285</v>
          </cell>
          <cell r="V147">
            <v>0</v>
          </cell>
          <cell r="W147">
            <v>0</v>
          </cell>
          <cell r="X147">
            <v>0</v>
          </cell>
          <cell r="Y147">
            <v>0</v>
          </cell>
        </row>
        <row r="148">
          <cell r="E148">
            <v>0</v>
          </cell>
          <cell r="T148" t="str">
            <v>14362</v>
          </cell>
          <cell r="V148">
            <v>0</v>
          </cell>
          <cell r="W148">
            <v>0</v>
          </cell>
          <cell r="X148">
            <v>0</v>
          </cell>
          <cell r="Y148">
            <v>0</v>
          </cell>
        </row>
        <row r="149">
          <cell r="E149">
            <v>0</v>
          </cell>
          <cell r="F149">
            <v>0</v>
          </cell>
          <cell r="T149" t="str">
            <v>14362</v>
          </cell>
          <cell r="V149">
            <v>0</v>
          </cell>
          <cell r="W149">
            <v>0</v>
          </cell>
          <cell r="X149">
            <v>0</v>
          </cell>
          <cell r="Y149">
            <v>0</v>
          </cell>
        </row>
        <row r="150">
          <cell r="E150">
            <v>0</v>
          </cell>
          <cell r="F150">
            <v>0</v>
          </cell>
          <cell r="V150">
            <v>0</v>
          </cell>
          <cell r="W150">
            <v>0</v>
          </cell>
          <cell r="X150">
            <v>0</v>
          </cell>
          <cell r="Y150">
            <v>0</v>
          </cell>
        </row>
        <row r="151">
          <cell r="E151">
            <v>0</v>
          </cell>
          <cell r="F151">
            <v>0</v>
          </cell>
          <cell r="V151">
            <v>0</v>
          </cell>
          <cell r="W151">
            <v>0</v>
          </cell>
          <cell r="X151">
            <v>0</v>
          </cell>
          <cell r="Y151">
            <v>0</v>
          </cell>
        </row>
        <row r="152">
          <cell r="V152">
            <v>0</v>
          </cell>
          <cell r="W152">
            <v>0</v>
          </cell>
          <cell r="X152">
            <v>0</v>
          </cell>
          <cell r="Y152">
            <v>0</v>
          </cell>
        </row>
        <row r="153">
          <cell r="E153">
            <v>9.9999999999999995E-8</v>
          </cell>
          <cell r="F153">
            <v>0</v>
          </cell>
          <cell r="V153">
            <v>0</v>
          </cell>
          <cell r="W153">
            <v>0</v>
          </cell>
          <cell r="X153">
            <v>0</v>
          </cell>
          <cell r="Y153">
            <v>0</v>
          </cell>
        </row>
        <row r="154">
          <cell r="E154">
            <v>6000</v>
          </cell>
          <cell r="F154">
            <v>0</v>
          </cell>
          <cell r="T154" t="str">
            <v>13306</v>
          </cell>
          <cell r="V154">
            <v>0</v>
          </cell>
          <cell r="W154">
            <v>0</v>
          </cell>
          <cell r="X154">
            <v>0</v>
          </cell>
          <cell r="Y154">
            <v>0</v>
          </cell>
        </row>
        <row r="155">
          <cell r="E155">
            <v>98000</v>
          </cell>
          <cell r="F155">
            <v>33000</v>
          </cell>
          <cell r="T155" t="str">
            <v>13310</v>
          </cell>
          <cell r="V155">
            <v>0</v>
          </cell>
          <cell r="W155">
            <v>112025.65677</v>
          </cell>
          <cell r="X155">
            <v>12439.022999999999</v>
          </cell>
          <cell r="Y155">
            <v>0</v>
          </cell>
        </row>
        <row r="156">
          <cell r="E156">
            <v>17500</v>
          </cell>
          <cell r="F156">
            <v>33000</v>
          </cell>
          <cell r="T156" t="str">
            <v>13311</v>
          </cell>
          <cell r="V156">
            <v>0</v>
          </cell>
          <cell r="W156">
            <v>0</v>
          </cell>
          <cell r="X156">
            <v>0</v>
          </cell>
          <cell r="Y156">
            <v>0</v>
          </cell>
        </row>
        <row r="157">
          <cell r="E157">
            <v>1750</v>
          </cell>
          <cell r="T157" t="str">
            <v>14102</v>
          </cell>
          <cell r="V157">
            <v>0</v>
          </cell>
          <cell r="W157">
            <v>0</v>
          </cell>
          <cell r="X157">
            <v>0</v>
          </cell>
          <cell r="Y157">
            <v>0</v>
          </cell>
        </row>
        <row r="158">
          <cell r="E158">
            <v>5600</v>
          </cell>
          <cell r="F158">
            <v>-5600</v>
          </cell>
          <cell r="T158" t="str">
            <v>14104</v>
          </cell>
          <cell r="V158">
            <v>0</v>
          </cell>
          <cell r="W158">
            <v>0</v>
          </cell>
          <cell r="X158">
            <v>0</v>
          </cell>
          <cell r="Y158">
            <v>0</v>
          </cell>
        </row>
        <row r="159">
          <cell r="E159">
            <v>30520</v>
          </cell>
          <cell r="F159">
            <v>-6000</v>
          </cell>
          <cell r="T159" t="str">
            <v>14105</v>
          </cell>
          <cell r="V159">
            <v>0</v>
          </cell>
          <cell r="W159">
            <v>0</v>
          </cell>
          <cell r="X159">
            <v>0</v>
          </cell>
          <cell r="Y159">
            <v>0</v>
          </cell>
        </row>
        <row r="160">
          <cell r="E160">
            <v>8406</v>
          </cell>
          <cell r="F160">
            <v>-8400</v>
          </cell>
          <cell r="T160" t="str">
            <v>14359</v>
          </cell>
          <cell r="V160">
            <v>0</v>
          </cell>
          <cell r="W160">
            <v>0</v>
          </cell>
          <cell r="X160">
            <v>0</v>
          </cell>
          <cell r="Y160">
            <v>0</v>
          </cell>
        </row>
        <row r="161">
          <cell r="E161">
            <v>16000</v>
          </cell>
          <cell r="F161">
            <v>-13000</v>
          </cell>
          <cell r="T161" t="str">
            <v>14890</v>
          </cell>
          <cell r="V161">
            <v>0</v>
          </cell>
          <cell r="W161">
            <v>0</v>
          </cell>
          <cell r="X161">
            <v>0</v>
          </cell>
          <cell r="Y161">
            <v>0</v>
          </cell>
        </row>
        <row r="162">
          <cell r="E162">
            <v>4002</v>
          </cell>
          <cell r="F162">
            <v>-13000</v>
          </cell>
          <cell r="T162" t="str">
            <v>15022</v>
          </cell>
          <cell r="V162">
            <v>0</v>
          </cell>
          <cell r="W162">
            <v>0</v>
          </cell>
          <cell r="X162">
            <v>0</v>
          </cell>
          <cell r="Y162">
            <v>0</v>
          </cell>
        </row>
        <row r="163">
          <cell r="E163">
            <v>4002</v>
          </cell>
          <cell r="T163" t="str">
            <v>15022</v>
          </cell>
          <cell r="V163">
            <v>0</v>
          </cell>
          <cell r="W163">
            <v>0</v>
          </cell>
          <cell r="X163">
            <v>0</v>
          </cell>
          <cell r="Y163">
            <v>0</v>
          </cell>
        </row>
        <row r="164">
          <cell r="V164">
            <v>0</v>
          </cell>
          <cell r="W164">
            <v>0</v>
          </cell>
          <cell r="X164">
            <v>0</v>
          </cell>
          <cell r="Y164">
            <v>0</v>
          </cell>
        </row>
        <row r="165">
          <cell r="V165">
            <v>0</v>
          </cell>
          <cell r="W165">
            <v>0</v>
          </cell>
          <cell r="X165">
            <v>0</v>
          </cell>
          <cell r="Y165">
            <v>0</v>
          </cell>
        </row>
        <row r="166">
          <cell r="V166">
            <v>0</v>
          </cell>
          <cell r="W166">
            <v>0</v>
          </cell>
          <cell r="X166">
            <v>0</v>
          </cell>
          <cell r="Y166">
            <v>0</v>
          </cell>
        </row>
        <row r="167">
          <cell r="V167">
            <v>0</v>
          </cell>
          <cell r="W167">
            <v>0</v>
          </cell>
          <cell r="X167">
            <v>0</v>
          </cell>
          <cell r="Y167">
            <v>0</v>
          </cell>
        </row>
        <row r="168">
          <cell r="E168">
            <v>187778</v>
          </cell>
          <cell r="F168">
            <v>0</v>
          </cell>
          <cell r="V168">
            <v>0</v>
          </cell>
          <cell r="W168">
            <v>112025.65677</v>
          </cell>
          <cell r="X168">
            <v>12439.022999999999</v>
          </cell>
          <cell r="Y168">
            <v>0</v>
          </cell>
        </row>
        <row r="169">
          <cell r="E169">
            <v>187778.0000001</v>
          </cell>
          <cell r="F169">
            <v>0</v>
          </cell>
          <cell r="V169">
            <v>0</v>
          </cell>
          <cell r="W169">
            <v>112025.65677</v>
          </cell>
          <cell r="X169">
            <v>12439.022999999999</v>
          </cell>
          <cell r="Y169">
            <v>0</v>
          </cell>
        </row>
        <row r="170">
          <cell r="E170">
            <v>170000</v>
          </cell>
          <cell r="F170">
            <v>-10000</v>
          </cell>
          <cell r="V170">
            <v>0</v>
          </cell>
          <cell r="W170">
            <v>0</v>
          </cell>
          <cell r="X170">
            <v>0</v>
          </cell>
          <cell r="Y170">
            <v>0</v>
          </cell>
        </row>
        <row r="171">
          <cell r="E171">
            <v>170000</v>
          </cell>
          <cell r="F171">
            <v>-10000</v>
          </cell>
          <cell r="T171" t="str">
            <v>15023</v>
          </cell>
          <cell r="V171">
            <v>0</v>
          </cell>
          <cell r="W171">
            <v>0</v>
          </cell>
          <cell r="X171">
            <v>0</v>
          </cell>
          <cell r="Y171">
            <v>0</v>
          </cell>
        </row>
        <row r="172">
          <cell r="E172">
            <v>170000</v>
          </cell>
          <cell r="F172">
            <v>-10000</v>
          </cell>
          <cell r="T172" t="str">
            <v>15023</v>
          </cell>
          <cell r="V172">
            <v>0</v>
          </cell>
          <cell r="W172">
            <v>0</v>
          </cell>
          <cell r="X172">
            <v>0</v>
          </cell>
          <cell r="Y172">
            <v>0</v>
          </cell>
        </row>
        <row r="173">
          <cell r="T173" t="str">
            <v>15023</v>
          </cell>
          <cell r="V173">
            <v>0</v>
          </cell>
          <cell r="W173">
            <v>0</v>
          </cell>
          <cell r="X173">
            <v>0</v>
          </cell>
          <cell r="Y173">
            <v>0</v>
          </cell>
        </row>
        <row r="174">
          <cell r="E174">
            <v>490000</v>
          </cell>
          <cell r="F174">
            <v>10000</v>
          </cell>
          <cell r="T174" t="str">
            <v>15023</v>
          </cell>
          <cell r="V174">
            <v>0</v>
          </cell>
          <cell r="W174">
            <v>0</v>
          </cell>
          <cell r="X174">
            <v>0</v>
          </cell>
          <cell r="Y174">
            <v>0</v>
          </cell>
        </row>
        <row r="175">
          <cell r="E175">
            <v>200000</v>
          </cell>
          <cell r="F175">
            <v>-200000</v>
          </cell>
          <cell r="T175" t="str">
            <v>14899</v>
          </cell>
          <cell r="V175">
            <v>0</v>
          </cell>
          <cell r="W175">
            <v>0</v>
          </cell>
          <cell r="X175">
            <v>0</v>
          </cell>
          <cell r="Y175">
            <v>0</v>
          </cell>
        </row>
        <row r="176">
          <cell r="E176">
            <v>250000</v>
          </cell>
          <cell r="F176">
            <v>-250000</v>
          </cell>
          <cell r="T176" t="str">
            <v>14899</v>
          </cell>
          <cell r="V176">
            <v>0</v>
          </cell>
          <cell r="W176">
            <v>0</v>
          </cell>
          <cell r="X176">
            <v>0</v>
          </cell>
          <cell r="Y176">
            <v>0</v>
          </cell>
        </row>
        <row r="177">
          <cell r="E177">
            <v>40000</v>
          </cell>
          <cell r="F177">
            <v>460000</v>
          </cell>
          <cell r="T177" t="str">
            <v>14899</v>
          </cell>
          <cell r="V177">
            <v>0</v>
          </cell>
          <cell r="W177">
            <v>0</v>
          </cell>
          <cell r="X177">
            <v>0</v>
          </cell>
          <cell r="Y177">
            <v>0</v>
          </cell>
        </row>
        <row r="178">
          <cell r="E178">
            <v>40000</v>
          </cell>
          <cell r="F178">
            <v>458400</v>
          </cell>
          <cell r="T178" t="str">
            <v>14899</v>
          </cell>
          <cell r="V178">
            <v>0</v>
          </cell>
          <cell r="W178">
            <v>0</v>
          </cell>
          <cell r="X178">
            <v>0</v>
          </cell>
          <cell r="Y178">
            <v>0</v>
          </cell>
        </row>
        <row r="179">
          <cell r="T179" t="str">
            <v>14899</v>
          </cell>
          <cell r="V179">
            <v>0</v>
          </cell>
          <cell r="W179">
            <v>0</v>
          </cell>
          <cell r="X179">
            <v>0</v>
          </cell>
          <cell r="Y179">
            <v>0</v>
          </cell>
        </row>
        <row r="180">
          <cell r="T180" t="str">
            <v>14899</v>
          </cell>
          <cell r="V180">
            <v>0</v>
          </cell>
          <cell r="W180">
            <v>0</v>
          </cell>
          <cell r="X180">
            <v>0</v>
          </cell>
          <cell r="Y180">
            <v>0</v>
          </cell>
        </row>
        <row r="181">
          <cell r="E181">
            <v>100000</v>
          </cell>
          <cell r="F181">
            <v>0</v>
          </cell>
          <cell r="T181" t="str">
            <v>14899</v>
          </cell>
          <cell r="V181">
            <v>0</v>
          </cell>
          <cell r="W181">
            <v>0</v>
          </cell>
          <cell r="X181">
            <v>0</v>
          </cell>
          <cell r="Y181">
            <v>0</v>
          </cell>
        </row>
        <row r="182">
          <cell r="E182">
            <v>60000</v>
          </cell>
          <cell r="F182">
            <v>0</v>
          </cell>
          <cell r="T182" t="str">
            <v>15024</v>
          </cell>
          <cell r="V182">
            <v>0</v>
          </cell>
          <cell r="W182">
            <v>0</v>
          </cell>
          <cell r="X182">
            <v>0</v>
          </cell>
          <cell r="Y182">
            <v>0</v>
          </cell>
        </row>
        <row r="183">
          <cell r="E183">
            <v>40000</v>
          </cell>
          <cell r="T183" t="str">
            <v>15024</v>
          </cell>
          <cell r="V183">
            <v>0</v>
          </cell>
          <cell r="W183">
            <v>0</v>
          </cell>
          <cell r="X183">
            <v>0</v>
          </cell>
          <cell r="Y183">
            <v>0</v>
          </cell>
        </row>
        <row r="184">
          <cell r="E184">
            <v>40000</v>
          </cell>
          <cell r="T184" t="str">
            <v>15024</v>
          </cell>
          <cell r="V184">
            <v>0</v>
          </cell>
          <cell r="W184">
            <v>0</v>
          </cell>
          <cell r="X184">
            <v>0</v>
          </cell>
          <cell r="Y184">
            <v>0</v>
          </cell>
        </row>
        <row r="185">
          <cell r="T185" t="str">
            <v>15024</v>
          </cell>
          <cell r="V185">
            <v>0</v>
          </cell>
          <cell r="W185">
            <v>0</v>
          </cell>
          <cell r="X185">
            <v>0</v>
          </cell>
          <cell r="Y185">
            <v>0</v>
          </cell>
        </row>
        <row r="186">
          <cell r="T186" t="str">
            <v>15024</v>
          </cell>
          <cell r="V186">
            <v>0</v>
          </cell>
          <cell r="W186">
            <v>0</v>
          </cell>
          <cell r="X186">
            <v>0</v>
          </cell>
          <cell r="Y186">
            <v>0</v>
          </cell>
        </row>
        <row r="187">
          <cell r="E187">
            <v>335000</v>
          </cell>
          <cell r="F187">
            <v>-74207</v>
          </cell>
          <cell r="T187" t="str">
            <v>15024</v>
          </cell>
          <cell r="V187">
            <v>0</v>
          </cell>
          <cell r="W187">
            <v>0</v>
          </cell>
          <cell r="X187">
            <v>0</v>
          </cell>
          <cell r="Y187">
            <v>0</v>
          </cell>
        </row>
        <row r="188">
          <cell r="E188">
            <v>45000</v>
          </cell>
          <cell r="F188">
            <v>-74207</v>
          </cell>
          <cell r="T188" t="str">
            <v>15025</v>
          </cell>
          <cell r="V188">
            <v>0</v>
          </cell>
          <cell r="W188">
            <v>0</v>
          </cell>
          <cell r="X188">
            <v>0</v>
          </cell>
          <cell r="Y188">
            <v>0</v>
          </cell>
        </row>
        <row r="189">
          <cell r="E189">
            <v>30000</v>
          </cell>
          <cell r="T189" t="str">
            <v>15025</v>
          </cell>
          <cell r="V189">
            <v>0</v>
          </cell>
          <cell r="W189">
            <v>0</v>
          </cell>
          <cell r="X189">
            <v>0</v>
          </cell>
          <cell r="Y189">
            <v>0</v>
          </cell>
        </row>
        <row r="190">
          <cell r="E190">
            <v>80000</v>
          </cell>
          <cell r="T190" t="str">
            <v>15025</v>
          </cell>
          <cell r="V190">
            <v>0</v>
          </cell>
          <cell r="W190">
            <v>0</v>
          </cell>
          <cell r="X190">
            <v>0</v>
          </cell>
          <cell r="Y190">
            <v>0</v>
          </cell>
        </row>
        <row r="191">
          <cell r="E191">
            <v>180000</v>
          </cell>
          <cell r="F191">
            <v>-74207</v>
          </cell>
          <cell r="T191" t="str">
            <v>15025</v>
          </cell>
          <cell r="V191">
            <v>0</v>
          </cell>
          <cell r="W191">
            <v>0</v>
          </cell>
          <cell r="X191">
            <v>0</v>
          </cell>
          <cell r="Y191">
            <v>0</v>
          </cell>
        </row>
        <row r="192">
          <cell r="E192">
            <v>180000</v>
          </cell>
          <cell r="F192">
            <v>-74207</v>
          </cell>
          <cell r="T192" t="str">
            <v>15025</v>
          </cell>
          <cell r="V192">
            <v>0</v>
          </cell>
          <cell r="W192">
            <v>0</v>
          </cell>
          <cell r="X192">
            <v>0</v>
          </cell>
          <cell r="Y192">
            <v>0</v>
          </cell>
        </row>
        <row r="193">
          <cell r="T193" t="str">
            <v>15025</v>
          </cell>
          <cell r="V193">
            <v>0</v>
          </cell>
          <cell r="W193">
            <v>0</v>
          </cell>
          <cell r="X193">
            <v>0</v>
          </cell>
          <cell r="Y193">
            <v>0</v>
          </cell>
        </row>
        <row r="194">
          <cell r="T194" t="str">
            <v>15025</v>
          </cell>
          <cell r="V194">
            <v>0</v>
          </cell>
          <cell r="W194">
            <v>0</v>
          </cell>
          <cell r="X194">
            <v>0</v>
          </cell>
          <cell r="Y194">
            <v>0</v>
          </cell>
        </row>
        <row r="195">
          <cell r="T195" t="str">
            <v>15025</v>
          </cell>
          <cell r="V195">
            <v>0</v>
          </cell>
          <cell r="W195">
            <v>0</v>
          </cell>
          <cell r="X195">
            <v>0</v>
          </cell>
          <cell r="Y195">
            <v>0</v>
          </cell>
        </row>
        <row r="196">
          <cell r="E196">
            <v>0</v>
          </cell>
          <cell r="T196" t="str">
            <v>15025</v>
          </cell>
          <cell r="V196">
            <v>0</v>
          </cell>
          <cell r="W196">
            <v>0</v>
          </cell>
          <cell r="X196">
            <v>0</v>
          </cell>
          <cell r="Y196">
            <v>0</v>
          </cell>
        </row>
        <row r="197">
          <cell r="E197">
            <v>0</v>
          </cell>
          <cell r="V197">
            <v>0</v>
          </cell>
          <cell r="W197">
            <v>0</v>
          </cell>
          <cell r="X197">
            <v>0</v>
          </cell>
          <cell r="Y197">
            <v>0</v>
          </cell>
        </row>
        <row r="198">
          <cell r="E198">
            <v>0</v>
          </cell>
          <cell r="F198">
            <v>74207</v>
          </cell>
          <cell r="T198">
            <v>14897</v>
          </cell>
          <cell r="V198">
            <v>74206.072</v>
          </cell>
          <cell r="W198">
            <v>2.9E-4</v>
          </cell>
          <cell r="X198">
            <v>0</v>
          </cell>
          <cell r="Y198">
            <v>0</v>
          </cell>
        </row>
        <row r="199">
          <cell r="E199">
            <v>0</v>
          </cell>
          <cell r="F199">
            <v>74207</v>
          </cell>
          <cell r="T199">
            <v>14897</v>
          </cell>
          <cell r="V199">
            <v>0</v>
          </cell>
          <cell r="W199">
            <v>0</v>
          </cell>
          <cell r="X199">
            <v>0</v>
          </cell>
          <cell r="Y199">
            <v>0</v>
          </cell>
        </row>
        <row r="200">
          <cell r="E200">
            <v>1095000</v>
          </cell>
          <cell r="F200">
            <v>0</v>
          </cell>
          <cell r="V200">
            <v>74206.072</v>
          </cell>
          <cell r="W200">
            <v>2.9E-4</v>
          </cell>
          <cell r="X200">
            <v>0</v>
          </cell>
          <cell r="Y200">
            <v>0</v>
          </cell>
        </row>
        <row r="201">
          <cell r="E201">
            <v>1095000</v>
          </cell>
          <cell r="F201">
            <v>0</v>
          </cell>
          <cell r="V201">
            <v>74206.072</v>
          </cell>
          <cell r="W201">
            <v>2.9E-4</v>
          </cell>
          <cell r="X201">
            <v>0</v>
          </cell>
          <cell r="Y201">
            <v>0</v>
          </cell>
        </row>
        <row r="202">
          <cell r="E202">
            <v>1282778.0000001001</v>
          </cell>
          <cell r="F202">
            <v>0</v>
          </cell>
          <cell r="V202">
            <v>74206.072</v>
          </cell>
          <cell r="W202">
            <v>112025.65706</v>
          </cell>
          <cell r="X202">
            <v>12439.022999999999</v>
          </cell>
          <cell r="Y202">
            <v>0</v>
          </cell>
        </row>
        <row r="203">
          <cell r="E203">
            <v>1282778.0000001001</v>
          </cell>
          <cell r="F203">
            <v>0</v>
          </cell>
          <cell r="V203">
            <v>5.7847945630498811E-2</v>
          </cell>
          <cell r="W203">
            <v>8.7330510080465981E-2</v>
          </cell>
          <cell r="X203">
            <v>9.696941325778894E-3</v>
          </cell>
          <cell r="Y203">
            <v>0</v>
          </cell>
        </row>
        <row r="204">
          <cell r="V204">
            <v>0</v>
          </cell>
          <cell r="W204">
            <v>0</v>
          </cell>
          <cell r="X204">
            <v>0</v>
          </cell>
          <cell r="Y204">
            <v>0</v>
          </cell>
        </row>
        <row r="205">
          <cell r="E205">
            <v>17696511.000000201</v>
          </cell>
          <cell r="F205">
            <v>-1500000</v>
          </cell>
          <cell r="V205">
            <v>1730807.5013199998</v>
          </cell>
          <cell r="W205">
            <v>2161578.84094</v>
          </cell>
          <cell r="X205">
            <v>838026.49291000003</v>
          </cell>
          <cell r="Y205">
            <v>0</v>
          </cell>
        </row>
        <row r="206">
          <cell r="E206">
            <v>17700511.000000201</v>
          </cell>
          <cell r="F206">
            <v>-1903361</v>
          </cell>
          <cell r="V206">
            <v>0.10686298433779899</v>
          </cell>
          <cell r="W206">
            <v>0.13345953588028844</v>
          </cell>
          <cell r="X206">
            <v>5.1741173942338251E-2</v>
          </cell>
          <cell r="Y206">
            <v>0</v>
          </cell>
        </row>
        <row r="207">
          <cell r="V207">
            <v>0</v>
          </cell>
          <cell r="W207">
            <v>0</v>
          </cell>
          <cell r="X207">
            <v>0</v>
          </cell>
          <cell r="Y207">
            <v>0</v>
          </cell>
        </row>
      </sheetData>
      <sheetData sheetId="3" refreshError="1">
        <row r="13">
          <cell r="B13" t="str">
            <v>AREA BANCO</v>
          </cell>
        </row>
        <row r="14">
          <cell r="O14">
            <v>0</v>
          </cell>
          <cell r="T14">
            <v>0</v>
          </cell>
          <cell r="U14">
            <v>0</v>
          </cell>
        </row>
        <row r="15">
          <cell r="O15">
            <v>0</v>
          </cell>
          <cell r="T15">
            <v>0</v>
          </cell>
          <cell r="U15">
            <v>0</v>
          </cell>
        </row>
        <row r="16">
          <cell r="O16">
            <v>0</v>
          </cell>
          <cell r="T16">
            <v>0</v>
          </cell>
          <cell r="U16">
            <v>0</v>
          </cell>
        </row>
        <row r="17">
          <cell r="O17">
            <v>0</v>
          </cell>
          <cell r="T17">
            <v>0</v>
          </cell>
          <cell r="U17">
            <v>0</v>
          </cell>
        </row>
        <row r="18">
          <cell r="O18">
            <v>0</v>
          </cell>
          <cell r="P18">
            <v>0</v>
          </cell>
          <cell r="Q18">
            <v>0</v>
          </cell>
          <cell r="T18">
            <v>0</v>
          </cell>
          <cell r="U18">
            <v>0</v>
          </cell>
        </row>
        <row r="19">
          <cell r="O19">
            <v>0</v>
          </cell>
          <cell r="P19">
            <v>0</v>
          </cell>
          <cell r="Q19">
            <v>0</v>
          </cell>
          <cell r="T19">
            <v>0</v>
          </cell>
          <cell r="U19">
            <v>0</v>
          </cell>
        </row>
        <row r="20">
          <cell r="O20">
            <v>0</v>
          </cell>
          <cell r="T20">
            <v>0</v>
          </cell>
          <cell r="U20">
            <v>0</v>
          </cell>
        </row>
        <row r="21">
          <cell r="O21">
            <v>0</v>
          </cell>
          <cell r="P21">
            <v>671640000</v>
          </cell>
          <cell r="T21">
            <v>0</v>
          </cell>
          <cell r="U21">
            <v>0</v>
          </cell>
        </row>
        <row r="22">
          <cell r="O22">
            <v>0</v>
          </cell>
          <cell r="P22">
            <v>373717573.45230001</v>
          </cell>
          <cell r="T22">
            <v>0</v>
          </cell>
          <cell r="U22">
            <v>0</v>
          </cell>
        </row>
        <row r="23">
          <cell r="O23">
            <v>0</v>
          </cell>
          <cell r="T23">
            <v>0</v>
          </cell>
          <cell r="U23">
            <v>0</v>
          </cell>
        </row>
        <row r="24">
          <cell r="O24">
            <v>0</v>
          </cell>
          <cell r="P24">
            <v>1045357573.4523001</v>
          </cell>
          <cell r="Q24">
            <v>0</v>
          </cell>
          <cell r="T24">
            <v>0</v>
          </cell>
          <cell r="U24">
            <v>0</v>
          </cell>
        </row>
        <row r="25">
          <cell r="O25">
            <v>0</v>
          </cell>
          <cell r="T25">
            <v>0</v>
          </cell>
          <cell r="U25">
            <v>0</v>
          </cell>
        </row>
        <row r="26">
          <cell r="O26">
            <v>0</v>
          </cell>
          <cell r="T26">
            <v>7276502</v>
          </cell>
          <cell r="U26">
            <v>0</v>
          </cell>
        </row>
        <row r="27">
          <cell r="O27">
            <v>0</v>
          </cell>
          <cell r="T27">
            <v>0</v>
          </cell>
          <cell r="U27">
            <v>30225410</v>
          </cell>
        </row>
        <row r="28">
          <cell r="O28">
            <v>0</v>
          </cell>
          <cell r="T28">
            <v>120387263</v>
          </cell>
          <cell r="U28">
            <v>0</v>
          </cell>
        </row>
        <row r="29">
          <cell r="O29">
            <v>0</v>
          </cell>
          <cell r="T29">
            <v>0</v>
          </cell>
          <cell r="U29">
            <v>60435617</v>
          </cell>
        </row>
        <row r="30">
          <cell r="O30">
            <v>0</v>
          </cell>
          <cell r="T30">
            <v>0</v>
          </cell>
          <cell r="U30">
            <v>75645612.099999994</v>
          </cell>
        </row>
        <row r="31">
          <cell r="O31">
            <v>0</v>
          </cell>
          <cell r="T31">
            <v>0</v>
          </cell>
          <cell r="U31">
            <v>54011849</v>
          </cell>
        </row>
        <row r="32">
          <cell r="O32">
            <v>0</v>
          </cell>
          <cell r="T32">
            <v>34734891</v>
          </cell>
          <cell r="U32">
            <v>0</v>
          </cell>
        </row>
        <row r="33">
          <cell r="O33">
            <v>0</v>
          </cell>
          <cell r="T33">
            <v>291133594</v>
          </cell>
          <cell r="U33">
            <v>0</v>
          </cell>
        </row>
        <row r="34">
          <cell r="O34">
            <v>0</v>
          </cell>
          <cell r="T34">
            <v>0.01</v>
          </cell>
          <cell r="U34">
            <v>114984133.2</v>
          </cell>
        </row>
        <row r="35">
          <cell r="O35">
            <v>0</v>
          </cell>
          <cell r="T35">
            <v>0</v>
          </cell>
          <cell r="U35">
            <v>706869624.22000003</v>
          </cell>
        </row>
        <row r="36">
          <cell r="O36">
            <v>0</v>
          </cell>
          <cell r="T36">
            <v>0</v>
          </cell>
          <cell r="U36">
            <v>47938310.799999997</v>
          </cell>
        </row>
        <row r="37">
          <cell r="O37">
            <v>0</v>
          </cell>
          <cell r="T37">
            <v>0</v>
          </cell>
          <cell r="U37">
            <v>5796741.5999999996</v>
          </cell>
        </row>
        <row r="38">
          <cell r="O38">
            <v>0</v>
          </cell>
          <cell r="T38">
            <v>0</v>
          </cell>
          <cell r="U38">
            <v>5452000</v>
          </cell>
        </row>
        <row r="39">
          <cell r="O39">
            <v>1223704878</v>
          </cell>
          <cell r="T39">
            <v>0</v>
          </cell>
          <cell r="U39">
            <v>0</v>
          </cell>
        </row>
        <row r="40">
          <cell r="O40">
            <v>0</v>
          </cell>
          <cell r="P40">
            <v>0</v>
          </cell>
          <cell r="T40">
            <v>0</v>
          </cell>
          <cell r="U40">
            <v>0</v>
          </cell>
        </row>
        <row r="41">
          <cell r="O41">
            <v>0</v>
          </cell>
          <cell r="P41">
            <v>22806197.400000002</v>
          </cell>
          <cell r="T41">
            <v>0</v>
          </cell>
          <cell r="U41">
            <v>0</v>
          </cell>
        </row>
        <row r="42">
          <cell r="O42">
            <v>0</v>
          </cell>
          <cell r="T42">
            <v>0</v>
          </cell>
          <cell r="U42">
            <v>948218.6</v>
          </cell>
        </row>
        <row r="43">
          <cell r="O43">
            <v>88010202</v>
          </cell>
          <cell r="T43">
            <v>0</v>
          </cell>
          <cell r="U43">
            <v>731339229.30999994</v>
          </cell>
        </row>
        <row r="44">
          <cell r="O44">
            <v>0</v>
          </cell>
          <cell r="P44">
            <v>1303211280</v>
          </cell>
          <cell r="T44">
            <v>0</v>
          </cell>
          <cell r="U44">
            <v>0</v>
          </cell>
        </row>
        <row r="45">
          <cell r="O45">
            <v>0</v>
          </cell>
          <cell r="P45">
            <v>0</v>
          </cell>
          <cell r="T45">
            <v>0</v>
          </cell>
          <cell r="U45">
            <v>0</v>
          </cell>
        </row>
        <row r="46">
          <cell r="O46">
            <v>0</v>
          </cell>
          <cell r="P46">
            <v>0</v>
          </cell>
          <cell r="T46">
            <v>0</v>
          </cell>
          <cell r="U46">
            <v>0</v>
          </cell>
        </row>
        <row r="47">
          <cell r="O47">
            <v>1311715080</v>
          </cell>
          <cell r="P47">
            <v>1326017477.4000001</v>
          </cell>
          <cell r="Q47">
            <v>0</v>
          </cell>
          <cell r="T47">
            <v>453532250.00999999</v>
          </cell>
          <cell r="U47">
            <v>1833646745.8299997</v>
          </cell>
        </row>
        <row r="48">
          <cell r="O48">
            <v>14894400</v>
          </cell>
          <cell r="P48">
            <v>0</v>
          </cell>
          <cell r="Q48">
            <v>0</v>
          </cell>
          <cell r="T48">
            <v>0</v>
          </cell>
          <cell r="U48">
            <v>344861269.68000001</v>
          </cell>
        </row>
        <row r="49">
          <cell r="O49">
            <v>0</v>
          </cell>
          <cell r="T49">
            <v>0</v>
          </cell>
          <cell r="U49">
            <v>1449925</v>
          </cell>
        </row>
        <row r="50">
          <cell r="O50">
            <v>0</v>
          </cell>
          <cell r="T50">
            <v>0</v>
          </cell>
          <cell r="U50">
            <v>9204212.8000000007</v>
          </cell>
        </row>
        <row r="51">
          <cell r="O51">
            <v>0</v>
          </cell>
          <cell r="T51">
            <v>0</v>
          </cell>
          <cell r="U51">
            <v>3928658</v>
          </cell>
        </row>
        <row r="52">
          <cell r="O52">
            <v>0</v>
          </cell>
          <cell r="T52">
            <v>0</v>
          </cell>
          <cell r="U52">
            <v>5074837</v>
          </cell>
        </row>
        <row r="53">
          <cell r="O53">
            <v>0</v>
          </cell>
          <cell r="T53">
            <v>0</v>
          </cell>
          <cell r="U53">
            <v>615919</v>
          </cell>
        </row>
        <row r="54">
          <cell r="O54">
            <v>0</v>
          </cell>
          <cell r="T54">
            <v>0</v>
          </cell>
          <cell r="U54">
            <v>1034443.92</v>
          </cell>
        </row>
        <row r="55">
          <cell r="O55">
            <v>4476540</v>
          </cell>
          <cell r="T55">
            <v>0</v>
          </cell>
          <cell r="U55">
            <v>0</v>
          </cell>
        </row>
        <row r="56">
          <cell r="O56">
            <v>825108674</v>
          </cell>
          <cell r="T56">
            <v>0</v>
          </cell>
          <cell r="U56">
            <v>0</v>
          </cell>
        </row>
        <row r="57">
          <cell r="O57">
            <v>0</v>
          </cell>
          <cell r="P57">
            <v>25368000</v>
          </cell>
          <cell r="T57">
            <v>0</v>
          </cell>
          <cell r="U57">
            <v>0</v>
          </cell>
        </row>
        <row r="58">
          <cell r="O58">
            <v>0</v>
          </cell>
          <cell r="P58">
            <v>26951625.600000001</v>
          </cell>
          <cell r="T58">
            <v>0</v>
          </cell>
          <cell r="U58">
            <v>0</v>
          </cell>
        </row>
        <row r="59">
          <cell r="O59">
            <v>0</v>
          </cell>
          <cell r="T59">
            <v>168673025.71384007</v>
          </cell>
          <cell r="U59">
            <v>0</v>
          </cell>
        </row>
        <row r="60">
          <cell r="O60">
            <v>6902415</v>
          </cell>
          <cell r="T60">
            <v>53718995.75</v>
          </cell>
          <cell r="U60">
            <v>0</v>
          </cell>
        </row>
        <row r="61">
          <cell r="O61">
            <v>0</v>
          </cell>
          <cell r="P61">
            <v>110000000</v>
          </cell>
          <cell r="T61">
            <v>0</v>
          </cell>
          <cell r="U61">
            <v>0</v>
          </cell>
        </row>
        <row r="62">
          <cell r="O62">
            <v>0</v>
          </cell>
          <cell r="P62">
            <v>925000000</v>
          </cell>
          <cell r="T62">
            <v>0</v>
          </cell>
          <cell r="U62">
            <v>0</v>
          </cell>
        </row>
        <row r="63">
          <cell r="O63">
            <v>0</v>
          </cell>
          <cell r="P63">
            <v>32580282</v>
          </cell>
          <cell r="T63">
            <v>0</v>
          </cell>
          <cell r="U63">
            <v>0</v>
          </cell>
        </row>
        <row r="64">
          <cell r="O64">
            <v>0</v>
          </cell>
          <cell r="T64">
            <v>868.82751998305321</v>
          </cell>
          <cell r="U64">
            <v>0</v>
          </cell>
        </row>
        <row r="65">
          <cell r="O65">
            <v>276647450</v>
          </cell>
          <cell r="T65">
            <v>293601908.15999991</v>
          </cell>
          <cell r="U65">
            <v>0</v>
          </cell>
        </row>
        <row r="66">
          <cell r="O66">
            <v>0</v>
          </cell>
          <cell r="T66">
            <v>0</v>
          </cell>
          <cell r="U66">
            <v>40277976.920000002</v>
          </cell>
        </row>
        <row r="67">
          <cell r="O67">
            <v>0</v>
          </cell>
          <cell r="T67">
            <v>0</v>
          </cell>
          <cell r="U67">
            <v>0</v>
          </cell>
        </row>
        <row r="68">
          <cell r="O68">
            <v>1128029479</v>
          </cell>
          <cell r="P68">
            <v>1119899907.5999999</v>
          </cell>
          <cell r="Q68">
            <v>0</v>
          </cell>
          <cell r="T68">
            <v>515994798.45135999</v>
          </cell>
          <cell r="U68">
            <v>406447242.32000005</v>
          </cell>
        </row>
        <row r="69">
          <cell r="O69">
            <v>0</v>
          </cell>
          <cell r="P69">
            <v>0</v>
          </cell>
          <cell r="T69">
            <v>0</v>
          </cell>
          <cell r="U69">
            <v>22405131.350000001</v>
          </cell>
        </row>
        <row r="70">
          <cell r="O70">
            <v>0</v>
          </cell>
          <cell r="T70">
            <v>0</v>
          </cell>
          <cell r="U70">
            <v>11596306</v>
          </cell>
        </row>
        <row r="71">
          <cell r="O71">
            <v>9883200</v>
          </cell>
          <cell r="T71">
            <v>0</v>
          </cell>
          <cell r="U71">
            <v>88624000</v>
          </cell>
        </row>
        <row r="72">
          <cell r="O72">
            <v>0</v>
          </cell>
          <cell r="T72">
            <v>0</v>
          </cell>
          <cell r="U72">
            <v>86587498</v>
          </cell>
        </row>
        <row r="73">
          <cell r="O73">
            <v>0</v>
          </cell>
          <cell r="T73">
            <v>0</v>
          </cell>
          <cell r="U73">
            <v>761774466.01999998</v>
          </cell>
        </row>
        <row r="74">
          <cell r="O74">
            <v>0</v>
          </cell>
          <cell r="P74">
            <v>60000000</v>
          </cell>
          <cell r="Q74">
            <v>0</v>
          </cell>
          <cell r="T74">
            <v>0</v>
          </cell>
          <cell r="U74">
            <v>0</v>
          </cell>
        </row>
        <row r="75">
          <cell r="O75">
            <v>0</v>
          </cell>
          <cell r="T75">
            <v>0</v>
          </cell>
          <cell r="U75">
            <v>425735889</v>
          </cell>
        </row>
        <row r="76">
          <cell r="O76">
            <v>0</v>
          </cell>
          <cell r="P76">
            <v>120000000</v>
          </cell>
          <cell r="T76">
            <v>0</v>
          </cell>
          <cell r="U76">
            <v>0</v>
          </cell>
        </row>
        <row r="77">
          <cell r="O77">
            <v>0</v>
          </cell>
          <cell r="P77">
            <v>2000000</v>
          </cell>
          <cell r="T77">
            <v>0</v>
          </cell>
          <cell r="U77">
            <v>0</v>
          </cell>
        </row>
        <row r="78">
          <cell r="O78">
            <v>0</v>
          </cell>
          <cell r="P78">
            <v>5000000</v>
          </cell>
          <cell r="T78">
            <v>0</v>
          </cell>
          <cell r="U78">
            <v>0</v>
          </cell>
        </row>
        <row r="79">
          <cell r="O79">
            <v>0</v>
          </cell>
          <cell r="P79">
            <v>97000000</v>
          </cell>
          <cell r="T79">
            <v>0</v>
          </cell>
          <cell r="U79">
            <v>0</v>
          </cell>
        </row>
        <row r="80">
          <cell r="O80">
            <v>2812407</v>
          </cell>
          <cell r="T80">
            <v>0</v>
          </cell>
          <cell r="U80">
            <v>0</v>
          </cell>
        </row>
        <row r="81">
          <cell r="O81">
            <v>0</v>
          </cell>
          <cell r="T81">
            <v>0</v>
          </cell>
          <cell r="U81">
            <v>0</v>
          </cell>
        </row>
        <row r="82">
          <cell r="O82">
            <v>12695607</v>
          </cell>
          <cell r="P82">
            <v>284000000</v>
          </cell>
          <cell r="Q82">
            <v>0</v>
          </cell>
          <cell r="T82">
            <v>0</v>
          </cell>
          <cell r="U82">
            <v>1396723290.3699999</v>
          </cell>
        </row>
        <row r="83">
          <cell r="O83">
            <v>2452440166</v>
          </cell>
          <cell r="P83">
            <v>3775274958.4523001</v>
          </cell>
          <cell r="Q83">
            <v>0</v>
          </cell>
          <cell r="T83">
            <v>969527048.46135998</v>
          </cell>
          <cell r="U83">
            <v>3636817278.52</v>
          </cell>
        </row>
        <row r="84">
          <cell r="O84">
            <v>136997284</v>
          </cell>
          <cell r="T84">
            <v>0</v>
          </cell>
          <cell r="U84">
            <v>0</v>
          </cell>
        </row>
        <row r="85">
          <cell r="O85">
            <v>222468287</v>
          </cell>
          <cell r="P85">
            <v>0</v>
          </cell>
          <cell r="T85">
            <v>0</v>
          </cell>
          <cell r="U85">
            <v>0</v>
          </cell>
        </row>
        <row r="86">
          <cell r="O86">
            <v>99219383</v>
          </cell>
          <cell r="P86">
            <v>0</v>
          </cell>
          <cell r="T86">
            <v>0</v>
          </cell>
          <cell r="U86">
            <v>0</v>
          </cell>
        </row>
        <row r="87">
          <cell r="O87">
            <v>0</v>
          </cell>
          <cell r="P87">
            <v>51280000</v>
          </cell>
          <cell r="T87">
            <v>0</v>
          </cell>
          <cell r="U87">
            <v>0</v>
          </cell>
        </row>
        <row r="88">
          <cell r="O88">
            <v>0</v>
          </cell>
          <cell r="P88">
            <v>16000000</v>
          </cell>
          <cell r="T88">
            <v>0</v>
          </cell>
          <cell r="U88">
            <v>0</v>
          </cell>
        </row>
        <row r="89">
          <cell r="O89">
            <v>0</v>
          </cell>
          <cell r="P89">
            <v>10000000</v>
          </cell>
          <cell r="T89">
            <v>0</v>
          </cell>
          <cell r="U89">
            <v>0</v>
          </cell>
        </row>
        <row r="90">
          <cell r="O90">
            <v>0</v>
          </cell>
          <cell r="P90">
            <v>12000000</v>
          </cell>
          <cell r="T90">
            <v>0</v>
          </cell>
          <cell r="U90">
            <v>0</v>
          </cell>
        </row>
        <row r="91">
          <cell r="O91">
            <v>0</v>
          </cell>
          <cell r="P91">
            <v>8400000</v>
          </cell>
          <cell r="T91">
            <v>0</v>
          </cell>
          <cell r="U91">
            <v>0</v>
          </cell>
        </row>
        <row r="92">
          <cell r="O92">
            <v>0</v>
          </cell>
          <cell r="P92">
            <v>40200000</v>
          </cell>
          <cell r="T92">
            <v>0</v>
          </cell>
          <cell r="U92">
            <v>0</v>
          </cell>
        </row>
        <row r="93">
          <cell r="O93">
            <v>0</v>
          </cell>
          <cell r="P93">
            <v>25000000</v>
          </cell>
          <cell r="T93">
            <v>0</v>
          </cell>
          <cell r="U93">
            <v>0</v>
          </cell>
        </row>
        <row r="94">
          <cell r="O94">
            <v>0</v>
          </cell>
          <cell r="P94">
            <v>255000000</v>
          </cell>
          <cell r="T94">
            <v>0</v>
          </cell>
          <cell r="U94">
            <v>0</v>
          </cell>
        </row>
        <row r="95">
          <cell r="O95">
            <v>95956504</v>
          </cell>
          <cell r="T95">
            <v>0</v>
          </cell>
          <cell r="U95">
            <v>37243681.640000001</v>
          </cell>
        </row>
        <row r="96">
          <cell r="O96">
            <v>0</v>
          </cell>
          <cell r="P96">
            <v>19998400</v>
          </cell>
          <cell r="Q96">
            <v>0</v>
          </cell>
          <cell r="T96">
            <v>0</v>
          </cell>
          <cell r="U96">
            <v>0</v>
          </cell>
        </row>
        <row r="97">
          <cell r="O97">
            <v>0</v>
          </cell>
          <cell r="P97">
            <v>199984000</v>
          </cell>
          <cell r="Q97">
            <v>0</v>
          </cell>
          <cell r="T97">
            <v>0</v>
          </cell>
          <cell r="U97">
            <v>0</v>
          </cell>
        </row>
        <row r="98">
          <cell r="O98">
            <v>0</v>
          </cell>
          <cell r="T98">
            <v>0</v>
          </cell>
          <cell r="U98">
            <v>827488</v>
          </cell>
        </row>
        <row r="99">
          <cell r="O99">
            <v>0</v>
          </cell>
          <cell r="P99">
            <v>42500000</v>
          </cell>
          <cell r="T99">
            <v>0</v>
          </cell>
          <cell r="U99">
            <v>0</v>
          </cell>
        </row>
        <row r="100">
          <cell r="O100">
            <v>0</v>
          </cell>
          <cell r="P100">
            <v>350000000.07999998</v>
          </cell>
          <cell r="T100">
            <v>0</v>
          </cell>
          <cell r="U100">
            <v>0</v>
          </cell>
        </row>
        <row r="101">
          <cell r="O101">
            <v>0</v>
          </cell>
          <cell r="T101">
            <v>0</v>
          </cell>
          <cell r="U101">
            <v>683348</v>
          </cell>
        </row>
        <row r="102">
          <cell r="O102">
            <v>1646219186</v>
          </cell>
          <cell r="T102">
            <v>0</v>
          </cell>
          <cell r="U102">
            <v>0</v>
          </cell>
        </row>
        <row r="103">
          <cell r="O103">
            <v>0</v>
          </cell>
          <cell r="P103">
            <v>99800000</v>
          </cell>
          <cell r="T103">
            <v>0</v>
          </cell>
          <cell r="U103">
            <v>0</v>
          </cell>
        </row>
        <row r="104">
          <cell r="O104">
            <v>0</v>
          </cell>
          <cell r="P104">
            <v>0</v>
          </cell>
          <cell r="T104">
            <v>0</v>
          </cell>
          <cell r="U104">
            <v>1008010</v>
          </cell>
        </row>
        <row r="105">
          <cell r="O105">
            <v>0</v>
          </cell>
          <cell r="T105">
            <v>0</v>
          </cell>
          <cell r="U105">
            <v>41222253.990000002</v>
          </cell>
        </row>
        <row r="106">
          <cell r="O106">
            <v>0</v>
          </cell>
          <cell r="T106">
            <v>31597968</v>
          </cell>
          <cell r="U106">
            <v>0</v>
          </cell>
        </row>
        <row r="107">
          <cell r="O107">
            <v>0</v>
          </cell>
          <cell r="P107">
            <v>5438264.3200000003</v>
          </cell>
          <cell r="T107">
            <v>0</v>
          </cell>
          <cell r="U107">
            <v>0</v>
          </cell>
        </row>
        <row r="108">
          <cell r="O108">
            <v>0</v>
          </cell>
          <cell r="P108">
            <v>17978504.899999999</v>
          </cell>
          <cell r="T108">
            <v>0</v>
          </cell>
          <cell r="U108">
            <v>0</v>
          </cell>
        </row>
        <row r="109">
          <cell r="O109">
            <v>2200860644</v>
          </cell>
          <cell r="P109">
            <v>1130162400.0799999</v>
          </cell>
          <cell r="Q109">
            <v>0</v>
          </cell>
          <cell r="T109">
            <v>31597968</v>
          </cell>
          <cell r="U109">
            <v>80984781.629999995</v>
          </cell>
        </row>
        <row r="110">
          <cell r="O110">
            <v>2200860644</v>
          </cell>
          <cell r="P110">
            <v>1130162400.0799999</v>
          </cell>
          <cell r="Q110">
            <v>0</v>
          </cell>
          <cell r="T110">
            <v>31597968</v>
          </cell>
          <cell r="U110">
            <v>80984781.629999995</v>
          </cell>
        </row>
        <row r="111">
          <cell r="O111">
            <v>4653300810</v>
          </cell>
          <cell r="P111">
            <v>4905437358.5323</v>
          </cell>
          <cell r="Q111">
            <v>0</v>
          </cell>
          <cell r="T111">
            <v>1001125016.46136</v>
          </cell>
          <cell r="U111">
            <v>3717802060.1500001</v>
          </cell>
        </row>
        <row r="112">
          <cell r="O112">
            <v>0</v>
          </cell>
          <cell r="T112">
            <v>0</v>
          </cell>
          <cell r="U112">
            <v>132366329.84999999</v>
          </cell>
        </row>
        <row r="113">
          <cell r="O113">
            <v>0</v>
          </cell>
          <cell r="T113">
            <v>0</v>
          </cell>
          <cell r="U113">
            <v>2586381</v>
          </cell>
        </row>
        <row r="114">
          <cell r="O114">
            <v>0</v>
          </cell>
          <cell r="T114">
            <v>0</v>
          </cell>
          <cell r="U114">
            <v>0</v>
          </cell>
        </row>
        <row r="115">
          <cell r="O115">
            <v>0</v>
          </cell>
          <cell r="T115">
            <v>0</v>
          </cell>
          <cell r="U115">
            <v>0</v>
          </cell>
        </row>
        <row r="116">
          <cell r="O116">
            <v>0</v>
          </cell>
          <cell r="P116">
            <v>0</v>
          </cell>
          <cell r="Q116">
            <v>0</v>
          </cell>
          <cell r="T116">
            <v>0</v>
          </cell>
          <cell r="U116">
            <v>0</v>
          </cell>
        </row>
        <row r="117">
          <cell r="O117">
            <v>0</v>
          </cell>
          <cell r="P117">
            <v>0</v>
          </cell>
          <cell r="Q117">
            <v>0</v>
          </cell>
          <cell r="T117">
            <v>0</v>
          </cell>
          <cell r="U117">
            <v>0</v>
          </cell>
        </row>
        <row r="118">
          <cell r="O118">
            <v>0</v>
          </cell>
          <cell r="T118">
            <v>0</v>
          </cell>
          <cell r="U118">
            <v>0</v>
          </cell>
        </row>
        <row r="119">
          <cell r="O119">
            <v>0</v>
          </cell>
          <cell r="T119">
            <v>0</v>
          </cell>
          <cell r="U119">
            <v>0</v>
          </cell>
        </row>
        <row r="120">
          <cell r="O120">
            <v>0</v>
          </cell>
          <cell r="P120">
            <v>0</v>
          </cell>
          <cell r="Q120">
            <v>0</v>
          </cell>
          <cell r="T120">
            <v>0</v>
          </cell>
          <cell r="U120">
            <v>0</v>
          </cell>
        </row>
        <row r="121">
          <cell r="O121">
            <v>0</v>
          </cell>
          <cell r="T121">
            <v>0</v>
          </cell>
          <cell r="U121">
            <v>112025656.77</v>
          </cell>
        </row>
        <row r="122">
          <cell r="O122">
            <v>12439023</v>
          </cell>
          <cell r="T122">
            <v>0</v>
          </cell>
          <cell r="U122">
            <v>0</v>
          </cell>
        </row>
        <row r="123">
          <cell r="O123">
            <v>0</v>
          </cell>
          <cell r="P123">
            <v>6000000</v>
          </cell>
          <cell r="T123">
            <v>0</v>
          </cell>
          <cell r="U123">
            <v>0</v>
          </cell>
        </row>
        <row r="124">
          <cell r="O124">
            <v>0</v>
          </cell>
          <cell r="P124">
            <v>17000000</v>
          </cell>
          <cell r="T124">
            <v>0</v>
          </cell>
          <cell r="U124">
            <v>0</v>
          </cell>
        </row>
        <row r="125">
          <cell r="O125">
            <v>0</v>
          </cell>
          <cell r="T125">
            <v>0</v>
          </cell>
          <cell r="U125">
            <v>0</v>
          </cell>
        </row>
        <row r="126">
          <cell r="O126">
            <v>12439023</v>
          </cell>
          <cell r="P126">
            <v>23000000</v>
          </cell>
          <cell r="Q126">
            <v>0</v>
          </cell>
          <cell r="T126">
            <v>0</v>
          </cell>
          <cell r="U126">
            <v>112025656.77</v>
          </cell>
        </row>
        <row r="127">
          <cell r="O127">
            <v>12439023</v>
          </cell>
          <cell r="P127">
            <v>23000000</v>
          </cell>
          <cell r="Q127">
            <v>0</v>
          </cell>
          <cell r="T127">
            <v>0</v>
          </cell>
          <cell r="U127">
            <v>112025656.77</v>
          </cell>
        </row>
        <row r="128">
          <cell r="O128">
            <v>0</v>
          </cell>
          <cell r="T128">
            <v>74206072.289999992</v>
          </cell>
          <cell r="U128">
            <v>0</v>
          </cell>
        </row>
        <row r="129">
          <cell r="O129">
            <v>0</v>
          </cell>
          <cell r="P129">
            <v>42500000</v>
          </cell>
          <cell r="T129">
            <v>0</v>
          </cell>
          <cell r="U129">
            <v>0</v>
          </cell>
        </row>
        <row r="130">
          <cell r="O130">
            <v>0</v>
          </cell>
          <cell r="P130">
            <v>5400000</v>
          </cell>
          <cell r="Q130">
            <v>0</v>
          </cell>
          <cell r="T130">
            <v>0</v>
          </cell>
          <cell r="U130">
            <v>0</v>
          </cell>
        </row>
        <row r="131">
          <cell r="O131">
            <v>0</v>
          </cell>
          <cell r="P131">
            <v>450000000</v>
          </cell>
          <cell r="Q131">
            <v>0</v>
          </cell>
          <cell r="T131">
            <v>0</v>
          </cell>
          <cell r="U131">
            <v>0</v>
          </cell>
        </row>
        <row r="132">
          <cell r="O132">
            <v>0</v>
          </cell>
          <cell r="P132">
            <v>44600000</v>
          </cell>
          <cell r="Q132">
            <v>0</v>
          </cell>
          <cell r="T132">
            <v>0</v>
          </cell>
          <cell r="U132">
            <v>0</v>
          </cell>
        </row>
        <row r="133">
          <cell r="O133">
            <v>0</v>
          </cell>
          <cell r="P133">
            <v>180000000</v>
          </cell>
          <cell r="T133">
            <v>0</v>
          </cell>
          <cell r="U133">
            <v>0</v>
          </cell>
        </row>
        <row r="134">
          <cell r="O134">
            <v>0</v>
          </cell>
          <cell r="T134">
            <v>0</v>
          </cell>
          <cell r="U134">
            <v>0</v>
          </cell>
        </row>
        <row r="135">
          <cell r="O135">
            <v>0</v>
          </cell>
          <cell r="P135">
            <v>722500000</v>
          </cell>
          <cell r="Q135">
            <v>0</v>
          </cell>
          <cell r="T135">
            <v>0</v>
          </cell>
          <cell r="U135">
            <v>0</v>
          </cell>
        </row>
        <row r="136">
          <cell r="O136">
            <v>0</v>
          </cell>
          <cell r="P136">
            <v>722500000</v>
          </cell>
          <cell r="Q136">
            <v>0</v>
          </cell>
          <cell r="T136">
            <v>74206072.289999992</v>
          </cell>
          <cell r="U136">
            <v>0</v>
          </cell>
        </row>
        <row r="137">
          <cell r="O137">
            <v>12439023</v>
          </cell>
          <cell r="P137">
            <v>745500000</v>
          </cell>
          <cell r="Q137">
            <v>0</v>
          </cell>
          <cell r="T137">
            <v>74206072.289999992</v>
          </cell>
          <cell r="U137">
            <v>112025656.77</v>
          </cell>
        </row>
        <row r="138">
          <cell r="O138">
            <v>4665739833</v>
          </cell>
          <cell r="P138">
            <v>5650937358.5323</v>
          </cell>
          <cell r="Q138">
            <v>0</v>
          </cell>
          <cell r="T138">
            <v>1075331088.7513599</v>
          </cell>
          <cell r="U138">
            <v>3829827716.9200001</v>
          </cell>
        </row>
      </sheetData>
      <sheetData sheetId="4" refreshError="1"/>
      <sheetData sheetId="5" refreshError="1"/>
      <sheetData sheetId="6" refreshError="1">
        <row r="7">
          <cell r="A7" t="str">
            <v>13154</v>
          </cell>
          <cell r="L7">
            <v>0.02</v>
          </cell>
        </row>
        <row r="8">
          <cell r="A8" t="str">
            <v>13154</v>
          </cell>
          <cell r="L8">
            <v>156886126.56999999</v>
          </cell>
        </row>
        <row r="9">
          <cell r="A9" t="str">
            <v>12623</v>
          </cell>
          <cell r="L9">
            <v>5452000</v>
          </cell>
        </row>
        <row r="10">
          <cell r="A10" t="str">
            <v>13146</v>
          </cell>
          <cell r="L10">
            <v>5074837</v>
          </cell>
        </row>
        <row r="11">
          <cell r="L11">
            <v>0</v>
          </cell>
        </row>
        <row r="12">
          <cell r="L12">
            <v>0</v>
          </cell>
        </row>
        <row r="13">
          <cell r="L13">
            <v>167412963.59</v>
          </cell>
        </row>
        <row r="15">
          <cell r="L15">
            <v>0</v>
          </cell>
        </row>
        <row r="16">
          <cell r="L16">
            <v>0</v>
          </cell>
        </row>
        <row r="17">
          <cell r="L17">
            <v>0</v>
          </cell>
        </row>
        <row r="18">
          <cell r="L18">
            <v>0</v>
          </cell>
        </row>
        <row r="19">
          <cell r="L19">
            <v>167412963.59</v>
          </cell>
        </row>
        <row r="22">
          <cell r="A22">
            <v>12623</v>
          </cell>
          <cell r="L22">
            <v>79379147</v>
          </cell>
        </row>
        <row r="23">
          <cell r="A23" t="str">
            <v>12623</v>
          </cell>
          <cell r="L23">
            <v>448764775.47000003</v>
          </cell>
        </row>
        <row r="24">
          <cell r="A24" t="str">
            <v>12623</v>
          </cell>
          <cell r="L24">
            <v>120387262.59</v>
          </cell>
        </row>
        <row r="25">
          <cell r="A25" t="str">
            <v>13146</v>
          </cell>
          <cell r="L25">
            <v>1449925</v>
          </cell>
        </row>
        <row r="26">
          <cell r="L26">
            <v>0</v>
          </cell>
        </row>
        <row r="27">
          <cell r="L27">
            <v>0</v>
          </cell>
        </row>
        <row r="28">
          <cell r="L28">
            <v>649981110.06000006</v>
          </cell>
        </row>
        <row r="30">
          <cell r="L30">
            <v>0</v>
          </cell>
        </row>
        <row r="31">
          <cell r="L31">
            <v>0</v>
          </cell>
        </row>
        <row r="32">
          <cell r="L32">
            <v>0</v>
          </cell>
        </row>
        <row r="33">
          <cell r="L33">
            <v>649981110.06000006</v>
          </cell>
        </row>
        <row r="36">
          <cell r="A36" t="str">
            <v>13146</v>
          </cell>
          <cell r="L36">
            <v>9204212.8000000007</v>
          </cell>
        </row>
        <row r="37">
          <cell r="A37" t="str">
            <v>13148</v>
          </cell>
          <cell r="L37">
            <v>432807545.62</v>
          </cell>
        </row>
        <row r="38">
          <cell r="A38" t="str">
            <v>12623</v>
          </cell>
          <cell r="L38">
            <v>50817351.259999998</v>
          </cell>
        </row>
        <row r="39">
          <cell r="A39" t="str">
            <v>12623</v>
          </cell>
          <cell r="L39">
            <v>211754447</v>
          </cell>
        </row>
        <row r="40">
          <cell r="A40" t="str">
            <v>13154</v>
          </cell>
          <cell r="L40">
            <v>39971216.439999998</v>
          </cell>
        </row>
        <row r="41">
          <cell r="A41" t="str">
            <v>13148</v>
          </cell>
          <cell r="L41">
            <v>45461648.119999997</v>
          </cell>
        </row>
        <row r="42">
          <cell r="A42" t="str">
            <v>13154</v>
          </cell>
          <cell r="L42">
            <v>16584956.43</v>
          </cell>
        </row>
        <row r="44">
          <cell r="L44">
            <v>0</v>
          </cell>
        </row>
        <row r="45">
          <cell r="L45">
            <v>806601377.67000008</v>
          </cell>
        </row>
        <row r="47">
          <cell r="L47">
            <v>0</v>
          </cell>
        </row>
        <row r="48">
          <cell r="L48">
            <v>0</v>
          </cell>
        </row>
        <row r="49">
          <cell r="L49">
            <v>0</v>
          </cell>
        </row>
        <row r="50">
          <cell r="L50">
            <v>0</v>
          </cell>
        </row>
        <row r="51">
          <cell r="L51">
            <v>0</v>
          </cell>
        </row>
        <row r="52">
          <cell r="L52">
            <v>0</v>
          </cell>
        </row>
        <row r="53">
          <cell r="L53">
            <v>806601377.67000008</v>
          </cell>
        </row>
        <row r="56">
          <cell r="A56" t="str">
            <v>13148</v>
          </cell>
          <cell r="L56">
            <v>38210763.869999997</v>
          </cell>
        </row>
        <row r="57">
          <cell r="A57" t="str">
            <v>12623</v>
          </cell>
          <cell r="L57">
            <v>0.74</v>
          </cell>
        </row>
        <row r="58">
          <cell r="A58">
            <v>13146</v>
          </cell>
          <cell r="L58">
            <v>1034443.92</v>
          </cell>
        </row>
        <row r="59">
          <cell r="A59">
            <v>13157</v>
          </cell>
          <cell r="L59">
            <v>22405131.350000001</v>
          </cell>
        </row>
        <row r="60">
          <cell r="A60">
            <v>13158</v>
          </cell>
          <cell r="L60">
            <v>761774466.01999998</v>
          </cell>
        </row>
        <row r="61">
          <cell r="A61">
            <v>12623</v>
          </cell>
          <cell r="L61">
            <v>70920723.75</v>
          </cell>
        </row>
        <row r="62">
          <cell r="A62">
            <v>12623</v>
          </cell>
          <cell r="L62">
            <v>948218.6</v>
          </cell>
        </row>
        <row r="63">
          <cell r="A63">
            <v>12623</v>
          </cell>
          <cell r="L63">
            <v>114984133.2</v>
          </cell>
        </row>
        <row r="64">
          <cell r="A64" t="str">
            <v>12623</v>
          </cell>
          <cell r="L64">
            <v>47938310.799999997</v>
          </cell>
        </row>
        <row r="65">
          <cell r="L65">
            <v>0</v>
          </cell>
        </row>
        <row r="66">
          <cell r="L66">
            <v>0</v>
          </cell>
        </row>
        <row r="67">
          <cell r="L67">
            <v>1058216192.25</v>
          </cell>
        </row>
        <row r="69">
          <cell r="A69">
            <v>13310</v>
          </cell>
          <cell r="L69">
            <v>112025656.77</v>
          </cell>
        </row>
        <row r="70">
          <cell r="L70">
            <v>0</v>
          </cell>
        </row>
        <row r="71">
          <cell r="L71">
            <v>112025656.77</v>
          </cell>
        </row>
        <row r="72">
          <cell r="L72">
            <v>1170241849.02</v>
          </cell>
        </row>
        <row r="75">
          <cell r="A75" t="str">
            <v>13146</v>
          </cell>
          <cell r="L75">
            <v>34567998</v>
          </cell>
        </row>
        <row r="76">
          <cell r="A76" t="str">
            <v>12623</v>
          </cell>
          <cell r="L76">
            <v>0.41</v>
          </cell>
        </row>
        <row r="77">
          <cell r="A77" t="str">
            <v>13146</v>
          </cell>
          <cell r="L77">
            <v>3928658</v>
          </cell>
        </row>
        <row r="78">
          <cell r="A78" t="str">
            <v>13146</v>
          </cell>
          <cell r="L78">
            <v>615919</v>
          </cell>
        </row>
        <row r="79">
          <cell r="A79" t="str">
            <v>12623</v>
          </cell>
          <cell r="L79">
            <v>75645612.099999994</v>
          </cell>
        </row>
        <row r="80">
          <cell r="A80" t="str">
            <v>12623</v>
          </cell>
          <cell r="L80">
            <v>3194497.33</v>
          </cell>
        </row>
        <row r="81">
          <cell r="A81" t="str">
            <v>13148</v>
          </cell>
          <cell r="L81">
            <v>36649868.200000003</v>
          </cell>
        </row>
        <row r="82">
          <cell r="A82" t="str">
            <v>12623</v>
          </cell>
          <cell r="L82">
            <v>60435617</v>
          </cell>
        </row>
        <row r="83">
          <cell r="L83">
            <v>0</v>
          </cell>
        </row>
        <row r="84">
          <cell r="L84">
            <v>0</v>
          </cell>
        </row>
        <row r="85">
          <cell r="L85">
            <v>215038170.03999999</v>
          </cell>
        </row>
        <row r="87">
          <cell r="L87">
            <v>0</v>
          </cell>
        </row>
        <row r="88">
          <cell r="L88">
            <v>0</v>
          </cell>
        </row>
        <row r="89">
          <cell r="L89">
            <v>0</v>
          </cell>
        </row>
        <row r="90">
          <cell r="L90">
            <v>215038170.03999999</v>
          </cell>
        </row>
        <row r="93">
          <cell r="A93" t="str">
            <v>12623</v>
          </cell>
          <cell r="L93">
            <v>30225410</v>
          </cell>
        </row>
        <row r="94">
          <cell r="A94" t="str">
            <v>13148</v>
          </cell>
          <cell r="L94">
            <v>0.27</v>
          </cell>
        </row>
        <row r="95">
          <cell r="A95" t="str">
            <v>12623</v>
          </cell>
          <cell r="L95">
            <v>7276502</v>
          </cell>
        </row>
        <row r="96">
          <cell r="A96" t="str">
            <v>13158</v>
          </cell>
          <cell r="L96">
            <v>86587498</v>
          </cell>
        </row>
        <row r="97">
          <cell r="A97" t="str">
            <v>13154</v>
          </cell>
          <cell r="L97">
            <v>80159608.719999999</v>
          </cell>
        </row>
        <row r="98">
          <cell r="A98" t="str">
            <v>13154</v>
          </cell>
          <cell r="L98">
            <v>40277976.920000002</v>
          </cell>
        </row>
        <row r="99">
          <cell r="A99" t="str">
            <v>13148</v>
          </cell>
          <cell r="L99">
            <v>15321542.880000001</v>
          </cell>
        </row>
        <row r="100">
          <cell r="A100" t="str">
            <v>12623</v>
          </cell>
          <cell r="L100">
            <v>731339229.30999994</v>
          </cell>
        </row>
        <row r="101">
          <cell r="A101" t="str">
            <v>13148</v>
          </cell>
          <cell r="L101">
            <v>-346246036.5</v>
          </cell>
        </row>
        <row r="102">
          <cell r="A102" t="str">
            <v>13158</v>
          </cell>
          <cell r="L102">
            <v>88624000</v>
          </cell>
        </row>
        <row r="103">
          <cell r="L103">
            <v>0</v>
          </cell>
        </row>
        <row r="104">
          <cell r="L104">
            <v>0</v>
          </cell>
        </row>
        <row r="105">
          <cell r="L105">
            <v>733565731.5999999</v>
          </cell>
        </row>
        <row r="107">
          <cell r="L107">
            <v>0</v>
          </cell>
        </row>
        <row r="108">
          <cell r="L108">
            <v>0</v>
          </cell>
        </row>
        <row r="109">
          <cell r="L109">
            <v>0</v>
          </cell>
        </row>
        <row r="110">
          <cell r="L110">
            <v>0</v>
          </cell>
        </row>
        <row r="111">
          <cell r="L111">
            <v>0</v>
          </cell>
        </row>
        <row r="112">
          <cell r="L112">
            <v>733565731.5999999</v>
          </cell>
        </row>
        <row r="115">
          <cell r="A115" t="str">
            <v>13146</v>
          </cell>
          <cell r="L115">
            <v>310293272</v>
          </cell>
        </row>
        <row r="116">
          <cell r="A116" t="str">
            <v>12623</v>
          </cell>
          <cell r="L116">
            <v>-0.33</v>
          </cell>
        </row>
        <row r="117">
          <cell r="A117" t="str">
            <v>12623</v>
          </cell>
          <cell r="L117">
            <v>34734891</v>
          </cell>
        </row>
        <row r="118">
          <cell r="A118" t="str">
            <v>13148</v>
          </cell>
          <cell r="L118">
            <v>186689</v>
          </cell>
        </row>
        <row r="119">
          <cell r="A119" t="str">
            <v>12623</v>
          </cell>
          <cell r="L119">
            <v>5796741.5999999996</v>
          </cell>
        </row>
        <row r="120">
          <cell r="L120">
            <v>0</v>
          </cell>
        </row>
        <row r="121">
          <cell r="L121">
            <v>0</v>
          </cell>
        </row>
        <row r="122">
          <cell r="L122">
            <v>0</v>
          </cell>
        </row>
        <row r="123">
          <cell r="L123">
            <v>0</v>
          </cell>
        </row>
        <row r="124">
          <cell r="L124">
            <v>0</v>
          </cell>
        </row>
        <row r="125">
          <cell r="L125">
            <v>0</v>
          </cell>
        </row>
        <row r="126">
          <cell r="L126">
            <v>351011593.27000004</v>
          </cell>
        </row>
        <row r="128">
          <cell r="L128">
            <v>0</v>
          </cell>
        </row>
        <row r="129">
          <cell r="L129">
            <v>0</v>
          </cell>
        </row>
        <row r="130">
          <cell r="L130">
            <v>0</v>
          </cell>
        </row>
        <row r="131">
          <cell r="L131">
            <v>0</v>
          </cell>
        </row>
        <row r="132">
          <cell r="L132">
            <v>0</v>
          </cell>
        </row>
        <row r="133">
          <cell r="L133">
            <v>0</v>
          </cell>
        </row>
        <row r="134">
          <cell r="L134">
            <v>351011593.27000004</v>
          </cell>
        </row>
        <row r="137">
          <cell r="A137">
            <v>12623</v>
          </cell>
          <cell r="L137">
            <v>0</v>
          </cell>
        </row>
        <row r="138">
          <cell r="A138" t="str">
            <v>13157</v>
          </cell>
          <cell r="L138">
            <v>11596306</v>
          </cell>
        </row>
        <row r="139">
          <cell r="A139" t="str">
            <v>13158</v>
          </cell>
          <cell r="L139">
            <v>425735889</v>
          </cell>
        </row>
        <row r="140">
          <cell r="A140" t="str">
            <v>12623</v>
          </cell>
          <cell r="L140">
            <v>0</v>
          </cell>
        </row>
        <row r="141">
          <cell r="A141" t="str">
            <v>13154</v>
          </cell>
          <cell r="L141">
            <v>0</v>
          </cell>
        </row>
        <row r="142">
          <cell r="A142" t="str">
            <v>13303</v>
          </cell>
          <cell r="L142">
            <v>0</v>
          </cell>
        </row>
        <row r="143">
          <cell r="L143">
            <v>0</v>
          </cell>
        </row>
        <row r="144">
          <cell r="L144">
            <v>0</v>
          </cell>
        </row>
        <row r="145">
          <cell r="L145">
            <v>0</v>
          </cell>
        </row>
        <row r="146">
          <cell r="L146">
            <v>0</v>
          </cell>
        </row>
        <row r="147">
          <cell r="L147">
            <v>0</v>
          </cell>
        </row>
        <row r="148">
          <cell r="L148">
            <v>437332195</v>
          </cell>
        </row>
        <row r="149">
          <cell r="L149">
            <v>1897750072.7700002</v>
          </cell>
        </row>
        <row r="150">
          <cell r="A150" t="str">
            <v>13310</v>
          </cell>
          <cell r="L150">
            <v>12439023</v>
          </cell>
        </row>
        <row r="151">
          <cell r="A151" t="str">
            <v>13310</v>
          </cell>
          <cell r="L151">
            <v>0</v>
          </cell>
        </row>
        <row r="152">
          <cell r="L152">
            <v>0</v>
          </cell>
        </row>
        <row r="153">
          <cell r="L153">
            <v>0</v>
          </cell>
        </row>
        <row r="154">
          <cell r="L154">
            <v>12439023</v>
          </cell>
        </row>
        <row r="155">
          <cell r="L155">
            <v>449771218</v>
          </cell>
        </row>
        <row r="156">
          <cell r="L156">
            <v>1910189095.7700002</v>
          </cell>
        </row>
        <row r="158">
          <cell r="L158">
            <v>0</v>
          </cell>
        </row>
        <row r="159">
          <cell r="L159">
            <v>0</v>
          </cell>
        </row>
        <row r="160">
          <cell r="A160" t="str">
            <v>13146</v>
          </cell>
          <cell r="L160">
            <v>0</v>
          </cell>
        </row>
        <row r="161">
          <cell r="A161" t="str">
            <v>12623</v>
          </cell>
          <cell r="L161">
            <v>0</v>
          </cell>
        </row>
        <row r="162">
          <cell r="A162" t="str">
            <v>13158</v>
          </cell>
          <cell r="L162">
            <v>0</v>
          </cell>
        </row>
        <row r="163">
          <cell r="L163">
            <v>0</v>
          </cell>
        </row>
        <row r="164">
          <cell r="L164">
            <v>0</v>
          </cell>
        </row>
        <row r="165">
          <cell r="L165">
            <v>0</v>
          </cell>
        </row>
        <row r="166">
          <cell r="L166">
            <v>0</v>
          </cell>
        </row>
        <row r="167">
          <cell r="L167">
            <v>0</v>
          </cell>
        </row>
        <row r="168">
          <cell r="L168">
            <v>0</v>
          </cell>
        </row>
        <row r="169">
          <cell r="L169">
            <v>0</v>
          </cell>
        </row>
        <row r="170">
          <cell r="L170">
            <v>0</v>
          </cell>
        </row>
        <row r="171">
          <cell r="L171">
            <v>0</v>
          </cell>
        </row>
        <row r="172">
          <cell r="L172">
            <v>0</v>
          </cell>
        </row>
        <row r="173">
          <cell r="L173">
            <v>0</v>
          </cell>
        </row>
        <row r="174">
          <cell r="L174">
            <v>0</v>
          </cell>
        </row>
        <row r="175">
          <cell r="L175">
            <v>26538736</v>
          </cell>
        </row>
        <row r="176">
          <cell r="L176">
            <v>0</v>
          </cell>
        </row>
        <row r="177">
          <cell r="L177">
            <v>0</v>
          </cell>
        </row>
        <row r="178">
          <cell r="L178">
            <v>0</v>
          </cell>
        </row>
        <row r="179">
          <cell r="A179" t="str">
            <v>12623</v>
          </cell>
          <cell r="L179">
            <v>0</v>
          </cell>
        </row>
        <row r="180">
          <cell r="A180" t="str">
            <v>13303</v>
          </cell>
          <cell r="L180">
            <v>0</v>
          </cell>
        </row>
        <row r="181">
          <cell r="A181" t="str">
            <v>13146</v>
          </cell>
          <cell r="L181">
            <v>0</v>
          </cell>
        </row>
        <row r="182">
          <cell r="A182" t="str">
            <v>13158</v>
          </cell>
          <cell r="L182">
            <v>0</v>
          </cell>
        </row>
        <row r="183">
          <cell r="A183" t="str">
            <v>13146</v>
          </cell>
          <cell r="L183">
            <v>0</v>
          </cell>
        </row>
        <row r="184">
          <cell r="A184" t="str">
            <v>12623</v>
          </cell>
          <cell r="L184">
            <v>0</v>
          </cell>
        </row>
        <row r="185">
          <cell r="A185" t="str">
            <v>13146</v>
          </cell>
          <cell r="L185">
            <v>0</v>
          </cell>
        </row>
        <row r="186">
          <cell r="A186" t="str">
            <v>13146</v>
          </cell>
          <cell r="L186">
            <v>0</v>
          </cell>
        </row>
        <row r="187">
          <cell r="A187" t="str">
            <v>12623</v>
          </cell>
          <cell r="L187">
            <v>1742496</v>
          </cell>
        </row>
        <row r="188">
          <cell r="L188">
            <v>0</v>
          </cell>
        </row>
        <row r="189">
          <cell r="L189">
            <v>0</v>
          </cell>
        </row>
        <row r="190">
          <cell r="L190">
            <v>0</v>
          </cell>
        </row>
        <row r="191">
          <cell r="L191">
            <v>0</v>
          </cell>
        </row>
        <row r="192">
          <cell r="L192">
            <v>0</v>
          </cell>
        </row>
        <row r="194">
          <cell r="L194">
            <v>0</v>
          </cell>
        </row>
        <row r="195">
          <cell r="L195">
            <v>0</v>
          </cell>
        </row>
        <row r="196">
          <cell r="L196">
            <v>0</v>
          </cell>
        </row>
        <row r="197">
          <cell r="L197">
            <v>0</v>
          </cell>
        </row>
        <row r="198">
          <cell r="L198">
            <v>0</v>
          </cell>
        </row>
        <row r="199">
          <cell r="L199">
            <v>0</v>
          </cell>
        </row>
        <row r="200">
          <cell r="L200">
            <v>0</v>
          </cell>
        </row>
        <row r="201">
          <cell r="L201">
            <v>0</v>
          </cell>
        </row>
        <row r="202">
          <cell r="A202" t="str">
            <v>13146</v>
          </cell>
          <cell r="L202">
            <v>15237091.189999999</v>
          </cell>
        </row>
        <row r="203">
          <cell r="A203" t="str">
            <v>13303</v>
          </cell>
          <cell r="L203">
            <v>0</v>
          </cell>
        </row>
        <row r="204">
          <cell r="A204" t="str">
            <v>13148</v>
          </cell>
          <cell r="L204">
            <v>0</v>
          </cell>
        </row>
        <row r="205">
          <cell r="A205">
            <v>13160</v>
          </cell>
          <cell r="L205">
            <v>2436000</v>
          </cell>
        </row>
        <row r="206">
          <cell r="A206" t="str">
            <v>13148</v>
          </cell>
          <cell r="L206">
            <v>0</v>
          </cell>
        </row>
        <row r="207">
          <cell r="A207" t="str">
            <v>13158</v>
          </cell>
          <cell r="L207">
            <v>0</v>
          </cell>
        </row>
        <row r="208">
          <cell r="A208" t="str">
            <v>13146</v>
          </cell>
          <cell r="L208">
            <v>0</v>
          </cell>
        </row>
        <row r="209">
          <cell r="L209">
            <v>0</v>
          </cell>
        </row>
        <row r="210">
          <cell r="L210">
            <v>0</v>
          </cell>
        </row>
        <row r="211">
          <cell r="L211">
            <v>1136819668.8400002</v>
          </cell>
        </row>
        <row r="213">
          <cell r="L213">
            <v>0</v>
          </cell>
        </row>
        <row r="214">
          <cell r="L214">
            <v>0</v>
          </cell>
        </row>
        <row r="215">
          <cell r="L215">
            <v>0</v>
          </cell>
        </row>
        <row r="216">
          <cell r="L216">
            <v>0</v>
          </cell>
        </row>
        <row r="217">
          <cell r="L217">
            <v>0</v>
          </cell>
        </row>
        <row r="218">
          <cell r="L218">
            <v>0</v>
          </cell>
        </row>
        <row r="219">
          <cell r="L219">
            <v>0</v>
          </cell>
        </row>
        <row r="220">
          <cell r="A220" t="str">
            <v>13146</v>
          </cell>
          <cell r="L220">
            <v>0</v>
          </cell>
        </row>
        <row r="221">
          <cell r="A221" t="str">
            <v>13146</v>
          </cell>
          <cell r="L221">
            <v>0</v>
          </cell>
        </row>
        <row r="222">
          <cell r="A222" t="str">
            <v>13158</v>
          </cell>
          <cell r="L222">
            <v>0</v>
          </cell>
        </row>
        <row r="223">
          <cell r="A223" t="str">
            <v>13144</v>
          </cell>
          <cell r="L223">
            <v>415206204.43000001</v>
          </cell>
        </row>
        <row r="224">
          <cell r="A224" t="str">
            <v>13144</v>
          </cell>
          <cell r="L224">
            <v>396024000</v>
          </cell>
        </row>
        <row r="225">
          <cell r="A225" t="str">
            <v>13148</v>
          </cell>
          <cell r="L225">
            <v>0</v>
          </cell>
        </row>
        <row r="226">
          <cell r="A226" t="str">
            <v>13146</v>
          </cell>
          <cell r="L226">
            <v>0</v>
          </cell>
        </row>
        <row r="227">
          <cell r="A227" t="str">
            <v>12623</v>
          </cell>
          <cell r="L227">
            <v>0</v>
          </cell>
        </row>
        <row r="228">
          <cell r="L228">
            <v>0</v>
          </cell>
        </row>
        <row r="229">
          <cell r="L229">
            <v>0</v>
          </cell>
        </row>
        <row r="230">
          <cell r="L230">
            <v>0</v>
          </cell>
        </row>
        <row r="231">
          <cell r="L231">
            <v>0</v>
          </cell>
        </row>
        <row r="232">
          <cell r="L232">
            <v>0</v>
          </cell>
        </row>
        <row r="233">
          <cell r="L233">
            <v>0</v>
          </cell>
        </row>
        <row r="234">
          <cell r="L234">
            <v>0</v>
          </cell>
        </row>
        <row r="235">
          <cell r="L235">
            <v>0</v>
          </cell>
        </row>
        <row r="236">
          <cell r="L236">
            <v>0</v>
          </cell>
        </row>
        <row r="237">
          <cell r="L237">
            <v>0</v>
          </cell>
        </row>
      </sheetData>
      <sheetData sheetId="7" refreshError="1">
        <row r="7">
          <cell r="A7" t="str">
            <v>14900-1</v>
          </cell>
          <cell r="L7">
            <v>31597968</v>
          </cell>
        </row>
        <row r="8">
          <cell r="A8" t="str">
            <v>14900-1</v>
          </cell>
          <cell r="L8">
            <v>552778</v>
          </cell>
        </row>
        <row r="9">
          <cell r="L9">
            <v>0</v>
          </cell>
        </row>
        <row r="10">
          <cell r="L10">
            <v>0</v>
          </cell>
        </row>
        <row r="11">
          <cell r="L11">
            <v>0</v>
          </cell>
        </row>
        <row r="12">
          <cell r="L12">
            <v>0</v>
          </cell>
        </row>
        <row r="13">
          <cell r="L13">
            <v>32150746</v>
          </cell>
        </row>
        <row r="15">
          <cell r="L15">
            <v>0</v>
          </cell>
        </row>
        <row r="16">
          <cell r="L16">
            <v>0</v>
          </cell>
        </row>
        <row r="17">
          <cell r="L17">
            <v>0</v>
          </cell>
        </row>
        <row r="18">
          <cell r="L18">
            <v>32150746</v>
          </cell>
        </row>
        <row r="21">
          <cell r="A21" t="str">
            <v>14900-1</v>
          </cell>
          <cell r="L21">
            <v>455232</v>
          </cell>
        </row>
        <row r="22">
          <cell r="L22">
            <v>0</v>
          </cell>
        </row>
        <row r="23">
          <cell r="L23">
            <v>0</v>
          </cell>
        </row>
        <row r="24">
          <cell r="L24">
            <v>0</v>
          </cell>
        </row>
        <row r="25">
          <cell r="L25">
            <v>0</v>
          </cell>
        </row>
        <row r="26">
          <cell r="L26">
            <v>0</v>
          </cell>
        </row>
        <row r="27">
          <cell r="L27">
            <v>0</v>
          </cell>
        </row>
        <row r="28">
          <cell r="L28">
            <v>0</v>
          </cell>
        </row>
        <row r="29">
          <cell r="L29">
            <v>0</v>
          </cell>
        </row>
        <row r="30">
          <cell r="L30">
            <v>0</v>
          </cell>
        </row>
        <row r="31">
          <cell r="L31">
            <v>0</v>
          </cell>
        </row>
        <row r="32">
          <cell r="L32">
            <v>455232</v>
          </cell>
        </row>
        <row r="34">
          <cell r="L34">
            <v>0</v>
          </cell>
        </row>
        <row r="35">
          <cell r="L35">
            <v>0</v>
          </cell>
        </row>
        <row r="36">
          <cell r="L36">
            <v>0</v>
          </cell>
        </row>
        <row r="37">
          <cell r="L37">
            <v>0</v>
          </cell>
        </row>
        <row r="38">
          <cell r="L38">
            <v>0</v>
          </cell>
        </row>
        <row r="39">
          <cell r="L39">
            <v>0</v>
          </cell>
        </row>
        <row r="40">
          <cell r="L40">
            <v>0</v>
          </cell>
        </row>
        <row r="41">
          <cell r="L41">
            <v>455232</v>
          </cell>
        </row>
        <row r="44">
          <cell r="L44">
            <v>0</v>
          </cell>
        </row>
        <row r="45">
          <cell r="L45">
            <v>0</v>
          </cell>
        </row>
        <row r="46">
          <cell r="L46">
            <v>0</v>
          </cell>
        </row>
        <row r="47">
          <cell r="L47">
            <v>0</v>
          </cell>
        </row>
        <row r="48">
          <cell r="L48">
            <v>0</v>
          </cell>
        </row>
        <row r="50">
          <cell r="A50" t="str">
            <v>14897-1</v>
          </cell>
          <cell r="L50">
            <v>53520045</v>
          </cell>
        </row>
        <row r="51">
          <cell r="A51" t="str">
            <v>14897-1</v>
          </cell>
          <cell r="L51">
            <v>20686027</v>
          </cell>
        </row>
        <row r="52">
          <cell r="L52">
            <v>0</v>
          </cell>
        </row>
        <row r="53">
          <cell r="L53">
            <v>0</v>
          </cell>
        </row>
        <row r="54">
          <cell r="L54">
            <v>0</v>
          </cell>
        </row>
        <row r="55">
          <cell r="L55">
            <v>0</v>
          </cell>
        </row>
        <row r="56">
          <cell r="L56">
            <v>0</v>
          </cell>
        </row>
        <row r="57">
          <cell r="L57">
            <v>74206072</v>
          </cell>
        </row>
        <row r="58">
          <cell r="L58">
            <v>74206072</v>
          </cell>
        </row>
        <row r="61">
          <cell r="A61" t="str">
            <v>14897-1</v>
          </cell>
          <cell r="L61">
            <v>0.28999999999999998</v>
          </cell>
        </row>
        <row r="62">
          <cell r="L62">
            <v>0</v>
          </cell>
        </row>
        <row r="63">
          <cell r="L63">
            <v>0</v>
          </cell>
        </row>
        <row r="64">
          <cell r="L64">
            <v>0</v>
          </cell>
        </row>
        <row r="65">
          <cell r="L65">
            <v>0</v>
          </cell>
        </row>
        <row r="66">
          <cell r="L66">
            <v>0</v>
          </cell>
        </row>
        <row r="67">
          <cell r="L67">
            <v>0</v>
          </cell>
        </row>
        <row r="68">
          <cell r="L68">
            <v>0</v>
          </cell>
        </row>
        <row r="69">
          <cell r="L69">
            <v>0.28999999999999998</v>
          </cell>
        </row>
        <row r="71">
          <cell r="L71">
            <v>0</v>
          </cell>
        </row>
        <row r="72">
          <cell r="L72">
            <v>0</v>
          </cell>
        </row>
        <row r="73">
          <cell r="L73">
            <v>0</v>
          </cell>
        </row>
        <row r="74">
          <cell r="L74">
            <v>0</v>
          </cell>
        </row>
        <row r="75">
          <cell r="L75">
            <v>0</v>
          </cell>
        </row>
        <row r="76">
          <cell r="L76">
            <v>0</v>
          </cell>
        </row>
        <row r="77">
          <cell r="L77">
            <v>0.28999999999999998</v>
          </cell>
        </row>
        <row r="80">
          <cell r="A80" t="str">
            <v>14895-1</v>
          </cell>
          <cell r="L80">
            <v>827488</v>
          </cell>
        </row>
        <row r="81">
          <cell r="A81" t="str">
            <v>14896-1</v>
          </cell>
          <cell r="L81">
            <v>683348</v>
          </cell>
        </row>
        <row r="82">
          <cell r="L82">
            <v>0</v>
          </cell>
        </row>
        <row r="83">
          <cell r="L83">
            <v>0</v>
          </cell>
        </row>
        <row r="84">
          <cell r="L84">
            <v>0</v>
          </cell>
        </row>
        <row r="85">
          <cell r="L85">
            <v>0</v>
          </cell>
        </row>
        <row r="86">
          <cell r="L86">
            <v>1510836</v>
          </cell>
        </row>
        <row r="88">
          <cell r="L88">
            <v>0</v>
          </cell>
        </row>
        <row r="89">
          <cell r="L89">
            <v>0</v>
          </cell>
        </row>
        <row r="90">
          <cell r="L90">
            <v>0</v>
          </cell>
        </row>
        <row r="91">
          <cell r="L91">
            <v>0</v>
          </cell>
        </row>
        <row r="92">
          <cell r="L92">
            <v>0</v>
          </cell>
        </row>
        <row r="93">
          <cell r="L93">
            <v>1510836</v>
          </cell>
        </row>
        <row r="96">
          <cell r="A96" t="str">
            <v>14900-1</v>
          </cell>
          <cell r="L96">
            <v>41222253.990000002</v>
          </cell>
        </row>
        <row r="97">
          <cell r="L97">
            <v>0</v>
          </cell>
        </row>
        <row r="98">
          <cell r="L98">
            <v>0</v>
          </cell>
        </row>
        <row r="99">
          <cell r="L99">
            <v>0</v>
          </cell>
        </row>
        <row r="100">
          <cell r="L100">
            <v>41222253.990000002</v>
          </cell>
        </row>
        <row r="102">
          <cell r="L102">
            <v>0</v>
          </cell>
        </row>
        <row r="103">
          <cell r="L103">
            <v>0</v>
          </cell>
        </row>
        <row r="104">
          <cell r="L104">
            <v>0</v>
          </cell>
        </row>
        <row r="105">
          <cell r="L105">
            <v>0</v>
          </cell>
        </row>
        <row r="106">
          <cell r="L106">
            <v>41222253.990000002</v>
          </cell>
        </row>
        <row r="109">
          <cell r="A109" t="str">
            <v>14893-4</v>
          </cell>
          <cell r="L109">
            <v>37243681.640000001</v>
          </cell>
        </row>
        <row r="110">
          <cell r="L110">
            <v>0</v>
          </cell>
        </row>
        <row r="111">
          <cell r="L111">
            <v>0</v>
          </cell>
        </row>
        <row r="112">
          <cell r="L112">
            <v>0</v>
          </cell>
        </row>
        <row r="113">
          <cell r="L113">
            <v>37243681.640000001</v>
          </cell>
        </row>
        <row r="115">
          <cell r="L115">
            <v>0</v>
          </cell>
        </row>
        <row r="116">
          <cell r="L116">
            <v>0</v>
          </cell>
        </row>
        <row r="117">
          <cell r="L117">
            <v>0</v>
          </cell>
        </row>
        <row r="118">
          <cell r="L118">
            <v>0</v>
          </cell>
        </row>
        <row r="119">
          <cell r="L119">
            <v>0</v>
          </cell>
        </row>
        <row r="120">
          <cell r="L120">
            <v>0</v>
          </cell>
        </row>
        <row r="121">
          <cell r="L121">
            <v>0</v>
          </cell>
        </row>
        <row r="122">
          <cell r="L122">
            <v>37243681.640000001</v>
          </cell>
        </row>
        <row r="125">
          <cell r="A125" t="str">
            <v>14891-1</v>
          </cell>
          <cell r="L125">
            <v>0</v>
          </cell>
        </row>
        <row r="126">
          <cell r="A126" t="str">
            <v>14891-2</v>
          </cell>
          <cell r="L126">
            <v>0</v>
          </cell>
        </row>
        <row r="127">
          <cell r="A127" t="str">
            <v>14891-3</v>
          </cell>
          <cell r="L127">
            <v>0</v>
          </cell>
        </row>
        <row r="128">
          <cell r="A128" t="str">
            <v>14891-1</v>
          </cell>
          <cell r="L128">
            <v>0</v>
          </cell>
        </row>
        <row r="129">
          <cell r="A129" t="str">
            <v>14893-1</v>
          </cell>
          <cell r="L129">
            <v>0</v>
          </cell>
        </row>
        <row r="130">
          <cell r="A130" t="str">
            <v>14896-1</v>
          </cell>
          <cell r="L130">
            <v>650028</v>
          </cell>
        </row>
        <row r="131">
          <cell r="L131">
            <v>0</v>
          </cell>
        </row>
        <row r="132">
          <cell r="L132">
            <v>0</v>
          </cell>
        </row>
        <row r="133">
          <cell r="L133">
            <v>0</v>
          </cell>
        </row>
        <row r="134">
          <cell r="L134">
            <v>0</v>
          </cell>
        </row>
        <row r="135">
          <cell r="A135" t="str">
            <v>15025-2</v>
          </cell>
          <cell r="L135">
            <v>0</v>
          </cell>
        </row>
        <row r="136">
          <cell r="L136">
            <v>0</v>
          </cell>
        </row>
        <row r="137">
          <cell r="L137">
            <v>0</v>
          </cell>
        </row>
        <row r="138">
          <cell r="L138">
            <v>0</v>
          </cell>
        </row>
        <row r="139">
          <cell r="L139">
            <v>0</v>
          </cell>
        </row>
        <row r="140">
          <cell r="L140">
            <v>0</v>
          </cell>
        </row>
        <row r="141">
          <cell r="L141">
            <v>0</v>
          </cell>
        </row>
        <row r="142">
          <cell r="A142" t="str">
            <v>14898-1</v>
          </cell>
          <cell r="L142">
            <v>0</v>
          </cell>
        </row>
        <row r="143">
          <cell r="A143" t="str">
            <v>14891-1</v>
          </cell>
          <cell r="L143">
            <v>0</v>
          </cell>
        </row>
        <row r="144">
          <cell r="A144" t="str">
            <v>14893-4</v>
          </cell>
          <cell r="L144">
            <v>0</v>
          </cell>
        </row>
        <row r="145">
          <cell r="A145" t="str">
            <v>14891-1</v>
          </cell>
          <cell r="L145">
            <v>548307</v>
          </cell>
        </row>
        <row r="146">
          <cell r="A146" t="str">
            <v>14893-5</v>
          </cell>
          <cell r="L146">
            <v>0</v>
          </cell>
        </row>
        <row r="147">
          <cell r="L147">
            <v>0</v>
          </cell>
        </row>
        <row r="148">
          <cell r="L148">
            <v>0</v>
          </cell>
        </row>
        <row r="149">
          <cell r="L149">
            <v>0</v>
          </cell>
        </row>
        <row r="150">
          <cell r="L150">
            <v>0</v>
          </cell>
        </row>
        <row r="151">
          <cell r="L151">
            <v>0</v>
          </cell>
        </row>
        <row r="152">
          <cell r="L152">
            <v>0</v>
          </cell>
        </row>
        <row r="153">
          <cell r="L153">
            <v>0</v>
          </cell>
        </row>
        <row r="154">
          <cell r="L154">
            <v>0</v>
          </cell>
        </row>
        <row r="155">
          <cell r="A155" t="str">
            <v>15025-2</v>
          </cell>
          <cell r="L155">
            <v>4622940</v>
          </cell>
        </row>
        <row r="156">
          <cell r="L156">
            <v>0</v>
          </cell>
        </row>
        <row r="157">
          <cell r="L157">
            <v>0</v>
          </cell>
        </row>
        <row r="158">
          <cell r="L158">
            <v>0</v>
          </cell>
        </row>
        <row r="159">
          <cell r="L159">
            <v>0</v>
          </cell>
        </row>
        <row r="160">
          <cell r="L160">
            <v>0</v>
          </cell>
        </row>
        <row r="161">
          <cell r="L161">
            <v>0</v>
          </cell>
        </row>
        <row r="162">
          <cell r="L162">
            <v>0</v>
          </cell>
        </row>
        <row r="164">
          <cell r="L164">
            <v>0</v>
          </cell>
        </row>
        <row r="165">
          <cell r="A165" t="str">
            <v>14898-1</v>
          </cell>
          <cell r="L165">
            <v>0</v>
          </cell>
        </row>
        <row r="166">
          <cell r="A166" t="str">
            <v>14898-1</v>
          </cell>
          <cell r="L166">
            <v>0</v>
          </cell>
        </row>
        <row r="167">
          <cell r="A167" t="str">
            <v>14893-1</v>
          </cell>
          <cell r="L167">
            <v>0</v>
          </cell>
        </row>
        <row r="168">
          <cell r="A168" t="str">
            <v>14893-5</v>
          </cell>
          <cell r="L168">
            <v>0</v>
          </cell>
        </row>
        <row r="169">
          <cell r="L169">
            <v>0</v>
          </cell>
        </row>
        <row r="170">
          <cell r="L170">
            <v>0</v>
          </cell>
        </row>
        <row r="171">
          <cell r="L171">
            <v>0</v>
          </cell>
        </row>
        <row r="172">
          <cell r="L172">
            <v>0</v>
          </cell>
        </row>
        <row r="173">
          <cell r="L173">
            <v>0</v>
          </cell>
        </row>
        <row r="174">
          <cell r="L174">
            <v>0</v>
          </cell>
        </row>
        <row r="175">
          <cell r="A175" t="str">
            <v>14899-3</v>
          </cell>
          <cell r="L175">
            <v>0</v>
          </cell>
        </row>
        <row r="176">
          <cell r="A176" t="str">
            <v>15025-2</v>
          </cell>
          <cell r="L176">
            <v>0</v>
          </cell>
        </row>
        <row r="177">
          <cell r="L177">
            <v>0</v>
          </cell>
        </row>
        <row r="178">
          <cell r="L178">
            <v>0</v>
          </cell>
        </row>
        <row r="179">
          <cell r="L179">
            <v>0</v>
          </cell>
        </row>
        <row r="180">
          <cell r="L180">
            <v>0</v>
          </cell>
        </row>
        <row r="181">
          <cell r="L181">
            <v>0</v>
          </cell>
        </row>
        <row r="182">
          <cell r="L182">
            <v>0</v>
          </cell>
        </row>
        <row r="183">
          <cell r="L183">
            <v>0</v>
          </cell>
        </row>
        <row r="184">
          <cell r="L184">
            <v>0</v>
          </cell>
        </row>
        <row r="185">
          <cell r="L185">
            <v>0</v>
          </cell>
        </row>
        <row r="186">
          <cell r="A186" t="str">
            <v>14900-1</v>
          </cell>
          <cell r="L186">
            <v>0</v>
          </cell>
        </row>
        <row r="187">
          <cell r="A187" t="str">
            <v>14898-1</v>
          </cell>
          <cell r="L187">
            <v>0</v>
          </cell>
        </row>
        <row r="188">
          <cell r="A188" t="str">
            <v>14895-1</v>
          </cell>
          <cell r="L188">
            <v>0</v>
          </cell>
        </row>
        <row r="189">
          <cell r="A189" t="str">
            <v>14898-1</v>
          </cell>
          <cell r="L189">
            <v>0</v>
          </cell>
        </row>
        <row r="190">
          <cell r="A190" t="str">
            <v>Desarrollo noviembre</v>
          </cell>
          <cell r="L190">
            <v>0</v>
          </cell>
        </row>
        <row r="191">
          <cell r="A191" t="str">
            <v>15856</v>
          </cell>
          <cell r="L191">
            <v>0</v>
          </cell>
        </row>
        <row r="192">
          <cell r="A192" t="str">
            <v>14891-1</v>
          </cell>
          <cell r="L192">
            <v>0</v>
          </cell>
        </row>
        <row r="193">
          <cell r="L193">
            <v>0</v>
          </cell>
        </row>
        <row r="194">
          <cell r="L194">
            <v>0</v>
          </cell>
        </row>
        <row r="195">
          <cell r="L195">
            <v>0</v>
          </cell>
        </row>
        <row r="196">
          <cell r="L196">
            <v>0</v>
          </cell>
        </row>
        <row r="197">
          <cell r="L197">
            <v>0</v>
          </cell>
        </row>
        <row r="198">
          <cell r="L198">
            <v>0</v>
          </cell>
        </row>
        <row r="199">
          <cell r="L199">
            <v>0</v>
          </cell>
        </row>
        <row r="200">
          <cell r="L200">
            <v>0</v>
          </cell>
        </row>
        <row r="201">
          <cell r="L201">
            <v>0</v>
          </cell>
        </row>
        <row r="202">
          <cell r="L202">
            <v>0</v>
          </cell>
        </row>
        <row r="203">
          <cell r="L203">
            <v>0</v>
          </cell>
        </row>
        <row r="204">
          <cell r="L204">
            <v>0</v>
          </cell>
        </row>
        <row r="205">
          <cell r="L205">
            <v>0</v>
          </cell>
        </row>
        <row r="206">
          <cell r="L206">
            <v>0</v>
          </cell>
        </row>
        <row r="207">
          <cell r="L207">
            <v>0</v>
          </cell>
        </row>
        <row r="208">
          <cell r="L208">
            <v>0</v>
          </cell>
        </row>
        <row r="209">
          <cell r="L209">
            <v>0</v>
          </cell>
        </row>
        <row r="210">
          <cell r="L210">
            <v>122748138.35000001</v>
          </cell>
        </row>
        <row r="211">
          <cell r="L211">
            <v>0</v>
          </cell>
        </row>
        <row r="212">
          <cell r="L212">
            <v>0</v>
          </cell>
        </row>
        <row r="213">
          <cell r="A213" t="str">
            <v>14893-1</v>
          </cell>
          <cell r="L213">
            <v>0</v>
          </cell>
        </row>
        <row r="214">
          <cell r="A214" t="str">
            <v>14895-1</v>
          </cell>
          <cell r="L214">
            <v>0</v>
          </cell>
        </row>
        <row r="215">
          <cell r="A215" t="str">
            <v>14895-1</v>
          </cell>
          <cell r="L215">
            <v>0</v>
          </cell>
        </row>
        <row r="216">
          <cell r="A216" t="str">
            <v>14893-4</v>
          </cell>
          <cell r="L216">
            <v>0</v>
          </cell>
        </row>
        <row r="217">
          <cell r="A217" t="str">
            <v>14898-1</v>
          </cell>
          <cell r="L217">
            <v>0</v>
          </cell>
        </row>
        <row r="218">
          <cell r="L218">
            <v>0</v>
          </cell>
        </row>
        <row r="219">
          <cell r="L219">
            <v>0</v>
          </cell>
        </row>
        <row r="220">
          <cell r="L220">
            <v>0</v>
          </cell>
        </row>
      </sheetData>
      <sheetData sheetId="8" refreshError="1">
        <row r="15">
          <cell r="E15">
            <v>2170940</v>
          </cell>
          <cell r="F15">
            <v>-1505000</v>
          </cell>
          <cell r="T15" t="str">
            <v>12636-87</v>
          </cell>
          <cell r="V15">
            <v>288579</v>
          </cell>
          <cell r="W15">
            <v>241081</v>
          </cell>
          <cell r="X15">
            <v>-0.26821000000927597</v>
          </cell>
          <cell r="Y15">
            <v>0</v>
          </cell>
        </row>
        <row r="16">
          <cell r="E16">
            <v>0</v>
          </cell>
          <cell r="T16">
            <v>12636</v>
          </cell>
          <cell r="V16">
            <v>0</v>
          </cell>
          <cell r="W16">
            <v>0</v>
          </cell>
          <cell r="X16">
            <v>0</v>
          </cell>
          <cell r="Y16">
            <v>0</v>
          </cell>
        </row>
        <row r="17">
          <cell r="E17">
            <v>0</v>
          </cell>
          <cell r="T17">
            <v>12636</v>
          </cell>
          <cell r="V17">
            <v>0</v>
          </cell>
          <cell r="W17">
            <v>0</v>
          </cell>
          <cell r="X17">
            <v>0</v>
          </cell>
          <cell r="Y17">
            <v>0</v>
          </cell>
        </row>
        <row r="18">
          <cell r="E18">
            <v>656188</v>
          </cell>
          <cell r="F18">
            <v>-590000</v>
          </cell>
          <cell r="T18" t="str">
            <v>12636-100</v>
          </cell>
          <cell r="V18">
            <v>20373</v>
          </cell>
          <cell r="W18">
            <v>29155</v>
          </cell>
          <cell r="X18">
            <v>0.23300000000017462</v>
          </cell>
          <cell r="Y18">
            <v>0</v>
          </cell>
        </row>
        <row r="19">
          <cell r="E19">
            <v>417693</v>
          </cell>
          <cell r="F19">
            <v>-360000</v>
          </cell>
          <cell r="T19" t="str">
            <v>12636-104</v>
          </cell>
          <cell r="V19">
            <v>14168</v>
          </cell>
          <cell r="W19">
            <v>14109</v>
          </cell>
          <cell r="X19">
            <v>-0.24599999999918509</v>
          </cell>
          <cell r="Y19">
            <v>0</v>
          </cell>
        </row>
        <row r="20">
          <cell r="E20">
            <v>276534</v>
          </cell>
          <cell r="F20">
            <v>-276000</v>
          </cell>
          <cell r="T20" t="str">
            <v>12636-116</v>
          </cell>
          <cell r="V20">
            <v>0</v>
          </cell>
          <cell r="W20">
            <v>0</v>
          </cell>
          <cell r="X20">
            <v>0</v>
          </cell>
          <cell r="Y20">
            <v>0</v>
          </cell>
        </row>
        <row r="21">
          <cell r="E21">
            <v>0</v>
          </cell>
          <cell r="T21">
            <v>12636</v>
          </cell>
          <cell r="V21">
            <v>0</v>
          </cell>
          <cell r="W21">
            <v>0</v>
          </cell>
          <cell r="X21">
            <v>0</v>
          </cell>
          <cell r="Y21">
            <v>0</v>
          </cell>
        </row>
        <row r="22">
          <cell r="T22">
            <v>12636</v>
          </cell>
          <cell r="V22">
            <v>0</v>
          </cell>
          <cell r="W22">
            <v>0</v>
          </cell>
          <cell r="X22">
            <v>0</v>
          </cell>
          <cell r="Y22">
            <v>0</v>
          </cell>
        </row>
        <row r="23">
          <cell r="E23">
            <v>263673</v>
          </cell>
          <cell r="F23">
            <v>55000</v>
          </cell>
          <cell r="T23" t="str">
            <v>12636-90</v>
          </cell>
          <cell r="V23">
            <v>40919</v>
          </cell>
          <cell r="W23">
            <v>43705</v>
          </cell>
          <cell r="X23">
            <v>2.9999999998835847E-2</v>
          </cell>
          <cell r="Y23">
            <v>0</v>
          </cell>
        </row>
        <row r="24">
          <cell r="E24">
            <v>116000</v>
          </cell>
          <cell r="F24">
            <v>-116000</v>
          </cell>
          <cell r="T24" t="str">
            <v>12636-10</v>
          </cell>
          <cell r="V24">
            <v>0</v>
          </cell>
          <cell r="W24">
            <v>0</v>
          </cell>
          <cell r="X24">
            <v>0</v>
          </cell>
          <cell r="Y24">
            <v>0</v>
          </cell>
        </row>
        <row r="25">
          <cell r="E25">
            <v>156000</v>
          </cell>
          <cell r="F25">
            <v>-156000</v>
          </cell>
          <cell r="T25" t="str">
            <v>12636-113</v>
          </cell>
          <cell r="V25">
            <v>0</v>
          </cell>
          <cell r="W25">
            <v>0</v>
          </cell>
          <cell r="X25">
            <v>0</v>
          </cell>
          <cell r="Y25">
            <v>0</v>
          </cell>
        </row>
        <row r="26">
          <cell r="T26">
            <v>12636</v>
          </cell>
          <cell r="V26">
            <v>0</v>
          </cell>
          <cell r="W26">
            <v>0</v>
          </cell>
          <cell r="X26">
            <v>0</v>
          </cell>
          <cell r="Y26">
            <v>0</v>
          </cell>
        </row>
        <row r="27">
          <cell r="E27">
            <v>158871</v>
          </cell>
          <cell r="T27" t="str">
            <v>12636-78</v>
          </cell>
          <cell r="V27">
            <v>0</v>
          </cell>
          <cell r="W27">
            <v>0</v>
          </cell>
          <cell r="X27">
            <v>0</v>
          </cell>
          <cell r="Y27">
            <v>0</v>
          </cell>
        </row>
        <row r="28">
          <cell r="E28">
            <v>1091416</v>
          </cell>
          <cell r="F28">
            <v>-500000</v>
          </cell>
          <cell r="T28" t="str">
            <v>12636-96</v>
          </cell>
          <cell r="V28">
            <v>65969</v>
          </cell>
          <cell r="W28">
            <v>230058</v>
          </cell>
          <cell r="X28">
            <v>113615.31176999997</v>
          </cell>
          <cell r="Y28">
            <v>0</v>
          </cell>
        </row>
        <row r="29">
          <cell r="E29">
            <v>146634</v>
          </cell>
          <cell r="F29">
            <v>-100000</v>
          </cell>
          <cell r="T29" t="str">
            <v>12636-99</v>
          </cell>
          <cell r="V29">
            <v>23134</v>
          </cell>
          <cell r="W29">
            <v>19133</v>
          </cell>
          <cell r="X29">
            <v>1905.3459999999977</v>
          </cell>
          <cell r="Y29">
            <v>0</v>
          </cell>
        </row>
        <row r="30">
          <cell r="T30">
            <v>12636</v>
          </cell>
          <cell r="V30">
            <v>0</v>
          </cell>
          <cell r="W30">
            <v>0</v>
          </cell>
          <cell r="X30">
            <v>0</v>
          </cell>
          <cell r="Y30">
            <v>0</v>
          </cell>
        </row>
        <row r="31">
          <cell r="T31">
            <v>12636</v>
          </cell>
          <cell r="V31">
            <v>0</v>
          </cell>
          <cell r="W31">
            <v>0</v>
          </cell>
          <cell r="X31">
            <v>0</v>
          </cell>
          <cell r="Y31">
            <v>0</v>
          </cell>
        </row>
        <row r="32">
          <cell r="E32">
            <v>2438320</v>
          </cell>
          <cell r="F32">
            <v>-235000</v>
          </cell>
          <cell r="T32" t="str">
            <v>12636-95</v>
          </cell>
          <cell r="V32">
            <v>606537</v>
          </cell>
          <cell r="W32">
            <v>498804</v>
          </cell>
          <cell r="X32">
            <v>471974.20601999899</v>
          </cell>
          <cell r="Y32">
            <v>0</v>
          </cell>
        </row>
        <row r="33">
          <cell r="T33">
            <v>12636</v>
          </cell>
          <cell r="V33">
            <v>0</v>
          </cell>
          <cell r="W33">
            <v>0</v>
          </cell>
          <cell r="X33">
            <v>0</v>
          </cell>
          <cell r="Y33">
            <v>0</v>
          </cell>
        </row>
        <row r="34">
          <cell r="T34">
            <v>12636</v>
          </cell>
          <cell r="V34">
            <v>0</v>
          </cell>
          <cell r="W34">
            <v>0</v>
          </cell>
          <cell r="X34">
            <v>0</v>
          </cell>
          <cell r="Y34">
            <v>0</v>
          </cell>
        </row>
        <row r="35">
          <cell r="T35" t="str">
            <v>12636-64</v>
          </cell>
          <cell r="V35">
            <v>0</v>
          </cell>
          <cell r="W35">
            <v>0</v>
          </cell>
          <cell r="X35">
            <v>0</v>
          </cell>
          <cell r="Y35">
            <v>0</v>
          </cell>
        </row>
        <row r="36">
          <cell r="E36">
            <v>384057</v>
          </cell>
          <cell r="T36" t="str">
            <v>12636-73</v>
          </cell>
          <cell r="V36">
            <v>0</v>
          </cell>
          <cell r="W36">
            <v>60780</v>
          </cell>
          <cell r="X36">
            <v>45153.042320000008</v>
          </cell>
          <cell r="Y36">
            <v>0</v>
          </cell>
        </row>
        <row r="37">
          <cell r="T37">
            <v>12636</v>
          </cell>
          <cell r="V37">
            <v>0</v>
          </cell>
          <cell r="W37">
            <v>0</v>
          </cell>
          <cell r="X37">
            <v>0</v>
          </cell>
          <cell r="Y37">
            <v>0</v>
          </cell>
        </row>
        <row r="38">
          <cell r="E38">
            <v>500395</v>
          </cell>
          <cell r="F38">
            <v>-500000</v>
          </cell>
          <cell r="T38" t="str">
            <v>12636-91</v>
          </cell>
          <cell r="V38">
            <v>0</v>
          </cell>
          <cell r="W38">
            <v>0</v>
          </cell>
          <cell r="X38">
            <v>0</v>
          </cell>
          <cell r="Y38">
            <v>0</v>
          </cell>
        </row>
        <row r="39">
          <cell r="E39">
            <v>2723316</v>
          </cell>
          <cell r="F39">
            <v>-1125000</v>
          </cell>
          <cell r="T39" t="str">
            <v>12636-111</v>
          </cell>
          <cell r="V39">
            <v>1639</v>
          </cell>
          <cell r="W39">
            <v>41976</v>
          </cell>
          <cell r="X39">
            <v>0.28500000000349246</v>
          </cell>
          <cell r="Y39">
            <v>0</v>
          </cell>
        </row>
        <row r="40">
          <cell r="T40">
            <v>12636</v>
          </cell>
          <cell r="V40">
            <v>0</v>
          </cell>
          <cell r="W40">
            <v>0</v>
          </cell>
          <cell r="X40">
            <v>0</v>
          </cell>
          <cell r="Y40">
            <v>0</v>
          </cell>
        </row>
        <row r="41">
          <cell r="E41">
            <v>129907</v>
          </cell>
          <cell r="F41">
            <v>288000</v>
          </cell>
          <cell r="T41" t="str">
            <v>12636-109</v>
          </cell>
          <cell r="V41">
            <v>105800</v>
          </cell>
          <cell r="W41">
            <v>102679</v>
          </cell>
          <cell r="X41">
            <v>13835.854319999984</v>
          </cell>
          <cell r="Y41">
            <v>0</v>
          </cell>
        </row>
        <row r="42">
          <cell r="E42">
            <v>729729</v>
          </cell>
          <cell r="F42">
            <v>-123000</v>
          </cell>
          <cell r="T42" t="str">
            <v>12636-41</v>
          </cell>
          <cell r="V42">
            <v>163432</v>
          </cell>
          <cell r="W42">
            <v>122949</v>
          </cell>
          <cell r="X42">
            <v>155611.02852999989</v>
          </cell>
          <cell r="Y42">
            <v>0</v>
          </cell>
        </row>
        <row r="43">
          <cell r="E43">
            <v>0</v>
          </cell>
          <cell r="F43">
            <v>40000</v>
          </cell>
          <cell r="T43" t="str">
            <v>12636-89</v>
          </cell>
          <cell r="V43">
            <v>0</v>
          </cell>
          <cell r="W43">
            <v>0</v>
          </cell>
          <cell r="X43">
            <v>0</v>
          </cell>
          <cell r="Y43">
            <v>0</v>
          </cell>
        </row>
        <row r="44">
          <cell r="E44">
            <v>164459</v>
          </cell>
          <cell r="F44">
            <v>185000</v>
          </cell>
          <cell r="T44" t="str">
            <v>12636-77</v>
          </cell>
          <cell r="V44">
            <v>23644</v>
          </cell>
          <cell r="W44">
            <v>131141</v>
          </cell>
          <cell r="X44">
            <v>44042.921139999904</v>
          </cell>
          <cell r="Y44">
            <v>0</v>
          </cell>
        </row>
        <row r="45">
          <cell r="T45" t="str">
            <v>12636-28</v>
          </cell>
          <cell r="V45">
            <v>0</v>
          </cell>
          <cell r="W45">
            <v>0</v>
          </cell>
          <cell r="X45">
            <v>0</v>
          </cell>
          <cell r="Y45">
            <v>0</v>
          </cell>
        </row>
        <row r="46">
          <cell r="T46" t="str">
            <v>12636-29</v>
          </cell>
          <cell r="V46">
            <v>0</v>
          </cell>
          <cell r="W46">
            <v>0</v>
          </cell>
          <cell r="X46">
            <v>0</v>
          </cell>
          <cell r="Y46">
            <v>0</v>
          </cell>
        </row>
        <row r="47">
          <cell r="E47">
            <v>0</v>
          </cell>
          <cell r="F47">
            <v>22252</v>
          </cell>
          <cell r="T47" t="str">
            <v>12636-106</v>
          </cell>
          <cell r="V47">
            <v>22252</v>
          </cell>
          <cell r="W47">
            <v>0</v>
          </cell>
          <cell r="X47">
            <v>-0.30831999999281834</v>
          </cell>
          <cell r="Y47">
            <v>0</v>
          </cell>
        </row>
        <row r="48">
          <cell r="E48">
            <v>199813</v>
          </cell>
          <cell r="F48">
            <v>405000</v>
          </cell>
          <cell r="T48" t="str">
            <v>12636-52</v>
          </cell>
          <cell r="V48">
            <v>56042</v>
          </cell>
          <cell r="W48">
            <v>69621</v>
          </cell>
          <cell r="X48">
            <v>72244.489259999944</v>
          </cell>
          <cell r="Y48">
            <v>0</v>
          </cell>
        </row>
        <row r="49">
          <cell r="F49">
            <v>460000</v>
          </cell>
          <cell r="T49" t="str">
            <v>12636-76</v>
          </cell>
          <cell r="V49">
            <v>38766</v>
          </cell>
          <cell r="W49">
            <v>219130</v>
          </cell>
          <cell r="X49">
            <v>178842.19659000001</v>
          </cell>
          <cell r="Y49">
            <v>0</v>
          </cell>
        </row>
        <row r="50">
          <cell r="E50">
            <v>278400</v>
          </cell>
          <cell r="F50">
            <v>-278000</v>
          </cell>
          <cell r="T50" t="str">
            <v>12636-114</v>
          </cell>
          <cell r="V50">
            <v>0</v>
          </cell>
          <cell r="W50">
            <v>0</v>
          </cell>
          <cell r="X50">
            <v>0</v>
          </cell>
          <cell r="Y50">
            <v>0</v>
          </cell>
        </row>
        <row r="51">
          <cell r="E51">
            <v>144768</v>
          </cell>
          <cell r="F51">
            <v>-144000</v>
          </cell>
          <cell r="T51" t="str">
            <v>12636-115</v>
          </cell>
          <cell r="V51">
            <v>0</v>
          </cell>
          <cell r="W51">
            <v>0</v>
          </cell>
          <cell r="X51">
            <v>0</v>
          </cell>
          <cell r="Y51">
            <v>0</v>
          </cell>
        </row>
        <row r="52">
          <cell r="E52">
            <v>56839</v>
          </cell>
          <cell r="F52">
            <v>-56839</v>
          </cell>
          <cell r="T52" t="str">
            <v>12636-101</v>
          </cell>
          <cell r="V52">
            <v>0</v>
          </cell>
          <cell r="W52">
            <v>0</v>
          </cell>
          <cell r="X52">
            <v>0</v>
          </cell>
          <cell r="Y52">
            <v>0</v>
          </cell>
        </row>
        <row r="53">
          <cell r="E53">
            <v>474631</v>
          </cell>
          <cell r="F53">
            <v>200000</v>
          </cell>
          <cell r="T53" t="str">
            <v>12636-67</v>
          </cell>
          <cell r="V53">
            <v>134081</v>
          </cell>
          <cell r="W53">
            <v>187607</v>
          </cell>
          <cell r="X53">
            <v>19496.629150000052</v>
          </cell>
          <cell r="Y53">
            <v>0</v>
          </cell>
        </row>
        <row r="54">
          <cell r="E54">
            <v>425720</v>
          </cell>
          <cell r="F54">
            <v>-424000</v>
          </cell>
          <cell r="T54" t="str">
            <v>12636-86</v>
          </cell>
          <cell r="V54">
            <v>966</v>
          </cell>
          <cell r="W54">
            <v>0</v>
          </cell>
          <cell r="X54">
            <v>-0.11800000000005184</v>
          </cell>
          <cell r="Y54">
            <v>0</v>
          </cell>
        </row>
        <row r="55">
          <cell r="E55">
            <v>2658435</v>
          </cell>
          <cell r="F55">
            <v>-1200000</v>
          </cell>
          <cell r="T55" t="str">
            <v>12636-83</v>
          </cell>
          <cell r="V55">
            <v>605144</v>
          </cell>
          <cell r="W55">
            <v>536659</v>
          </cell>
          <cell r="X55">
            <v>6821.3560299996752</v>
          </cell>
          <cell r="Y55">
            <v>0</v>
          </cell>
        </row>
        <row r="56">
          <cell r="F56">
            <v>290428</v>
          </cell>
          <cell r="T56" t="str">
            <v>12636-88</v>
          </cell>
          <cell r="V56">
            <v>114862</v>
          </cell>
          <cell r="W56">
            <v>136295</v>
          </cell>
          <cell r="X56">
            <v>0.31099052799982019</v>
          </cell>
          <cell r="Y56">
            <v>0</v>
          </cell>
        </row>
        <row r="57">
          <cell r="E57">
            <v>2833273</v>
          </cell>
          <cell r="F57">
            <v>-2547000</v>
          </cell>
          <cell r="T57" t="str">
            <v>12636-75</v>
          </cell>
          <cell r="V57">
            <v>125146</v>
          </cell>
          <cell r="W57">
            <v>116625</v>
          </cell>
          <cell r="X57">
            <v>1263.8999999999942</v>
          </cell>
          <cell r="Y57">
            <v>0</v>
          </cell>
        </row>
        <row r="58">
          <cell r="E58">
            <v>119248</v>
          </cell>
          <cell r="F58">
            <v>-119000</v>
          </cell>
          <cell r="T58" t="str">
            <v>12636-117</v>
          </cell>
          <cell r="V58">
            <v>0</v>
          </cell>
          <cell r="W58">
            <v>0</v>
          </cell>
          <cell r="X58">
            <v>0</v>
          </cell>
          <cell r="Y58">
            <v>0</v>
          </cell>
        </row>
        <row r="59">
          <cell r="T59" t="str">
            <v>12636-110</v>
          </cell>
          <cell r="V59">
            <v>32128</v>
          </cell>
          <cell r="W59">
            <v>51551</v>
          </cell>
          <cell r="X59">
            <v>5.400000000372529E-2</v>
          </cell>
          <cell r="Y59">
            <v>0</v>
          </cell>
        </row>
        <row r="60">
          <cell r="T60" t="str">
            <v>12636-112</v>
          </cell>
          <cell r="V60">
            <v>38519</v>
          </cell>
          <cell r="W60">
            <v>64940</v>
          </cell>
          <cell r="X60">
            <v>5894.4786400000012</v>
          </cell>
          <cell r="Y60">
            <v>0</v>
          </cell>
        </row>
        <row r="61">
          <cell r="E61">
            <v>137656</v>
          </cell>
          <cell r="F61">
            <v>-137656</v>
          </cell>
          <cell r="T61" t="str">
            <v>12636-33</v>
          </cell>
          <cell r="V61">
            <v>0</v>
          </cell>
          <cell r="W61">
            <v>0</v>
          </cell>
          <cell r="X61">
            <v>0</v>
          </cell>
          <cell r="Y61">
            <v>0</v>
          </cell>
        </row>
        <row r="62">
          <cell r="E62">
            <v>434188</v>
          </cell>
          <cell r="F62">
            <v>-434188</v>
          </cell>
          <cell r="T62" t="str">
            <v>12636-58</v>
          </cell>
          <cell r="V62">
            <v>0</v>
          </cell>
          <cell r="W62">
            <v>0</v>
          </cell>
          <cell r="X62">
            <v>0</v>
          </cell>
          <cell r="Y62">
            <v>0</v>
          </cell>
        </row>
        <row r="63">
          <cell r="E63">
            <v>0</v>
          </cell>
          <cell r="T63" t="str">
            <v>12636-56</v>
          </cell>
          <cell r="V63">
            <v>0</v>
          </cell>
          <cell r="W63">
            <v>0</v>
          </cell>
          <cell r="X63">
            <v>0</v>
          </cell>
          <cell r="Y63">
            <v>0</v>
          </cell>
        </row>
        <row r="64">
          <cell r="E64">
            <v>0</v>
          </cell>
          <cell r="T64" t="str">
            <v>12636-199</v>
          </cell>
          <cell r="V64">
            <v>0</v>
          </cell>
          <cell r="W64">
            <v>0</v>
          </cell>
          <cell r="X64">
            <v>0</v>
          </cell>
          <cell r="Y64">
            <v>0</v>
          </cell>
        </row>
        <row r="65">
          <cell r="E65">
            <v>20287103</v>
          </cell>
          <cell r="F65">
            <v>-9021003</v>
          </cell>
          <cell r="T65" t="str">
            <v>12636-121</v>
          </cell>
          <cell r="V65">
            <v>2522100</v>
          </cell>
          <cell r="W65">
            <v>2801507</v>
          </cell>
          <cell r="X65">
            <v>1124806.1995905263</v>
          </cell>
          <cell r="Y65">
            <v>0</v>
          </cell>
        </row>
        <row r="66">
          <cell r="E66">
            <v>0</v>
          </cell>
          <cell r="F66">
            <v>-9021003</v>
          </cell>
          <cell r="T66">
            <v>12636</v>
          </cell>
          <cell r="V66">
            <v>0</v>
          </cell>
          <cell r="W66">
            <v>0</v>
          </cell>
          <cell r="X66">
            <v>0</v>
          </cell>
          <cell r="Y66">
            <v>0</v>
          </cell>
        </row>
        <row r="67">
          <cell r="E67">
            <v>85000</v>
          </cell>
          <cell r="F67">
            <v>-85000</v>
          </cell>
          <cell r="T67" t="str">
            <v>12636-97</v>
          </cell>
          <cell r="V67">
            <v>0</v>
          </cell>
          <cell r="W67">
            <v>0</v>
          </cell>
          <cell r="X67">
            <v>0</v>
          </cell>
          <cell r="Y67">
            <v>0</v>
          </cell>
        </row>
        <row r="68">
          <cell r="E68">
            <v>140000</v>
          </cell>
          <cell r="F68">
            <v>-140000</v>
          </cell>
          <cell r="T68" t="str">
            <v>12636-92</v>
          </cell>
          <cell r="V68">
            <v>0</v>
          </cell>
          <cell r="W68">
            <v>0</v>
          </cell>
          <cell r="X68">
            <v>0</v>
          </cell>
          <cell r="Y68">
            <v>0</v>
          </cell>
        </row>
        <row r="69">
          <cell r="T69" t="str">
            <v>12636-98</v>
          </cell>
          <cell r="V69">
            <v>0</v>
          </cell>
          <cell r="W69">
            <v>0</v>
          </cell>
          <cell r="X69">
            <v>0</v>
          </cell>
          <cell r="Y69">
            <v>0</v>
          </cell>
        </row>
        <row r="70">
          <cell r="F70">
            <v>446003</v>
          </cell>
          <cell r="T70" t="str">
            <v>12636-114</v>
          </cell>
          <cell r="V70">
            <v>0</v>
          </cell>
          <cell r="W70">
            <v>383505.66787</v>
          </cell>
          <cell r="X70">
            <v>0</v>
          </cell>
          <cell r="Y70">
            <v>0</v>
          </cell>
        </row>
        <row r="71">
          <cell r="E71">
            <v>200000</v>
          </cell>
          <cell r="F71">
            <v>459390</v>
          </cell>
          <cell r="T71" t="str">
            <v>12636-99</v>
          </cell>
          <cell r="V71">
            <v>0</v>
          </cell>
          <cell r="W71">
            <v>0</v>
          </cell>
          <cell r="X71">
            <v>0</v>
          </cell>
          <cell r="Y71">
            <v>0</v>
          </cell>
        </row>
        <row r="72">
          <cell r="E72">
            <v>225000</v>
          </cell>
          <cell r="F72">
            <v>221003</v>
          </cell>
          <cell r="V72">
            <v>0</v>
          </cell>
          <cell r="W72">
            <v>383505.66787</v>
          </cell>
          <cell r="X72">
            <v>0</v>
          </cell>
          <cell r="Y72">
            <v>0</v>
          </cell>
        </row>
        <row r="73">
          <cell r="T73" t="str">
            <v>12636-80</v>
          </cell>
          <cell r="V73">
            <v>0</v>
          </cell>
          <cell r="W73">
            <v>0</v>
          </cell>
          <cell r="X73">
            <v>0</v>
          </cell>
          <cell r="Y73">
            <v>0</v>
          </cell>
        </row>
        <row r="74">
          <cell r="T74" t="str">
            <v>12636-53</v>
          </cell>
          <cell r="V74">
            <v>0</v>
          </cell>
          <cell r="W74">
            <v>0</v>
          </cell>
          <cell r="X74">
            <v>0</v>
          </cell>
          <cell r="Y74">
            <v>0</v>
          </cell>
        </row>
        <row r="75">
          <cell r="V75">
            <v>0</v>
          </cell>
          <cell r="W75">
            <v>0</v>
          </cell>
          <cell r="X75">
            <v>0</v>
          </cell>
          <cell r="Y75">
            <v>0</v>
          </cell>
        </row>
        <row r="76">
          <cell r="E76">
            <v>0</v>
          </cell>
          <cell r="F76">
            <v>0</v>
          </cell>
          <cell r="V76">
            <v>0</v>
          </cell>
          <cell r="W76">
            <v>0</v>
          </cell>
          <cell r="X76">
            <v>0</v>
          </cell>
          <cell r="Y76">
            <v>0</v>
          </cell>
        </row>
        <row r="77">
          <cell r="E77">
            <v>0</v>
          </cell>
          <cell r="T77" t="str">
            <v>12636-</v>
          </cell>
          <cell r="V77">
            <v>0</v>
          </cell>
          <cell r="W77">
            <v>0</v>
          </cell>
          <cell r="X77">
            <v>0</v>
          </cell>
          <cell r="Y77">
            <v>0</v>
          </cell>
        </row>
        <row r="78">
          <cell r="V78">
            <v>0</v>
          </cell>
          <cell r="W78">
            <v>0</v>
          </cell>
          <cell r="X78">
            <v>0</v>
          </cell>
          <cell r="Y78">
            <v>0</v>
          </cell>
        </row>
        <row r="79">
          <cell r="E79">
            <v>0</v>
          </cell>
          <cell r="F79">
            <v>0</v>
          </cell>
          <cell r="V79">
            <v>0</v>
          </cell>
          <cell r="W79">
            <v>0</v>
          </cell>
          <cell r="X79">
            <v>0</v>
          </cell>
          <cell r="Y79">
            <v>0</v>
          </cell>
        </row>
        <row r="80">
          <cell r="E80">
            <v>20512103</v>
          </cell>
          <cell r="F80">
            <v>-8800000</v>
          </cell>
          <cell r="V80">
            <v>2522100</v>
          </cell>
          <cell r="W80">
            <v>3301503.66787</v>
          </cell>
          <cell r="X80">
            <v>1130700.7322305264</v>
          </cell>
          <cell r="Y80">
            <v>0</v>
          </cell>
        </row>
        <row r="81">
          <cell r="V81">
            <v>0.21534134390723852</v>
          </cell>
          <cell r="W81">
            <v>0.28188820298711514</v>
          </cell>
          <cell r="X81">
            <v>9.6541221694389681E-2</v>
          </cell>
          <cell r="Y81">
            <v>0</v>
          </cell>
        </row>
        <row r="84">
          <cell r="E84">
            <v>0</v>
          </cell>
          <cell r="F84">
            <v>0</v>
          </cell>
          <cell r="T84" t="str">
            <v>12637-1</v>
          </cell>
          <cell r="V84">
            <v>0</v>
          </cell>
          <cell r="W84">
            <v>0</v>
          </cell>
          <cell r="X84">
            <v>0</v>
          </cell>
          <cell r="Y84">
            <v>0</v>
          </cell>
        </row>
        <row r="85">
          <cell r="E85">
            <v>197200</v>
          </cell>
          <cell r="T85" t="str">
            <v>12637-2</v>
          </cell>
          <cell r="V85">
            <v>0</v>
          </cell>
          <cell r="W85">
            <v>0</v>
          </cell>
          <cell r="X85">
            <v>0</v>
          </cell>
          <cell r="Y85">
            <v>0</v>
          </cell>
        </row>
        <row r="86">
          <cell r="E86">
            <v>0</v>
          </cell>
          <cell r="T86" t="str">
            <v>12637-118</v>
          </cell>
          <cell r="V86">
            <v>0</v>
          </cell>
          <cell r="W86">
            <v>0</v>
          </cell>
          <cell r="X86">
            <v>0</v>
          </cell>
          <cell r="Y86">
            <v>0</v>
          </cell>
        </row>
        <row r="87">
          <cell r="E87">
            <v>0</v>
          </cell>
          <cell r="T87" t="str">
            <v>12637-107</v>
          </cell>
          <cell r="V87">
            <v>0</v>
          </cell>
          <cell r="W87">
            <v>0</v>
          </cell>
          <cell r="X87">
            <v>0</v>
          </cell>
          <cell r="Y87">
            <v>0</v>
          </cell>
        </row>
        <row r="88">
          <cell r="T88" t="str">
            <v>12637-4</v>
          </cell>
          <cell r="V88">
            <v>0</v>
          </cell>
          <cell r="W88">
            <v>0</v>
          </cell>
          <cell r="X88">
            <v>0</v>
          </cell>
          <cell r="Y88">
            <v>0</v>
          </cell>
        </row>
        <row r="89">
          <cell r="E89">
            <v>0</v>
          </cell>
          <cell r="T89" t="str">
            <v>12637-5</v>
          </cell>
          <cell r="V89">
            <v>0</v>
          </cell>
          <cell r="W89">
            <v>0</v>
          </cell>
          <cell r="X89">
            <v>0</v>
          </cell>
          <cell r="Y89">
            <v>0</v>
          </cell>
        </row>
        <row r="90">
          <cell r="E90">
            <v>197200</v>
          </cell>
          <cell r="F90">
            <v>0</v>
          </cell>
          <cell r="V90">
            <v>0</v>
          </cell>
          <cell r="W90">
            <v>0</v>
          </cell>
          <cell r="X90">
            <v>0</v>
          </cell>
          <cell r="Y90">
            <v>0</v>
          </cell>
        </row>
        <row r="91">
          <cell r="E91">
            <v>197200</v>
          </cell>
          <cell r="F91">
            <v>0</v>
          </cell>
          <cell r="V91">
            <v>0</v>
          </cell>
          <cell r="W91">
            <v>0</v>
          </cell>
          <cell r="X91">
            <v>0</v>
          </cell>
          <cell r="Y91">
            <v>0</v>
          </cell>
        </row>
        <row r="92">
          <cell r="V92">
            <v>0</v>
          </cell>
          <cell r="W92">
            <v>0</v>
          </cell>
          <cell r="X92">
            <v>0</v>
          </cell>
          <cell r="Y92">
            <v>0</v>
          </cell>
        </row>
        <row r="94">
          <cell r="E94">
            <v>20709303</v>
          </cell>
          <cell r="F94">
            <v>-8800000</v>
          </cell>
          <cell r="V94">
            <v>2522100.215341344</v>
          </cell>
          <cell r="W94">
            <v>3301503.9497582028</v>
          </cell>
          <cell r="X94">
            <v>1130700.8287717481</v>
          </cell>
          <cell r="Y94">
            <v>0</v>
          </cell>
        </row>
        <row r="95">
          <cell r="V95">
            <v>0.21177563584882708</v>
          </cell>
          <cell r="W95">
            <v>0.27722058543293449</v>
          </cell>
          <cell r="X95">
            <v>9.4942653551744222E-2</v>
          </cell>
          <cell r="Y95">
            <v>0</v>
          </cell>
        </row>
      </sheetData>
      <sheetData sheetId="9" refreshError="1">
        <row r="14">
          <cell r="B14" t="str">
            <v>AREA BANCO</v>
          </cell>
        </row>
        <row r="15">
          <cell r="B15" t="str">
            <v>12636-41</v>
          </cell>
          <cell r="Q15">
            <v>0</v>
          </cell>
          <cell r="V15">
            <v>0</v>
          </cell>
          <cell r="W15">
            <v>0</v>
          </cell>
        </row>
        <row r="16">
          <cell r="B16" t="str">
            <v>12636-41</v>
          </cell>
          <cell r="Q16">
            <v>0</v>
          </cell>
          <cell r="V16">
            <v>0</v>
          </cell>
          <cell r="W16">
            <v>0</v>
          </cell>
        </row>
        <row r="17">
          <cell r="B17" t="str">
            <v>12636-41</v>
          </cell>
          <cell r="Q17">
            <v>0</v>
          </cell>
          <cell r="V17">
            <v>0</v>
          </cell>
          <cell r="W17">
            <v>0</v>
          </cell>
        </row>
        <row r="18">
          <cell r="B18" t="str">
            <v>12636-41</v>
          </cell>
          <cell r="Q18">
            <v>0</v>
          </cell>
          <cell r="V18">
            <v>0</v>
          </cell>
          <cell r="W18">
            <v>0</v>
          </cell>
        </row>
        <row r="19">
          <cell r="B19" t="str">
            <v>12636-41</v>
          </cell>
          <cell r="Q19">
            <v>0</v>
          </cell>
          <cell r="V19">
            <v>0</v>
          </cell>
          <cell r="W19">
            <v>0</v>
          </cell>
        </row>
        <row r="20">
          <cell r="B20" t="str">
            <v>12636-41</v>
          </cell>
          <cell r="Q20">
            <v>0</v>
          </cell>
          <cell r="V20">
            <v>0</v>
          </cell>
          <cell r="W20">
            <v>0</v>
          </cell>
        </row>
        <row r="21">
          <cell r="B21" t="str">
            <v>12636-41</v>
          </cell>
          <cell r="Q21">
            <v>0</v>
          </cell>
          <cell r="V21">
            <v>0</v>
          </cell>
          <cell r="W21">
            <v>0</v>
          </cell>
        </row>
        <row r="22">
          <cell r="B22" t="str">
            <v>12636-41</v>
          </cell>
          <cell r="Q22">
            <v>0</v>
          </cell>
          <cell r="V22">
            <v>0</v>
          </cell>
          <cell r="W22">
            <v>0</v>
          </cell>
        </row>
        <row r="23">
          <cell r="B23" t="str">
            <v>12636-41</v>
          </cell>
          <cell r="Q23">
            <v>0</v>
          </cell>
          <cell r="V23">
            <v>0</v>
          </cell>
          <cell r="W23">
            <v>0</v>
          </cell>
        </row>
        <row r="24">
          <cell r="B24" t="str">
            <v>12636-41</v>
          </cell>
          <cell r="Q24">
            <v>0</v>
          </cell>
          <cell r="V24">
            <v>0</v>
          </cell>
          <cell r="W24">
            <v>0</v>
          </cell>
        </row>
        <row r="25">
          <cell r="B25" t="str">
            <v>12636-41</v>
          </cell>
          <cell r="Q25">
            <v>153484603.25499997</v>
          </cell>
          <cell r="V25">
            <v>306969206.50999993</v>
          </cell>
          <cell r="W25">
            <v>0</v>
          </cell>
        </row>
        <row r="26">
          <cell r="B26" t="str">
            <v>12636-41</v>
          </cell>
          <cell r="Q26">
            <v>0</v>
          </cell>
          <cell r="V26">
            <v>0</v>
          </cell>
          <cell r="W26">
            <v>0</v>
          </cell>
        </row>
        <row r="27">
          <cell r="B27" t="str">
            <v>12636-41</v>
          </cell>
          <cell r="Q27">
            <v>0</v>
          </cell>
          <cell r="V27">
            <v>0</v>
          </cell>
          <cell r="W27">
            <v>0</v>
          </cell>
        </row>
        <row r="28">
          <cell r="B28" t="str">
            <v>12636-41</v>
          </cell>
          <cell r="Q28">
            <v>0</v>
          </cell>
          <cell r="V28">
            <v>0</v>
          </cell>
          <cell r="W28">
            <v>0</v>
          </cell>
        </row>
        <row r="29">
          <cell r="B29" t="str">
            <v>12636-41</v>
          </cell>
          <cell r="Q29">
            <v>-4614587.74125</v>
          </cell>
          <cell r="V29">
            <v>36916701.930000007</v>
          </cell>
          <cell r="W29">
            <v>0</v>
          </cell>
        </row>
        <row r="30">
          <cell r="B30" t="str">
            <v>12636-41</v>
          </cell>
          <cell r="Q30">
            <v>0</v>
          </cell>
          <cell r="V30">
            <v>0</v>
          </cell>
          <cell r="W30">
            <v>0</v>
          </cell>
        </row>
        <row r="31">
          <cell r="B31" t="str">
            <v>12636-41</v>
          </cell>
          <cell r="Q31">
            <v>0</v>
          </cell>
          <cell r="V31">
            <v>1013760</v>
          </cell>
          <cell r="W31">
            <v>0</v>
          </cell>
        </row>
        <row r="32">
          <cell r="B32" t="str">
            <v>12636-41</v>
          </cell>
          <cell r="Q32">
            <v>0</v>
          </cell>
          <cell r="V32">
            <v>0</v>
          </cell>
          <cell r="W32">
            <v>0</v>
          </cell>
        </row>
        <row r="33">
          <cell r="B33" t="str">
            <v>12636-41</v>
          </cell>
          <cell r="Q33">
            <v>63291120.433333337</v>
          </cell>
          <cell r="V33">
            <v>59910113</v>
          </cell>
          <cell r="W33">
            <v>0</v>
          </cell>
        </row>
        <row r="34">
          <cell r="B34" t="str">
            <v>12636-41</v>
          </cell>
          <cell r="Q34">
            <v>0</v>
          </cell>
          <cell r="V34">
            <v>0</v>
          </cell>
          <cell r="W34">
            <v>0</v>
          </cell>
        </row>
        <row r="35">
          <cell r="B35" t="str">
            <v>12636-41</v>
          </cell>
          <cell r="Q35">
            <v>83667123.545000002</v>
          </cell>
          <cell r="V35">
            <v>37182247.089999996</v>
          </cell>
          <cell r="W35">
            <v>0</v>
          </cell>
        </row>
        <row r="36">
          <cell r="B36" t="str">
            <v>12636-41</v>
          </cell>
          <cell r="Q36">
            <v>0</v>
          </cell>
          <cell r="V36">
            <v>0</v>
          </cell>
          <cell r="W36">
            <v>0</v>
          </cell>
        </row>
        <row r="37">
          <cell r="Q37">
            <v>295828259.49208331</v>
          </cell>
          <cell r="R37">
            <v>0</v>
          </cell>
          <cell r="S37">
            <v>0</v>
          </cell>
          <cell r="V37">
            <v>441992028.52999991</v>
          </cell>
          <cell r="W37">
            <v>0</v>
          </cell>
        </row>
        <row r="38">
          <cell r="B38" t="str">
            <v>12636-52</v>
          </cell>
          <cell r="Q38">
            <v>406836845.11340797</v>
          </cell>
          <cell r="V38">
            <v>72244256.99999994</v>
          </cell>
          <cell r="W38">
            <v>0</v>
          </cell>
        </row>
        <row r="39">
          <cell r="B39" t="str">
            <v>12636-52</v>
          </cell>
          <cell r="Q39">
            <v>0</v>
          </cell>
          <cell r="V39">
            <v>0</v>
          </cell>
          <cell r="W39">
            <v>0</v>
          </cell>
        </row>
        <row r="40">
          <cell r="B40" t="str">
            <v>12636-52</v>
          </cell>
          <cell r="Q40">
            <v>0</v>
          </cell>
          <cell r="V40">
            <v>0</v>
          </cell>
          <cell r="W40">
            <v>0</v>
          </cell>
        </row>
        <row r="41">
          <cell r="B41" t="str">
            <v>12636-52</v>
          </cell>
          <cell r="Q41">
            <v>0</v>
          </cell>
          <cell r="V41">
            <v>83886048.25999999</v>
          </cell>
          <cell r="W41">
            <v>0</v>
          </cell>
        </row>
        <row r="42">
          <cell r="B42" t="str">
            <v>12636-52</v>
          </cell>
          <cell r="Q42">
            <v>0</v>
          </cell>
          <cell r="V42">
            <v>0</v>
          </cell>
          <cell r="W42">
            <v>0</v>
          </cell>
        </row>
        <row r="43">
          <cell r="B43" t="str">
            <v>12636-52</v>
          </cell>
          <cell r="Q43">
            <v>0</v>
          </cell>
          <cell r="V43">
            <v>0</v>
          </cell>
          <cell r="W43">
            <v>0</v>
          </cell>
        </row>
        <row r="44">
          <cell r="B44" t="str">
            <v>12636-52</v>
          </cell>
          <cell r="Q44">
            <v>0</v>
          </cell>
          <cell r="V44">
            <v>0</v>
          </cell>
          <cell r="W44">
            <v>0</v>
          </cell>
        </row>
        <row r="45">
          <cell r="B45" t="str">
            <v>12636-52</v>
          </cell>
          <cell r="Q45">
            <v>0</v>
          </cell>
          <cell r="V45">
            <v>41777184</v>
          </cell>
          <cell r="W45">
            <v>0</v>
          </cell>
        </row>
        <row r="46">
          <cell r="B46" t="str">
            <v>12636-52</v>
          </cell>
          <cell r="Q46">
            <v>0</v>
          </cell>
          <cell r="V46">
            <v>0</v>
          </cell>
          <cell r="W46">
            <v>0</v>
          </cell>
        </row>
        <row r="47">
          <cell r="B47" t="str">
            <v>12636-52</v>
          </cell>
          <cell r="Q47">
            <v>0</v>
          </cell>
          <cell r="V47">
            <v>0</v>
          </cell>
          <cell r="W47">
            <v>0</v>
          </cell>
        </row>
        <row r="48">
          <cell r="Q48">
            <v>406836845.11340797</v>
          </cell>
          <cell r="R48">
            <v>0</v>
          </cell>
          <cell r="S48">
            <v>0</v>
          </cell>
          <cell r="V48">
            <v>197907489.25999993</v>
          </cell>
          <cell r="W48">
            <v>0</v>
          </cell>
        </row>
        <row r="49">
          <cell r="B49" t="str">
            <v>12636-64</v>
          </cell>
          <cell r="Q49">
            <v>0</v>
          </cell>
          <cell r="R49">
            <v>0</v>
          </cell>
          <cell r="V49">
            <v>0</v>
          </cell>
          <cell r="W49">
            <v>0</v>
          </cell>
        </row>
        <row r="50">
          <cell r="B50" t="str">
            <v>12636-64</v>
          </cell>
          <cell r="Q50">
            <v>0</v>
          </cell>
          <cell r="V50">
            <v>0</v>
          </cell>
          <cell r="W50">
            <v>0</v>
          </cell>
        </row>
        <row r="51">
          <cell r="B51" t="str">
            <v>12636-64</v>
          </cell>
          <cell r="Q51">
            <v>0</v>
          </cell>
          <cell r="V51">
            <v>0</v>
          </cell>
          <cell r="W51">
            <v>0</v>
          </cell>
        </row>
        <row r="52">
          <cell r="B52" t="str">
            <v>12636-64</v>
          </cell>
          <cell r="Q52">
            <v>0</v>
          </cell>
          <cell r="V52">
            <v>0</v>
          </cell>
          <cell r="W52">
            <v>0</v>
          </cell>
        </row>
        <row r="53">
          <cell r="B53" t="str">
            <v>12636-64</v>
          </cell>
          <cell r="Q53">
            <v>0</v>
          </cell>
          <cell r="V53">
            <v>0</v>
          </cell>
          <cell r="W53">
            <v>0</v>
          </cell>
        </row>
        <row r="54">
          <cell r="Q54">
            <v>0</v>
          </cell>
          <cell r="R54">
            <v>0</v>
          </cell>
          <cell r="S54">
            <v>0</v>
          </cell>
          <cell r="V54">
            <v>0</v>
          </cell>
          <cell r="W54">
            <v>0</v>
          </cell>
        </row>
        <row r="55">
          <cell r="B55" t="str">
            <v>12636-67</v>
          </cell>
          <cell r="Q55">
            <v>117221564.855</v>
          </cell>
          <cell r="V55">
            <v>234443129.71000004</v>
          </cell>
          <cell r="W55">
            <v>0</v>
          </cell>
        </row>
        <row r="56">
          <cell r="B56" t="str">
            <v>12636-67</v>
          </cell>
          <cell r="Q56">
            <v>0</v>
          </cell>
          <cell r="V56">
            <v>0</v>
          </cell>
          <cell r="W56">
            <v>0</v>
          </cell>
        </row>
        <row r="57">
          <cell r="B57" t="str">
            <v>12636-67</v>
          </cell>
          <cell r="Q57">
            <v>40366091</v>
          </cell>
          <cell r="V57">
            <v>80732182</v>
          </cell>
          <cell r="W57">
            <v>0</v>
          </cell>
        </row>
        <row r="58">
          <cell r="B58" t="str">
            <v>12636-67</v>
          </cell>
          <cell r="Q58">
            <v>5765757.7199999997</v>
          </cell>
          <cell r="V58">
            <v>11531515.439999998</v>
          </cell>
          <cell r="W58">
            <v>0</v>
          </cell>
        </row>
        <row r="59">
          <cell r="B59" t="str">
            <v>12636-67</v>
          </cell>
          <cell r="Q59">
            <v>32356256.930399999</v>
          </cell>
          <cell r="R59">
            <v>1679925.84</v>
          </cell>
          <cell r="V59">
            <v>0</v>
          </cell>
          <cell r="W59">
            <v>0</v>
          </cell>
        </row>
        <row r="60">
          <cell r="B60" t="str">
            <v>12636-67</v>
          </cell>
          <cell r="Q60">
            <v>0</v>
          </cell>
          <cell r="V60">
            <v>14477802</v>
          </cell>
          <cell r="W60">
            <v>0</v>
          </cell>
        </row>
        <row r="61">
          <cell r="B61" t="str">
            <v>12636-67</v>
          </cell>
          <cell r="Q61">
            <v>0</v>
          </cell>
          <cell r="V61">
            <v>0</v>
          </cell>
          <cell r="W61">
            <v>0</v>
          </cell>
        </row>
        <row r="62">
          <cell r="B62" t="str">
            <v>12636-67</v>
          </cell>
          <cell r="Q62">
            <v>0</v>
          </cell>
          <cell r="V62">
            <v>0</v>
          </cell>
          <cell r="W62">
            <v>0</v>
          </cell>
        </row>
        <row r="63">
          <cell r="B63" t="str">
            <v>12636-67</v>
          </cell>
          <cell r="Q63">
            <v>0</v>
          </cell>
          <cell r="V63">
            <v>0</v>
          </cell>
          <cell r="W63">
            <v>0</v>
          </cell>
        </row>
        <row r="64">
          <cell r="Q64">
            <v>195709670.5054</v>
          </cell>
          <cell r="R64">
            <v>1679925.84</v>
          </cell>
          <cell r="S64">
            <v>0</v>
          </cell>
          <cell r="V64">
            <v>341184629.15000004</v>
          </cell>
          <cell r="W64">
            <v>0</v>
          </cell>
        </row>
        <row r="65">
          <cell r="B65" t="str">
            <v>12636-73</v>
          </cell>
          <cell r="Q65">
            <v>0</v>
          </cell>
          <cell r="V65">
            <v>0</v>
          </cell>
          <cell r="W65">
            <v>0</v>
          </cell>
        </row>
        <row r="66">
          <cell r="B66" t="str">
            <v>12636-73</v>
          </cell>
          <cell r="Q66">
            <v>0</v>
          </cell>
          <cell r="V66">
            <v>0</v>
          </cell>
          <cell r="W66">
            <v>0</v>
          </cell>
        </row>
        <row r="67">
          <cell r="B67" t="str">
            <v>12636-73</v>
          </cell>
          <cell r="Q67">
            <v>0</v>
          </cell>
          <cell r="V67">
            <v>0</v>
          </cell>
          <cell r="W67">
            <v>0</v>
          </cell>
        </row>
        <row r="68">
          <cell r="B68" t="str">
            <v>12636-73</v>
          </cell>
          <cell r="Q68">
            <v>0</v>
          </cell>
          <cell r="V68">
            <v>0</v>
          </cell>
          <cell r="W68">
            <v>0</v>
          </cell>
        </row>
        <row r="69">
          <cell r="B69" t="str">
            <v>12636-73</v>
          </cell>
          <cell r="Q69">
            <v>0</v>
          </cell>
          <cell r="V69">
            <v>0</v>
          </cell>
          <cell r="W69">
            <v>0</v>
          </cell>
        </row>
        <row r="70">
          <cell r="B70" t="str">
            <v>12636-73</v>
          </cell>
          <cell r="Q70">
            <v>0</v>
          </cell>
          <cell r="V70">
            <v>0</v>
          </cell>
          <cell r="W70">
            <v>0</v>
          </cell>
        </row>
        <row r="71">
          <cell r="B71" t="str">
            <v>12636-73</v>
          </cell>
          <cell r="Q71">
            <v>0</v>
          </cell>
          <cell r="V71">
            <v>0</v>
          </cell>
          <cell r="W71">
            <v>0</v>
          </cell>
        </row>
        <row r="72">
          <cell r="B72" t="str">
            <v>12636-73</v>
          </cell>
          <cell r="Q72">
            <v>242434038.96999991</v>
          </cell>
          <cell r="R72">
            <v>36164080.469999999</v>
          </cell>
          <cell r="V72">
            <v>60779923.99000001</v>
          </cell>
          <cell r="W72">
            <v>0</v>
          </cell>
        </row>
        <row r="73">
          <cell r="B73" t="str">
            <v>12636-73</v>
          </cell>
          <cell r="Q73">
            <v>8296691.2015999928</v>
          </cell>
          <cell r="V73">
            <v>0</v>
          </cell>
          <cell r="W73">
            <v>45153118.329999998</v>
          </cell>
        </row>
        <row r="74">
          <cell r="B74" t="str">
            <v>12636-73</v>
          </cell>
          <cell r="Q74">
            <v>0</v>
          </cell>
          <cell r="V74">
            <v>0</v>
          </cell>
          <cell r="W74">
            <v>0</v>
          </cell>
        </row>
        <row r="75">
          <cell r="B75" t="str">
            <v>12636-73</v>
          </cell>
          <cell r="Q75">
            <v>0</v>
          </cell>
          <cell r="V75">
            <v>0</v>
          </cell>
          <cell r="W75">
            <v>0</v>
          </cell>
        </row>
        <row r="76">
          <cell r="Q76">
            <v>250730730.17159989</v>
          </cell>
          <cell r="R76">
            <v>36164080.469999999</v>
          </cell>
          <cell r="S76">
            <v>0</v>
          </cell>
          <cell r="V76">
            <v>60779923.99000001</v>
          </cell>
          <cell r="W76">
            <v>45153118.329999998</v>
          </cell>
        </row>
        <row r="77">
          <cell r="B77" t="str">
            <v>12636-75</v>
          </cell>
          <cell r="Q77">
            <v>37121897.566666663</v>
          </cell>
          <cell r="V77">
            <v>78322045</v>
          </cell>
          <cell r="W77">
            <v>0</v>
          </cell>
        </row>
        <row r="78">
          <cell r="B78" t="str">
            <v>12636-75</v>
          </cell>
          <cell r="Q78">
            <v>5967133.9999989867</v>
          </cell>
          <cell r="V78">
            <v>117037236</v>
          </cell>
          <cell r="W78">
            <v>0</v>
          </cell>
        </row>
        <row r="79">
          <cell r="B79" t="str">
            <v>12636-75</v>
          </cell>
          <cell r="Q79">
            <v>0</v>
          </cell>
          <cell r="V79">
            <v>5336000</v>
          </cell>
          <cell r="W79">
            <v>0</v>
          </cell>
        </row>
        <row r="80">
          <cell r="B80" t="str">
            <v>12636-75</v>
          </cell>
          <cell r="Q80">
            <v>0</v>
          </cell>
          <cell r="V80">
            <v>42339619</v>
          </cell>
          <cell r="W80">
            <v>0</v>
          </cell>
        </row>
        <row r="81">
          <cell r="B81" t="str">
            <v>12636-75</v>
          </cell>
          <cell r="Q81">
            <v>0</v>
          </cell>
          <cell r="V81">
            <v>0</v>
          </cell>
          <cell r="W81">
            <v>0</v>
          </cell>
        </row>
        <row r="82">
          <cell r="Q82">
            <v>43089031.566665649</v>
          </cell>
          <cell r="R82">
            <v>0</v>
          </cell>
          <cell r="S82">
            <v>0</v>
          </cell>
          <cell r="V82">
            <v>243034900</v>
          </cell>
          <cell r="W82">
            <v>0</v>
          </cell>
        </row>
        <row r="83">
          <cell r="B83" t="str">
            <v>12636-76</v>
          </cell>
          <cell r="Q83">
            <v>741212.75999999046</v>
          </cell>
          <cell r="R83">
            <v>0</v>
          </cell>
          <cell r="S83">
            <v>0</v>
          </cell>
          <cell r="V83">
            <v>315260156.51999998</v>
          </cell>
          <cell r="W83">
            <v>0</v>
          </cell>
        </row>
        <row r="84">
          <cell r="B84" t="str">
            <v>12636-76</v>
          </cell>
          <cell r="Q84">
            <v>0</v>
          </cell>
          <cell r="R84">
            <v>0</v>
          </cell>
          <cell r="V84">
            <v>0</v>
          </cell>
          <cell r="W84">
            <v>0</v>
          </cell>
        </row>
        <row r="85">
          <cell r="B85" t="str">
            <v>12636-76</v>
          </cell>
          <cell r="Q85">
            <v>0</v>
          </cell>
          <cell r="V85">
            <v>0</v>
          </cell>
          <cell r="W85">
            <v>0</v>
          </cell>
        </row>
        <row r="86">
          <cell r="B86" t="str">
            <v>12636-76</v>
          </cell>
          <cell r="Q86">
            <v>0</v>
          </cell>
          <cell r="V86">
            <v>110493248.46000004</v>
          </cell>
          <cell r="W86">
            <v>0</v>
          </cell>
        </row>
        <row r="87">
          <cell r="B87" t="str">
            <v>12636-76</v>
          </cell>
          <cell r="Q87">
            <v>0</v>
          </cell>
          <cell r="V87">
            <v>0</v>
          </cell>
          <cell r="W87">
            <v>0</v>
          </cell>
        </row>
        <row r="88">
          <cell r="B88" t="str">
            <v>12636-76</v>
          </cell>
          <cell r="Q88">
            <v>0</v>
          </cell>
          <cell r="V88">
            <v>0</v>
          </cell>
          <cell r="W88">
            <v>0</v>
          </cell>
        </row>
        <row r="89">
          <cell r="B89" t="str">
            <v>12636-76</v>
          </cell>
          <cell r="Q89">
            <v>45636463.669599995</v>
          </cell>
          <cell r="V89">
            <v>10839225.640000001</v>
          </cell>
          <cell r="W89">
            <v>0</v>
          </cell>
        </row>
        <row r="90">
          <cell r="B90" t="str">
            <v>12636-76</v>
          </cell>
          <cell r="Q90">
            <v>0</v>
          </cell>
          <cell r="R90">
            <v>0</v>
          </cell>
          <cell r="V90">
            <v>0</v>
          </cell>
          <cell r="W90">
            <v>0</v>
          </cell>
        </row>
        <row r="91">
          <cell r="B91" t="str">
            <v>12636-76</v>
          </cell>
          <cell r="Q91">
            <v>3493.9599998999911</v>
          </cell>
          <cell r="R91">
            <v>0</v>
          </cell>
          <cell r="V91">
            <v>145565.97</v>
          </cell>
          <cell r="W91">
            <v>0</v>
          </cell>
        </row>
        <row r="92">
          <cell r="B92" t="str">
            <v>12636-76</v>
          </cell>
          <cell r="Q92">
            <v>0</v>
          </cell>
          <cell r="V92">
            <v>0</v>
          </cell>
          <cell r="W92">
            <v>0</v>
          </cell>
        </row>
        <row r="93">
          <cell r="B93" t="str">
            <v>12636-76</v>
          </cell>
          <cell r="Q93">
            <v>46381170.389599882</v>
          </cell>
          <cell r="R93">
            <v>0</v>
          </cell>
          <cell r="S93">
            <v>0</v>
          </cell>
          <cell r="V93">
            <v>436738196.59000003</v>
          </cell>
          <cell r="W93">
            <v>0</v>
          </cell>
        </row>
        <row r="94">
          <cell r="B94" t="str">
            <v>12636-77</v>
          </cell>
          <cell r="Q94">
            <v>0</v>
          </cell>
          <cell r="R94">
            <v>0</v>
          </cell>
          <cell r="S94">
            <v>0</v>
          </cell>
          <cell r="V94">
            <v>0</v>
          </cell>
          <cell r="W94">
            <v>0</v>
          </cell>
        </row>
        <row r="95">
          <cell r="B95" t="str">
            <v>12636-77</v>
          </cell>
          <cell r="Q95">
            <v>0</v>
          </cell>
          <cell r="V95">
            <v>0</v>
          </cell>
          <cell r="W95">
            <v>0</v>
          </cell>
        </row>
        <row r="96">
          <cell r="B96" t="str">
            <v>12636-77</v>
          </cell>
          <cell r="Q96">
            <v>0</v>
          </cell>
          <cell r="V96">
            <v>-2.9802322387695313E-8</v>
          </cell>
          <cell r="W96">
            <v>0</v>
          </cell>
        </row>
        <row r="97">
          <cell r="B97" t="str">
            <v>12636-77</v>
          </cell>
          <cell r="Q97">
            <v>25844220</v>
          </cell>
          <cell r="V97">
            <v>39241834</v>
          </cell>
          <cell r="W97">
            <v>0</v>
          </cell>
        </row>
        <row r="98">
          <cell r="B98" t="str">
            <v>12636-77</v>
          </cell>
          <cell r="Q98">
            <v>0</v>
          </cell>
          <cell r="V98">
            <v>0</v>
          </cell>
          <cell r="W98">
            <v>0</v>
          </cell>
        </row>
        <row r="99">
          <cell r="B99" t="str">
            <v>12636-77</v>
          </cell>
          <cell r="Q99">
            <v>0</v>
          </cell>
          <cell r="R99">
            <v>21192140</v>
          </cell>
          <cell r="V99">
            <v>0</v>
          </cell>
          <cell r="W99">
            <v>0</v>
          </cell>
        </row>
        <row r="100">
          <cell r="B100" t="str">
            <v>12636-77</v>
          </cell>
          <cell r="Q100">
            <v>55612645.833333328</v>
          </cell>
          <cell r="S100">
            <v>21431880</v>
          </cell>
          <cell r="V100">
            <v>54345562</v>
          </cell>
          <cell r="W100">
            <v>0</v>
          </cell>
        </row>
        <row r="101">
          <cell r="B101" t="str">
            <v>12636-77</v>
          </cell>
          <cell r="Q101">
            <v>0</v>
          </cell>
          <cell r="V101">
            <v>0</v>
          </cell>
          <cell r="W101">
            <v>0</v>
          </cell>
        </row>
        <row r="102">
          <cell r="B102" t="str">
            <v>12636-77</v>
          </cell>
          <cell r="Q102">
            <v>0</v>
          </cell>
          <cell r="R102">
            <v>0</v>
          </cell>
          <cell r="V102">
            <v>0</v>
          </cell>
          <cell r="W102">
            <v>0</v>
          </cell>
        </row>
        <row r="103">
          <cell r="B103" t="str">
            <v>12636-77</v>
          </cell>
          <cell r="Q103">
            <v>-9.9837779998779297E-7</v>
          </cell>
          <cell r="V103">
            <v>87840526.140000001</v>
          </cell>
          <cell r="W103">
            <v>0</v>
          </cell>
        </row>
        <row r="104">
          <cell r="B104" t="str">
            <v>12636-77</v>
          </cell>
          <cell r="Q104">
            <v>1</v>
          </cell>
          <cell r="R104">
            <v>25800000</v>
          </cell>
          <cell r="S104">
            <v>25800000</v>
          </cell>
          <cell r="V104">
            <v>17399998.999999899</v>
          </cell>
          <cell r="W104">
            <v>0</v>
          </cell>
        </row>
        <row r="105">
          <cell r="B105" t="str">
            <v>12636-77</v>
          </cell>
          <cell r="Q105">
            <v>0</v>
          </cell>
          <cell r="R105">
            <v>38807860</v>
          </cell>
          <cell r="S105">
            <v>38807860</v>
          </cell>
          <cell r="V105">
            <v>0</v>
          </cell>
          <cell r="W105">
            <v>0</v>
          </cell>
        </row>
        <row r="106">
          <cell r="B106" t="str">
            <v>12636-77</v>
          </cell>
          <cell r="Q106">
            <v>0</v>
          </cell>
          <cell r="V106">
            <v>0</v>
          </cell>
          <cell r="W106">
            <v>0</v>
          </cell>
        </row>
        <row r="107">
          <cell r="Q107">
            <v>81456866.83333233</v>
          </cell>
          <cell r="R107">
            <v>21192140</v>
          </cell>
          <cell r="S107">
            <v>86039740</v>
          </cell>
          <cell r="V107">
            <v>198827921.1399999</v>
          </cell>
          <cell r="W107">
            <v>0</v>
          </cell>
        </row>
        <row r="108">
          <cell r="B108" t="str">
            <v>12636-78</v>
          </cell>
          <cell r="Q108">
            <v>0</v>
          </cell>
          <cell r="V108">
            <v>0</v>
          </cell>
          <cell r="W108">
            <v>0</v>
          </cell>
        </row>
        <row r="109">
          <cell r="B109" t="str">
            <v>12636-78</v>
          </cell>
          <cell r="Q109">
            <v>0</v>
          </cell>
          <cell r="V109">
            <v>0</v>
          </cell>
          <cell r="W109">
            <v>0</v>
          </cell>
        </row>
        <row r="110">
          <cell r="B110" t="str">
            <v>12636-78</v>
          </cell>
          <cell r="Q110">
            <v>0</v>
          </cell>
          <cell r="V110">
            <v>0</v>
          </cell>
          <cell r="W110">
            <v>0</v>
          </cell>
        </row>
        <row r="111">
          <cell r="B111" t="str">
            <v>12636-78</v>
          </cell>
          <cell r="Q111">
            <v>0</v>
          </cell>
          <cell r="V111">
            <v>0</v>
          </cell>
          <cell r="W111">
            <v>0</v>
          </cell>
        </row>
        <row r="112">
          <cell r="B112" t="str">
            <v>12636-78</v>
          </cell>
          <cell r="Q112">
            <v>0</v>
          </cell>
          <cell r="V112">
            <v>0</v>
          </cell>
          <cell r="W112">
            <v>0</v>
          </cell>
        </row>
        <row r="113">
          <cell r="B113" t="str">
            <v>12636-78</v>
          </cell>
          <cell r="Q113">
            <v>95026341.599999994</v>
          </cell>
          <cell r="V113">
            <v>0</v>
          </cell>
          <cell r="W113">
            <v>0</v>
          </cell>
        </row>
        <row r="114">
          <cell r="B114" t="str">
            <v>12636-78</v>
          </cell>
          <cell r="Q114">
            <v>0</v>
          </cell>
          <cell r="V114">
            <v>0</v>
          </cell>
          <cell r="W114">
            <v>0</v>
          </cell>
        </row>
        <row r="115">
          <cell r="Q115">
            <v>95026341.599999994</v>
          </cell>
          <cell r="R115">
            <v>0</v>
          </cell>
          <cell r="S115">
            <v>0</v>
          </cell>
          <cell r="V115">
            <v>0</v>
          </cell>
          <cell r="W115">
            <v>0</v>
          </cell>
        </row>
        <row r="116">
          <cell r="B116" t="str">
            <v>12636-83</v>
          </cell>
          <cell r="Q116">
            <v>0</v>
          </cell>
          <cell r="V116">
            <v>0</v>
          </cell>
          <cell r="W116">
            <v>0</v>
          </cell>
        </row>
        <row r="117">
          <cell r="B117" t="str">
            <v>12636-83</v>
          </cell>
          <cell r="Q117">
            <v>0</v>
          </cell>
          <cell r="V117">
            <v>508537926.87000006</v>
          </cell>
          <cell r="W117">
            <v>0</v>
          </cell>
        </row>
        <row r="118">
          <cell r="B118" t="str">
            <v>12636-83</v>
          </cell>
          <cell r="Q118">
            <v>7552831</v>
          </cell>
          <cell r="S118">
            <v>105000000</v>
          </cell>
          <cell r="V118">
            <v>9876777</v>
          </cell>
          <cell r="W118">
            <v>0</v>
          </cell>
        </row>
        <row r="119">
          <cell r="B119" t="str">
            <v>12636-83</v>
          </cell>
          <cell r="Q119">
            <v>0</v>
          </cell>
          <cell r="V119">
            <v>0</v>
          </cell>
          <cell r="W119">
            <v>0</v>
          </cell>
        </row>
        <row r="120">
          <cell r="B120" t="str">
            <v>12636-83</v>
          </cell>
          <cell r="Q120">
            <v>69618849.99999997</v>
          </cell>
          <cell r="V120">
            <v>47251150</v>
          </cell>
          <cell r="W120">
            <v>0</v>
          </cell>
        </row>
        <row r="121">
          <cell r="B121" t="str">
            <v>12636-83</v>
          </cell>
          <cell r="Q121">
            <v>0</v>
          </cell>
          <cell r="V121">
            <v>0</v>
          </cell>
          <cell r="W121">
            <v>0</v>
          </cell>
        </row>
        <row r="122">
          <cell r="B122" t="str">
            <v>12636-83</v>
          </cell>
          <cell r="Q122">
            <v>0</v>
          </cell>
          <cell r="S122">
            <v>0</v>
          </cell>
          <cell r="V122">
            <v>-1.1920928955078125E-7</v>
          </cell>
          <cell r="W122">
            <v>0</v>
          </cell>
        </row>
        <row r="123">
          <cell r="B123" t="str">
            <v>12636-83</v>
          </cell>
          <cell r="Q123">
            <v>69031600</v>
          </cell>
          <cell r="V123">
            <v>8236000</v>
          </cell>
          <cell r="W123">
            <v>0</v>
          </cell>
        </row>
        <row r="124">
          <cell r="B124" t="str">
            <v>12636-83</v>
          </cell>
          <cell r="Q124">
            <v>0</v>
          </cell>
          <cell r="V124">
            <v>0</v>
          </cell>
          <cell r="W124">
            <v>0</v>
          </cell>
        </row>
        <row r="125">
          <cell r="B125" t="str">
            <v>12636-83</v>
          </cell>
          <cell r="Q125">
            <v>0</v>
          </cell>
          <cell r="V125">
            <v>574722502.15999985</v>
          </cell>
          <cell r="W125">
            <v>0</v>
          </cell>
        </row>
        <row r="126">
          <cell r="B126" t="str">
            <v>12636-83</v>
          </cell>
          <cell r="Q126">
            <v>40321600</v>
          </cell>
          <cell r="V126">
            <v>0</v>
          </cell>
          <cell r="W126">
            <v>0</v>
          </cell>
        </row>
        <row r="127">
          <cell r="B127" t="str">
            <v>12636-83</v>
          </cell>
          <cell r="Q127">
            <v>0</v>
          </cell>
          <cell r="S127">
            <v>0</v>
          </cell>
          <cell r="V127">
            <v>0</v>
          </cell>
          <cell r="W127">
            <v>0</v>
          </cell>
        </row>
        <row r="128">
          <cell r="B128" t="str">
            <v>12636-83</v>
          </cell>
          <cell r="Q128">
            <v>0</v>
          </cell>
          <cell r="V128">
            <v>0</v>
          </cell>
          <cell r="W128">
            <v>0</v>
          </cell>
        </row>
        <row r="129">
          <cell r="Q129">
            <v>186524880.99999997</v>
          </cell>
          <cell r="R129">
            <v>0</v>
          </cell>
          <cell r="S129">
            <v>105000000</v>
          </cell>
          <cell r="V129">
            <v>1148624356.0299997</v>
          </cell>
          <cell r="W129">
            <v>0</v>
          </cell>
        </row>
        <row r="130">
          <cell r="B130" t="str">
            <v>12636-86</v>
          </cell>
          <cell r="Q130">
            <v>0</v>
          </cell>
          <cell r="S130">
            <v>0</v>
          </cell>
          <cell r="V130">
            <v>0</v>
          </cell>
          <cell r="W130">
            <v>0</v>
          </cell>
        </row>
        <row r="131">
          <cell r="B131" t="str">
            <v>12636-86</v>
          </cell>
          <cell r="Q131">
            <v>0</v>
          </cell>
          <cell r="V131">
            <v>0</v>
          </cell>
          <cell r="W131">
            <v>0</v>
          </cell>
        </row>
        <row r="132">
          <cell r="B132" t="str">
            <v>12636-86</v>
          </cell>
          <cell r="Q132">
            <v>0</v>
          </cell>
          <cell r="V132">
            <v>0</v>
          </cell>
          <cell r="W132">
            <v>0</v>
          </cell>
        </row>
        <row r="133">
          <cell r="B133" t="str">
            <v>12636-86</v>
          </cell>
          <cell r="Q133">
            <v>0</v>
          </cell>
          <cell r="V133">
            <v>965882</v>
          </cell>
          <cell r="W133">
            <v>0</v>
          </cell>
        </row>
        <row r="134">
          <cell r="B134" t="str">
            <v>12636-86</v>
          </cell>
          <cell r="Q134">
            <v>0</v>
          </cell>
          <cell r="V134">
            <v>0</v>
          </cell>
          <cell r="W134">
            <v>0</v>
          </cell>
        </row>
        <row r="135">
          <cell r="Q135">
            <v>0</v>
          </cell>
          <cell r="R135">
            <v>0</v>
          </cell>
          <cell r="S135">
            <v>0</v>
          </cell>
          <cell r="V135">
            <v>965882</v>
          </cell>
          <cell r="W135">
            <v>0</v>
          </cell>
        </row>
        <row r="136">
          <cell r="B136" t="str">
            <v>12636-87</v>
          </cell>
          <cell r="Q136">
            <v>0</v>
          </cell>
          <cell r="V136">
            <v>0</v>
          </cell>
          <cell r="W136">
            <v>0</v>
          </cell>
        </row>
        <row r="137">
          <cell r="B137" t="str">
            <v>12636-87</v>
          </cell>
          <cell r="Q137">
            <v>134930076.99640006</v>
          </cell>
          <cell r="R137">
            <v>23868447</v>
          </cell>
          <cell r="V137">
            <v>0</v>
          </cell>
          <cell r="W137">
            <v>529659731.79000002</v>
          </cell>
        </row>
        <row r="138">
          <cell r="B138" t="str">
            <v>12636-87</v>
          </cell>
          <cell r="Q138">
            <v>0</v>
          </cell>
          <cell r="V138">
            <v>0</v>
          </cell>
          <cell r="W138">
            <v>0</v>
          </cell>
        </row>
        <row r="139">
          <cell r="B139" t="str">
            <v>12636-87</v>
          </cell>
          <cell r="Q139">
            <v>0</v>
          </cell>
          <cell r="V139">
            <v>0</v>
          </cell>
          <cell r="W139">
            <v>0</v>
          </cell>
        </row>
        <row r="140">
          <cell r="B140" t="str">
            <v>12636-87</v>
          </cell>
          <cell r="Q140">
            <v>134930076.99640006</v>
          </cell>
          <cell r="R140">
            <v>23868447</v>
          </cell>
          <cell r="S140">
            <v>0</v>
          </cell>
          <cell r="V140">
            <v>0</v>
          </cell>
          <cell r="W140">
            <v>529659731.79000002</v>
          </cell>
        </row>
        <row r="141">
          <cell r="B141" t="str">
            <v>12636-88</v>
          </cell>
          <cell r="Q141">
            <v>0</v>
          </cell>
          <cell r="V141">
            <v>0</v>
          </cell>
          <cell r="W141">
            <v>0</v>
          </cell>
        </row>
        <row r="142">
          <cell r="B142" t="str">
            <v>12636-88</v>
          </cell>
          <cell r="Q142">
            <v>39270846.99999994</v>
          </cell>
          <cell r="R142">
            <v>25532333.120000001</v>
          </cell>
          <cell r="S142">
            <v>0</v>
          </cell>
          <cell r="V142">
            <v>251157311.31999999</v>
          </cell>
          <cell r="W142">
            <v>0</v>
          </cell>
        </row>
        <row r="143">
          <cell r="B143" t="str">
            <v>12636-88</v>
          </cell>
          <cell r="Q143">
            <v>0</v>
          </cell>
          <cell r="V143">
            <v>-0.32947200536727905</v>
          </cell>
          <cell r="W143">
            <v>0</v>
          </cell>
        </row>
        <row r="144">
          <cell r="B144" t="str">
            <v>12636-88</v>
          </cell>
          <cell r="Q144">
            <v>0</v>
          </cell>
          <cell r="V144">
            <v>0</v>
          </cell>
          <cell r="W144">
            <v>0</v>
          </cell>
        </row>
        <row r="145">
          <cell r="B145" t="str">
            <v>12636-88</v>
          </cell>
          <cell r="Q145">
            <v>39270846.99999994</v>
          </cell>
          <cell r="R145">
            <v>0</v>
          </cell>
          <cell r="S145">
            <v>0</v>
          </cell>
          <cell r="V145">
            <v>251157310.99052799</v>
          </cell>
          <cell r="W145">
            <v>0</v>
          </cell>
        </row>
        <row r="146">
          <cell r="B146" t="str">
            <v>12636-90</v>
          </cell>
          <cell r="Q146">
            <v>233607528</v>
          </cell>
          <cell r="V146">
            <v>0</v>
          </cell>
          <cell r="W146">
            <v>84624030</v>
          </cell>
        </row>
        <row r="147">
          <cell r="B147" t="str">
            <v>12636-90</v>
          </cell>
          <cell r="Q147">
            <v>0</v>
          </cell>
          <cell r="R147">
            <v>0</v>
          </cell>
          <cell r="S147">
            <v>0</v>
          </cell>
          <cell r="V147">
            <v>0</v>
          </cell>
          <cell r="W147">
            <v>0</v>
          </cell>
        </row>
        <row r="148">
          <cell r="B148" t="str">
            <v>12636-90</v>
          </cell>
          <cell r="Q148">
            <v>0</v>
          </cell>
          <cell r="V148">
            <v>0</v>
          </cell>
          <cell r="W148">
            <v>0</v>
          </cell>
        </row>
        <row r="149">
          <cell r="B149" t="str">
            <v>12636-90</v>
          </cell>
          <cell r="Q149">
            <v>233607528</v>
          </cell>
          <cell r="R149">
            <v>0</v>
          </cell>
          <cell r="S149">
            <v>0</v>
          </cell>
          <cell r="V149">
            <v>0</v>
          </cell>
          <cell r="W149">
            <v>84624030</v>
          </cell>
        </row>
        <row r="150">
          <cell r="B150" t="str">
            <v>12636-91</v>
          </cell>
          <cell r="Q150">
            <v>0.11999994516372681</v>
          </cell>
          <cell r="V150">
            <v>0</v>
          </cell>
          <cell r="W150">
            <v>0</v>
          </cell>
        </row>
        <row r="151">
          <cell r="B151" t="str">
            <v>12636-91</v>
          </cell>
          <cell r="Q151">
            <v>0</v>
          </cell>
          <cell r="R151">
            <v>0</v>
          </cell>
          <cell r="S151">
            <v>0</v>
          </cell>
          <cell r="V151">
            <v>0</v>
          </cell>
          <cell r="W151">
            <v>0</v>
          </cell>
        </row>
        <row r="152">
          <cell r="B152" t="str">
            <v>12636-91</v>
          </cell>
          <cell r="Q152">
            <v>0</v>
          </cell>
          <cell r="V152">
            <v>0</v>
          </cell>
          <cell r="W152">
            <v>0</v>
          </cell>
        </row>
        <row r="153">
          <cell r="B153" t="str">
            <v>12636-91</v>
          </cell>
          <cell r="Q153">
            <v>0.11999994516372681</v>
          </cell>
          <cell r="R153">
            <v>0</v>
          </cell>
          <cell r="S153">
            <v>0</v>
          </cell>
          <cell r="V153">
            <v>0</v>
          </cell>
          <cell r="W153">
            <v>0</v>
          </cell>
        </row>
        <row r="154">
          <cell r="B154" t="str">
            <v>12636-95</v>
          </cell>
          <cell r="Q154">
            <v>6.2400000095367432</v>
          </cell>
          <cell r="V154">
            <v>0</v>
          </cell>
          <cell r="W154">
            <v>0</v>
          </cell>
        </row>
        <row r="155">
          <cell r="B155" t="str">
            <v>12636-95</v>
          </cell>
          <cell r="Q155">
            <v>0</v>
          </cell>
          <cell r="R155">
            <v>0</v>
          </cell>
          <cell r="S155">
            <v>0</v>
          </cell>
          <cell r="V155">
            <v>0</v>
          </cell>
          <cell r="W155">
            <v>0</v>
          </cell>
        </row>
        <row r="156">
          <cell r="B156" t="str">
            <v>12636-95</v>
          </cell>
          <cell r="Q156">
            <v>0</v>
          </cell>
          <cell r="V156">
            <v>-4.6566128730773926E-10</v>
          </cell>
          <cell r="W156">
            <v>0</v>
          </cell>
        </row>
        <row r="157">
          <cell r="B157" t="str">
            <v>12636-95</v>
          </cell>
          <cell r="Q157">
            <v>0</v>
          </cell>
          <cell r="V157">
            <v>0</v>
          </cell>
          <cell r="W157">
            <v>0</v>
          </cell>
        </row>
        <row r="158">
          <cell r="B158" t="str">
            <v>12636-95</v>
          </cell>
          <cell r="Q158">
            <v>0</v>
          </cell>
          <cell r="V158">
            <v>374069034.23999995</v>
          </cell>
          <cell r="W158">
            <v>0</v>
          </cell>
        </row>
        <row r="159">
          <cell r="B159" t="str">
            <v>12636-95</v>
          </cell>
          <cell r="Q159">
            <v>0</v>
          </cell>
          <cell r="V159">
            <v>248549551</v>
          </cell>
          <cell r="W159">
            <v>0</v>
          </cell>
        </row>
        <row r="160">
          <cell r="B160" t="str">
            <v>12636-95</v>
          </cell>
          <cell r="Q160">
            <v>1049085080.4</v>
          </cell>
          <cell r="V160">
            <v>491297992.57999992</v>
          </cell>
          <cell r="W160">
            <v>0</v>
          </cell>
        </row>
        <row r="161">
          <cell r="B161" t="str">
            <v>12636-95</v>
          </cell>
          <cell r="Q161">
            <v>0</v>
          </cell>
          <cell r="V161">
            <v>274313759.75999987</v>
          </cell>
          <cell r="W161">
            <v>0</v>
          </cell>
        </row>
        <row r="162">
          <cell r="B162" t="str">
            <v>12636-95</v>
          </cell>
          <cell r="Q162">
            <v>0</v>
          </cell>
          <cell r="V162">
            <v>0</v>
          </cell>
          <cell r="W162">
            <v>0</v>
          </cell>
        </row>
        <row r="163">
          <cell r="B163" t="str">
            <v>12636-95</v>
          </cell>
          <cell r="Q163">
            <v>-6366660.5</v>
          </cell>
          <cell r="V163">
            <v>50933284</v>
          </cell>
          <cell r="W163">
            <v>0</v>
          </cell>
        </row>
        <row r="164">
          <cell r="B164" t="str">
            <v>12636-95</v>
          </cell>
          <cell r="Q164">
            <v>0</v>
          </cell>
          <cell r="V164">
            <v>138151584.43999898</v>
          </cell>
          <cell r="W164">
            <v>0</v>
          </cell>
        </row>
        <row r="165">
          <cell r="B165" t="str">
            <v>12636-95</v>
          </cell>
          <cell r="Q165">
            <v>0</v>
          </cell>
          <cell r="R165">
            <v>43440376</v>
          </cell>
          <cell r="V165">
            <v>0</v>
          </cell>
          <cell r="W165">
            <v>0</v>
          </cell>
        </row>
        <row r="166">
          <cell r="B166" t="str">
            <v>12636-95</v>
          </cell>
          <cell r="Q166">
            <v>0</v>
          </cell>
          <cell r="V166">
            <v>0</v>
          </cell>
          <cell r="W166">
            <v>0</v>
          </cell>
        </row>
        <row r="167">
          <cell r="B167" t="str">
            <v>12636-95</v>
          </cell>
          <cell r="Q167">
            <v>1042718426.14</v>
          </cell>
          <cell r="R167">
            <v>43440376</v>
          </cell>
          <cell r="S167">
            <v>0</v>
          </cell>
          <cell r="V167">
            <v>1577315206.019999</v>
          </cell>
          <cell r="W167">
            <v>0</v>
          </cell>
        </row>
        <row r="168">
          <cell r="B168" t="str">
            <v>12636-96</v>
          </cell>
          <cell r="Q168">
            <v>39489282.072499998</v>
          </cell>
          <cell r="V168">
            <v>315914256.57999998</v>
          </cell>
          <cell r="W168">
            <v>0</v>
          </cell>
        </row>
        <row r="169">
          <cell r="B169" t="str">
            <v>12636-96</v>
          </cell>
          <cell r="Q169">
            <v>11716006.89875</v>
          </cell>
          <cell r="R169">
            <v>55505072</v>
          </cell>
          <cell r="S169">
            <v>0</v>
          </cell>
          <cell r="V169">
            <v>93728055.190000013</v>
          </cell>
          <cell r="W169">
            <v>0</v>
          </cell>
        </row>
        <row r="170">
          <cell r="B170" t="str">
            <v>12636-96</v>
          </cell>
          <cell r="Q170">
            <v>0</v>
          </cell>
          <cell r="S170">
            <v>0</v>
          </cell>
          <cell r="V170">
            <v>0</v>
          </cell>
          <cell r="W170">
            <v>0</v>
          </cell>
        </row>
        <row r="171">
          <cell r="B171" t="str">
            <v>12636-96</v>
          </cell>
          <cell r="Q171">
            <v>0</v>
          </cell>
          <cell r="V171">
            <v>0</v>
          </cell>
          <cell r="W171">
            <v>0</v>
          </cell>
        </row>
        <row r="172">
          <cell r="B172" t="str">
            <v>12636-96</v>
          </cell>
          <cell r="Q172">
            <v>51205288.971249998</v>
          </cell>
          <cell r="R172">
            <v>0</v>
          </cell>
          <cell r="S172">
            <v>0</v>
          </cell>
          <cell r="V172">
            <v>409642311.76999998</v>
          </cell>
          <cell r="W172">
            <v>0</v>
          </cell>
        </row>
        <row r="173">
          <cell r="B173" t="str">
            <v>12636-99</v>
          </cell>
          <cell r="Q173">
            <v>0</v>
          </cell>
          <cell r="R173">
            <v>0</v>
          </cell>
          <cell r="S173">
            <v>0</v>
          </cell>
          <cell r="V173">
            <v>0</v>
          </cell>
          <cell r="W173">
            <v>0</v>
          </cell>
        </row>
        <row r="174">
          <cell r="B174" t="str">
            <v>12636-99</v>
          </cell>
          <cell r="Q174">
            <v>0</v>
          </cell>
          <cell r="V174">
            <v>0</v>
          </cell>
          <cell r="W174">
            <v>0</v>
          </cell>
        </row>
        <row r="175">
          <cell r="B175" t="str">
            <v>12636-99</v>
          </cell>
          <cell r="Q175">
            <v>2069751.9333333373</v>
          </cell>
          <cell r="V175">
            <v>44172346</v>
          </cell>
          <cell r="W175">
            <v>0</v>
          </cell>
        </row>
        <row r="176">
          <cell r="B176" t="str">
            <v>12636-99</v>
          </cell>
          <cell r="Q176">
            <v>0</v>
          </cell>
          <cell r="V176">
            <v>0</v>
          </cell>
          <cell r="W176">
            <v>0</v>
          </cell>
        </row>
        <row r="177">
          <cell r="B177" t="str">
            <v>12636-99</v>
          </cell>
          <cell r="Q177">
            <v>2069751.9333333373</v>
          </cell>
          <cell r="R177">
            <v>0</v>
          </cell>
          <cell r="S177">
            <v>0</v>
          </cell>
          <cell r="V177">
            <v>44172346</v>
          </cell>
          <cell r="W177">
            <v>0</v>
          </cell>
        </row>
        <row r="178">
          <cell r="B178" t="str">
            <v>12636-100</v>
          </cell>
          <cell r="Q178">
            <v>0</v>
          </cell>
          <cell r="V178">
            <v>0</v>
          </cell>
          <cell r="W178">
            <v>0</v>
          </cell>
        </row>
        <row r="179">
          <cell r="B179" t="str">
            <v>12636-100</v>
          </cell>
          <cell r="Q179">
            <v>0</v>
          </cell>
          <cell r="R179">
            <v>35886900</v>
          </cell>
          <cell r="S179">
            <v>0</v>
          </cell>
          <cell r="V179">
            <v>0</v>
          </cell>
          <cell r="W179">
            <v>0</v>
          </cell>
        </row>
        <row r="180">
          <cell r="B180" t="str">
            <v>12636-100</v>
          </cell>
          <cell r="Q180">
            <v>0</v>
          </cell>
          <cell r="V180">
            <v>0</v>
          </cell>
          <cell r="W180">
            <v>0</v>
          </cell>
        </row>
        <row r="181">
          <cell r="B181" t="str">
            <v>12636-100</v>
          </cell>
          <cell r="Q181">
            <v>0</v>
          </cell>
          <cell r="V181">
            <v>0</v>
          </cell>
          <cell r="W181">
            <v>0</v>
          </cell>
        </row>
        <row r="182">
          <cell r="B182" t="str">
            <v>12636-100</v>
          </cell>
          <cell r="Q182">
            <v>0</v>
          </cell>
          <cell r="V182">
            <v>0</v>
          </cell>
          <cell r="W182">
            <v>0</v>
          </cell>
        </row>
        <row r="183">
          <cell r="B183" t="str">
            <v>12636-100</v>
          </cell>
          <cell r="Q183">
            <v>0</v>
          </cell>
          <cell r="V183">
            <v>49528233</v>
          </cell>
          <cell r="W183">
            <v>0</v>
          </cell>
        </row>
        <row r="184">
          <cell r="B184" t="str">
            <v>12636-100</v>
          </cell>
          <cell r="Q184">
            <v>0</v>
          </cell>
          <cell r="V184">
            <v>0</v>
          </cell>
          <cell r="W184">
            <v>0</v>
          </cell>
        </row>
        <row r="185">
          <cell r="B185" t="str">
            <v>12636-100</v>
          </cell>
          <cell r="Q185">
            <v>0</v>
          </cell>
          <cell r="V185">
            <v>0</v>
          </cell>
          <cell r="W185">
            <v>0</v>
          </cell>
        </row>
        <row r="186">
          <cell r="B186" t="str">
            <v>12636-100</v>
          </cell>
          <cell r="Q186">
            <v>0</v>
          </cell>
          <cell r="R186">
            <v>0</v>
          </cell>
          <cell r="S186">
            <v>0</v>
          </cell>
          <cell r="V186">
            <v>49528233</v>
          </cell>
          <cell r="W186">
            <v>0</v>
          </cell>
        </row>
        <row r="187">
          <cell r="B187" t="str">
            <v>12636-101</v>
          </cell>
          <cell r="Q187">
            <v>0</v>
          </cell>
          <cell r="V187">
            <v>0</v>
          </cell>
          <cell r="W187">
            <v>0</v>
          </cell>
        </row>
        <row r="188">
          <cell r="B188" t="str">
            <v>12636-101</v>
          </cell>
          <cell r="Q188">
            <v>0</v>
          </cell>
          <cell r="V188">
            <v>0</v>
          </cell>
          <cell r="W188">
            <v>0</v>
          </cell>
        </row>
        <row r="189">
          <cell r="Q189">
            <v>0</v>
          </cell>
          <cell r="R189">
            <v>0</v>
          </cell>
          <cell r="S189">
            <v>0</v>
          </cell>
          <cell r="V189">
            <v>0</v>
          </cell>
          <cell r="W189">
            <v>0</v>
          </cell>
        </row>
        <row r="190">
          <cell r="B190" t="str">
            <v>12636-104</v>
          </cell>
          <cell r="Q190">
            <v>14138377</v>
          </cell>
          <cell r="V190">
            <v>28276754</v>
          </cell>
          <cell r="W190">
            <v>0</v>
          </cell>
        </row>
        <row r="191">
          <cell r="B191" t="str">
            <v>12636-104</v>
          </cell>
          <cell r="Q191">
            <v>0</v>
          </cell>
          <cell r="V191">
            <v>0</v>
          </cell>
          <cell r="W191">
            <v>0</v>
          </cell>
        </row>
        <row r="192">
          <cell r="B192" t="str">
            <v>12636-104</v>
          </cell>
          <cell r="Q192">
            <v>0</v>
          </cell>
          <cell r="R192">
            <v>0</v>
          </cell>
          <cell r="S192">
            <v>0</v>
          </cell>
          <cell r="V192">
            <v>0</v>
          </cell>
          <cell r="W192">
            <v>0</v>
          </cell>
        </row>
        <row r="193">
          <cell r="B193" t="str">
            <v>12636-104</v>
          </cell>
          <cell r="Q193">
            <v>0</v>
          </cell>
          <cell r="V193">
            <v>0</v>
          </cell>
          <cell r="W193">
            <v>0</v>
          </cell>
        </row>
        <row r="194">
          <cell r="B194" t="str">
            <v>12636-104</v>
          </cell>
          <cell r="Q194">
            <v>0</v>
          </cell>
          <cell r="V194">
            <v>0</v>
          </cell>
          <cell r="W194">
            <v>0</v>
          </cell>
        </row>
        <row r="195">
          <cell r="B195" t="str">
            <v>12636-104</v>
          </cell>
          <cell r="Q195">
            <v>0</v>
          </cell>
          <cell r="V195">
            <v>0</v>
          </cell>
          <cell r="W195">
            <v>0</v>
          </cell>
        </row>
        <row r="196">
          <cell r="B196" t="str">
            <v>12636-104</v>
          </cell>
          <cell r="Q196">
            <v>14138377</v>
          </cell>
          <cell r="R196">
            <v>0</v>
          </cell>
          <cell r="S196">
            <v>0</v>
          </cell>
          <cell r="V196">
            <v>28276754</v>
          </cell>
          <cell r="W196">
            <v>0</v>
          </cell>
        </row>
        <row r="197">
          <cell r="B197" t="str">
            <v>12636-106</v>
          </cell>
          <cell r="Q197">
            <v>0</v>
          </cell>
          <cell r="V197">
            <v>8107482.6800000072</v>
          </cell>
          <cell r="W197">
            <v>0</v>
          </cell>
        </row>
        <row r="198">
          <cell r="B198" t="str">
            <v>12636-106</v>
          </cell>
          <cell r="Q198">
            <v>0</v>
          </cell>
          <cell r="V198">
            <v>0</v>
          </cell>
          <cell r="W198">
            <v>0</v>
          </cell>
        </row>
        <row r="199">
          <cell r="B199" t="str">
            <v>12636-106</v>
          </cell>
          <cell r="Q199">
            <v>0</v>
          </cell>
          <cell r="R199">
            <v>0</v>
          </cell>
          <cell r="S199">
            <v>0</v>
          </cell>
          <cell r="V199">
            <v>14144209</v>
          </cell>
          <cell r="W199">
            <v>0</v>
          </cell>
        </row>
        <row r="200">
          <cell r="B200" t="str">
            <v>12636-106</v>
          </cell>
          <cell r="Q200">
            <v>0</v>
          </cell>
          <cell r="V200">
            <v>0</v>
          </cell>
          <cell r="W200">
            <v>0</v>
          </cell>
        </row>
        <row r="201">
          <cell r="B201" t="str">
            <v>12636-106</v>
          </cell>
          <cell r="Q201">
            <v>0</v>
          </cell>
          <cell r="R201">
            <v>0</v>
          </cell>
          <cell r="S201">
            <v>0</v>
          </cell>
          <cell r="V201">
            <v>22251691.680000007</v>
          </cell>
          <cell r="W201">
            <v>0</v>
          </cell>
        </row>
        <row r="202">
          <cell r="B202" t="str">
            <v>12636-108</v>
          </cell>
          <cell r="Q202">
            <v>0</v>
          </cell>
          <cell r="V202">
            <v>0</v>
          </cell>
          <cell r="W202">
            <v>0</v>
          </cell>
        </row>
        <row r="203">
          <cell r="B203" t="str">
            <v>12636-108</v>
          </cell>
          <cell r="Q203">
            <v>0</v>
          </cell>
          <cell r="V203">
            <v>39578434.030000001</v>
          </cell>
          <cell r="W203">
            <v>0</v>
          </cell>
        </row>
        <row r="204">
          <cell r="B204" t="str">
            <v>12636-108</v>
          </cell>
          <cell r="Q204">
            <v>0</v>
          </cell>
          <cell r="R204">
            <v>0</v>
          </cell>
          <cell r="S204">
            <v>0</v>
          </cell>
          <cell r="V204">
            <v>0</v>
          </cell>
          <cell r="W204">
            <v>0</v>
          </cell>
        </row>
        <row r="205">
          <cell r="B205" t="str">
            <v>12636-108</v>
          </cell>
          <cell r="Q205">
            <v>65522849</v>
          </cell>
          <cell r="V205">
            <v>0</v>
          </cell>
          <cell r="W205">
            <v>0</v>
          </cell>
        </row>
        <row r="206">
          <cell r="B206" t="str">
            <v>12636-108</v>
          </cell>
          <cell r="Q206">
            <v>0</v>
          </cell>
          <cell r="V206">
            <v>0</v>
          </cell>
          <cell r="W206">
            <v>0</v>
          </cell>
        </row>
        <row r="207">
          <cell r="B207" t="str">
            <v>12636-108</v>
          </cell>
          <cell r="Q207">
            <v>65522849</v>
          </cell>
          <cell r="R207">
            <v>0</v>
          </cell>
          <cell r="S207">
            <v>0</v>
          </cell>
          <cell r="V207">
            <v>39578434.030000001</v>
          </cell>
          <cell r="W207">
            <v>0</v>
          </cell>
        </row>
        <row r="208">
          <cell r="B208" t="str">
            <v>12636-109</v>
          </cell>
          <cell r="Q208">
            <v>0</v>
          </cell>
          <cell r="V208">
            <v>183444532.86999997</v>
          </cell>
          <cell r="W208">
            <v>0</v>
          </cell>
        </row>
        <row r="209">
          <cell r="B209" t="str">
            <v>12636-109</v>
          </cell>
          <cell r="Q209">
            <v>0</v>
          </cell>
          <cell r="V209">
            <v>38870321.450000003</v>
          </cell>
          <cell r="W209">
            <v>0</v>
          </cell>
        </row>
        <row r="210">
          <cell r="Q210">
            <v>0</v>
          </cell>
          <cell r="R210">
            <v>0</v>
          </cell>
          <cell r="S210">
            <v>0</v>
          </cell>
          <cell r="V210">
            <v>0</v>
          </cell>
          <cell r="W210">
            <v>0</v>
          </cell>
        </row>
        <row r="211">
          <cell r="B211" t="str">
            <v>12636-109</v>
          </cell>
          <cell r="Q211">
            <v>0</v>
          </cell>
          <cell r="R211">
            <v>0</v>
          </cell>
          <cell r="S211">
            <v>0</v>
          </cell>
          <cell r="V211">
            <v>222314854.31999999</v>
          </cell>
          <cell r="W211">
            <v>0</v>
          </cell>
        </row>
        <row r="212">
          <cell r="B212" t="str">
            <v>12636-110</v>
          </cell>
          <cell r="Q212">
            <v>0</v>
          </cell>
          <cell r="V212">
            <v>0</v>
          </cell>
          <cell r="W212">
            <v>0</v>
          </cell>
        </row>
        <row r="213">
          <cell r="B213" t="str">
            <v>12636-110</v>
          </cell>
          <cell r="Q213">
            <v>41839527</v>
          </cell>
          <cell r="V213">
            <v>83679054</v>
          </cell>
          <cell r="W213">
            <v>0</v>
          </cell>
        </row>
        <row r="214">
          <cell r="Q214">
            <v>0</v>
          </cell>
          <cell r="R214">
            <v>0</v>
          </cell>
          <cell r="S214">
            <v>0</v>
          </cell>
          <cell r="V214">
            <v>0</v>
          </cell>
          <cell r="W214">
            <v>0</v>
          </cell>
        </row>
        <row r="215">
          <cell r="B215" t="str">
            <v>12636-110</v>
          </cell>
          <cell r="Q215">
            <v>41839527</v>
          </cell>
          <cell r="R215">
            <v>0</v>
          </cell>
          <cell r="S215">
            <v>0</v>
          </cell>
          <cell r="V215">
            <v>83679054</v>
          </cell>
          <cell r="W215">
            <v>0</v>
          </cell>
        </row>
        <row r="216">
          <cell r="B216" t="str">
            <v>12636-111</v>
          </cell>
          <cell r="Q216">
            <v>0</v>
          </cell>
          <cell r="V216">
            <v>0</v>
          </cell>
          <cell r="W216">
            <v>0</v>
          </cell>
        </row>
        <row r="217">
          <cell r="B217" t="str">
            <v>12636-111</v>
          </cell>
          <cell r="Q217">
            <v>223807642.5</v>
          </cell>
          <cell r="V217">
            <v>43615285</v>
          </cell>
          <cell r="W217">
            <v>0</v>
          </cell>
        </row>
        <row r="218">
          <cell r="B218" t="str">
            <v>12636-111</v>
          </cell>
          <cell r="Q218">
            <v>53171020.223999999</v>
          </cell>
          <cell r="V218">
            <v>0</v>
          </cell>
          <cell r="W218">
            <v>0</v>
          </cell>
        </row>
        <row r="219">
          <cell r="B219" t="str">
            <v>12636-111</v>
          </cell>
          <cell r="Q219">
            <v>0</v>
          </cell>
          <cell r="R219">
            <v>0</v>
          </cell>
          <cell r="S219">
            <v>1243024000</v>
          </cell>
          <cell r="V219">
            <v>0</v>
          </cell>
          <cell r="W219">
            <v>0</v>
          </cell>
        </row>
        <row r="220">
          <cell r="B220" t="str">
            <v>12636-111</v>
          </cell>
          <cell r="Q220">
            <v>0</v>
          </cell>
          <cell r="S220">
            <v>24761014.319999997</v>
          </cell>
          <cell r="V220">
            <v>0</v>
          </cell>
          <cell r="W220">
            <v>0</v>
          </cell>
        </row>
        <row r="221">
          <cell r="B221" t="str">
            <v>12636-111</v>
          </cell>
          <cell r="Q221">
            <v>0</v>
          </cell>
          <cell r="V221">
            <v>0</v>
          </cell>
          <cell r="W221">
            <v>0</v>
          </cell>
        </row>
        <row r="222">
          <cell r="B222" t="str">
            <v>12636-111</v>
          </cell>
          <cell r="Q222">
            <v>276978662.72399998</v>
          </cell>
          <cell r="R222">
            <v>0</v>
          </cell>
          <cell r="S222">
            <v>1267785014.3199999</v>
          </cell>
          <cell r="V222">
            <v>43615285</v>
          </cell>
          <cell r="W222">
            <v>0</v>
          </cell>
        </row>
        <row r="223">
          <cell r="B223" t="str">
            <v>12636-112</v>
          </cell>
          <cell r="Q223">
            <v>28380469</v>
          </cell>
          <cell r="V223">
            <v>56760938</v>
          </cell>
          <cell r="W223">
            <v>0</v>
          </cell>
        </row>
        <row r="224">
          <cell r="B224" t="str">
            <v>12636-112</v>
          </cell>
          <cell r="Q224">
            <v>26296270.32</v>
          </cell>
          <cell r="V224">
            <v>52592540.640000001</v>
          </cell>
          <cell r="W224">
            <v>0</v>
          </cell>
        </row>
        <row r="225">
          <cell r="B225" t="str">
            <v>12636-111</v>
          </cell>
          <cell r="Q225">
            <v>0</v>
          </cell>
          <cell r="R225">
            <v>31637891.039999995</v>
          </cell>
          <cell r="V225">
            <v>0</v>
          </cell>
          <cell r="W225">
            <v>0</v>
          </cell>
        </row>
        <row r="226">
          <cell r="B226" t="str">
            <v>12636-111</v>
          </cell>
          <cell r="Q226">
            <v>54676739.32</v>
          </cell>
          <cell r="R226">
            <v>0</v>
          </cell>
          <cell r="S226">
            <v>0</v>
          </cell>
          <cell r="V226">
            <v>109353478.64</v>
          </cell>
          <cell r="W226">
            <v>0</v>
          </cell>
        </row>
        <row r="227">
          <cell r="B227" t="str">
            <v>12636-199</v>
          </cell>
          <cell r="Q227">
            <v>0</v>
          </cell>
          <cell r="R227">
            <v>0</v>
          </cell>
          <cell r="V227">
            <v>0</v>
          </cell>
          <cell r="W227">
            <v>0</v>
          </cell>
        </row>
        <row r="228">
          <cell r="B228" t="str">
            <v>12636-199</v>
          </cell>
          <cell r="Q228">
            <v>0</v>
          </cell>
          <cell r="R228">
            <v>0</v>
          </cell>
          <cell r="S228">
            <v>0</v>
          </cell>
          <cell r="V228">
            <v>0</v>
          </cell>
          <cell r="W228">
            <v>0</v>
          </cell>
        </row>
        <row r="229">
          <cell r="B229" t="str">
            <v>12636-199</v>
          </cell>
          <cell r="Q229">
            <v>0</v>
          </cell>
          <cell r="V229">
            <v>0</v>
          </cell>
          <cell r="W229">
            <v>0</v>
          </cell>
        </row>
        <row r="230">
          <cell r="B230" t="str">
            <v>12636-112</v>
          </cell>
          <cell r="Q230">
            <v>0</v>
          </cell>
          <cell r="R230">
            <v>0</v>
          </cell>
          <cell r="S230">
            <v>0</v>
          </cell>
          <cell r="V230">
            <v>0</v>
          </cell>
          <cell r="W230">
            <v>0</v>
          </cell>
        </row>
        <row r="231">
          <cell r="B231" t="str">
            <v>12636-116</v>
          </cell>
          <cell r="Q231">
            <v>72045000</v>
          </cell>
          <cell r="V231">
            <v>0</v>
          </cell>
          <cell r="W231">
            <v>0</v>
          </cell>
        </row>
        <row r="232">
          <cell r="Q232">
            <v>0</v>
          </cell>
          <cell r="R232">
            <v>0</v>
          </cell>
          <cell r="S232">
            <v>0</v>
          </cell>
          <cell r="V232">
            <v>0</v>
          </cell>
          <cell r="W232">
            <v>0</v>
          </cell>
        </row>
        <row r="233">
          <cell r="B233" t="str">
            <v>12636-121</v>
          </cell>
          <cell r="Q233">
            <v>0</v>
          </cell>
          <cell r="V233">
            <v>0</v>
          </cell>
          <cell r="W233">
            <v>0</v>
          </cell>
        </row>
        <row r="234">
          <cell r="B234" t="str">
            <v>12636-121</v>
          </cell>
          <cell r="Q234">
            <v>72045000</v>
          </cell>
          <cell r="R234">
            <v>0</v>
          </cell>
          <cell r="S234">
            <v>0</v>
          </cell>
          <cell r="V234">
            <v>0</v>
          </cell>
          <cell r="W234">
            <v>0</v>
          </cell>
        </row>
        <row r="235">
          <cell r="Q235">
            <v>0</v>
          </cell>
          <cell r="R235">
            <v>0</v>
          </cell>
          <cell r="S235">
            <v>0</v>
          </cell>
          <cell r="V235">
            <v>0</v>
          </cell>
          <cell r="W235">
            <v>0</v>
          </cell>
        </row>
        <row r="236">
          <cell r="B236" t="str">
            <v>12636-126</v>
          </cell>
          <cell r="Q236">
            <v>0</v>
          </cell>
          <cell r="V236">
            <v>0</v>
          </cell>
          <cell r="W236">
            <v>0</v>
          </cell>
        </row>
        <row r="237">
          <cell r="B237" t="str">
            <v>12636-126</v>
          </cell>
          <cell r="Q237">
            <v>0</v>
          </cell>
          <cell r="R237">
            <v>0</v>
          </cell>
          <cell r="S237">
            <v>0</v>
          </cell>
          <cell r="V237">
            <v>0</v>
          </cell>
          <cell r="W237">
            <v>0</v>
          </cell>
        </row>
        <row r="238">
          <cell r="B238" t="str">
            <v>Total DGI</v>
          </cell>
          <cell r="Q238">
            <v>3630586870.8770728</v>
          </cell>
          <cell r="R238">
            <v>126344969.31</v>
          </cell>
          <cell r="S238">
            <v>1458824754.3199999</v>
          </cell>
          <cell r="V238">
            <v>5950940286.1405258</v>
          </cell>
          <cell r="W238">
            <v>659436880.12</v>
          </cell>
        </row>
        <row r="239">
          <cell r="B239" t="str">
            <v>12636-98</v>
          </cell>
          <cell r="Q239">
            <v>0</v>
          </cell>
          <cell r="R239">
            <v>0</v>
          </cell>
          <cell r="S239">
            <v>0</v>
          </cell>
          <cell r="V239">
            <v>0</v>
          </cell>
          <cell r="W239">
            <v>0</v>
          </cell>
        </row>
        <row r="240">
          <cell r="B240" t="str">
            <v>12636-98</v>
          </cell>
          <cell r="Q240">
            <v>0</v>
          </cell>
          <cell r="V240">
            <v>0</v>
          </cell>
          <cell r="W240">
            <v>0</v>
          </cell>
        </row>
        <row r="241">
          <cell r="Q241">
            <v>0</v>
          </cell>
          <cell r="R241">
            <v>0</v>
          </cell>
          <cell r="S241">
            <v>0</v>
          </cell>
          <cell r="V241">
            <v>0</v>
          </cell>
          <cell r="W241">
            <v>0</v>
          </cell>
        </row>
        <row r="242">
          <cell r="B242" t="str">
            <v>12636-114</v>
          </cell>
          <cell r="Q242">
            <v>88553206.476000011</v>
          </cell>
          <cell r="R242">
            <v>0</v>
          </cell>
          <cell r="S242">
            <v>0</v>
          </cell>
          <cell r="V242">
            <v>0</v>
          </cell>
          <cell r="W242">
            <v>383505667.87</v>
          </cell>
        </row>
        <row r="243">
          <cell r="B243" t="str">
            <v>Total DGI</v>
          </cell>
          <cell r="Q243">
            <v>0</v>
          </cell>
          <cell r="R243">
            <v>213170056.16</v>
          </cell>
          <cell r="S243">
            <v>0</v>
          </cell>
          <cell r="V243">
            <v>0</v>
          </cell>
          <cell r="W243">
            <v>0</v>
          </cell>
        </row>
        <row r="244">
          <cell r="B244" t="str">
            <v>12636-98</v>
          </cell>
          <cell r="Q244">
            <v>88553206.476000011</v>
          </cell>
          <cell r="R244">
            <v>0</v>
          </cell>
          <cell r="S244">
            <v>0</v>
          </cell>
          <cell r="V244">
            <v>0</v>
          </cell>
          <cell r="W244">
            <v>383505667.87</v>
          </cell>
        </row>
        <row r="245">
          <cell r="B245" t="str">
            <v>12636-98</v>
          </cell>
          <cell r="Q245">
            <v>0</v>
          </cell>
          <cell r="V245">
            <v>0</v>
          </cell>
          <cell r="W245">
            <v>0</v>
          </cell>
        </row>
        <row r="246">
          <cell r="Q246">
            <v>0</v>
          </cell>
          <cell r="R246">
            <v>0</v>
          </cell>
          <cell r="S246">
            <v>0</v>
          </cell>
          <cell r="V246">
            <v>0</v>
          </cell>
          <cell r="W246">
            <v>0</v>
          </cell>
        </row>
        <row r="247">
          <cell r="B247" t="str">
            <v>12636-114</v>
          </cell>
          <cell r="Q247">
            <v>0</v>
          </cell>
          <cell r="R247">
            <v>0</v>
          </cell>
          <cell r="S247">
            <v>0</v>
          </cell>
          <cell r="V247">
            <v>0</v>
          </cell>
          <cell r="W247">
            <v>0</v>
          </cell>
        </row>
        <row r="248">
          <cell r="B248" t="str">
            <v>Total DSI</v>
          </cell>
          <cell r="Q248">
            <v>88553206.476000011</v>
          </cell>
          <cell r="R248">
            <v>0</v>
          </cell>
          <cell r="S248">
            <v>0</v>
          </cell>
          <cell r="V248">
            <v>0</v>
          </cell>
          <cell r="W248">
            <v>383505667.87</v>
          </cell>
        </row>
        <row r="249">
          <cell r="B249" t="str">
            <v xml:space="preserve">TOTAL AREA BANCO    </v>
          </cell>
          <cell r="Q249">
            <v>3719140077.3530726</v>
          </cell>
          <cell r="R249">
            <v>126344969.31</v>
          </cell>
          <cell r="S249">
            <v>1458824754.3199999</v>
          </cell>
          <cell r="V249">
            <v>5950940286.1405258</v>
          </cell>
          <cell r="W249">
            <v>1042942547.99</v>
          </cell>
        </row>
        <row r="250">
          <cell r="B250" t="str">
            <v>AREA CULTURAL</v>
          </cell>
          <cell r="Q250">
            <v>0</v>
          </cell>
          <cell r="V250">
            <v>0</v>
          </cell>
          <cell r="W250">
            <v>0</v>
          </cell>
        </row>
        <row r="251">
          <cell r="B251" t="str">
            <v>12637</v>
          </cell>
          <cell r="W251">
            <v>0</v>
          </cell>
        </row>
        <row r="252">
          <cell r="B252" t="str">
            <v>12637</v>
          </cell>
          <cell r="W252">
            <v>0</v>
          </cell>
        </row>
        <row r="253">
          <cell r="B253" t="str">
            <v>Total DSI</v>
          </cell>
          <cell r="W253">
            <v>0</v>
          </cell>
        </row>
        <row r="254">
          <cell r="B254" t="str">
            <v>Total DGI</v>
          </cell>
          <cell r="W254">
            <v>0</v>
          </cell>
        </row>
      </sheetData>
      <sheetData sheetId="10" refreshError="1"/>
      <sheetData sheetId="11" refreshError="1"/>
      <sheetData sheetId="12" refreshError="1"/>
      <sheetData sheetId="13" refreshError="1"/>
      <sheetData sheetId="14" refreshError="1"/>
      <sheetData sheetId="15" refreshError="1">
        <row r="14">
          <cell r="A14">
            <v>2085</v>
          </cell>
          <cell r="K14">
            <v>256536959</v>
          </cell>
          <cell r="N14">
            <v>257726421</v>
          </cell>
          <cell r="Q14">
            <v>256067043</v>
          </cell>
          <cell r="T14">
            <v>266190654</v>
          </cell>
          <cell r="W14">
            <v>270038786</v>
          </cell>
          <cell r="Z14">
            <v>273911721</v>
          </cell>
          <cell r="AC14">
            <v>276095328</v>
          </cell>
          <cell r="AF14">
            <v>0</v>
          </cell>
          <cell r="AI14">
            <v>0</v>
          </cell>
          <cell r="AL14">
            <v>0</v>
          </cell>
          <cell r="AO14">
            <v>0</v>
          </cell>
          <cell r="AR14">
            <v>0</v>
          </cell>
          <cell r="BB14">
            <v>0</v>
          </cell>
          <cell r="BD14">
            <v>928283000</v>
          </cell>
          <cell r="BE14">
            <v>2784849912</v>
          </cell>
        </row>
        <row r="15">
          <cell r="A15">
            <v>2085</v>
          </cell>
          <cell r="K15">
            <v>0</v>
          </cell>
          <cell r="N15">
            <v>0</v>
          </cell>
          <cell r="Q15">
            <v>0</v>
          </cell>
          <cell r="T15">
            <v>0</v>
          </cell>
          <cell r="W15">
            <v>0</v>
          </cell>
          <cell r="Z15">
            <v>0</v>
          </cell>
          <cell r="AC15">
            <v>0</v>
          </cell>
          <cell r="AF15">
            <v>0</v>
          </cell>
          <cell r="AI15">
            <v>0</v>
          </cell>
          <cell r="AL15">
            <v>0</v>
          </cell>
          <cell r="AO15">
            <v>0</v>
          </cell>
          <cell r="AR15">
            <v>0</v>
          </cell>
          <cell r="BB15">
            <v>0</v>
          </cell>
          <cell r="BE15">
            <v>0</v>
          </cell>
        </row>
        <row r="16">
          <cell r="A16" t="str">
            <v>Total Cuenta 411525 - Código 2085</v>
          </cell>
          <cell r="K16">
            <v>256536959</v>
          </cell>
          <cell r="N16">
            <v>257726421</v>
          </cell>
          <cell r="Q16">
            <v>256067043</v>
          </cell>
          <cell r="T16">
            <v>266190654</v>
          </cell>
          <cell r="W16">
            <v>270038786</v>
          </cell>
          <cell r="Z16">
            <v>273911721</v>
          </cell>
          <cell r="AC16">
            <v>276095328</v>
          </cell>
          <cell r="AF16">
            <v>0</v>
          </cell>
          <cell r="AI16">
            <v>0</v>
          </cell>
          <cell r="AL16">
            <v>0</v>
          </cell>
          <cell r="AO16">
            <v>0</v>
          </cell>
          <cell r="AR16">
            <v>0</v>
          </cell>
          <cell r="BB16">
            <v>0</v>
          </cell>
          <cell r="BD16">
            <v>928283000</v>
          </cell>
          <cell r="BE16">
            <v>2784849912</v>
          </cell>
        </row>
        <row r="17">
          <cell r="A17" t="str">
            <v>TokVta</v>
          </cell>
          <cell r="K17">
            <v>954000</v>
          </cell>
          <cell r="N17">
            <v>279000</v>
          </cell>
          <cell r="Q17">
            <v>620000</v>
          </cell>
          <cell r="T17">
            <v>0</v>
          </cell>
          <cell r="W17">
            <v>1271000</v>
          </cell>
          <cell r="Z17">
            <v>1116000</v>
          </cell>
          <cell r="AC17">
            <v>1209000</v>
          </cell>
          <cell r="AF17">
            <v>0</v>
          </cell>
          <cell r="AI17">
            <v>0</v>
          </cell>
          <cell r="AL17">
            <v>0</v>
          </cell>
          <cell r="AO17">
            <v>0</v>
          </cell>
          <cell r="AR17">
            <v>0</v>
          </cell>
          <cell r="BB17">
            <v>0</v>
          </cell>
          <cell r="BD17">
            <v>106513000</v>
          </cell>
          <cell r="BE17">
            <v>111962000</v>
          </cell>
        </row>
        <row r="18">
          <cell r="A18" t="str">
            <v>TokVta</v>
          </cell>
          <cell r="K18">
            <v>0</v>
          </cell>
          <cell r="N18">
            <v>0</v>
          </cell>
          <cell r="Q18">
            <v>0</v>
          </cell>
          <cell r="T18">
            <v>0</v>
          </cell>
          <cell r="W18">
            <v>0</v>
          </cell>
          <cell r="Z18">
            <v>0</v>
          </cell>
          <cell r="AC18">
            <v>0</v>
          </cell>
          <cell r="AF18">
            <v>0</v>
          </cell>
          <cell r="AI18">
            <v>0</v>
          </cell>
          <cell r="AL18">
            <v>0</v>
          </cell>
          <cell r="AO18">
            <v>0</v>
          </cell>
          <cell r="AR18">
            <v>0</v>
          </cell>
          <cell r="BB18">
            <v>0</v>
          </cell>
          <cell r="BD18">
            <v>0</v>
          </cell>
          <cell r="BE18">
            <v>0</v>
          </cell>
        </row>
        <row r="19">
          <cell r="A19" t="str">
            <v>Total Cuenta 4130202</v>
          </cell>
          <cell r="K19">
            <v>954000</v>
          </cell>
          <cell r="N19">
            <v>279000</v>
          </cell>
          <cell r="Q19">
            <v>620000</v>
          </cell>
          <cell r="T19">
            <v>0</v>
          </cell>
          <cell r="W19">
            <v>1271000</v>
          </cell>
          <cell r="Z19">
            <v>1116000</v>
          </cell>
          <cell r="AC19">
            <v>1209000</v>
          </cell>
          <cell r="AF19">
            <v>0</v>
          </cell>
          <cell r="AI19">
            <v>0</v>
          </cell>
          <cell r="AL19">
            <v>0</v>
          </cell>
          <cell r="AO19">
            <v>0</v>
          </cell>
          <cell r="AR19">
            <v>0</v>
          </cell>
          <cell r="BB19">
            <v>0</v>
          </cell>
          <cell r="BD19">
            <v>106513000</v>
          </cell>
          <cell r="BE19">
            <v>111962000</v>
          </cell>
        </row>
        <row r="20">
          <cell r="A20" t="str">
            <v>TOTAL INGRESOS</v>
          </cell>
          <cell r="K20">
            <v>257490959</v>
          </cell>
          <cell r="N20">
            <v>258005421</v>
          </cell>
          <cell r="Q20">
            <v>256687043</v>
          </cell>
          <cell r="T20">
            <v>266190654</v>
          </cell>
          <cell r="W20">
            <v>271309786</v>
          </cell>
          <cell r="Z20">
            <v>275027721</v>
          </cell>
          <cell r="AC20">
            <v>277304328</v>
          </cell>
          <cell r="AF20">
            <v>0</v>
          </cell>
          <cell r="AI20">
            <v>0</v>
          </cell>
          <cell r="AL20">
            <v>0</v>
          </cell>
          <cell r="AO20">
            <v>0</v>
          </cell>
          <cell r="AR20">
            <v>0</v>
          </cell>
          <cell r="BB20">
            <v>0</v>
          </cell>
          <cell r="BD20">
            <v>1034796000</v>
          </cell>
          <cell r="BE20">
            <v>2896811912</v>
          </cell>
        </row>
        <row r="21">
          <cell r="A21">
            <v>8060</v>
          </cell>
          <cell r="K21">
            <v>274522809</v>
          </cell>
          <cell r="N21">
            <v>274522809</v>
          </cell>
          <cell r="Q21">
            <v>343977879.43000001</v>
          </cell>
          <cell r="T21">
            <v>363542080.51999998</v>
          </cell>
          <cell r="W21">
            <v>325860447</v>
          </cell>
          <cell r="Z21">
            <v>327988062.90999997</v>
          </cell>
          <cell r="AC21">
            <v>309575451</v>
          </cell>
          <cell r="AF21">
            <v>0</v>
          </cell>
          <cell r="AI21">
            <v>0</v>
          </cell>
          <cell r="AL21">
            <v>0</v>
          </cell>
          <cell r="AO21">
            <v>0</v>
          </cell>
          <cell r="AR21">
            <v>0</v>
          </cell>
          <cell r="BB21">
            <v>0</v>
          </cell>
          <cell r="BD21">
            <v>1109995000</v>
          </cell>
          <cell r="BE21">
            <v>3329984538.8600001</v>
          </cell>
        </row>
        <row r="22">
          <cell r="A22">
            <v>8060</v>
          </cell>
          <cell r="K22">
            <v>0</v>
          </cell>
          <cell r="N22">
            <v>0</v>
          </cell>
          <cell r="Q22">
            <v>0</v>
          </cell>
          <cell r="T22">
            <v>0</v>
          </cell>
          <cell r="W22">
            <v>0</v>
          </cell>
          <cell r="Z22">
            <v>0</v>
          </cell>
          <cell r="AC22">
            <v>0</v>
          </cell>
          <cell r="AF22">
            <v>0</v>
          </cell>
          <cell r="AI22">
            <v>0</v>
          </cell>
          <cell r="AL22">
            <v>0</v>
          </cell>
          <cell r="AO22">
            <v>0</v>
          </cell>
          <cell r="AR22">
            <v>0</v>
          </cell>
          <cell r="BB22">
            <v>0</v>
          </cell>
          <cell r="BE22">
            <v>0</v>
          </cell>
        </row>
        <row r="23">
          <cell r="A23" t="str">
            <v>Total Cuenta 51802001 - Código 8060</v>
          </cell>
          <cell r="K23">
            <v>274522809</v>
          </cell>
          <cell r="N23">
            <v>274522809</v>
          </cell>
          <cell r="Q23">
            <v>343977879.43000001</v>
          </cell>
          <cell r="T23">
            <v>363542080.51999998</v>
          </cell>
          <cell r="W23">
            <v>325860447</v>
          </cell>
          <cell r="Z23">
            <v>327988062.90999997</v>
          </cell>
          <cell r="AC23">
            <v>309575451</v>
          </cell>
          <cell r="AF23">
            <v>0</v>
          </cell>
          <cell r="AI23">
            <v>0</v>
          </cell>
          <cell r="AL23">
            <v>0</v>
          </cell>
          <cell r="AO23">
            <v>0</v>
          </cell>
          <cell r="AR23">
            <v>0</v>
          </cell>
          <cell r="BB23">
            <v>0</v>
          </cell>
          <cell r="BD23">
            <v>1109995000</v>
          </cell>
          <cell r="BE23">
            <v>3329984538.8600001</v>
          </cell>
        </row>
        <row r="24">
          <cell r="A24" t="str">
            <v>8106-DGI</v>
          </cell>
          <cell r="K24">
            <v>74543914</v>
          </cell>
          <cell r="N24">
            <v>0</v>
          </cell>
          <cell r="Q24">
            <v>0</v>
          </cell>
          <cell r="T24">
            <v>0</v>
          </cell>
          <cell r="W24">
            <v>0</v>
          </cell>
          <cell r="Z24">
            <v>0</v>
          </cell>
          <cell r="AC24">
            <v>0</v>
          </cell>
          <cell r="AF24">
            <v>0</v>
          </cell>
          <cell r="AI24">
            <v>0</v>
          </cell>
          <cell r="AL24">
            <v>0</v>
          </cell>
          <cell r="AO24">
            <v>0</v>
          </cell>
          <cell r="AR24">
            <v>0</v>
          </cell>
          <cell r="BB24">
            <v>0</v>
          </cell>
          <cell r="BE24">
            <v>74543914</v>
          </cell>
        </row>
        <row r="25">
          <cell r="A25" t="str">
            <v>8106-DGI</v>
          </cell>
          <cell r="K25">
            <v>0</v>
          </cell>
          <cell r="N25">
            <v>0</v>
          </cell>
          <cell r="Q25">
            <v>9396000</v>
          </cell>
          <cell r="T25">
            <v>0</v>
          </cell>
          <cell r="W25">
            <v>0</v>
          </cell>
          <cell r="Z25">
            <v>0</v>
          </cell>
          <cell r="AC25">
            <v>0</v>
          </cell>
          <cell r="AF25">
            <v>0</v>
          </cell>
          <cell r="AI25">
            <v>0</v>
          </cell>
          <cell r="AL25">
            <v>0</v>
          </cell>
          <cell r="AO25">
            <v>0</v>
          </cell>
          <cell r="AR25">
            <v>0</v>
          </cell>
          <cell r="BB25">
            <v>0</v>
          </cell>
          <cell r="BE25">
            <v>9396000</v>
          </cell>
        </row>
        <row r="26">
          <cell r="A26" t="str">
            <v>8106-DGI</v>
          </cell>
          <cell r="K26">
            <v>0</v>
          </cell>
          <cell r="N26">
            <v>0</v>
          </cell>
          <cell r="Q26">
            <v>2000000</v>
          </cell>
          <cell r="T26">
            <v>0</v>
          </cell>
          <cell r="W26">
            <v>0</v>
          </cell>
          <cell r="Z26">
            <v>0</v>
          </cell>
          <cell r="AC26">
            <v>0</v>
          </cell>
          <cell r="AF26">
            <v>0</v>
          </cell>
          <cell r="AI26">
            <v>0</v>
          </cell>
          <cell r="AL26">
            <v>0</v>
          </cell>
          <cell r="AO26">
            <v>0</v>
          </cell>
          <cell r="AR26">
            <v>0</v>
          </cell>
          <cell r="BB26">
            <v>-1.2000002898275852E-3</v>
          </cell>
          <cell r="BE26">
            <v>1999999.9987999997</v>
          </cell>
        </row>
        <row r="27">
          <cell r="A27" t="str">
            <v>8106-DGI</v>
          </cell>
          <cell r="K27">
            <v>0</v>
          </cell>
          <cell r="N27">
            <v>0</v>
          </cell>
          <cell r="Q27">
            <v>0</v>
          </cell>
          <cell r="T27">
            <v>0</v>
          </cell>
          <cell r="W27">
            <v>0</v>
          </cell>
          <cell r="Z27">
            <v>0</v>
          </cell>
          <cell r="AC27">
            <v>0</v>
          </cell>
          <cell r="AF27">
            <v>0</v>
          </cell>
          <cell r="AI27">
            <v>0</v>
          </cell>
          <cell r="AL27">
            <v>0</v>
          </cell>
          <cell r="AO27">
            <v>0</v>
          </cell>
          <cell r="AR27">
            <v>0</v>
          </cell>
          <cell r="BB27">
            <v>0</v>
          </cell>
          <cell r="BD27">
            <v>21937350.969999999</v>
          </cell>
          <cell r="BE27">
            <v>0</v>
          </cell>
        </row>
        <row r="28">
          <cell r="A28" t="str">
            <v>8106-DGI</v>
          </cell>
          <cell r="K28">
            <v>0</v>
          </cell>
          <cell r="N28">
            <v>0</v>
          </cell>
          <cell r="Q28">
            <v>0</v>
          </cell>
          <cell r="T28">
            <v>16587374</v>
          </cell>
          <cell r="W28">
            <v>0</v>
          </cell>
          <cell r="Z28">
            <v>0</v>
          </cell>
          <cell r="AC28">
            <v>0</v>
          </cell>
          <cell r="AF28">
            <v>0</v>
          </cell>
          <cell r="AI28">
            <v>0</v>
          </cell>
          <cell r="AL28">
            <v>0</v>
          </cell>
          <cell r="AO28">
            <v>0</v>
          </cell>
          <cell r="AR28">
            <v>0</v>
          </cell>
          <cell r="BB28">
            <v>0</v>
          </cell>
          <cell r="BE28">
            <v>16587374</v>
          </cell>
        </row>
        <row r="29">
          <cell r="A29" t="str">
            <v>8106-DGI</v>
          </cell>
          <cell r="K29">
            <v>0</v>
          </cell>
          <cell r="N29">
            <v>0</v>
          </cell>
          <cell r="Q29">
            <v>0</v>
          </cell>
          <cell r="T29">
            <v>0</v>
          </cell>
          <cell r="W29">
            <v>0</v>
          </cell>
          <cell r="Z29">
            <v>0</v>
          </cell>
          <cell r="AC29">
            <v>0</v>
          </cell>
          <cell r="AF29">
            <v>0</v>
          </cell>
          <cell r="AI29">
            <v>0</v>
          </cell>
          <cell r="AL29">
            <v>0</v>
          </cell>
          <cell r="AO29">
            <v>0</v>
          </cell>
          <cell r="AR29">
            <v>0</v>
          </cell>
          <cell r="BB29">
            <v>0</v>
          </cell>
          <cell r="BE29">
            <v>0</v>
          </cell>
        </row>
        <row r="30">
          <cell r="A30" t="str">
            <v>8106-DGI</v>
          </cell>
          <cell r="K30">
            <v>36360000</v>
          </cell>
          <cell r="N30">
            <v>37069000</v>
          </cell>
          <cell r="Q30">
            <v>35635000</v>
          </cell>
          <cell r="T30">
            <v>34951000</v>
          </cell>
          <cell r="W30">
            <v>34685000</v>
          </cell>
          <cell r="Z30">
            <v>34037000</v>
          </cell>
          <cell r="AC30">
            <v>36790000</v>
          </cell>
          <cell r="AF30">
            <v>39510000</v>
          </cell>
          <cell r="AI30">
            <v>0</v>
          </cell>
          <cell r="AL30">
            <v>0</v>
          </cell>
          <cell r="AO30">
            <v>0</v>
          </cell>
          <cell r="AR30">
            <v>0</v>
          </cell>
          <cell r="BB30">
            <v>285443000.17164123</v>
          </cell>
          <cell r="BE30">
            <v>574480000.17164123</v>
          </cell>
        </row>
        <row r="31">
          <cell r="A31" t="str">
            <v>8106-DGI</v>
          </cell>
          <cell r="K31">
            <v>0</v>
          </cell>
          <cell r="N31">
            <v>0</v>
          </cell>
          <cell r="Q31">
            <v>0</v>
          </cell>
          <cell r="T31">
            <v>0</v>
          </cell>
          <cell r="W31">
            <v>0</v>
          </cell>
          <cell r="Z31">
            <v>0</v>
          </cell>
          <cell r="AC31">
            <v>0</v>
          </cell>
          <cell r="AF31">
            <v>0</v>
          </cell>
          <cell r="AI31">
            <v>0</v>
          </cell>
          <cell r="AL31">
            <v>0</v>
          </cell>
          <cell r="AO31">
            <v>0</v>
          </cell>
          <cell r="AR31">
            <v>0</v>
          </cell>
          <cell r="BB31">
            <v>0</v>
          </cell>
          <cell r="BE31">
            <v>0</v>
          </cell>
        </row>
        <row r="32">
          <cell r="A32" t="str">
            <v>Total DGI</v>
          </cell>
          <cell r="K32">
            <v>110903914</v>
          </cell>
          <cell r="N32">
            <v>37069000</v>
          </cell>
          <cell r="Q32">
            <v>47031000</v>
          </cell>
          <cell r="T32">
            <v>51538374</v>
          </cell>
          <cell r="W32">
            <v>34685000</v>
          </cell>
          <cell r="Z32">
            <v>34037000</v>
          </cell>
          <cell r="AC32">
            <v>36790000</v>
          </cell>
          <cell r="AF32">
            <v>39510000</v>
          </cell>
          <cell r="AI32">
            <v>0</v>
          </cell>
          <cell r="AL32">
            <v>0</v>
          </cell>
          <cell r="AO32">
            <v>0</v>
          </cell>
          <cell r="AR32">
            <v>0</v>
          </cell>
          <cell r="BB32">
            <v>285443000.17044121</v>
          </cell>
          <cell r="BD32">
            <v>21937350.969999999</v>
          </cell>
          <cell r="BE32">
            <v>489984223.31</v>
          </cell>
        </row>
        <row r="33">
          <cell r="A33" t="str">
            <v>8106-SCC</v>
          </cell>
          <cell r="K33">
            <v>0</v>
          </cell>
          <cell r="N33">
            <v>0</v>
          </cell>
          <cell r="Q33">
            <v>0</v>
          </cell>
          <cell r="T33">
            <v>0</v>
          </cell>
          <cell r="W33">
            <v>0</v>
          </cell>
          <cell r="Z33">
            <v>0</v>
          </cell>
          <cell r="AC33">
            <v>0</v>
          </cell>
          <cell r="AF33">
            <v>0</v>
          </cell>
          <cell r="AI33">
            <v>0</v>
          </cell>
          <cell r="AL33">
            <v>0</v>
          </cell>
          <cell r="AO33">
            <v>0</v>
          </cell>
          <cell r="AR33">
            <v>0</v>
          </cell>
          <cell r="BB33">
            <v>0</v>
          </cell>
          <cell r="BD33">
            <v>0</v>
          </cell>
          <cell r="BE33">
            <v>0</v>
          </cell>
        </row>
        <row r="34">
          <cell r="A34" t="str">
            <v>8106-SCC</v>
          </cell>
          <cell r="K34">
            <v>6915600</v>
          </cell>
          <cell r="N34">
            <v>6915600</v>
          </cell>
          <cell r="Q34">
            <v>6915600</v>
          </cell>
          <cell r="T34">
            <v>6915600</v>
          </cell>
          <cell r="W34">
            <v>6915600</v>
          </cell>
          <cell r="Z34">
            <v>5789819.4299999997</v>
          </cell>
          <cell r="AC34">
            <v>6838389</v>
          </cell>
          <cell r="AF34">
            <v>0</v>
          </cell>
          <cell r="AI34">
            <v>0</v>
          </cell>
          <cell r="AL34">
            <v>0</v>
          </cell>
          <cell r="AO34">
            <v>0</v>
          </cell>
          <cell r="AR34">
            <v>0</v>
          </cell>
          <cell r="BB34">
            <v>41759866.639999986</v>
          </cell>
          <cell r="BE34">
            <v>88966075.069999993</v>
          </cell>
        </row>
        <row r="35">
          <cell r="A35" t="str">
            <v>8106-SCC</v>
          </cell>
          <cell r="K35">
            <v>0</v>
          </cell>
          <cell r="N35">
            <v>0</v>
          </cell>
          <cell r="Q35">
            <v>0</v>
          </cell>
          <cell r="T35">
            <v>26913897.579999998</v>
          </cell>
          <cell r="W35">
            <v>26913893</v>
          </cell>
          <cell r="Z35">
            <v>26913893</v>
          </cell>
          <cell r="AC35">
            <v>26913893</v>
          </cell>
          <cell r="AF35">
            <v>0</v>
          </cell>
          <cell r="AI35">
            <v>0</v>
          </cell>
          <cell r="AL35">
            <v>0</v>
          </cell>
          <cell r="AO35">
            <v>0</v>
          </cell>
          <cell r="AR35">
            <v>0</v>
          </cell>
          <cell r="BB35">
            <v>134569465.00000006</v>
          </cell>
          <cell r="BD35">
            <v>0</v>
          </cell>
          <cell r="BE35">
            <v>242225041.58000004</v>
          </cell>
        </row>
        <row r="36">
          <cell r="A36" t="str">
            <v>8106-SCC</v>
          </cell>
          <cell r="K36">
            <v>12171253</v>
          </cell>
          <cell r="N36">
            <v>12171253</v>
          </cell>
          <cell r="Q36">
            <v>12171253</v>
          </cell>
          <cell r="T36">
            <v>12171253</v>
          </cell>
          <cell r="W36">
            <v>12171253</v>
          </cell>
          <cell r="Z36">
            <v>12171253</v>
          </cell>
          <cell r="AC36">
            <v>12171253</v>
          </cell>
          <cell r="AF36">
            <v>0</v>
          </cell>
          <cell r="AI36">
            <v>0</v>
          </cell>
          <cell r="AL36">
            <v>0</v>
          </cell>
          <cell r="AO36">
            <v>0</v>
          </cell>
          <cell r="AR36">
            <v>0</v>
          </cell>
          <cell r="BB36">
            <v>24312505.995599985</v>
          </cell>
          <cell r="BE36">
            <v>109511276.99559999</v>
          </cell>
        </row>
        <row r="37">
          <cell r="A37" t="str">
            <v>8106-SCC</v>
          </cell>
          <cell r="K37">
            <v>0</v>
          </cell>
          <cell r="N37">
            <v>0</v>
          </cell>
          <cell r="Q37">
            <v>0</v>
          </cell>
          <cell r="T37">
            <v>0</v>
          </cell>
          <cell r="W37">
            <v>0</v>
          </cell>
          <cell r="Z37">
            <v>0</v>
          </cell>
          <cell r="AC37">
            <v>0</v>
          </cell>
          <cell r="AF37">
            <v>0</v>
          </cell>
          <cell r="AI37">
            <v>0</v>
          </cell>
          <cell r="AL37">
            <v>0</v>
          </cell>
          <cell r="AO37">
            <v>0</v>
          </cell>
          <cell r="AR37">
            <v>0</v>
          </cell>
          <cell r="BB37">
            <v>0</v>
          </cell>
          <cell r="BE37">
            <v>0</v>
          </cell>
        </row>
        <row r="38">
          <cell r="A38" t="str">
            <v>8106-SCC</v>
          </cell>
          <cell r="K38">
            <v>0</v>
          </cell>
          <cell r="N38">
            <v>0</v>
          </cell>
          <cell r="Q38">
            <v>0</v>
          </cell>
          <cell r="T38">
            <v>0</v>
          </cell>
          <cell r="W38">
            <v>0</v>
          </cell>
          <cell r="Z38">
            <v>0</v>
          </cell>
          <cell r="AC38">
            <v>60274332</v>
          </cell>
          <cell r="AF38">
            <v>0</v>
          </cell>
          <cell r="AI38">
            <v>0</v>
          </cell>
          <cell r="AL38">
            <v>0</v>
          </cell>
          <cell r="AO38">
            <v>0</v>
          </cell>
          <cell r="AR38">
            <v>0</v>
          </cell>
          <cell r="BB38">
            <v>0</v>
          </cell>
          <cell r="BE38">
            <v>60274332</v>
          </cell>
        </row>
        <row r="39">
          <cell r="A39" t="str">
            <v>8106-SCC</v>
          </cell>
          <cell r="K39">
            <v>0</v>
          </cell>
          <cell r="N39">
            <v>0</v>
          </cell>
          <cell r="Q39">
            <v>0</v>
          </cell>
          <cell r="T39">
            <v>0</v>
          </cell>
          <cell r="W39">
            <v>0</v>
          </cell>
          <cell r="Z39">
            <v>0</v>
          </cell>
          <cell r="AC39">
            <v>0</v>
          </cell>
          <cell r="AF39">
            <v>0</v>
          </cell>
          <cell r="AI39">
            <v>0</v>
          </cell>
          <cell r="AL39">
            <v>0</v>
          </cell>
          <cell r="AO39">
            <v>0</v>
          </cell>
          <cell r="AR39">
            <v>0</v>
          </cell>
          <cell r="BB39">
            <v>0</v>
          </cell>
          <cell r="BE39">
            <v>0</v>
          </cell>
        </row>
        <row r="40">
          <cell r="A40" t="str">
            <v>8106-SCC</v>
          </cell>
          <cell r="K40">
            <v>0</v>
          </cell>
          <cell r="N40">
            <v>0</v>
          </cell>
          <cell r="Q40">
            <v>0</v>
          </cell>
          <cell r="T40">
            <v>0</v>
          </cell>
          <cell r="W40">
            <v>0</v>
          </cell>
          <cell r="Z40">
            <v>0</v>
          </cell>
          <cell r="AC40">
            <v>0</v>
          </cell>
          <cell r="AF40">
            <v>0</v>
          </cell>
          <cell r="AI40">
            <v>0</v>
          </cell>
          <cell r="AL40">
            <v>0</v>
          </cell>
          <cell r="AO40">
            <v>0</v>
          </cell>
          <cell r="AR40">
            <v>0</v>
          </cell>
          <cell r="BB40">
            <v>0</v>
          </cell>
          <cell r="BE40">
            <v>0</v>
          </cell>
        </row>
        <row r="41">
          <cell r="A41" t="str">
            <v>8106-SCC</v>
          </cell>
          <cell r="K41">
            <v>0</v>
          </cell>
          <cell r="N41">
            <v>0</v>
          </cell>
          <cell r="Q41">
            <v>0</v>
          </cell>
          <cell r="T41">
            <v>0</v>
          </cell>
          <cell r="W41">
            <v>0</v>
          </cell>
          <cell r="Z41">
            <v>0</v>
          </cell>
          <cell r="AC41">
            <v>0</v>
          </cell>
          <cell r="AF41">
            <v>0</v>
          </cell>
          <cell r="AI41">
            <v>0</v>
          </cell>
          <cell r="AL41">
            <v>0</v>
          </cell>
          <cell r="AO41">
            <v>0</v>
          </cell>
          <cell r="AR41">
            <v>0</v>
          </cell>
          <cell r="BB41">
            <v>42486644.343340039</v>
          </cell>
          <cell r="BE41">
            <v>42486644.343340039</v>
          </cell>
        </row>
        <row r="42">
          <cell r="A42" t="str">
            <v>8106-SCC</v>
          </cell>
          <cell r="K42">
            <v>10033165.859999999</v>
          </cell>
          <cell r="N42">
            <v>10033165.859999999</v>
          </cell>
          <cell r="Q42">
            <v>10033167</v>
          </cell>
          <cell r="T42">
            <v>10033167</v>
          </cell>
          <cell r="W42">
            <v>10033167</v>
          </cell>
          <cell r="Z42">
            <v>10033167</v>
          </cell>
          <cell r="AC42">
            <v>10033167</v>
          </cell>
          <cell r="AF42">
            <v>0</v>
          </cell>
          <cell r="AI42">
            <v>0</v>
          </cell>
          <cell r="AL42">
            <v>0</v>
          </cell>
          <cell r="AO42">
            <v>0</v>
          </cell>
          <cell r="AR42">
            <v>0</v>
          </cell>
          <cell r="BB42">
            <v>50165836.140000015</v>
          </cell>
          <cell r="BE42">
            <v>120398002.86000001</v>
          </cell>
        </row>
        <row r="43">
          <cell r="A43" t="str">
            <v>8106-SCC</v>
          </cell>
          <cell r="K43">
            <v>8223824.8200000003</v>
          </cell>
          <cell r="N43">
            <v>21889922.800000001</v>
          </cell>
          <cell r="Q43">
            <v>8223822</v>
          </cell>
          <cell r="T43">
            <v>8223822</v>
          </cell>
          <cell r="W43">
            <v>8223822</v>
          </cell>
          <cell r="Z43">
            <v>8223822</v>
          </cell>
          <cell r="AC43">
            <v>8223822</v>
          </cell>
          <cell r="AF43">
            <v>0</v>
          </cell>
          <cell r="AI43">
            <v>0</v>
          </cell>
          <cell r="AL43">
            <v>0</v>
          </cell>
          <cell r="AO43">
            <v>0</v>
          </cell>
          <cell r="AR43">
            <v>0</v>
          </cell>
          <cell r="BB43">
            <v>41119108.863999993</v>
          </cell>
          <cell r="BE43">
            <v>112351966.484</v>
          </cell>
        </row>
        <row r="44">
          <cell r="A44" t="str">
            <v>8106-SCC</v>
          </cell>
          <cell r="K44">
            <v>0</v>
          </cell>
          <cell r="N44">
            <v>0</v>
          </cell>
          <cell r="Q44">
            <v>0</v>
          </cell>
          <cell r="T44">
            <v>0</v>
          </cell>
          <cell r="W44">
            <v>0</v>
          </cell>
          <cell r="Z44">
            <v>0</v>
          </cell>
          <cell r="AC44">
            <v>0</v>
          </cell>
          <cell r="AF44">
            <v>0</v>
          </cell>
          <cell r="AI44">
            <v>0</v>
          </cell>
          <cell r="AL44">
            <v>0</v>
          </cell>
          <cell r="AO44">
            <v>0</v>
          </cell>
          <cell r="AR44">
            <v>0</v>
          </cell>
          <cell r="BB44">
            <v>0</v>
          </cell>
          <cell r="BD44">
            <v>111400484.9902</v>
          </cell>
          <cell r="BE44">
            <v>0</v>
          </cell>
        </row>
        <row r="45">
          <cell r="A45" t="str">
            <v>8106-SCC</v>
          </cell>
          <cell r="K45">
            <v>0</v>
          </cell>
          <cell r="N45">
            <v>0</v>
          </cell>
          <cell r="Q45">
            <v>0</v>
          </cell>
          <cell r="T45">
            <v>0</v>
          </cell>
          <cell r="W45">
            <v>0</v>
          </cell>
          <cell r="Z45">
            <v>0</v>
          </cell>
          <cell r="AC45">
            <v>0</v>
          </cell>
          <cell r="AF45">
            <v>0</v>
          </cell>
          <cell r="AI45">
            <v>0</v>
          </cell>
          <cell r="AL45">
            <v>0</v>
          </cell>
          <cell r="AO45">
            <v>0</v>
          </cell>
          <cell r="AR45">
            <v>0</v>
          </cell>
          <cell r="BB45">
            <v>0</v>
          </cell>
          <cell r="BD45">
            <v>0</v>
          </cell>
          <cell r="BE45">
            <v>0</v>
          </cell>
        </row>
        <row r="46">
          <cell r="A46" t="str">
            <v>8106-SCC</v>
          </cell>
          <cell r="K46">
            <v>0</v>
          </cell>
          <cell r="N46">
            <v>4725698.4000000004</v>
          </cell>
          <cell r="Q46">
            <v>0</v>
          </cell>
          <cell r="T46">
            <v>0</v>
          </cell>
          <cell r="W46">
            <v>0</v>
          </cell>
          <cell r="Z46">
            <v>0</v>
          </cell>
          <cell r="AC46">
            <v>0</v>
          </cell>
          <cell r="AF46">
            <v>0</v>
          </cell>
          <cell r="AI46">
            <v>0</v>
          </cell>
          <cell r="AL46">
            <v>0</v>
          </cell>
          <cell r="AO46">
            <v>0</v>
          </cell>
          <cell r="AR46">
            <v>0</v>
          </cell>
          <cell r="BB46">
            <v>0</v>
          </cell>
          <cell r="BE46">
            <v>4725698.4000000004</v>
          </cell>
        </row>
        <row r="47">
          <cell r="A47" t="str">
            <v>8106-SCC</v>
          </cell>
          <cell r="K47">
            <v>0</v>
          </cell>
          <cell r="N47">
            <v>0</v>
          </cell>
          <cell r="Q47">
            <v>0</v>
          </cell>
          <cell r="T47">
            <v>0</v>
          </cell>
          <cell r="W47">
            <v>0</v>
          </cell>
          <cell r="Z47">
            <v>0</v>
          </cell>
          <cell r="AC47">
            <v>0</v>
          </cell>
          <cell r="AF47">
            <v>0</v>
          </cell>
          <cell r="AI47">
            <v>0</v>
          </cell>
          <cell r="AL47">
            <v>0</v>
          </cell>
          <cell r="AO47">
            <v>0</v>
          </cell>
          <cell r="AR47">
            <v>0</v>
          </cell>
          <cell r="BB47">
            <v>0</v>
          </cell>
          <cell r="BD47">
            <v>43440376</v>
          </cell>
          <cell r="BE47">
            <v>50516944.719999999</v>
          </cell>
        </row>
        <row r="48">
          <cell r="A48" t="str">
            <v>8106-SCC</v>
          </cell>
          <cell r="K48">
            <v>0</v>
          </cell>
          <cell r="N48">
            <v>0</v>
          </cell>
          <cell r="Q48">
            <v>0</v>
          </cell>
          <cell r="T48">
            <v>0</v>
          </cell>
          <cell r="W48">
            <v>0</v>
          </cell>
          <cell r="Z48">
            <v>0</v>
          </cell>
          <cell r="AC48">
            <v>0</v>
          </cell>
          <cell r="AF48">
            <v>0</v>
          </cell>
          <cell r="AI48">
            <v>0</v>
          </cell>
          <cell r="AL48">
            <v>0</v>
          </cell>
          <cell r="AO48">
            <v>0</v>
          </cell>
          <cell r="AR48">
            <v>0</v>
          </cell>
          <cell r="BB48">
            <v>0</v>
          </cell>
          <cell r="BD48">
            <v>76020658</v>
          </cell>
          <cell r="BE48">
            <v>120398001.72</v>
          </cell>
        </row>
        <row r="49">
          <cell r="A49" t="str">
            <v>8106-SCC</v>
          </cell>
          <cell r="K49">
            <v>0</v>
          </cell>
          <cell r="N49">
            <v>0</v>
          </cell>
          <cell r="Q49">
            <v>0</v>
          </cell>
          <cell r="T49">
            <v>0</v>
          </cell>
          <cell r="W49">
            <v>0</v>
          </cell>
          <cell r="Z49">
            <v>0</v>
          </cell>
          <cell r="AC49">
            <v>0</v>
          </cell>
          <cell r="AF49">
            <v>0</v>
          </cell>
          <cell r="AI49">
            <v>0</v>
          </cell>
          <cell r="AL49">
            <v>0</v>
          </cell>
          <cell r="AO49">
            <v>0</v>
          </cell>
          <cell r="AR49">
            <v>0</v>
          </cell>
          <cell r="BB49">
            <v>0</v>
          </cell>
          <cell r="BD49">
            <v>32554217.774400003</v>
          </cell>
          <cell r="BE49">
            <v>5216504.87</v>
          </cell>
        </row>
        <row r="50">
          <cell r="A50" t="str">
            <v>8106-SCC</v>
          </cell>
          <cell r="K50">
            <v>0</v>
          </cell>
          <cell r="N50">
            <v>0</v>
          </cell>
          <cell r="Q50">
            <v>0</v>
          </cell>
          <cell r="T50">
            <v>0</v>
          </cell>
          <cell r="W50">
            <v>0</v>
          </cell>
          <cell r="Z50">
            <v>0</v>
          </cell>
          <cell r="AC50">
            <v>0</v>
          </cell>
          <cell r="AF50">
            <v>0</v>
          </cell>
          <cell r="AI50">
            <v>0</v>
          </cell>
          <cell r="AL50">
            <v>0</v>
          </cell>
          <cell r="AO50">
            <v>0</v>
          </cell>
          <cell r="AR50">
            <v>0</v>
          </cell>
          <cell r="BB50">
            <v>0</v>
          </cell>
          <cell r="BD50">
            <v>6364015.0839999998</v>
          </cell>
          <cell r="BE50">
            <v>112351967.62</v>
          </cell>
        </row>
        <row r="51">
          <cell r="A51" t="str">
            <v>8106-SCC</v>
          </cell>
          <cell r="K51">
            <v>0</v>
          </cell>
          <cell r="N51">
            <v>0</v>
          </cell>
          <cell r="Q51">
            <v>0</v>
          </cell>
          <cell r="T51">
            <v>0</v>
          </cell>
          <cell r="W51">
            <v>0</v>
          </cell>
          <cell r="Z51">
            <v>0</v>
          </cell>
          <cell r="AC51">
            <v>0</v>
          </cell>
          <cell r="AF51">
            <v>0</v>
          </cell>
          <cell r="AI51">
            <v>0</v>
          </cell>
          <cell r="AL51">
            <v>0</v>
          </cell>
          <cell r="AO51">
            <v>0</v>
          </cell>
          <cell r="AR51">
            <v>0</v>
          </cell>
          <cell r="BB51">
            <v>0</v>
          </cell>
          <cell r="BE51">
            <v>0</v>
          </cell>
        </row>
        <row r="52">
          <cell r="A52" t="str">
            <v>Total DTIN-SCC</v>
          </cell>
          <cell r="K52">
            <v>37343843.68</v>
          </cell>
          <cell r="N52">
            <v>55735640.059999995</v>
          </cell>
          <cell r="Q52">
            <v>37343842</v>
          </cell>
          <cell r="T52">
            <v>64257739.579999998</v>
          </cell>
          <cell r="W52">
            <v>64257735</v>
          </cell>
          <cell r="Z52">
            <v>63131954.43</v>
          </cell>
          <cell r="AC52">
            <v>124454856</v>
          </cell>
          <cell r="AF52">
            <v>0</v>
          </cell>
          <cell r="AI52">
            <v>0</v>
          </cell>
          <cell r="AL52">
            <v>0</v>
          </cell>
          <cell r="AO52">
            <v>0</v>
          </cell>
          <cell r="AR52">
            <v>0</v>
          </cell>
          <cell r="BB52">
            <v>334413426.98294008</v>
          </cell>
          <cell r="BD52">
            <v>269779751.84859997</v>
          </cell>
          <cell r="BE52">
            <v>1050718789.58154</v>
          </cell>
        </row>
        <row r="53">
          <cell r="A53" t="str">
            <v>8106-ST</v>
          </cell>
          <cell r="K53">
            <v>9482000</v>
          </cell>
          <cell r="N53">
            <v>9482000</v>
          </cell>
          <cell r="Q53">
            <v>9482000</v>
          </cell>
          <cell r="T53">
            <v>9482000</v>
          </cell>
          <cell r="W53">
            <v>9482000</v>
          </cell>
          <cell r="Z53">
            <v>9482000</v>
          </cell>
          <cell r="AC53">
            <v>9482000</v>
          </cell>
          <cell r="AF53">
            <v>0</v>
          </cell>
          <cell r="AI53">
            <v>0</v>
          </cell>
          <cell r="AL53">
            <v>0</v>
          </cell>
          <cell r="AO53">
            <v>0</v>
          </cell>
          <cell r="AR53">
            <v>0</v>
          </cell>
          <cell r="BB53">
            <v>0</v>
          </cell>
          <cell r="BE53">
            <v>66374000</v>
          </cell>
        </row>
        <row r="54">
          <cell r="A54" t="str">
            <v>8106-ST</v>
          </cell>
          <cell r="K54">
            <v>0</v>
          </cell>
          <cell r="N54">
            <v>0</v>
          </cell>
          <cell r="Q54">
            <v>0</v>
          </cell>
          <cell r="T54">
            <v>0</v>
          </cell>
          <cell r="W54">
            <v>0</v>
          </cell>
          <cell r="Z54">
            <v>0</v>
          </cell>
          <cell r="AC54">
            <v>0</v>
          </cell>
          <cell r="AF54">
            <v>0</v>
          </cell>
          <cell r="AI54">
            <v>0</v>
          </cell>
          <cell r="AL54">
            <v>0</v>
          </cell>
          <cell r="AO54">
            <v>0</v>
          </cell>
          <cell r="AR54">
            <v>0</v>
          </cell>
          <cell r="BB54">
            <v>0</v>
          </cell>
          <cell r="BD54">
            <v>13032112.799999999</v>
          </cell>
          <cell r="BE54">
            <v>4725698.4000000004</v>
          </cell>
        </row>
        <row r="55">
          <cell r="A55" t="str">
            <v>8106-ST</v>
          </cell>
          <cell r="K55">
            <v>0</v>
          </cell>
          <cell r="N55">
            <v>0</v>
          </cell>
          <cell r="Q55">
            <v>0</v>
          </cell>
          <cell r="T55">
            <v>0</v>
          </cell>
          <cell r="W55">
            <v>0</v>
          </cell>
          <cell r="Z55">
            <v>0</v>
          </cell>
          <cell r="AC55">
            <v>0</v>
          </cell>
          <cell r="AF55">
            <v>0</v>
          </cell>
          <cell r="AI55">
            <v>0</v>
          </cell>
          <cell r="AL55">
            <v>0</v>
          </cell>
          <cell r="AO55">
            <v>0</v>
          </cell>
          <cell r="AR55">
            <v>0</v>
          </cell>
          <cell r="BB55">
            <v>0</v>
          </cell>
          <cell r="BD55">
            <v>0</v>
          </cell>
          <cell r="BE55">
            <v>0</v>
          </cell>
        </row>
        <row r="56">
          <cell r="A56" t="str">
            <v>Total DTIN-ST</v>
          </cell>
          <cell r="K56">
            <v>9482000</v>
          </cell>
          <cell r="N56">
            <v>9482000</v>
          </cell>
          <cell r="Q56">
            <v>9482000</v>
          </cell>
          <cell r="T56">
            <v>9482000</v>
          </cell>
          <cell r="W56">
            <v>9482000</v>
          </cell>
          <cell r="Z56">
            <v>9482000</v>
          </cell>
          <cell r="AC56">
            <v>9482000</v>
          </cell>
          <cell r="AF56">
            <v>0</v>
          </cell>
          <cell r="AI56">
            <v>0</v>
          </cell>
          <cell r="AL56">
            <v>0</v>
          </cell>
          <cell r="AO56">
            <v>0</v>
          </cell>
          <cell r="AR56">
            <v>0</v>
          </cell>
          <cell r="BB56">
            <v>0</v>
          </cell>
          <cell r="BD56">
            <v>13032112.799999999</v>
          </cell>
          <cell r="BE56">
            <v>79406112.799999997</v>
          </cell>
        </row>
        <row r="57">
          <cell r="A57" t="str">
            <v>8106-DSI</v>
          </cell>
          <cell r="K57">
            <v>0</v>
          </cell>
          <cell r="N57">
            <v>0</v>
          </cell>
          <cell r="Q57">
            <v>0</v>
          </cell>
          <cell r="T57">
            <v>0</v>
          </cell>
          <cell r="W57">
            <v>0</v>
          </cell>
          <cell r="Z57">
            <v>0</v>
          </cell>
          <cell r="AC57">
            <v>0</v>
          </cell>
          <cell r="AF57">
            <v>0</v>
          </cell>
          <cell r="AI57">
            <v>0</v>
          </cell>
          <cell r="AL57">
            <v>0</v>
          </cell>
          <cell r="AO57">
            <v>0</v>
          </cell>
          <cell r="AR57">
            <v>0</v>
          </cell>
          <cell r="BB57">
            <v>0</v>
          </cell>
          <cell r="BE57">
            <v>0</v>
          </cell>
        </row>
        <row r="58">
          <cell r="A58" t="str">
            <v>8106-DSI</v>
          </cell>
          <cell r="K58">
            <v>0</v>
          </cell>
          <cell r="N58">
            <v>0</v>
          </cell>
          <cell r="Q58">
            <v>0</v>
          </cell>
          <cell r="T58">
            <v>0</v>
          </cell>
          <cell r="W58">
            <v>0</v>
          </cell>
          <cell r="Z58">
            <v>0</v>
          </cell>
          <cell r="AC58">
            <v>0</v>
          </cell>
          <cell r="AF58">
            <v>0</v>
          </cell>
          <cell r="AI58">
            <v>0</v>
          </cell>
          <cell r="AL58">
            <v>0</v>
          </cell>
          <cell r="AO58">
            <v>0</v>
          </cell>
          <cell r="AR58">
            <v>0</v>
          </cell>
          <cell r="BB58">
            <v>4782563.9999999981</v>
          </cell>
          <cell r="BD58">
            <v>0</v>
          </cell>
          <cell r="BE58">
            <v>4782563.9999999981</v>
          </cell>
        </row>
        <row r="59">
          <cell r="A59" t="str">
            <v>8106-DSI</v>
          </cell>
          <cell r="K59">
            <v>50861052.740000002</v>
          </cell>
          <cell r="N59">
            <v>5424460</v>
          </cell>
          <cell r="Q59">
            <v>5424460</v>
          </cell>
          <cell r="T59">
            <v>5424460</v>
          </cell>
          <cell r="W59">
            <v>5424460</v>
          </cell>
          <cell r="Z59">
            <v>5424460</v>
          </cell>
          <cell r="AC59">
            <v>5424460</v>
          </cell>
          <cell r="AF59">
            <v>0</v>
          </cell>
          <cell r="AI59">
            <v>0</v>
          </cell>
          <cell r="AL59">
            <v>0</v>
          </cell>
          <cell r="AO59">
            <v>0</v>
          </cell>
          <cell r="AR59">
            <v>0</v>
          </cell>
          <cell r="BB59">
            <v>27122300</v>
          </cell>
          <cell r="BE59">
            <v>110530112.74000001</v>
          </cell>
        </row>
        <row r="60">
          <cell r="A60" t="str">
            <v>8106-DSI</v>
          </cell>
          <cell r="K60">
            <v>12634586</v>
          </cell>
          <cell r="N60">
            <v>12634586</v>
          </cell>
          <cell r="Q60">
            <v>12634586</v>
          </cell>
          <cell r="T60">
            <v>12634586</v>
          </cell>
          <cell r="W60">
            <v>33850536</v>
          </cell>
          <cell r="Z60">
            <v>12634586</v>
          </cell>
          <cell r="AC60">
            <v>12634586</v>
          </cell>
          <cell r="AF60">
            <v>0</v>
          </cell>
          <cell r="AI60">
            <v>0</v>
          </cell>
          <cell r="AL60">
            <v>0</v>
          </cell>
          <cell r="AO60">
            <v>0</v>
          </cell>
          <cell r="AR60">
            <v>0</v>
          </cell>
          <cell r="BB60">
            <v>95673632.724999905</v>
          </cell>
          <cell r="BE60">
            <v>205331684.7249999</v>
          </cell>
        </row>
        <row r="61">
          <cell r="A61" t="str">
            <v>8106-DSI</v>
          </cell>
          <cell r="K61">
            <v>0</v>
          </cell>
          <cell r="N61">
            <v>0</v>
          </cell>
          <cell r="Q61">
            <v>0</v>
          </cell>
          <cell r="T61">
            <v>0</v>
          </cell>
          <cell r="W61">
            <v>0</v>
          </cell>
          <cell r="Z61">
            <v>0</v>
          </cell>
          <cell r="AC61">
            <v>0</v>
          </cell>
          <cell r="AF61">
            <v>0</v>
          </cell>
          <cell r="AI61">
            <v>0</v>
          </cell>
          <cell r="AL61">
            <v>0</v>
          </cell>
          <cell r="AO61">
            <v>0</v>
          </cell>
          <cell r="AR61">
            <v>0</v>
          </cell>
          <cell r="BB61">
            <v>0</v>
          </cell>
          <cell r="BD61">
            <v>0</v>
          </cell>
          <cell r="BE61">
            <v>0</v>
          </cell>
        </row>
        <row r="62">
          <cell r="A62" t="str">
            <v>8106-DSI</v>
          </cell>
          <cell r="K62">
            <v>0</v>
          </cell>
          <cell r="N62">
            <v>0</v>
          </cell>
          <cell r="Q62">
            <v>40558480</v>
          </cell>
          <cell r="T62">
            <v>16552024</v>
          </cell>
          <cell r="W62">
            <v>16552024</v>
          </cell>
          <cell r="Z62">
            <v>37064864</v>
          </cell>
          <cell r="AC62">
            <v>16552024</v>
          </cell>
          <cell r="AF62">
            <v>0</v>
          </cell>
          <cell r="AI62">
            <v>0</v>
          </cell>
          <cell r="AL62">
            <v>0</v>
          </cell>
          <cell r="AO62">
            <v>0</v>
          </cell>
          <cell r="AR62">
            <v>0</v>
          </cell>
          <cell r="BB62">
            <v>82760185.077230647</v>
          </cell>
          <cell r="BE62">
            <v>210039601.07723063</v>
          </cell>
        </row>
        <row r="63">
          <cell r="A63" t="str">
            <v>8106-DSI</v>
          </cell>
          <cell r="K63">
            <v>0</v>
          </cell>
          <cell r="N63">
            <v>0</v>
          </cell>
          <cell r="Q63">
            <v>0</v>
          </cell>
          <cell r="T63">
            <v>0</v>
          </cell>
          <cell r="W63">
            <v>0</v>
          </cell>
          <cell r="Z63">
            <v>0</v>
          </cell>
          <cell r="AC63">
            <v>0</v>
          </cell>
          <cell r="AF63">
            <v>0</v>
          </cell>
          <cell r="AI63">
            <v>0</v>
          </cell>
          <cell r="AL63">
            <v>0</v>
          </cell>
          <cell r="AO63">
            <v>0</v>
          </cell>
          <cell r="AR63">
            <v>0</v>
          </cell>
          <cell r="BB63">
            <v>0</v>
          </cell>
          <cell r="BD63">
            <v>97161640.986666679</v>
          </cell>
          <cell r="BE63">
            <v>97161640.986666679</v>
          </cell>
        </row>
        <row r="64">
          <cell r="A64" t="str">
            <v>8106-DSI</v>
          </cell>
          <cell r="K64">
            <v>0</v>
          </cell>
          <cell r="N64">
            <v>0</v>
          </cell>
          <cell r="Q64">
            <v>0</v>
          </cell>
          <cell r="T64">
            <v>0</v>
          </cell>
          <cell r="W64">
            <v>0</v>
          </cell>
          <cell r="Z64">
            <v>0</v>
          </cell>
          <cell r="AC64">
            <v>0</v>
          </cell>
          <cell r="AF64">
            <v>0</v>
          </cell>
          <cell r="AI64">
            <v>0</v>
          </cell>
          <cell r="AL64">
            <v>0</v>
          </cell>
          <cell r="AO64">
            <v>0</v>
          </cell>
          <cell r="AR64">
            <v>0</v>
          </cell>
          <cell r="BB64">
            <v>0</v>
          </cell>
          <cell r="BD64">
            <v>0</v>
          </cell>
          <cell r="BE64">
            <v>0</v>
          </cell>
        </row>
        <row r="65">
          <cell r="A65" t="str">
            <v>8106-DSI</v>
          </cell>
          <cell r="K65">
            <v>0</v>
          </cell>
          <cell r="N65">
            <v>0</v>
          </cell>
          <cell r="Q65">
            <v>0</v>
          </cell>
          <cell r="T65">
            <v>0</v>
          </cell>
          <cell r="W65">
            <v>0</v>
          </cell>
          <cell r="Z65">
            <v>13456000</v>
          </cell>
          <cell r="AC65">
            <v>0</v>
          </cell>
          <cell r="AF65">
            <v>0</v>
          </cell>
          <cell r="AI65">
            <v>0</v>
          </cell>
          <cell r="AL65">
            <v>0</v>
          </cell>
          <cell r="AO65">
            <v>0</v>
          </cell>
          <cell r="AR65">
            <v>0</v>
          </cell>
          <cell r="BB65">
            <v>0</v>
          </cell>
          <cell r="BE65">
            <v>13456000</v>
          </cell>
        </row>
        <row r="66">
          <cell r="A66" t="str">
            <v>8106-DSI</v>
          </cell>
          <cell r="K66">
            <v>0</v>
          </cell>
          <cell r="N66">
            <v>0</v>
          </cell>
          <cell r="Q66">
            <v>0</v>
          </cell>
          <cell r="T66">
            <v>0</v>
          </cell>
          <cell r="W66">
            <v>0</v>
          </cell>
          <cell r="Z66">
            <v>0</v>
          </cell>
          <cell r="AC66">
            <v>0</v>
          </cell>
          <cell r="AF66">
            <v>0</v>
          </cell>
          <cell r="AI66">
            <v>0</v>
          </cell>
          <cell r="AL66">
            <v>0</v>
          </cell>
          <cell r="AO66">
            <v>0</v>
          </cell>
          <cell r="AR66">
            <v>0</v>
          </cell>
          <cell r="BB66">
            <v>0</v>
          </cell>
          <cell r="BD66">
            <v>5544800</v>
          </cell>
          <cell r="BE66">
            <v>7632799.9999999991</v>
          </cell>
        </row>
        <row r="67">
          <cell r="A67" t="str">
            <v>8106-DSI</v>
          </cell>
          <cell r="K67">
            <v>0</v>
          </cell>
          <cell r="N67">
            <v>0</v>
          </cell>
          <cell r="Q67">
            <v>0</v>
          </cell>
          <cell r="T67">
            <v>0</v>
          </cell>
          <cell r="W67">
            <v>0</v>
          </cell>
          <cell r="Z67">
            <v>0</v>
          </cell>
          <cell r="AC67">
            <v>0</v>
          </cell>
          <cell r="AF67">
            <v>0</v>
          </cell>
          <cell r="AI67">
            <v>0</v>
          </cell>
          <cell r="AL67">
            <v>0</v>
          </cell>
          <cell r="AO67">
            <v>0</v>
          </cell>
          <cell r="AR67">
            <v>0</v>
          </cell>
          <cell r="BB67">
            <v>0</v>
          </cell>
          <cell r="BD67">
            <v>53824000</v>
          </cell>
          <cell r="BE67">
            <v>53824000</v>
          </cell>
        </row>
        <row r="68">
          <cell r="A68" t="str">
            <v>8106-DSI</v>
          </cell>
          <cell r="K68">
            <v>0</v>
          </cell>
          <cell r="N68">
            <v>0</v>
          </cell>
          <cell r="Q68">
            <v>0</v>
          </cell>
          <cell r="T68">
            <v>0</v>
          </cell>
          <cell r="W68">
            <v>0</v>
          </cell>
          <cell r="Z68">
            <v>0</v>
          </cell>
          <cell r="AC68">
            <v>0</v>
          </cell>
          <cell r="AF68">
            <v>0</v>
          </cell>
          <cell r="AI68">
            <v>0</v>
          </cell>
          <cell r="AL68">
            <v>0</v>
          </cell>
          <cell r="AO68">
            <v>0</v>
          </cell>
          <cell r="AR68">
            <v>0</v>
          </cell>
          <cell r="BB68">
            <v>0</v>
          </cell>
          <cell r="BD68">
            <v>17261464.0625</v>
          </cell>
          <cell r="BE68">
            <v>0</v>
          </cell>
        </row>
        <row r="69">
          <cell r="A69" t="str">
            <v>8106-DSI</v>
          </cell>
          <cell r="K69">
            <v>0</v>
          </cell>
          <cell r="N69">
            <v>0</v>
          </cell>
          <cell r="Q69">
            <v>0</v>
          </cell>
          <cell r="T69">
            <v>0</v>
          </cell>
          <cell r="W69">
            <v>0</v>
          </cell>
          <cell r="Z69">
            <v>0</v>
          </cell>
          <cell r="AC69">
            <v>0</v>
          </cell>
          <cell r="AF69">
            <v>0</v>
          </cell>
          <cell r="AI69">
            <v>0</v>
          </cell>
          <cell r="AL69">
            <v>0</v>
          </cell>
          <cell r="AO69">
            <v>0</v>
          </cell>
          <cell r="AR69">
            <v>0</v>
          </cell>
          <cell r="BB69">
            <v>0</v>
          </cell>
          <cell r="BD69">
            <v>8119999.9999999991</v>
          </cell>
          <cell r="BE69">
            <v>8119999.9999999991</v>
          </cell>
        </row>
        <row r="70">
          <cell r="A70" t="str">
            <v>8106-DSI</v>
          </cell>
          <cell r="K70">
            <v>0</v>
          </cell>
          <cell r="N70">
            <v>0</v>
          </cell>
          <cell r="Q70">
            <v>0</v>
          </cell>
          <cell r="T70">
            <v>0</v>
          </cell>
          <cell r="W70">
            <v>0</v>
          </cell>
          <cell r="Z70">
            <v>0</v>
          </cell>
          <cell r="AC70">
            <v>0</v>
          </cell>
          <cell r="AF70">
            <v>0</v>
          </cell>
          <cell r="AI70">
            <v>0</v>
          </cell>
          <cell r="AL70">
            <v>0</v>
          </cell>
          <cell r="AO70">
            <v>0</v>
          </cell>
          <cell r="AR70">
            <v>0</v>
          </cell>
          <cell r="BB70">
            <v>0</v>
          </cell>
          <cell r="BE70">
            <v>0</v>
          </cell>
        </row>
        <row r="71">
          <cell r="A71" t="str">
            <v>8106-DSI</v>
          </cell>
          <cell r="K71">
            <v>0</v>
          </cell>
          <cell r="N71">
            <v>0</v>
          </cell>
          <cell r="Q71">
            <v>0</v>
          </cell>
          <cell r="T71">
            <v>0</v>
          </cell>
          <cell r="W71">
            <v>0</v>
          </cell>
          <cell r="Z71">
            <v>0</v>
          </cell>
          <cell r="AC71">
            <v>0</v>
          </cell>
          <cell r="AF71">
            <v>0</v>
          </cell>
          <cell r="AI71">
            <v>0</v>
          </cell>
          <cell r="AL71">
            <v>0</v>
          </cell>
          <cell r="AO71">
            <v>0</v>
          </cell>
          <cell r="AR71">
            <v>0</v>
          </cell>
          <cell r="BB71">
            <v>0</v>
          </cell>
          <cell r="BE71">
            <v>0</v>
          </cell>
        </row>
        <row r="72">
          <cell r="A72" t="str">
            <v>Total DSI</v>
          </cell>
          <cell r="K72">
            <v>63495638.740000002</v>
          </cell>
          <cell r="N72">
            <v>18059046</v>
          </cell>
          <cell r="Q72">
            <v>58617526</v>
          </cell>
          <cell r="T72">
            <v>34611070</v>
          </cell>
          <cell r="W72">
            <v>55827020</v>
          </cell>
          <cell r="Z72">
            <v>68579910</v>
          </cell>
          <cell r="AC72">
            <v>34611070</v>
          </cell>
          <cell r="AF72">
            <v>0</v>
          </cell>
          <cell r="AI72">
            <v>0</v>
          </cell>
          <cell r="AL72">
            <v>0</v>
          </cell>
          <cell r="AO72">
            <v>0</v>
          </cell>
          <cell r="AR72">
            <v>0</v>
          </cell>
          <cell r="BB72">
            <v>210338681.80223054</v>
          </cell>
          <cell r="BD72">
            <v>181911905.04916668</v>
          </cell>
          <cell r="BE72">
            <v>9301868.7799999993</v>
          </cell>
        </row>
        <row r="73">
          <cell r="A73" t="str">
            <v>8106-USCI</v>
          </cell>
          <cell r="K73">
            <v>0</v>
          </cell>
          <cell r="N73">
            <v>0</v>
          </cell>
          <cell r="Q73">
            <v>0</v>
          </cell>
          <cell r="T73">
            <v>0</v>
          </cell>
          <cell r="W73">
            <v>0</v>
          </cell>
          <cell r="Z73">
            <v>0</v>
          </cell>
          <cell r="AC73">
            <v>0</v>
          </cell>
          <cell r="AF73">
            <v>0</v>
          </cell>
          <cell r="AI73">
            <v>0</v>
          </cell>
          <cell r="AL73">
            <v>0</v>
          </cell>
          <cell r="AO73">
            <v>0</v>
          </cell>
          <cell r="AR73">
            <v>0</v>
          </cell>
          <cell r="BB73">
            <v>0</v>
          </cell>
          <cell r="BE73">
            <v>0</v>
          </cell>
        </row>
        <row r="74">
          <cell r="A74" t="str">
            <v>8106-USCI</v>
          </cell>
          <cell r="K74">
            <v>0</v>
          </cell>
          <cell r="N74">
            <v>0</v>
          </cell>
          <cell r="Q74">
            <v>0</v>
          </cell>
          <cell r="T74">
            <v>0</v>
          </cell>
          <cell r="W74">
            <v>0</v>
          </cell>
          <cell r="Z74">
            <v>0</v>
          </cell>
          <cell r="AC74">
            <v>0</v>
          </cell>
          <cell r="AF74">
            <v>0</v>
          </cell>
          <cell r="AI74">
            <v>0</v>
          </cell>
          <cell r="AL74">
            <v>0</v>
          </cell>
          <cell r="AO74">
            <v>0</v>
          </cell>
          <cell r="AR74">
            <v>0</v>
          </cell>
          <cell r="BB74">
            <v>4.9999356269836426E-4</v>
          </cell>
          <cell r="BE74">
            <v>4.9999356269836426E-4</v>
          </cell>
        </row>
        <row r="75">
          <cell r="A75" t="str">
            <v>8106-USCI</v>
          </cell>
          <cell r="K75">
            <v>0</v>
          </cell>
          <cell r="N75">
            <v>0</v>
          </cell>
          <cell r="Q75">
            <v>0</v>
          </cell>
          <cell r="T75">
            <v>63412210.780000001</v>
          </cell>
          <cell r="W75">
            <v>0</v>
          </cell>
          <cell r="Z75">
            <v>0</v>
          </cell>
          <cell r="AC75">
            <v>0</v>
          </cell>
          <cell r="AF75">
            <v>0</v>
          </cell>
          <cell r="AI75">
            <v>0</v>
          </cell>
          <cell r="AL75">
            <v>0</v>
          </cell>
          <cell r="AO75">
            <v>0</v>
          </cell>
          <cell r="AR75">
            <v>0</v>
          </cell>
          <cell r="BB75">
            <v>0</v>
          </cell>
          <cell r="BE75">
            <v>63412210.780000001</v>
          </cell>
        </row>
        <row r="76">
          <cell r="A76" t="str">
            <v>8106-USCI</v>
          </cell>
          <cell r="K76">
            <v>0</v>
          </cell>
          <cell r="N76">
            <v>26539817</v>
          </cell>
          <cell r="Q76">
            <v>13269905</v>
          </cell>
          <cell r="T76">
            <v>13269905</v>
          </cell>
          <cell r="W76">
            <v>13269905</v>
          </cell>
          <cell r="Z76">
            <v>13269905</v>
          </cell>
          <cell r="AC76">
            <v>13269905</v>
          </cell>
          <cell r="AF76">
            <v>0</v>
          </cell>
          <cell r="AI76">
            <v>0</v>
          </cell>
          <cell r="AL76">
            <v>0</v>
          </cell>
          <cell r="AO76">
            <v>0</v>
          </cell>
          <cell r="AR76">
            <v>0</v>
          </cell>
          <cell r="BB76">
            <v>66349524.600000024</v>
          </cell>
          <cell r="BE76">
            <v>159238866.60000002</v>
          </cell>
        </row>
        <row r="77">
          <cell r="A77" t="str">
            <v>8106-USCI</v>
          </cell>
          <cell r="K77">
            <v>0</v>
          </cell>
          <cell r="N77">
            <v>0</v>
          </cell>
          <cell r="Q77">
            <v>0</v>
          </cell>
          <cell r="T77">
            <v>0</v>
          </cell>
          <cell r="W77">
            <v>0</v>
          </cell>
          <cell r="Z77">
            <v>0</v>
          </cell>
          <cell r="AC77">
            <v>0</v>
          </cell>
          <cell r="AF77">
            <v>0</v>
          </cell>
          <cell r="AI77">
            <v>0</v>
          </cell>
          <cell r="AL77">
            <v>0</v>
          </cell>
          <cell r="AO77">
            <v>0</v>
          </cell>
          <cell r="AR77">
            <v>0</v>
          </cell>
          <cell r="BB77">
            <v>0</v>
          </cell>
          <cell r="BE77">
            <v>0</v>
          </cell>
        </row>
        <row r="78">
          <cell r="A78" t="str">
            <v>8106-USCI</v>
          </cell>
          <cell r="K78">
            <v>0</v>
          </cell>
          <cell r="N78">
            <v>0</v>
          </cell>
          <cell r="Q78">
            <v>0</v>
          </cell>
          <cell r="T78">
            <v>0</v>
          </cell>
          <cell r="W78">
            <v>0</v>
          </cell>
          <cell r="Z78">
            <v>53297442</v>
          </cell>
          <cell r="AC78">
            <v>0</v>
          </cell>
          <cell r="AF78">
            <v>0</v>
          </cell>
          <cell r="AI78">
            <v>0</v>
          </cell>
          <cell r="AL78">
            <v>0</v>
          </cell>
          <cell r="AO78">
            <v>0</v>
          </cell>
          <cell r="AR78">
            <v>0</v>
          </cell>
          <cell r="BB78">
            <v>0</v>
          </cell>
          <cell r="BD78">
            <v>0</v>
          </cell>
          <cell r="BE78">
            <v>53297442</v>
          </cell>
        </row>
        <row r="79">
          <cell r="A79" t="str">
            <v>8106-USCI</v>
          </cell>
          <cell r="K79">
            <v>0</v>
          </cell>
          <cell r="N79">
            <v>0</v>
          </cell>
          <cell r="Q79">
            <v>0</v>
          </cell>
          <cell r="T79">
            <v>0</v>
          </cell>
          <cell r="W79">
            <v>0</v>
          </cell>
          <cell r="Z79">
            <v>0</v>
          </cell>
          <cell r="AC79">
            <v>0</v>
          </cell>
          <cell r="AF79">
            <v>0</v>
          </cell>
          <cell r="AI79">
            <v>0</v>
          </cell>
          <cell r="AL79">
            <v>0</v>
          </cell>
          <cell r="AO79">
            <v>0</v>
          </cell>
          <cell r="AR79">
            <v>0</v>
          </cell>
          <cell r="BB79">
            <v>0</v>
          </cell>
          <cell r="BD79">
            <v>0</v>
          </cell>
          <cell r="BE79">
            <v>0</v>
          </cell>
        </row>
        <row r="80">
          <cell r="A80" t="str">
            <v>8106-USCI</v>
          </cell>
          <cell r="K80">
            <v>0</v>
          </cell>
          <cell r="N80">
            <v>0</v>
          </cell>
          <cell r="Q80">
            <v>0</v>
          </cell>
          <cell r="T80">
            <v>0</v>
          </cell>
          <cell r="W80">
            <v>3480000</v>
          </cell>
          <cell r="Z80">
            <v>0</v>
          </cell>
          <cell r="AC80">
            <v>0</v>
          </cell>
          <cell r="AF80">
            <v>0</v>
          </cell>
          <cell r="AI80">
            <v>0</v>
          </cell>
          <cell r="AL80">
            <v>0</v>
          </cell>
          <cell r="AO80">
            <v>0</v>
          </cell>
          <cell r="AR80">
            <v>0</v>
          </cell>
          <cell r="BB80">
            <v>-4.6566128730773926E-10</v>
          </cell>
          <cell r="BE80">
            <v>3479999.9999999995</v>
          </cell>
        </row>
        <row r="81">
          <cell r="A81" t="str">
            <v>8106-USCI</v>
          </cell>
          <cell r="K81">
            <v>0</v>
          </cell>
          <cell r="N81">
            <v>0</v>
          </cell>
          <cell r="Q81">
            <v>0</v>
          </cell>
          <cell r="T81">
            <v>0</v>
          </cell>
          <cell r="W81">
            <v>0</v>
          </cell>
          <cell r="Z81">
            <v>0</v>
          </cell>
          <cell r="AC81">
            <v>0</v>
          </cell>
          <cell r="AF81">
            <v>0</v>
          </cell>
          <cell r="AI81">
            <v>0</v>
          </cell>
          <cell r="AL81">
            <v>0</v>
          </cell>
          <cell r="AO81">
            <v>0</v>
          </cell>
          <cell r="AR81">
            <v>0</v>
          </cell>
          <cell r="BB81">
            <v>0</v>
          </cell>
          <cell r="BD81">
            <v>0</v>
          </cell>
          <cell r="BE81">
            <v>0</v>
          </cell>
        </row>
        <row r="82">
          <cell r="A82" t="str">
            <v>8106-USCI</v>
          </cell>
          <cell r="K82">
            <v>0</v>
          </cell>
          <cell r="N82">
            <v>2242000</v>
          </cell>
          <cell r="Q82">
            <v>0</v>
          </cell>
          <cell r="T82">
            <v>0</v>
          </cell>
          <cell r="W82">
            <v>0</v>
          </cell>
          <cell r="Z82">
            <v>0</v>
          </cell>
          <cell r="AC82">
            <v>0</v>
          </cell>
          <cell r="AF82">
            <v>0</v>
          </cell>
          <cell r="AI82">
            <v>0</v>
          </cell>
          <cell r="AL82">
            <v>0</v>
          </cell>
          <cell r="AO82">
            <v>0</v>
          </cell>
          <cell r="AR82">
            <v>0</v>
          </cell>
          <cell r="BB82">
            <v>0</v>
          </cell>
          <cell r="BE82">
            <v>2242000</v>
          </cell>
        </row>
        <row r="83">
          <cell r="A83" t="str">
            <v>8106-USCI</v>
          </cell>
          <cell r="K83">
            <v>0</v>
          </cell>
          <cell r="N83">
            <v>0</v>
          </cell>
          <cell r="Q83">
            <v>0</v>
          </cell>
          <cell r="T83">
            <v>0</v>
          </cell>
          <cell r="W83">
            <v>0</v>
          </cell>
          <cell r="Z83">
            <v>0</v>
          </cell>
          <cell r="AC83">
            <v>0</v>
          </cell>
          <cell r="AF83">
            <v>0</v>
          </cell>
          <cell r="AI83">
            <v>0</v>
          </cell>
          <cell r="AL83">
            <v>0</v>
          </cell>
          <cell r="AO83">
            <v>0</v>
          </cell>
          <cell r="AR83">
            <v>0</v>
          </cell>
          <cell r="BB83">
            <v>0</v>
          </cell>
          <cell r="BE83">
            <v>0</v>
          </cell>
        </row>
        <row r="84">
          <cell r="A84" t="str">
            <v>8106-USCI</v>
          </cell>
          <cell r="K84">
            <v>0</v>
          </cell>
          <cell r="N84">
            <v>0</v>
          </cell>
          <cell r="Q84">
            <v>0</v>
          </cell>
          <cell r="T84">
            <v>0</v>
          </cell>
          <cell r="W84">
            <v>0</v>
          </cell>
          <cell r="Z84">
            <v>0</v>
          </cell>
          <cell r="AC84">
            <v>0</v>
          </cell>
          <cell r="AF84">
            <v>0</v>
          </cell>
          <cell r="AI84">
            <v>0</v>
          </cell>
          <cell r="AL84">
            <v>0</v>
          </cell>
          <cell r="AO84">
            <v>0</v>
          </cell>
          <cell r="AR84">
            <v>0</v>
          </cell>
          <cell r="BB84">
            <v>0</v>
          </cell>
          <cell r="BE84">
            <v>0</v>
          </cell>
        </row>
        <row r="85">
          <cell r="A85" t="str">
            <v>8106-USCI</v>
          </cell>
          <cell r="K85">
            <v>26356998</v>
          </cell>
          <cell r="N85">
            <v>26356998</v>
          </cell>
          <cell r="Q85">
            <v>26356998</v>
          </cell>
          <cell r="T85">
            <v>26356998</v>
          </cell>
          <cell r="W85">
            <v>26356998</v>
          </cell>
          <cell r="Z85">
            <v>26356998</v>
          </cell>
          <cell r="AC85">
            <v>26356998</v>
          </cell>
          <cell r="AF85">
            <v>0</v>
          </cell>
          <cell r="AI85">
            <v>0</v>
          </cell>
          <cell r="AL85">
            <v>0</v>
          </cell>
          <cell r="AO85">
            <v>0</v>
          </cell>
          <cell r="AR85">
            <v>0</v>
          </cell>
          <cell r="BB85">
            <v>105427992.55999994</v>
          </cell>
          <cell r="BD85">
            <v>0</v>
          </cell>
          <cell r="BE85">
            <v>289926978.55999994</v>
          </cell>
        </row>
        <row r="86">
          <cell r="A86" t="str">
            <v>8106-USCI</v>
          </cell>
          <cell r="K86">
            <v>0</v>
          </cell>
          <cell r="N86">
            <v>0</v>
          </cell>
          <cell r="Q86">
            <v>0</v>
          </cell>
          <cell r="T86">
            <v>0</v>
          </cell>
          <cell r="W86">
            <v>0</v>
          </cell>
          <cell r="Z86">
            <v>0</v>
          </cell>
          <cell r="AC86">
            <v>0</v>
          </cell>
          <cell r="AF86">
            <v>0</v>
          </cell>
          <cell r="AI86">
            <v>0</v>
          </cell>
          <cell r="AL86">
            <v>0</v>
          </cell>
          <cell r="AO86">
            <v>0</v>
          </cell>
          <cell r="AR86">
            <v>0</v>
          </cell>
          <cell r="BB86">
            <v>0</v>
          </cell>
          <cell r="BE86">
            <v>0</v>
          </cell>
        </row>
        <row r="87">
          <cell r="A87" t="str">
            <v>8106-USCI</v>
          </cell>
          <cell r="K87">
            <v>0</v>
          </cell>
          <cell r="N87">
            <v>0</v>
          </cell>
          <cell r="Q87">
            <v>0</v>
          </cell>
          <cell r="T87">
            <v>0</v>
          </cell>
          <cell r="W87">
            <v>0</v>
          </cell>
          <cell r="Z87">
            <v>0</v>
          </cell>
          <cell r="AC87">
            <v>0</v>
          </cell>
          <cell r="AF87">
            <v>0</v>
          </cell>
          <cell r="AI87">
            <v>0</v>
          </cell>
          <cell r="AL87">
            <v>0</v>
          </cell>
          <cell r="AO87">
            <v>0</v>
          </cell>
          <cell r="AR87">
            <v>0</v>
          </cell>
          <cell r="BB87">
            <v>-8.0000003799796104E-4</v>
          </cell>
          <cell r="BE87">
            <v>-8.0000003799796104E-4</v>
          </cell>
        </row>
        <row r="88">
          <cell r="A88" t="str">
            <v>8106-USCI</v>
          </cell>
          <cell r="K88">
            <v>0</v>
          </cell>
          <cell r="N88">
            <v>0</v>
          </cell>
          <cell r="Q88">
            <v>0</v>
          </cell>
          <cell r="T88">
            <v>0</v>
          </cell>
          <cell r="W88">
            <v>0</v>
          </cell>
          <cell r="Z88">
            <v>0</v>
          </cell>
          <cell r="AC88">
            <v>0</v>
          </cell>
          <cell r="AF88">
            <v>0</v>
          </cell>
          <cell r="AI88">
            <v>0</v>
          </cell>
          <cell r="AL88">
            <v>0</v>
          </cell>
          <cell r="AO88">
            <v>0</v>
          </cell>
          <cell r="AR88">
            <v>0</v>
          </cell>
          <cell r="BB88">
            <v>0</v>
          </cell>
          <cell r="BE88">
            <v>0</v>
          </cell>
        </row>
        <row r="89">
          <cell r="A89" t="str">
            <v>8106-USCI</v>
          </cell>
          <cell r="K89">
            <v>0</v>
          </cell>
          <cell r="N89">
            <v>0</v>
          </cell>
          <cell r="Q89">
            <v>0</v>
          </cell>
          <cell r="T89">
            <v>0</v>
          </cell>
          <cell r="W89">
            <v>0</v>
          </cell>
          <cell r="Z89">
            <v>0</v>
          </cell>
          <cell r="AC89">
            <v>0</v>
          </cell>
          <cell r="AF89">
            <v>0</v>
          </cell>
          <cell r="AI89">
            <v>0</v>
          </cell>
          <cell r="AL89">
            <v>0</v>
          </cell>
          <cell r="AO89">
            <v>0</v>
          </cell>
          <cell r="AR89">
            <v>0</v>
          </cell>
          <cell r="BB89">
            <v>0</v>
          </cell>
          <cell r="BD89">
            <v>0</v>
          </cell>
          <cell r="BE89">
            <v>0</v>
          </cell>
        </row>
        <row r="90">
          <cell r="A90" t="str">
            <v>8106-USCI</v>
          </cell>
          <cell r="K90">
            <v>0</v>
          </cell>
          <cell r="N90">
            <v>0</v>
          </cell>
          <cell r="Q90">
            <v>0</v>
          </cell>
          <cell r="T90">
            <v>0</v>
          </cell>
          <cell r="W90">
            <v>0</v>
          </cell>
          <cell r="Z90">
            <v>0</v>
          </cell>
          <cell r="AC90">
            <v>0</v>
          </cell>
          <cell r="AF90">
            <v>0</v>
          </cell>
          <cell r="AI90">
            <v>0</v>
          </cell>
          <cell r="AL90">
            <v>0</v>
          </cell>
          <cell r="AO90">
            <v>0</v>
          </cell>
          <cell r="AR90">
            <v>0</v>
          </cell>
          <cell r="BB90">
            <v>0</v>
          </cell>
          <cell r="BD90">
            <v>1441771.1000000003</v>
          </cell>
          <cell r="BE90">
            <v>6240800</v>
          </cell>
        </row>
        <row r="91">
          <cell r="A91" t="str">
            <v>8106-USCI</v>
          </cell>
          <cell r="K91">
            <v>0</v>
          </cell>
          <cell r="N91">
            <v>45163440</v>
          </cell>
          <cell r="Q91">
            <v>0</v>
          </cell>
          <cell r="T91">
            <v>0</v>
          </cell>
          <cell r="W91">
            <v>0</v>
          </cell>
          <cell r="Z91">
            <v>0</v>
          </cell>
          <cell r="AC91">
            <v>0</v>
          </cell>
          <cell r="AF91">
            <v>0</v>
          </cell>
          <cell r="AI91">
            <v>0</v>
          </cell>
          <cell r="AL91">
            <v>0</v>
          </cell>
          <cell r="AO91">
            <v>0</v>
          </cell>
          <cell r="AR91">
            <v>0</v>
          </cell>
          <cell r="BB91">
            <v>0</v>
          </cell>
          <cell r="BE91">
            <v>45163440</v>
          </cell>
        </row>
        <row r="92">
          <cell r="A92" t="str">
            <v>8106-USCI</v>
          </cell>
          <cell r="K92">
            <v>0</v>
          </cell>
          <cell r="N92">
            <v>0</v>
          </cell>
          <cell r="Q92">
            <v>0</v>
          </cell>
          <cell r="T92">
            <v>0</v>
          </cell>
          <cell r="W92">
            <v>0</v>
          </cell>
          <cell r="Z92">
            <v>0</v>
          </cell>
          <cell r="AC92">
            <v>0</v>
          </cell>
          <cell r="AF92">
            <v>0</v>
          </cell>
          <cell r="AI92">
            <v>0</v>
          </cell>
          <cell r="AL92">
            <v>0</v>
          </cell>
          <cell r="AO92">
            <v>0</v>
          </cell>
          <cell r="AR92">
            <v>0</v>
          </cell>
          <cell r="BB92">
            <v>0</v>
          </cell>
          <cell r="BE92">
            <v>0</v>
          </cell>
        </row>
        <row r="93">
          <cell r="A93" t="str">
            <v>8106-USCI</v>
          </cell>
          <cell r="K93">
            <v>0</v>
          </cell>
          <cell r="N93">
            <v>0</v>
          </cell>
          <cell r="Q93">
            <v>0</v>
          </cell>
          <cell r="T93">
            <v>0</v>
          </cell>
          <cell r="W93">
            <v>0</v>
          </cell>
          <cell r="Z93">
            <v>0</v>
          </cell>
          <cell r="AC93">
            <v>0</v>
          </cell>
          <cell r="AF93">
            <v>0</v>
          </cell>
          <cell r="AI93">
            <v>0</v>
          </cell>
          <cell r="AL93">
            <v>0</v>
          </cell>
          <cell r="AO93">
            <v>0</v>
          </cell>
          <cell r="AR93">
            <v>0</v>
          </cell>
          <cell r="BB93">
            <v>0</v>
          </cell>
          <cell r="BE93">
            <v>0</v>
          </cell>
        </row>
        <row r="94">
          <cell r="A94" t="str">
            <v>8106-USCI</v>
          </cell>
          <cell r="K94">
            <v>0</v>
          </cell>
          <cell r="N94">
            <v>0</v>
          </cell>
          <cell r="Q94">
            <v>0</v>
          </cell>
          <cell r="T94">
            <v>0</v>
          </cell>
          <cell r="W94">
            <v>0</v>
          </cell>
          <cell r="Z94">
            <v>0</v>
          </cell>
          <cell r="AC94">
            <v>0</v>
          </cell>
          <cell r="AF94">
            <v>0</v>
          </cell>
          <cell r="AI94">
            <v>0</v>
          </cell>
          <cell r="AL94">
            <v>0</v>
          </cell>
          <cell r="AO94">
            <v>0</v>
          </cell>
          <cell r="AR94">
            <v>0</v>
          </cell>
          <cell r="BB94">
            <v>0</v>
          </cell>
          <cell r="BD94">
            <v>2263730.4214000003</v>
          </cell>
          <cell r="BE94">
            <v>0</v>
          </cell>
        </row>
        <row r="95">
          <cell r="A95" t="str">
            <v>8106-USCI</v>
          </cell>
          <cell r="K95">
            <v>0</v>
          </cell>
          <cell r="N95">
            <v>0</v>
          </cell>
          <cell r="Q95">
            <v>0</v>
          </cell>
          <cell r="T95">
            <v>0</v>
          </cell>
          <cell r="W95">
            <v>0</v>
          </cell>
          <cell r="Z95">
            <v>0</v>
          </cell>
          <cell r="AC95">
            <v>0</v>
          </cell>
          <cell r="AF95">
            <v>0</v>
          </cell>
          <cell r="AI95">
            <v>0</v>
          </cell>
          <cell r="AL95">
            <v>0</v>
          </cell>
          <cell r="AO95">
            <v>0</v>
          </cell>
          <cell r="AR95">
            <v>0</v>
          </cell>
          <cell r="BB95">
            <v>0</v>
          </cell>
          <cell r="BE95">
            <v>0</v>
          </cell>
        </row>
        <row r="96">
          <cell r="A96" t="str">
            <v>8106-USCI</v>
          </cell>
          <cell r="K96">
            <v>0</v>
          </cell>
          <cell r="N96">
            <v>0</v>
          </cell>
          <cell r="Q96">
            <v>0</v>
          </cell>
          <cell r="T96">
            <v>0</v>
          </cell>
          <cell r="W96">
            <v>0</v>
          </cell>
          <cell r="Z96">
            <v>0</v>
          </cell>
          <cell r="AC96">
            <v>0</v>
          </cell>
          <cell r="AF96">
            <v>0</v>
          </cell>
          <cell r="AI96">
            <v>0</v>
          </cell>
          <cell r="AL96">
            <v>0</v>
          </cell>
          <cell r="AO96">
            <v>0</v>
          </cell>
          <cell r="AR96">
            <v>0</v>
          </cell>
          <cell r="BB96">
            <v>0</v>
          </cell>
          <cell r="BD96">
            <v>65160564</v>
          </cell>
          <cell r="BE96">
            <v>4746635.78</v>
          </cell>
        </row>
        <row r="97">
          <cell r="A97" t="str">
            <v>8106-USCI</v>
          </cell>
          <cell r="K97">
            <v>0</v>
          </cell>
          <cell r="N97">
            <v>0</v>
          </cell>
          <cell r="Q97">
            <v>0</v>
          </cell>
          <cell r="T97">
            <v>0</v>
          </cell>
          <cell r="W97">
            <v>0</v>
          </cell>
          <cell r="Z97">
            <v>0</v>
          </cell>
          <cell r="AC97">
            <v>0</v>
          </cell>
          <cell r="AF97">
            <v>0</v>
          </cell>
          <cell r="AI97">
            <v>0</v>
          </cell>
          <cell r="AL97">
            <v>0</v>
          </cell>
          <cell r="AO97">
            <v>0</v>
          </cell>
          <cell r="AR97">
            <v>0</v>
          </cell>
          <cell r="BB97">
            <v>0</v>
          </cell>
          <cell r="BE97">
            <v>0</v>
          </cell>
        </row>
        <row r="98">
          <cell r="A98" t="str">
            <v>8106-USCI</v>
          </cell>
          <cell r="K98">
            <v>0</v>
          </cell>
          <cell r="N98">
            <v>0</v>
          </cell>
          <cell r="Q98">
            <v>0</v>
          </cell>
          <cell r="T98">
            <v>0</v>
          </cell>
          <cell r="W98">
            <v>0</v>
          </cell>
          <cell r="Z98">
            <v>0</v>
          </cell>
          <cell r="AC98">
            <v>0</v>
          </cell>
          <cell r="AF98">
            <v>0</v>
          </cell>
          <cell r="AI98">
            <v>0</v>
          </cell>
          <cell r="AL98">
            <v>0</v>
          </cell>
          <cell r="AO98">
            <v>0</v>
          </cell>
          <cell r="AR98">
            <v>0</v>
          </cell>
          <cell r="BB98">
            <v>16710541.878</v>
          </cell>
          <cell r="BE98">
            <v>16710541.878</v>
          </cell>
        </row>
        <row r="99">
          <cell r="A99" t="str">
            <v>8106-USCI</v>
          </cell>
          <cell r="K99">
            <v>0.26</v>
          </cell>
          <cell r="N99">
            <v>0</v>
          </cell>
          <cell r="Q99">
            <v>0</v>
          </cell>
          <cell r="T99">
            <v>0</v>
          </cell>
          <cell r="W99">
            <v>0</v>
          </cell>
          <cell r="Z99">
            <v>0</v>
          </cell>
          <cell r="AC99">
            <v>0</v>
          </cell>
          <cell r="AF99">
            <v>0</v>
          </cell>
          <cell r="AI99">
            <v>0</v>
          </cell>
          <cell r="AL99">
            <v>0</v>
          </cell>
          <cell r="AO99">
            <v>0</v>
          </cell>
          <cell r="AR99">
            <v>0</v>
          </cell>
          <cell r="BB99">
            <v>0</v>
          </cell>
          <cell r="BE99">
            <v>0.26</v>
          </cell>
        </row>
        <row r="100">
          <cell r="A100" t="str">
            <v>8106-USCI</v>
          </cell>
          <cell r="K100">
            <v>0</v>
          </cell>
          <cell r="N100">
            <v>0</v>
          </cell>
          <cell r="Q100">
            <v>0</v>
          </cell>
          <cell r="T100">
            <v>0</v>
          </cell>
          <cell r="W100">
            <v>0</v>
          </cell>
          <cell r="Z100">
            <v>0</v>
          </cell>
          <cell r="AC100">
            <v>0</v>
          </cell>
          <cell r="AF100">
            <v>0</v>
          </cell>
          <cell r="AI100">
            <v>0</v>
          </cell>
          <cell r="AL100">
            <v>0</v>
          </cell>
          <cell r="AO100">
            <v>0</v>
          </cell>
          <cell r="AR100">
            <v>0</v>
          </cell>
          <cell r="BB100">
            <v>0</v>
          </cell>
          <cell r="BE100">
            <v>0</v>
          </cell>
        </row>
        <row r="101">
          <cell r="A101" t="str">
            <v>8106-USCI</v>
          </cell>
          <cell r="K101">
            <v>0</v>
          </cell>
          <cell r="N101">
            <v>0</v>
          </cell>
          <cell r="Q101">
            <v>0</v>
          </cell>
          <cell r="T101">
            <v>0</v>
          </cell>
          <cell r="W101">
            <v>0</v>
          </cell>
          <cell r="Z101">
            <v>0</v>
          </cell>
          <cell r="AC101">
            <v>0</v>
          </cell>
          <cell r="AF101">
            <v>0</v>
          </cell>
          <cell r="AI101">
            <v>0</v>
          </cell>
          <cell r="AL101">
            <v>0</v>
          </cell>
          <cell r="AO101">
            <v>0</v>
          </cell>
          <cell r="AR101">
            <v>0</v>
          </cell>
          <cell r="BB101">
            <v>0</v>
          </cell>
          <cell r="BD101">
            <v>575285.39320000005</v>
          </cell>
          <cell r="BE101">
            <v>3479999.9999999995</v>
          </cell>
        </row>
        <row r="102">
          <cell r="A102" t="str">
            <v>8106-USCI</v>
          </cell>
          <cell r="K102">
            <v>4746635.78</v>
          </cell>
          <cell r="N102">
            <v>0</v>
          </cell>
          <cell r="Q102">
            <v>0</v>
          </cell>
          <cell r="T102">
            <v>0</v>
          </cell>
          <cell r="W102">
            <v>0</v>
          </cell>
          <cell r="Z102">
            <v>0</v>
          </cell>
          <cell r="AC102">
            <v>0</v>
          </cell>
          <cell r="AF102">
            <v>0</v>
          </cell>
          <cell r="AI102">
            <v>0</v>
          </cell>
          <cell r="AL102">
            <v>0</v>
          </cell>
          <cell r="AO102">
            <v>0</v>
          </cell>
          <cell r="AR102">
            <v>0</v>
          </cell>
          <cell r="BB102">
            <v>0</v>
          </cell>
          <cell r="BE102">
            <v>4746635.78</v>
          </cell>
        </row>
        <row r="103">
          <cell r="A103" t="str">
            <v>8106-USCI</v>
          </cell>
          <cell r="K103">
            <v>6240800</v>
          </cell>
          <cell r="N103">
            <v>0</v>
          </cell>
          <cell r="Q103">
            <v>0</v>
          </cell>
          <cell r="T103">
            <v>0</v>
          </cell>
          <cell r="W103">
            <v>0</v>
          </cell>
          <cell r="Z103">
            <v>0</v>
          </cell>
          <cell r="AC103">
            <v>0</v>
          </cell>
          <cell r="AF103">
            <v>0</v>
          </cell>
          <cell r="AI103">
            <v>0</v>
          </cell>
          <cell r="AL103">
            <v>0</v>
          </cell>
          <cell r="AO103">
            <v>0</v>
          </cell>
          <cell r="AR103">
            <v>0</v>
          </cell>
          <cell r="BB103">
            <v>0</v>
          </cell>
          <cell r="BE103">
            <v>6240800</v>
          </cell>
        </row>
        <row r="104">
          <cell r="A104" t="str">
            <v>8106-USCI</v>
          </cell>
          <cell r="K104">
            <v>0</v>
          </cell>
          <cell r="N104">
            <v>0</v>
          </cell>
          <cell r="Q104">
            <v>0</v>
          </cell>
          <cell r="T104">
            <v>0</v>
          </cell>
          <cell r="W104">
            <v>0</v>
          </cell>
          <cell r="Z104">
            <v>0</v>
          </cell>
          <cell r="AC104">
            <v>0</v>
          </cell>
          <cell r="AF104">
            <v>0</v>
          </cell>
          <cell r="AI104">
            <v>0</v>
          </cell>
          <cell r="AL104">
            <v>0</v>
          </cell>
          <cell r="AO104">
            <v>0</v>
          </cell>
          <cell r="AR104">
            <v>0</v>
          </cell>
          <cell r="BB104">
            <v>0</v>
          </cell>
          <cell r="BD104">
            <v>92800000</v>
          </cell>
          <cell r="BE104">
            <v>92800000</v>
          </cell>
        </row>
        <row r="105">
          <cell r="A105" t="str">
            <v>8106-USCI</v>
          </cell>
          <cell r="K105">
            <v>0</v>
          </cell>
          <cell r="N105">
            <v>0</v>
          </cell>
          <cell r="Q105">
            <v>0</v>
          </cell>
          <cell r="T105">
            <v>0</v>
          </cell>
          <cell r="W105">
            <v>0</v>
          </cell>
          <cell r="Z105">
            <v>0</v>
          </cell>
          <cell r="AC105">
            <v>0</v>
          </cell>
          <cell r="AF105">
            <v>0</v>
          </cell>
          <cell r="AI105">
            <v>0</v>
          </cell>
          <cell r="AL105">
            <v>0</v>
          </cell>
          <cell r="AO105">
            <v>0</v>
          </cell>
          <cell r="AR105">
            <v>0</v>
          </cell>
          <cell r="BB105">
            <v>0</v>
          </cell>
          <cell r="BD105">
            <v>380758.64049999998</v>
          </cell>
          <cell r="BE105">
            <v>2242000</v>
          </cell>
        </row>
        <row r="106">
          <cell r="A106" t="str">
            <v>8106-USCI</v>
          </cell>
          <cell r="K106">
            <v>0</v>
          </cell>
          <cell r="N106">
            <v>0</v>
          </cell>
          <cell r="Q106">
            <v>0</v>
          </cell>
          <cell r="T106">
            <v>0</v>
          </cell>
          <cell r="W106">
            <v>0</v>
          </cell>
          <cell r="Z106">
            <v>0</v>
          </cell>
          <cell r="AC106">
            <v>0</v>
          </cell>
          <cell r="AF106">
            <v>0</v>
          </cell>
          <cell r="AI106">
            <v>0</v>
          </cell>
          <cell r="AL106">
            <v>0</v>
          </cell>
          <cell r="AO106">
            <v>0</v>
          </cell>
          <cell r="AR106">
            <v>0</v>
          </cell>
          <cell r="BB106">
            <v>0</v>
          </cell>
          <cell r="BD106">
            <v>533005.92380000011</v>
          </cell>
          <cell r="BE106">
            <v>0</v>
          </cell>
        </row>
        <row r="107">
          <cell r="A107" t="str">
            <v>8106-USCI</v>
          </cell>
          <cell r="K107">
            <v>0</v>
          </cell>
          <cell r="N107">
            <v>0</v>
          </cell>
          <cell r="Q107">
            <v>0</v>
          </cell>
          <cell r="T107">
            <v>0</v>
          </cell>
          <cell r="W107">
            <v>0</v>
          </cell>
          <cell r="Z107">
            <v>0</v>
          </cell>
          <cell r="AC107">
            <v>0</v>
          </cell>
          <cell r="AF107">
            <v>0</v>
          </cell>
          <cell r="AI107">
            <v>0</v>
          </cell>
          <cell r="AL107">
            <v>0</v>
          </cell>
          <cell r="AO107">
            <v>0</v>
          </cell>
          <cell r="AR107">
            <v>0</v>
          </cell>
          <cell r="BB107">
            <v>0</v>
          </cell>
          <cell r="BD107">
            <v>3258028.2</v>
          </cell>
          <cell r="BE107">
            <v>0</v>
          </cell>
        </row>
        <row r="108">
          <cell r="A108" t="str">
            <v>8106-USCI</v>
          </cell>
          <cell r="K108">
            <v>0</v>
          </cell>
          <cell r="N108">
            <v>0</v>
          </cell>
          <cell r="Q108">
            <v>0</v>
          </cell>
          <cell r="T108">
            <v>0</v>
          </cell>
          <cell r="W108">
            <v>0</v>
          </cell>
          <cell r="Z108">
            <v>0</v>
          </cell>
          <cell r="AC108">
            <v>0</v>
          </cell>
          <cell r="AF108">
            <v>0</v>
          </cell>
          <cell r="AI108">
            <v>0</v>
          </cell>
          <cell r="AL108">
            <v>0</v>
          </cell>
          <cell r="AO108">
            <v>0</v>
          </cell>
          <cell r="AR108">
            <v>0</v>
          </cell>
          <cell r="BB108">
            <v>0</v>
          </cell>
          <cell r="BD108">
            <v>3197998.0942000002</v>
          </cell>
          <cell r="BE108">
            <v>3197998.0942000002</v>
          </cell>
        </row>
        <row r="109">
          <cell r="A109" t="str">
            <v>8106-USCI</v>
          </cell>
          <cell r="K109">
            <v>0</v>
          </cell>
          <cell r="N109">
            <v>0</v>
          </cell>
          <cell r="Q109">
            <v>0</v>
          </cell>
          <cell r="T109">
            <v>0</v>
          </cell>
          <cell r="W109">
            <v>0</v>
          </cell>
          <cell r="Z109">
            <v>0</v>
          </cell>
          <cell r="AC109">
            <v>0</v>
          </cell>
          <cell r="AF109">
            <v>0</v>
          </cell>
          <cell r="AI109">
            <v>0</v>
          </cell>
          <cell r="AL109">
            <v>0</v>
          </cell>
          <cell r="AO109">
            <v>0</v>
          </cell>
          <cell r="AR109">
            <v>0</v>
          </cell>
          <cell r="BB109">
            <v>0</v>
          </cell>
          <cell r="BE109">
            <v>0</v>
          </cell>
        </row>
        <row r="110">
          <cell r="A110" t="str">
            <v>Total USCI</v>
          </cell>
          <cell r="K110">
            <v>37344434.040000007</v>
          </cell>
          <cell r="N110">
            <v>100302255</v>
          </cell>
          <cell r="Q110">
            <v>39626903</v>
          </cell>
          <cell r="T110">
            <v>103039113.78</v>
          </cell>
          <cell r="W110">
            <v>43106903</v>
          </cell>
          <cell r="Z110">
            <v>92924345</v>
          </cell>
          <cell r="AC110">
            <v>39626903</v>
          </cell>
          <cell r="AF110">
            <v>0</v>
          </cell>
          <cell r="AI110">
            <v>0</v>
          </cell>
          <cell r="AL110">
            <v>0</v>
          </cell>
          <cell r="AO110">
            <v>0</v>
          </cell>
          <cell r="AR110">
            <v>0</v>
          </cell>
          <cell r="BB110">
            <v>188488059.03769994</v>
          </cell>
          <cell r="BD110">
            <v>69441350.9146</v>
          </cell>
          <cell r="BE110">
            <v>380401.14</v>
          </cell>
        </row>
        <row r="111">
          <cell r="A111" t="str">
            <v>8106-USE</v>
          </cell>
          <cell r="K111">
            <v>0</v>
          </cell>
          <cell r="N111">
            <v>0</v>
          </cell>
          <cell r="Q111">
            <v>0</v>
          </cell>
          <cell r="T111">
            <v>0</v>
          </cell>
          <cell r="W111">
            <v>0</v>
          </cell>
          <cell r="Z111">
            <v>0</v>
          </cell>
          <cell r="AC111">
            <v>0</v>
          </cell>
          <cell r="AF111">
            <v>0</v>
          </cell>
          <cell r="AI111">
            <v>0</v>
          </cell>
          <cell r="AL111">
            <v>0</v>
          </cell>
          <cell r="AO111">
            <v>0</v>
          </cell>
          <cell r="AR111">
            <v>0</v>
          </cell>
          <cell r="BB111">
            <v>0</v>
          </cell>
          <cell r="BD111">
            <v>10000000</v>
          </cell>
          <cell r="BE111">
            <v>317074690</v>
          </cell>
        </row>
        <row r="112">
          <cell r="A112" t="str">
            <v>8106-USE</v>
          </cell>
          <cell r="K112">
            <v>0</v>
          </cell>
          <cell r="N112">
            <v>0</v>
          </cell>
          <cell r="Q112">
            <v>0</v>
          </cell>
          <cell r="T112">
            <v>0</v>
          </cell>
          <cell r="W112">
            <v>0</v>
          </cell>
          <cell r="Z112">
            <v>0</v>
          </cell>
          <cell r="AC112">
            <v>0</v>
          </cell>
          <cell r="AF112">
            <v>0</v>
          </cell>
          <cell r="AI112">
            <v>0</v>
          </cell>
          <cell r="AL112">
            <v>0</v>
          </cell>
          <cell r="AO112">
            <v>0</v>
          </cell>
          <cell r="AR112">
            <v>0</v>
          </cell>
          <cell r="BB112">
            <v>0</v>
          </cell>
          <cell r="BE112">
            <v>0</v>
          </cell>
        </row>
        <row r="113">
          <cell r="A113" t="str">
            <v>8106-USE</v>
          </cell>
          <cell r="K113">
            <v>0</v>
          </cell>
          <cell r="N113">
            <v>0</v>
          </cell>
          <cell r="Q113">
            <v>0</v>
          </cell>
          <cell r="T113">
            <v>0</v>
          </cell>
          <cell r="W113">
            <v>0</v>
          </cell>
          <cell r="Z113">
            <v>0</v>
          </cell>
          <cell r="AC113">
            <v>0</v>
          </cell>
          <cell r="AF113">
            <v>0</v>
          </cell>
          <cell r="AI113">
            <v>0</v>
          </cell>
          <cell r="AL113">
            <v>0</v>
          </cell>
          <cell r="AO113">
            <v>0</v>
          </cell>
          <cell r="AR113">
            <v>0</v>
          </cell>
          <cell r="BB113">
            <v>0</v>
          </cell>
          <cell r="BE113">
            <v>0</v>
          </cell>
        </row>
        <row r="114">
          <cell r="A114" t="str">
            <v>Total USE</v>
          </cell>
          <cell r="K114">
            <v>0</v>
          </cell>
          <cell r="N114">
            <v>0</v>
          </cell>
          <cell r="Q114">
            <v>0</v>
          </cell>
          <cell r="T114">
            <v>0</v>
          </cell>
          <cell r="W114">
            <v>0</v>
          </cell>
          <cell r="Z114">
            <v>0</v>
          </cell>
          <cell r="AC114">
            <v>0</v>
          </cell>
          <cell r="AF114">
            <v>0</v>
          </cell>
          <cell r="AI114">
            <v>0</v>
          </cell>
          <cell r="AL114">
            <v>0</v>
          </cell>
          <cell r="AO114">
            <v>0</v>
          </cell>
          <cell r="AR114">
            <v>0</v>
          </cell>
          <cell r="BB114">
            <v>0</v>
          </cell>
          <cell r="BD114">
            <v>10000000</v>
          </cell>
          <cell r="BE114">
            <v>77583555</v>
          </cell>
        </row>
        <row r="115">
          <cell r="A115" t="str">
            <v>8106-DG-T</v>
          </cell>
          <cell r="K115">
            <v>0</v>
          </cell>
          <cell r="N115">
            <v>0</v>
          </cell>
          <cell r="Q115">
            <v>0</v>
          </cell>
          <cell r="T115">
            <v>0</v>
          </cell>
          <cell r="W115">
            <v>0</v>
          </cell>
          <cell r="Z115">
            <v>0</v>
          </cell>
          <cell r="AC115">
            <v>0</v>
          </cell>
          <cell r="AF115">
            <v>0</v>
          </cell>
          <cell r="AI115">
            <v>0</v>
          </cell>
          <cell r="AL115">
            <v>0</v>
          </cell>
          <cell r="AO115">
            <v>0</v>
          </cell>
          <cell r="AR115">
            <v>0</v>
          </cell>
          <cell r="BB115">
            <v>0</v>
          </cell>
          <cell r="BE115">
            <v>0</v>
          </cell>
        </row>
        <row r="116">
          <cell r="A116" t="str">
            <v>8106-DG-T</v>
          </cell>
          <cell r="K116">
            <v>0</v>
          </cell>
          <cell r="N116">
            <v>0</v>
          </cell>
          <cell r="Q116">
            <v>0</v>
          </cell>
          <cell r="T116">
            <v>0</v>
          </cell>
          <cell r="W116">
            <v>0</v>
          </cell>
          <cell r="Z116">
            <v>0</v>
          </cell>
          <cell r="AC116">
            <v>0</v>
          </cell>
          <cell r="AF116">
            <v>0</v>
          </cell>
          <cell r="AI116">
            <v>0</v>
          </cell>
          <cell r="AL116">
            <v>0</v>
          </cell>
          <cell r="AO116">
            <v>0</v>
          </cell>
          <cell r="AR116">
            <v>0</v>
          </cell>
          <cell r="BB116">
            <v>0</v>
          </cell>
          <cell r="BE116">
            <v>0</v>
          </cell>
        </row>
        <row r="117">
          <cell r="A117" t="str">
            <v>8106-DG-T</v>
          </cell>
          <cell r="K117">
            <v>0</v>
          </cell>
          <cell r="N117">
            <v>0</v>
          </cell>
          <cell r="Q117">
            <v>0</v>
          </cell>
          <cell r="T117">
            <v>0</v>
          </cell>
          <cell r="W117">
            <v>0</v>
          </cell>
          <cell r="Z117">
            <v>0</v>
          </cell>
          <cell r="AC117">
            <v>0</v>
          </cell>
          <cell r="AF117">
            <v>0</v>
          </cell>
          <cell r="AI117">
            <v>0</v>
          </cell>
          <cell r="AL117">
            <v>0</v>
          </cell>
          <cell r="AO117">
            <v>0</v>
          </cell>
          <cell r="AR117">
            <v>0</v>
          </cell>
          <cell r="BB117">
            <v>0</v>
          </cell>
          <cell r="BE117">
            <v>0</v>
          </cell>
        </row>
        <row r="118">
          <cell r="A118" t="str">
            <v>Total DG-T</v>
          </cell>
          <cell r="K118">
            <v>0</v>
          </cell>
          <cell r="N118">
            <v>0</v>
          </cell>
          <cell r="Q118">
            <v>0</v>
          </cell>
          <cell r="T118">
            <v>0</v>
          </cell>
          <cell r="W118">
            <v>0</v>
          </cell>
          <cell r="Z118">
            <v>0</v>
          </cell>
          <cell r="AC118">
            <v>0</v>
          </cell>
          <cell r="AF118">
            <v>0</v>
          </cell>
          <cell r="AI118">
            <v>0</v>
          </cell>
          <cell r="AL118">
            <v>0</v>
          </cell>
          <cell r="AO118">
            <v>0</v>
          </cell>
          <cell r="AR118">
            <v>0</v>
          </cell>
          <cell r="BB118">
            <v>0</v>
          </cell>
          <cell r="BD118">
            <v>0</v>
          </cell>
          <cell r="BE118">
            <v>47983122</v>
          </cell>
        </row>
        <row r="119">
          <cell r="A119" t="str">
            <v>Total Cuenta 51802002 - Código 8106</v>
          </cell>
          <cell r="K119">
            <v>258569830.46000001</v>
          </cell>
          <cell r="N119">
            <v>220647941.06</v>
          </cell>
          <cell r="Q119">
            <v>192101271</v>
          </cell>
          <cell r="T119">
            <v>262928297.35999998</v>
          </cell>
          <cell r="W119">
            <v>207358658</v>
          </cell>
          <cell r="Z119">
            <v>268155209.43000001</v>
          </cell>
          <cell r="AC119">
            <v>244964829</v>
          </cell>
          <cell r="AF119">
            <v>39510000</v>
          </cell>
          <cell r="AI119">
            <v>0</v>
          </cell>
          <cell r="AL119">
            <v>0</v>
          </cell>
          <cell r="AO119">
            <v>0</v>
          </cell>
          <cell r="AR119">
            <v>0</v>
          </cell>
          <cell r="BB119">
            <v>1018683167.9933118</v>
          </cell>
          <cell r="BD119">
            <v>666272262.44086683</v>
          </cell>
          <cell r="BE119">
            <v>45163440</v>
          </cell>
        </row>
        <row r="120">
          <cell r="A120" t="str">
            <v>8107-DGI</v>
          </cell>
          <cell r="K120">
            <v>0</v>
          </cell>
          <cell r="N120">
            <v>0</v>
          </cell>
          <cell r="Q120">
            <v>0</v>
          </cell>
          <cell r="T120">
            <v>0</v>
          </cell>
          <cell r="W120">
            <v>0</v>
          </cell>
          <cell r="Z120">
            <v>0</v>
          </cell>
          <cell r="AC120">
            <v>0</v>
          </cell>
          <cell r="AF120">
            <v>0</v>
          </cell>
          <cell r="AI120">
            <v>0</v>
          </cell>
          <cell r="AL120">
            <v>0</v>
          </cell>
          <cell r="AO120">
            <v>0</v>
          </cell>
          <cell r="AR120">
            <v>0</v>
          </cell>
          <cell r="BB120">
            <v>8767178.2199999839</v>
          </cell>
          <cell r="BE120">
            <v>8767178.2199999839</v>
          </cell>
        </row>
        <row r="121">
          <cell r="A121" t="str">
            <v>8107-DGI</v>
          </cell>
          <cell r="K121">
            <v>11176262</v>
          </cell>
          <cell r="N121">
            <v>0</v>
          </cell>
          <cell r="Q121">
            <v>0</v>
          </cell>
          <cell r="T121">
            <v>11176262</v>
          </cell>
          <cell r="W121">
            <v>0</v>
          </cell>
          <cell r="Z121">
            <v>0</v>
          </cell>
          <cell r="AC121">
            <v>11176262</v>
          </cell>
          <cell r="AF121">
            <v>0</v>
          </cell>
          <cell r="AI121">
            <v>0</v>
          </cell>
          <cell r="AL121">
            <v>0</v>
          </cell>
          <cell r="AO121">
            <v>0</v>
          </cell>
          <cell r="AR121">
            <v>0</v>
          </cell>
          <cell r="BB121">
            <v>79350996.550015956</v>
          </cell>
          <cell r="BE121">
            <v>112879782.55001596</v>
          </cell>
        </row>
        <row r="122">
          <cell r="A122" t="str">
            <v>8107-DGI</v>
          </cell>
          <cell r="K122">
            <v>80343824.189999998</v>
          </cell>
          <cell r="N122">
            <v>121678694.86</v>
          </cell>
          <cell r="Q122">
            <v>189512398.89999998</v>
          </cell>
          <cell r="T122">
            <v>95999232.49000001</v>
          </cell>
          <cell r="W122">
            <v>67231894.390000001</v>
          </cell>
          <cell r="Z122">
            <v>132978381.22</v>
          </cell>
          <cell r="AC122">
            <v>163044125.48000002</v>
          </cell>
          <cell r="AF122">
            <v>10887937.379999999</v>
          </cell>
          <cell r="AI122">
            <v>0</v>
          </cell>
          <cell r="AL122">
            <v>0</v>
          </cell>
          <cell r="AO122">
            <v>0</v>
          </cell>
          <cell r="AR122">
            <v>0</v>
          </cell>
          <cell r="BB122">
            <v>1267000540.3140001</v>
          </cell>
          <cell r="BD122">
            <v>0</v>
          </cell>
          <cell r="BE122">
            <v>2128677029.2240002</v>
          </cell>
        </row>
        <row r="123">
          <cell r="A123" t="str">
            <v>8107-DGI</v>
          </cell>
          <cell r="K123">
            <v>0</v>
          </cell>
          <cell r="N123">
            <v>0</v>
          </cell>
          <cell r="Q123">
            <v>0</v>
          </cell>
          <cell r="T123">
            <v>0</v>
          </cell>
          <cell r="W123">
            <v>0</v>
          </cell>
          <cell r="Z123">
            <v>0</v>
          </cell>
          <cell r="AC123">
            <v>0</v>
          </cell>
          <cell r="AF123">
            <v>14769204.16</v>
          </cell>
          <cell r="AI123">
            <v>0</v>
          </cell>
          <cell r="AL123">
            <v>0</v>
          </cell>
          <cell r="AO123">
            <v>0</v>
          </cell>
          <cell r="AR123">
            <v>0</v>
          </cell>
          <cell r="BB123">
            <v>29395800.640000004</v>
          </cell>
          <cell r="BE123">
            <v>44165004.800000004</v>
          </cell>
        </row>
        <row r="124">
          <cell r="A124" t="str">
            <v>8107-DGI</v>
          </cell>
          <cell r="K124">
            <v>0</v>
          </cell>
          <cell r="N124">
            <v>0</v>
          </cell>
          <cell r="Q124">
            <v>0</v>
          </cell>
          <cell r="T124">
            <v>0</v>
          </cell>
          <cell r="W124">
            <v>0</v>
          </cell>
          <cell r="Z124">
            <v>0</v>
          </cell>
          <cell r="AC124">
            <v>0</v>
          </cell>
          <cell r="AF124">
            <v>0</v>
          </cell>
          <cell r="AI124">
            <v>0</v>
          </cell>
          <cell r="AL124">
            <v>0</v>
          </cell>
          <cell r="AO124">
            <v>0</v>
          </cell>
          <cell r="AR124">
            <v>0</v>
          </cell>
          <cell r="BB124">
            <v>-1139941.8560000658</v>
          </cell>
          <cell r="BE124">
            <v>-1139941.8560000658</v>
          </cell>
        </row>
        <row r="125">
          <cell r="A125" t="str">
            <v>8107-DGI</v>
          </cell>
          <cell r="K125">
            <v>0</v>
          </cell>
          <cell r="N125">
            <v>4216629</v>
          </cell>
          <cell r="Q125">
            <v>0</v>
          </cell>
          <cell r="T125">
            <v>0</v>
          </cell>
          <cell r="W125">
            <v>0</v>
          </cell>
          <cell r="Z125">
            <v>51040000</v>
          </cell>
          <cell r="AC125">
            <v>0</v>
          </cell>
          <cell r="AF125">
            <v>0</v>
          </cell>
          <cell r="AI125">
            <v>0</v>
          </cell>
          <cell r="AL125">
            <v>0</v>
          </cell>
          <cell r="AO125">
            <v>0</v>
          </cell>
          <cell r="AR125">
            <v>0</v>
          </cell>
          <cell r="BB125">
            <v>-17457370.283792019</v>
          </cell>
          <cell r="BE125">
            <v>37799258.716207981</v>
          </cell>
        </row>
        <row r="126">
          <cell r="A126" t="str">
            <v>8107-DGI</v>
          </cell>
          <cell r="K126">
            <v>14248244.130000001</v>
          </cell>
          <cell r="N126">
            <v>14110215</v>
          </cell>
          <cell r="Q126">
            <v>14110215</v>
          </cell>
          <cell r="T126">
            <v>14110215</v>
          </cell>
          <cell r="W126">
            <v>14110215</v>
          </cell>
          <cell r="Z126">
            <v>14110215</v>
          </cell>
          <cell r="AC126">
            <v>0</v>
          </cell>
          <cell r="AF126">
            <v>0</v>
          </cell>
          <cell r="AI126">
            <v>0</v>
          </cell>
          <cell r="AL126">
            <v>0</v>
          </cell>
          <cell r="AO126">
            <v>0</v>
          </cell>
          <cell r="AR126">
            <v>0</v>
          </cell>
          <cell r="BB126">
            <v>87730143.98506245</v>
          </cell>
          <cell r="BE126">
            <v>172529463.11506245</v>
          </cell>
        </row>
        <row r="127">
          <cell r="A127" t="str">
            <v>8107-DGI</v>
          </cell>
          <cell r="K127">
            <v>0</v>
          </cell>
          <cell r="N127">
            <v>0</v>
          </cell>
          <cell r="Q127">
            <v>0</v>
          </cell>
          <cell r="T127">
            <v>0</v>
          </cell>
          <cell r="W127">
            <v>0</v>
          </cell>
          <cell r="Z127">
            <v>0</v>
          </cell>
          <cell r="AC127">
            <v>0</v>
          </cell>
          <cell r="AF127">
            <v>0</v>
          </cell>
          <cell r="AI127">
            <v>0</v>
          </cell>
          <cell r="AL127">
            <v>0</v>
          </cell>
          <cell r="AO127">
            <v>0</v>
          </cell>
          <cell r="AR127">
            <v>0</v>
          </cell>
          <cell r="BB127">
            <v>26825789.091749996</v>
          </cell>
          <cell r="BE127">
            <v>26825789.091749996</v>
          </cell>
        </row>
        <row r="128">
          <cell r="A128" t="str">
            <v>8107-DGI</v>
          </cell>
          <cell r="K128">
            <v>20004179.75</v>
          </cell>
          <cell r="N128">
            <v>31940934.25</v>
          </cell>
          <cell r="Q128">
            <v>23393004.120000001</v>
          </cell>
          <cell r="T128">
            <v>25289734.73</v>
          </cell>
          <cell r="W128">
            <v>12290811.530000001</v>
          </cell>
          <cell r="Z128">
            <v>16488907</v>
          </cell>
          <cell r="AC128">
            <v>25643789.400000002</v>
          </cell>
          <cell r="AF128">
            <v>41500453.010000005</v>
          </cell>
          <cell r="AI128">
            <v>0</v>
          </cell>
          <cell r="AL128">
            <v>0</v>
          </cell>
          <cell r="AO128">
            <v>0</v>
          </cell>
          <cell r="AR128">
            <v>0</v>
          </cell>
          <cell r="BB128">
            <v>133739368.44675243</v>
          </cell>
          <cell r="BD128">
            <v>113163616.73766668</v>
          </cell>
          <cell r="BE128">
            <v>32519</v>
          </cell>
        </row>
        <row r="129">
          <cell r="A129" t="str">
            <v>8107-DGI</v>
          </cell>
          <cell r="K129">
            <v>17654748</v>
          </cell>
          <cell r="N129">
            <v>17654748</v>
          </cell>
          <cell r="Q129">
            <v>17654748</v>
          </cell>
          <cell r="T129">
            <v>17654748</v>
          </cell>
          <cell r="W129">
            <v>17654748</v>
          </cell>
          <cell r="Z129">
            <v>17654748</v>
          </cell>
          <cell r="AC129">
            <v>17654748</v>
          </cell>
          <cell r="AF129">
            <v>0</v>
          </cell>
          <cell r="AI129">
            <v>0</v>
          </cell>
          <cell r="AL129">
            <v>0</v>
          </cell>
          <cell r="AO129">
            <v>0</v>
          </cell>
          <cell r="AR129">
            <v>0</v>
          </cell>
          <cell r="BB129">
            <v>35309495.710000008</v>
          </cell>
          <cell r="BD129">
            <v>67689907.980000004</v>
          </cell>
          <cell r="BE129">
            <v>226582639.69</v>
          </cell>
        </row>
        <row r="130">
          <cell r="A130" t="str">
            <v>8107-DGI</v>
          </cell>
          <cell r="K130">
            <v>4391760</v>
          </cell>
          <cell r="N130">
            <v>0</v>
          </cell>
          <cell r="Q130">
            <v>1856000</v>
          </cell>
          <cell r="T130">
            <v>3276614</v>
          </cell>
          <cell r="W130">
            <v>928000</v>
          </cell>
          <cell r="Z130">
            <v>928000</v>
          </cell>
          <cell r="AC130">
            <v>2076400</v>
          </cell>
          <cell r="AF130">
            <v>928000</v>
          </cell>
          <cell r="AI130">
            <v>0</v>
          </cell>
          <cell r="AL130">
            <v>0</v>
          </cell>
          <cell r="AO130">
            <v>0</v>
          </cell>
          <cell r="AR130">
            <v>0</v>
          </cell>
          <cell r="BB130">
            <v>4755226</v>
          </cell>
          <cell r="BE130">
            <v>19140000</v>
          </cell>
        </row>
        <row r="131">
          <cell r="A131" t="str">
            <v>8107-DGI</v>
          </cell>
          <cell r="K131">
            <v>6159600</v>
          </cell>
          <cell r="N131">
            <v>3758400</v>
          </cell>
          <cell r="Q131">
            <v>17539200</v>
          </cell>
          <cell r="T131">
            <v>8804400</v>
          </cell>
          <cell r="W131">
            <v>8839200</v>
          </cell>
          <cell r="Z131">
            <v>1740000</v>
          </cell>
          <cell r="AC131">
            <v>6194400</v>
          </cell>
          <cell r="AF131">
            <v>4593600</v>
          </cell>
          <cell r="AI131">
            <v>0</v>
          </cell>
          <cell r="AL131">
            <v>0</v>
          </cell>
          <cell r="AO131">
            <v>0</v>
          </cell>
          <cell r="AR131">
            <v>0</v>
          </cell>
          <cell r="BB131">
            <v>36226800</v>
          </cell>
          <cell r="BD131">
            <v>12760000</v>
          </cell>
          <cell r="BE131">
            <v>30956809.799999997</v>
          </cell>
        </row>
        <row r="132">
          <cell r="A132" t="str">
            <v>8107-DGI</v>
          </cell>
          <cell r="K132">
            <v>0</v>
          </cell>
          <cell r="N132">
            <v>0</v>
          </cell>
          <cell r="Q132">
            <v>0</v>
          </cell>
          <cell r="T132">
            <v>0</v>
          </cell>
          <cell r="W132">
            <v>0</v>
          </cell>
          <cell r="Z132">
            <v>0</v>
          </cell>
          <cell r="AC132">
            <v>0</v>
          </cell>
          <cell r="AF132">
            <v>0</v>
          </cell>
          <cell r="AI132">
            <v>0</v>
          </cell>
          <cell r="AL132">
            <v>0</v>
          </cell>
          <cell r="AO132">
            <v>0</v>
          </cell>
          <cell r="AR132">
            <v>0</v>
          </cell>
          <cell r="BB132">
            <v>0</v>
          </cell>
          <cell r="BE132">
            <v>0</v>
          </cell>
        </row>
        <row r="133">
          <cell r="A133" t="str">
            <v>8107-DGI</v>
          </cell>
          <cell r="K133">
            <v>36192604.5</v>
          </cell>
          <cell r="N133">
            <v>36873221.329999998</v>
          </cell>
          <cell r="Q133">
            <v>35474084.810000002</v>
          </cell>
          <cell r="T133">
            <v>56708451.5</v>
          </cell>
          <cell r="W133">
            <v>66998692</v>
          </cell>
          <cell r="Z133">
            <v>35373475.909999996</v>
          </cell>
          <cell r="AC133">
            <v>30000000</v>
          </cell>
          <cell r="AF133">
            <v>34515000</v>
          </cell>
          <cell r="AI133">
            <v>0</v>
          </cell>
          <cell r="AL133">
            <v>0</v>
          </cell>
          <cell r="AO133">
            <v>0</v>
          </cell>
          <cell r="AR133">
            <v>0</v>
          </cell>
          <cell r="BB133">
            <v>282674004.49227929</v>
          </cell>
          <cell r="BE133">
            <v>614809534.54227924</v>
          </cell>
        </row>
        <row r="134">
          <cell r="A134" t="str">
            <v>8084-DGI</v>
          </cell>
          <cell r="K134">
            <v>0</v>
          </cell>
          <cell r="N134">
            <v>0</v>
          </cell>
          <cell r="Q134">
            <v>0</v>
          </cell>
          <cell r="T134">
            <v>0</v>
          </cell>
          <cell r="W134">
            <v>0</v>
          </cell>
          <cell r="Z134">
            <v>0</v>
          </cell>
          <cell r="AC134">
            <v>0</v>
          </cell>
          <cell r="AF134">
            <v>0</v>
          </cell>
          <cell r="AI134">
            <v>0</v>
          </cell>
          <cell r="AL134">
            <v>0</v>
          </cell>
          <cell r="AO134">
            <v>0</v>
          </cell>
          <cell r="AR134">
            <v>0</v>
          </cell>
          <cell r="BB134">
            <v>0</v>
          </cell>
          <cell r="BD134">
            <v>3777398.92</v>
          </cell>
          <cell r="BE134">
            <v>0</v>
          </cell>
        </row>
        <row r="135">
          <cell r="A135" t="str">
            <v>8107-DGI</v>
          </cell>
          <cell r="K135">
            <v>0</v>
          </cell>
          <cell r="N135">
            <v>0</v>
          </cell>
          <cell r="Q135">
            <v>0</v>
          </cell>
          <cell r="T135">
            <v>0</v>
          </cell>
          <cell r="W135">
            <v>0</v>
          </cell>
          <cell r="Z135">
            <v>0</v>
          </cell>
          <cell r="AC135">
            <v>0</v>
          </cell>
          <cell r="AF135">
            <v>0</v>
          </cell>
          <cell r="AI135">
            <v>0</v>
          </cell>
          <cell r="AL135">
            <v>0</v>
          </cell>
          <cell r="AO135">
            <v>0</v>
          </cell>
          <cell r="AR135">
            <v>0</v>
          </cell>
          <cell r="BB135">
            <v>0</v>
          </cell>
          <cell r="BE135">
            <v>0</v>
          </cell>
        </row>
        <row r="136">
          <cell r="A136" t="str">
            <v>8107-DGI</v>
          </cell>
          <cell r="K136">
            <v>40120454</v>
          </cell>
          <cell r="N136">
            <v>0</v>
          </cell>
          <cell r="Q136">
            <v>0</v>
          </cell>
          <cell r="T136">
            <v>41007888</v>
          </cell>
          <cell r="W136">
            <v>13464463</v>
          </cell>
          <cell r="Z136">
            <v>0</v>
          </cell>
          <cell r="AC136">
            <v>39170139</v>
          </cell>
          <cell r="AF136">
            <v>27245519</v>
          </cell>
          <cell r="AI136">
            <v>0</v>
          </cell>
          <cell r="AL136">
            <v>0</v>
          </cell>
          <cell r="AO136">
            <v>0</v>
          </cell>
          <cell r="AR136">
            <v>0</v>
          </cell>
          <cell r="BB136">
            <v>5139281.3080000281</v>
          </cell>
          <cell r="BD136">
            <v>26977398.920000002</v>
          </cell>
          <cell r="BE136">
            <v>166147744.30800003</v>
          </cell>
        </row>
        <row r="137">
          <cell r="A137" t="str">
            <v>8107-DGI</v>
          </cell>
          <cell r="K137">
            <v>83093872.510000005</v>
          </cell>
          <cell r="N137">
            <v>16664027.65</v>
          </cell>
          <cell r="Q137">
            <v>34396220.119999997</v>
          </cell>
          <cell r="T137">
            <v>54128899.080000006</v>
          </cell>
          <cell r="W137">
            <v>62264177.880000003</v>
          </cell>
          <cell r="Z137">
            <v>5802899.6099999994</v>
          </cell>
          <cell r="AC137">
            <v>43147367.280000001</v>
          </cell>
          <cell r="AF137">
            <v>-9008533.8399999999</v>
          </cell>
          <cell r="AI137">
            <v>0</v>
          </cell>
          <cell r="AL137">
            <v>0</v>
          </cell>
          <cell r="AO137">
            <v>0</v>
          </cell>
          <cell r="AR137">
            <v>0</v>
          </cell>
          <cell r="BB137">
            <v>369718943.54884005</v>
          </cell>
          <cell r="BE137">
            <v>660207873.83884001</v>
          </cell>
        </row>
        <row r="138">
          <cell r="A138" t="str">
            <v>8107-DGI</v>
          </cell>
          <cell r="K138">
            <v>178634631</v>
          </cell>
          <cell r="N138">
            <v>276917311</v>
          </cell>
          <cell r="Q138">
            <v>299946408</v>
          </cell>
          <cell r="T138">
            <v>366023568</v>
          </cell>
          <cell r="W138">
            <v>126989472</v>
          </cell>
          <cell r="Z138">
            <v>429883587.00999999</v>
          </cell>
          <cell r="AC138">
            <v>232277854</v>
          </cell>
          <cell r="AF138">
            <v>10913677.99</v>
          </cell>
          <cell r="AI138">
            <v>0</v>
          </cell>
          <cell r="AL138">
            <v>0</v>
          </cell>
          <cell r="AO138">
            <v>0</v>
          </cell>
          <cell r="AR138">
            <v>0</v>
          </cell>
          <cell r="BB138">
            <v>-88734062.409600258</v>
          </cell>
          <cell r="BE138">
            <v>1832852446.5903997</v>
          </cell>
        </row>
        <row r="139">
          <cell r="A139" t="str">
            <v>8107-DGI</v>
          </cell>
          <cell r="K139">
            <v>74712398.719999999</v>
          </cell>
          <cell r="N139">
            <v>68153063.239999995</v>
          </cell>
          <cell r="Q139">
            <v>99749851.719999999</v>
          </cell>
          <cell r="T139">
            <v>58714022.939999998</v>
          </cell>
          <cell r="W139">
            <v>47915124.140000001</v>
          </cell>
          <cell r="Z139">
            <v>40411890</v>
          </cell>
          <cell r="AC139">
            <v>62608032.800000004</v>
          </cell>
          <cell r="AF139">
            <v>62452849.390000001</v>
          </cell>
          <cell r="AI139">
            <v>0</v>
          </cell>
          <cell r="AL139">
            <v>0</v>
          </cell>
          <cell r="AO139">
            <v>0</v>
          </cell>
          <cell r="AR139">
            <v>0</v>
          </cell>
          <cell r="BB139">
            <v>528098386.62999994</v>
          </cell>
          <cell r="BD139">
            <v>0</v>
          </cell>
          <cell r="BE139">
            <v>1042815619.5799999</v>
          </cell>
        </row>
        <row r="140">
          <cell r="A140" t="str">
            <v>8107-DGI</v>
          </cell>
          <cell r="K140">
            <v>0</v>
          </cell>
          <cell r="N140">
            <v>23806991</v>
          </cell>
          <cell r="Q140">
            <v>13532159</v>
          </cell>
          <cell r="T140">
            <v>20318073</v>
          </cell>
          <cell r="W140">
            <v>7984826</v>
          </cell>
          <cell r="Z140">
            <v>11851968</v>
          </cell>
          <cell r="AC140">
            <v>0</v>
          </cell>
          <cell r="AF140">
            <v>75241218</v>
          </cell>
          <cell r="AI140">
            <v>0</v>
          </cell>
          <cell r="AL140">
            <v>0</v>
          </cell>
          <cell r="AO140">
            <v>0</v>
          </cell>
          <cell r="AR140">
            <v>0</v>
          </cell>
          <cell r="BB140">
            <v>40776835.120000005</v>
          </cell>
          <cell r="BE140">
            <v>193512070.12</v>
          </cell>
        </row>
        <row r="141">
          <cell r="A141" t="str">
            <v>8107-DGI</v>
          </cell>
          <cell r="K141">
            <v>7383653</v>
          </cell>
          <cell r="N141">
            <v>7383653</v>
          </cell>
          <cell r="Q141">
            <v>7383653</v>
          </cell>
          <cell r="T141">
            <v>7383653</v>
          </cell>
          <cell r="W141">
            <v>7383653</v>
          </cell>
          <cell r="Z141">
            <v>7383653</v>
          </cell>
          <cell r="AC141">
            <v>88197977.989999995</v>
          </cell>
          <cell r="AF141">
            <v>0</v>
          </cell>
          <cell r="AI141">
            <v>0</v>
          </cell>
          <cell r="AL141">
            <v>0</v>
          </cell>
          <cell r="AO141">
            <v>0</v>
          </cell>
          <cell r="AR141">
            <v>0</v>
          </cell>
          <cell r="BB141">
            <v>88860490.963300005</v>
          </cell>
          <cell r="BE141">
            <v>221360386.9533</v>
          </cell>
        </row>
        <row r="142">
          <cell r="A142" t="str">
            <v>8107-DGI</v>
          </cell>
          <cell r="K142">
            <v>0</v>
          </cell>
          <cell r="N142">
            <v>0</v>
          </cell>
          <cell r="Q142">
            <v>0</v>
          </cell>
          <cell r="T142">
            <v>0</v>
          </cell>
          <cell r="W142">
            <v>0</v>
          </cell>
          <cell r="Z142">
            <v>0</v>
          </cell>
          <cell r="AC142">
            <v>0</v>
          </cell>
          <cell r="AF142">
            <v>0</v>
          </cell>
          <cell r="AI142">
            <v>0</v>
          </cell>
          <cell r="AL142">
            <v>0</v>
          </cell>
          <cell r="AO142">
            <v>0</v>
          </cell>
          <cell r="AR142">
            <v>0</v>
          </cell>
          <cell r="BB142">
            <v>-0.18999993801116943</v>
          </cell>
          <cell r="BE142">
            <v>-0.18999993801116943</v>
          </cell>
        </row>
        <row r="143">
          <cell r="A143" t="str">
            <v>8107-DGI</v>
          </cell>
          <cell r="K143">
            <v>17680000</v>
          </cell>
          <cell r="N143">
            <v>18025000</v>
          </cell>
          <cell r="Q143">
            <v>17328000</v>
          </cell>
          <cell r="T143">
            <v>16995000</v>
          </cell>
          <cell r="W143">
            <v>16865000</v>
          </cell>
          <cell r="Z143">
            <v>16551000</v>
          </cell>
          <cell r="AC143">
            <v>16276000</v>
          </cell>
          <cell r="AF143">
            <v>16971000</v>
          </cell>
          <cell r="AI143">
            <v>0</v>
          </cell>
          <cell r="AL143">
            <v>0</v>
          </cell>
          <cell r="AO143">
            <v>0</v>
          </cell>
          <cell r="AR143">
            <v>0</v>
          </cell>
          <cell r="BB143">
            <v>227211583.47250664</v>
          </cell>
          <cell r="BD143">
            <v>0</v>
          </cell>
          <cell r="BE143">
            <v>363902583.47250664</v>
          </cell>
        </row>
        <row r="144">
          <cell r="A144" t="str">
            <v>8107-DGI</v>
          </cell>
          <cell r="K144">
            <v>0</v>
          </cell>
          <cell r="N144">
            <v>0</v>
          </cell>
          <cell r="Q144">
            <v>0</v>
          </cell>
          <cell r="T144">
            <v>0</v>
          </cell>
          <cell r="W144">
            <v>1069404</v>
          </cell>
          <cell r="Z144">
            <v>0</v>
          </cell>
          <cell r="AC144">
            <v>2264320</v>
          </cell>
          <cell r="AF144">
            <v>0</v>
          </cell>
          <cell r="AI144">
            <v>0</v>
          </cell>
          <cell r="AL144">
            <v>0</v>
          </cell>
          <cell r="AO144">
            <v>0</v>
          </cell>
          <cell r="AR144">
            <v>0</v>
          </cell>
          <cell r="BB144">
            <v>139941588</v>
          </cell>
          <cell r="BD144">
            <v>26949700</v>
          </cell>
          <cell r="BE144">
            <v>170225012</v>
          </cell>
        </row>
        <row r="145">
          <cell r="A145" t="str">
            <v>8107-DGI</v>
          </cell>
          <cell r="K145">
            <v>51518000</v>
          </cell>
          <cell r="N145">
            <v>52524000</v>
          </cell>
          <cell r="Q145">
            <v>50491000</v>
          </cell>
          <cell r="T145">
            <v>39842000</v>
          </cell>
          <cell r="W145">
            <v>49098537.990000002</v>
          </cell>
          <cell r="Z145">
            <v>38801000</v>
          </cell>
          <cell r="AC145">
            <v>0</v>
          </cell>
          <cell r="AF145">
            <v>39785000</v>
          </cell>
          <cell r="AI145">
            <v>0</v>
          </cell>
          <cell r="AL145">
            <v>0</v>
          </cell>
          <cell r="AO145">
            <v>0</v>
          </cell>
          <cell r="AR145">
            <v>0</v>
          </cell>
          <cell r="BB145">
            <v>161840352.24977493</v>
          </cell>
          <cell r="BE145">
            <v>483899890.23977494</v>
          </cell>
        </row>
        <row r="146">
          <cell r="A146" t="str">
            <v>8107-DGI</v>
          </cell>
          <cell r="K146">
            <v>0</v>
          </cell>
          <cell r="N146">
            <v>0</v>
          </cell>
          <cell r="Q146">
            <v>0</v>
          </cell>
          <cell r="T146">
            <v>0</v>
          </cell>
          <cell r="W146">
            <v>0</v>
          </cell>
          <cell r="Z146">
            <v>0</v>
          </cell>
          <cell r="AC146">
            <v>0</v>
          </cell>
          <cell r="AF146">
            <v>0</v>
          </cell>
          <cell r="AI146">
            <v>0</v>
          </cell>
          <cell r="AL146">
            <v>0</v>
          </cell>
          <cell r="AO146">
            <v>0</v>
          </cell>
          <cell r="AR146">
            <v>0</v>
          </cell>
          <cell r="BB146">
            <v>0</v>
          </cell>
          <cell r="BE146">
            <v>0</v>
          </cell>
        </row>
        <row r="147">
          <cell r="A147" t="str">
            <v>8107-DGI</v>
          </cell>
          <cell r="K147">
            <v>0</v>
          </cell>
          <cell r="N147">
            <v>0</v>
          </cell>
          <cell r="Q147">
            <v>0</v>
          </cell>
          <cell r="T147">
            <v>0</v>
          </cell>
          <cell r="W147">
            <v>0</v>
          </cell>
          <cell r="Z147">
            <v>0</v>
          </cell>
          <cell r="AC147">
            <v>0</v>
          </cell>
          <cell r="AF147">
            <v>0</v>
          </cell>
          <cell r="AI147">
            <v>0</v>
          </cell>
          <cell r="AL147">
            <v>0</v>
          </cell>
          <cell r="AO147">
            <v>0</v>
          </cell>
          <cell r="AR147">
            <v>0</v>
          </cell>
          <cell r="BB147">
            <v>67407474.008223891</v>
          </cell>
          <cell r="BE147">
            <v>67407474.008223891</v>
          </cell>
        </row>
        <row r="148">
          <cell r="A148" t="str">
            <v>8107-DGI</v>
          </cell>
          <cell r="K148">
            <v>0</v>
          </cell>
          <cell r="N148">
            <v>0</v>
          </cell>
          <cell r="Q148">
            <v>0</v>
          </cell>
          <cell r="T148">
            <v>0</v>
          </cell>
          <cell r="W148">
            <v>0</v>
          </cell>
          <cell r="Z148">
            <v>0</v>
          </cell>
          <cell r="AC148">
            <v>0</v>
          </cell>
          <cell r="AF148">
            <v>0</v>
          </cell>
          <cell r="AI148">
            <v>0</v>
          </cell>
          <cell r="AL148">
            <v>0</v>
          </cell>
          <cell r="AO148">
            <v>0</v>
          </cell>
          <cell r="AR148">
            <v>0</v>
          </cell>
          <cell r="BB148">
            <v>0</v>
          </cell>
          <cell r="BE148">
            <v>0</v>
          </cell>
        </row>
        <row r="149">
          <cell r="A149" t="str">
            <v>8107-DGI</v>
          </cell>
          <cell r="K149">
            <v>0</v>
          </cell>
          <cell r="N149">
            <v>0</v>
          </cell>
          <cell r="Q149">
            <v>0</v>
          </cell>
          <cell r="T149">
            <v>0</v>
          </cell>
          <cell r="W149">
            <v>0</v>
          </cell>
          <cell r="Z149">
            <v>0</v>
          </cell>
          <cell r="AC149">
            <v>0</v>
          </cell>
          <cell r="AF149">
            <v>0</v>
          </cell>
          <cell r="AI149">
            <v>0</v>
          </cell>
          <cell r="AL149">
            <v>0</v>
          </cell>
          <cell r="AO149">
            <v>0</v>
          </cell>
          <cell r="AR149">
            <v>0</v>
          </cell>
          <cell r="BB149">
            <v>70339500</v>
          </cell>
          <cell r="BD149">
            <v>0</v>
          </cell>
          <cell r="BE149">
            <v>70339500</v>
          </cell>
        </row>
        <row r="150">
          <cell r="A150" t="str">
            <v>8107-DGI</v>
          </cell>
          <cell r="K150">
            <v>0</v>
          </cell>
          <cell r="N150">
            <v>0</v>
          </cell>
          <cell r="Q150">
            <v>13920000</v>
          </cell>
          <cell r="T150">
            <v>0</v>
          </cell>
          <cell r="W150">
            <v>0</v>
          </cell>
          <cell r="Z150">
            <v>0</v>
          </cell>
          <cell r="AC150">
            <v>0</v>
          </cell>
          <cell r="AF150">
            <v>0</v>
          </cell>
          <cell r="AI150">
            <v>0</v>
          </cell>
          <cell r="AL150">
            <v>0</v>
          </cell>
          <cell r="AO150">
            <v>0</v>
          </cell>
          <cell r="AR150">
            <v>0</v>
          </cell>
          <cell r="BB150">
            <v>0</v>
          </cell>
          <cell r="BE150">
            <v>13920000</v>
          </cell>
        </row>
        <row r="151">
          <cell r="A151" t="str">
            <v>8107-DGI</v>
          </cell>
          <cell r="K151">
            <v>0</v>
          </cell>
          <cell r="N151">
            <v>0</v>
          </cell>
          <cell r="Q151">
            <v>0</v>
          </cell>
          <cell r="T151">
            <v>0</v>
          </cell>
          <cell r="W151">
            <v>0</v>
          </cell>
          <cell r="Z151">
            <v>0</v>
          </cell>
          <cell r="AC151">
            <v>0</v>
          </cell>
          <cell r="AF151">
            <v>0</v>
          </cell>
          <cell r="AI151">
            <v>0</v>
          </cell>
          <cell r="AL151">
            <v>0</v>
          </cell>
          <cell r="AO151">
            <v>0</v>
          </cell>
          <cell r="AR151">
            <v>0</v>
          </cell>
          <cell r="BB151">
            <v>-7.4505805969238281E-9</v>
          </cell>
          <cell r="BD151">
            <v>0</v>
          </cell>
          <cell r="BE151">
            <v>87799258.716207981</v>
          </cell>
        </row>
        <row r="152">
          <cell r="A152" t="str">
            <v>8107-DGI</v>
          </cell>
          <cell r="K152">
            <v>0</v>
          </cell>
          <cell r="N152">
            <v>0</v>
          </cell>
          <cell r="Q152">
            <v>0</v>
          </cell>
          <cell r="T152">
            <v>0</v>
          </cell>
          <cell r="W152">
            <v>0</v>
          </cell>
          <cell r="Z152">
            <v>0</v>
          </cell>
          <cell r="AC152">
            <v>0</v>
          </cell>
          <cell r="AF152">
            <v>3851200</v>
          </cell>
          <cell r="AI152">
            <v>0</v>
          </cell>
          <cell r="AL152">
            <v>0</v>
          </cell>
          <cell r="AO152">
            <v>0</v>
          </cell>
          <cell r="AR152">
            <v>0</v>
          </cell>
          <cell r="BB152">
            <v>-3851200</v>
          </cell>
          <cell r="BE152">
            <v>0</v>
          </cell>
        </row>
        <row r="153">
          <cell r="A153" t="str">
            <v>8107-DGI</v>
          </cell>
          <cell r="K153">
            <v>0</v>
          </cell>
          <cell r="N153">
            <v>0</v>
          </cell>
          <cell r="Q153">
            <v>0</v>
          </cell>
          <cell r="T153">
            <v>0</v>
          </cell>
          <cell r="W153">
            <v>0</v>
          </cell>
          <cell r="Z153">
            <v>0</v>
          </cell>
          <cell r="AC153">
            <v>0</v>
          </cell>
          <cell r="AF153">
            <v>0</v>
          </cell>
          <cell r="AI153">
            <v>0</v>
          </cell>
          <cell r="AL153">
            <v>0</v>
          </cell>
          <cell r="AO153">
            <v>0</v>
          </cell>
          <cell r="AR153">
            <v>0</v>
          </cell>
          <cell r="BB153">
            <v>0</v>
          </cell>
          <cell r="BE153">
            <v>0</v>
          </cell>
        </row>
        <row r="154">
          <cell r="A154" t="str">
            <v>8107-DGI</v>
          </cell>
          <cell r="K154">
            <v>0</v>
          </cell>
          <cell r="N154">
            <v>0</v>
          </cell>
          <cell r="Q154">
            <v>0</v>
          </cell>
          <cell r="T154">
            <v>0</v>
          </cell>
          <cell r="W154">
            <v>0</v>
          </cell>
          <cell r="Z154">
            <v>0</v>
          </cell>
          <cell r="AC154">
            <v>0</v>
          </cell>
          <cell r="AF154">
            <v>0</v>
          </cell>
          <cell r="AI154">
            <v>0</v>
          </cell>
          <cell r="AL154">
            <v>0</v>
          </cell>
          <cell r="AO154">
            <v>0</v>
          </cell>
          <cell r="AR154">
            <v>0</v>
          </cell>
          <cell r="BB154">
            <v>0</v>
          </cell>
          <cell r="BE154">
            <v>0</v>
          </cell>
        </row>
        <row r="155">
          <cell r="A155" t="str">
            <v>8107-DGI</v>
          </cell>
          <cell r="K155">
            <v>0</v>
          </cell>
          <cell r="N155">
            <v>0</v>
          </cell>
          <cell r="Q155">
            <v>0</v>
          </cell>
          <cell r="T155">
            <v>0</v>
          </cell>
          <cell r="W155">
            <v>0</v>
          </cell>
          <cell r="Z155">
            <v>0</v>
          </cell>
          <cell r="AC155">
            <v>0</v>
          </cell>
          <cell r="AF155">
            <v>0</v>
          </cell>
          <cell r="AI155">
            <v>0</v>
          </cell>
          <cell r="AL155">
            <v>0</v>
          </cell>
          <cell r="AO155">
            <v>0</v>
          </cell>
          <cell r="AR155">
            <v>0</v>
          </cell>
          <cell r="BB155">
            <v>0</v>
          </cell>
          <cell r="BE155">
            <v>0</v>
          </cell>
        </row>
        <row r="156">
          <cell r="A156" t="str">
            <v>8107-DGI</v>
          </cell>
          <cell r="K156">
            <v>0</v>
          </cell>
          <cell r="N156">
            <v>0</v>
          </cell>
          <cell r="Q156">
            <v>0</v>
          </cell>
          <cell r="T156">
            <v>0</v>
          </cell>
          <cell r="W156">
            <v>0</v>
          </cell>
          <cell r="Z156">
            <v>0</v>
          </cell>
          <cell r="AC156">
            <v>0</v>
          </cell>
          <cell r="AF156">
            <v>0</v>
          </cell>
          <cell r="AI156">
            <v>0</v>
          </cell>
          <cell r="AL156">
            <v>0</v>
          </cell>
          <cell r="AO156">
            <v>0</v>
          </cell>
          <cell r="AR156">
            <v>0</v>
          </cell>
          <cell r="BB156">
            <v>0</v>
          </cell>
          <cell r="BE156">
            <v>0</v>
          </cell>
        </row>
        <row r="157">
          <cell r="A157" t="str">
            <v>8107-DGI</v>
          </cell>
          <cell r="K157">
            <v>1938402</v>
          </cell>
          <cell r="N157">
            <v>1122232</v>
          </cell>
          <cell r="Q157">
            <v>0</v>
          </cell>
          <cell r="T157">
            <v>0</v>
          </cell>
          <cell r="W157">
            <v>0</v>
          </cell>
          <cell r="Z157">
            <v>0</v>
          </cell>
          <cell r="AC157">
            <v>0</v>
          </cell>
          <cell r="AF157">
            <v>0</v>
          </cell>
          <cell r="AI157">
            <v>0</v>
          </cell>
          <cell r="AL157">
            <v>0</v>
          </cell>
          <cell r="AO157">
            <v>0</v>
          </cell>
          <cell r="AR157">
            <v>0</v>
          </cell>
          <cell r="BB157">
            <v>0</v>
          </cell>
          <cell r="BE157">
            <v>3060634</v>
          </cell>
        </row>
        <row r="158">
          <cell r="A158" t="str">
            <v>8107-DGI</v>
          </cell>
          <cell r="K158">
            <v>3325945</v>
          </cell>
          <cell r="N158">
            <v>3108458</v>
          </cell>
          <cell r="Q158">
            <v>3060635</v>
          </cell>
          <cell r="T158">
            <v>3060635</v>
          </cell>
          <cell r="W158">
            <v>1220957</v>
          </cell>
          <cell r="Z158">
            <v>0</v>
          </cell>
          <cell r="AC158">
            <v>0</v>
          </cell>
          <cell r="AF158">
            <v>0</v>
          </cell>
          <cell r="AI158">
            <v>0</v>
          </cell>
          <cell r="AL158">
            <v>0</v>
          </cell>
          <cell r="AO158">
            <v>0</v>
          </cell>
          <cell r="AR158">
            <v>0</v>
          </cell>
          <cell r="BB158">
            <v>0</v>
          </cell>
          <cell r="BE158">
            <v>13776630</v>
          </cell>
        </row>
        <row r="159">
          <cell r="A159" t="str">
            <v>8107-DGI</v>
          </cell>
          <cell r="K159">
            <v>0</v>
          </cell>
          <cell r="N159">
            <v>653556</v>
          </cell>
          <cell r="Q159">
            <v>1852805</v>
          </cell>
          <cell r="T159">
            <v>1939863</v>
          </cell>
          <cell r="W159">
            <v>534371</v>
          </cell>
          <cell r="Z159">
            <v>0</v>
          </cell>
          <cell r="AC159">
            <v>0</v>
          </cell>
          <cell r="AF159">
            <v>0</v>
          </cell>
          <cell r="AI159">
            <v>0</v>
          </cell>
          <cell r="AL159">
            <v>0</v>
          </cell>
          <cell r="AO159">
            <v>0</v>
          </cell>
          <cell r="AR159">
            <v>0</v>
          </cell>
          <cell r="BB159">
            <v>0</v>
          </cell>
          <cell r="BE159">
            <v>4980595</v>
          </cell>
        </row>
        <row r="160">
          <cell r="A160" t="str">
            <v>8107-DGI</v>
          </cell>
          <cell r="K160">
            <v>0</v>
          </cell>
          <cell r="N160">
            <v>0</v>
          </cell>
          <cell r="Q160">
            <v>0</v>
          </cell>
          <cell r="T160">
            <v>0</v>
          </cell>
          <cell r="W160">
            <v>2652549</v>
          </cell>
          <cell r="Z160">
            <v>3060635</v>
          </cell>
          <cell r="AC160">
            <v>3060635</v>
          </cell>
          <cell r="AF160">
            <v>0</v>
          </cell>
          <cell r="AI160">
            <v>0</v>
          </cell>
          <cell r="AL160">
            <v>0</v>
          </cell>
          <cell r="AO160">
            <v>0</v>
          </cell>
          <cell r="AR160">
            <v>0</v>
          </cell>
          <cell r="BB160">
            <v>0</v>
          </cell>
          <cell r="BE160">
            <v>8773819</v>
          </cell>
        </row>
        <row r="161">
          <cell r="A161" t="str">
            <v>8107-DGI</v>
          </cell>
          <cell r="K161">
            <v>18393349</v>
          </cell>
          <cell r="N161">
            <v>0</v>
          </cell>
          <cell r="Q161">
            <v>61616974</v>
          </cell>
          <cell r="T161">
            <v>15497792.279999999</v>
          </cell>
          <cell r="W161">
            <v>31039425.219999999</v>
          </cell>
          <cell r="Z161">
            <v>24686102</v>
          </cell>
          <cell r="AC161">
            <v>20552616.800000001</v>
          </cell>
          <cell r="AF161">
            <v>26255298.91</v>
          </cell>
          <cell r="AI161">
            <v>0</v>
          </cell>
          <cell r="AL161">
            <v>0</v>
          </cell>
          <cell r="AO161">
            <v>0</v>
          </cell>
          <cell r="AR161">
            <v>0</v>
          </cell>
          <cell r="BB161">
            <v>699592869.56999981</v>
          </cell>
          <cell r="BE161">
            <v>897634427.77999985</v>
          </cell>
        </row>
        <row r="162">
          <cell r="A162" t="str">
            <v>8107-DGI</v>
          </cell>
          <cell r="K162">
            <v>0</v>
          </cell>
          <cell r="N162">
            <v>0</v>
          </cell>
          <cell r="Q162">
            <v>0</v>
          </cell>
          <cell r="T162">
            <v>0</v>
          </cell>
          <cell r="W162">
            <v>0</v>
          </cell>
          <cell r="Z162">
            <v>0</v>
          </cell>
          <cell r="AC162">
            <v>0</v>
          </cell>
          <cell r="AF162">
            <v>0</v>
          </cell>
          <cell r="AI162">
            <v>0</v>
          </cell>
          <cell r="AL162">
            <v>0</v>
          </cell>
          <cell r="AO162">
            <v>0</v>
          </cell>
          <cell r="AR162">
            <v>0</v>
          </cell>
          <cell r="BB162">
            <v>6369718</v>
          </cell>
          <cell r="BE162">
            <v>6369718</v>
          </cell>
        </row>
        <row r="163">
          <cell r="A163" t="str">
            <v>8107-DGI</v>
          </cell>
          <cell r="K163">
            <v>18560000</v>
          </cell>
          <cell r="N163">
            <v>18560001</v>
          </cell>
          <cell r="Q163">
            <v>18560000</v>
          </cell>
          <cell r="T163">
            <v>18560000</v>
          </cell>
          <cell r="W163">
            <v>4949333</v>
          </cell>
          <cell r="Z163">
            <v>32170667</v>
          </cell>
          <cell r="AC163">
            <v>18560000</v>
          </cell>
          <cell r="AF163">
            <v>22132800</v>
          </cell>
          <cell r="AI163">
            <v>0</v>
          </cell>
          <cell r="AL163">
            <v>0</v>
          </cell>
          <cell r="AO163">
            <v>0</v>
          </cell>
          <cell r="AR163">
            <v>0</v>
          </cell>
          <cell r="BB163">
            <v>70976547.659999967</v>
          </cell>
          <cell r="BE163">
            <v>223029348.65999997</v>
          </cell>
        </row>
        <row r="164">
          <cell r="A164" t="str">
            <v>8107-DGI</v>
          </cell>
          <cell r="K164">
            <v>0</v>
          </cell>
          <cell r="N164">
            <v>0</v>
          </cell>
          <cell r="Q164">
            <v>0</v>
          </cell>
          <cell r="T164">
            <v>0</v>
          </cell>
          <cell r="W164">
            <v>0</v>
          </cell>
          <cell r="Z164">
            <v>0</v>
          </cell>
          <cell r="AC164">
            <v>0</v>
          </cell>
          <cell r="AF164">
            <v>0</v>
          </cell>
          <cell r="AI164">
            <v>0</v>
          </cell>
          <cell r="AL164">
            <v>0</v>
          </cell>
          <cell r="AO164">
            <v>0</v>
          </cell>
          <cell r="AR164">
            <v>0</v>
          </cell>
          <cell r="BB164">
            <v>363507980.35860002</v>
          </cell>
          <cell r="BE164">
            <v>363507980.35860002</v>
          </cell>
        </row>
        <row r="165">
          <cell r="A165" t="str">
            <v>8107-DGI</v>
          </cell>
          <cell r="K165">
            <v>0</v>
          </cell>
          <cell r="N165">
            <v>0</v>
          </cell>
          <cell r="Q165">
            <v>0</v>
          </cell>
          <cell r="T165">
            <v>0</v>
          </cell>
          <cell r="W165">
            <v>0</v>
          </cell>
          <cell r="Z165">
            <v>0</v>
          </cell>
          <cell r="AC165">
            <v>0</v>
          </cell>
          <cell r="AF165">
            <v>0</v>
          </cell>
          <cell r="AI165">
            <v>0</v>
          </cell>
          <cell r="AL165">
            <v>0</v>
          </cell>
          <cell r="AO165">
            <v>0</v>
          </cell>
          <cell r="AR165">
            <v>0</v>
          </cell>
          <cell r="BB165">
            <v>0</v>
          </cell>
          <cell r="BE165">
            <v>0</v>
          </cell>
        </row>
        <row r="166">
          <cell r="A166" t="str">
            <v>8107-DGI</v>
          </cell>
          <cell r="K166">
            <v>0</v>
          </cell>
          <cell r="N166">
            <v>0</v>
          </cell>
          <cell r="Q166">
            <v>0</v>
          </cell>
          <cell r="T166">
            <v>0</v>
          </cell>
          <cell r="W166">
            <v>51098476</v>
          </cell>
          <cell r="Z166">
            <v>0</v>
          </cell>
          <cell r="AC166">
            <v>0</v>
          </cell>
          <cell r="AF166">
            <v>0</v>
          </cell>
          <cell r="AI166">
            <v>0</v>
          </cell>
          <cell r="AL166">
            <v>0</v>
          </cell>
          <cell r="AO166">
            <v>0</v>
          </cell>
          <cell r="AR166">
            <v>0</v>
          </cell>
          <cell r="BB166">
            <v>33389439.599999994</v>
          </cell>
          <cell r="BE166">
            <v>84487915.599999994</v>
          </cell>
        </row>
        <row r="167">
          <cell r="A167" t="str">
            <v>8107-DGI</v>
          </cell>
          <cell r="K167">
            <v>1014486</v>
          </cell>
          <cell r="N167">
            <v>0</v>
          </cell>
          <cell r="Q167">
            <v>0</v>
          </cell>
          <cell r="T167">
            <v>0</v>
          </cell>
          <cell r="W167">
            <v>0</v>
          </cell>
          <cell r="Z167">
            <v>1032845</v>
          </cell>
          <cell r="AC167">
            <v>2188746</v>
          </cell>
          <cell r="AF167">
            <v>2218419</v>
          </cell>
          <cell r="AI167">
            <v>0</v>
          </cell>
          <cell r="AL167">
            <v>0</v>
          </cell>
          <cell r="AO167">
            <v>0</v>
          </cell>
          <cell r="AR167">
            <v>0</v>
          </cell>
          <cell r="BB167">
            <v>59947719.18</v>
          </cell>
          <cell r="BE167">
            <v>66402215.18</v>
          </cell>
        </row>
        <row r="168">
          <cell r="A168" t="str">
            <v>8107-DGI</v>
          </cell>
          <cell r="K168">
            <v>67452167</v>
          </cell>
          <cell r="N168">
            <v>0</v>
          </cell>
          <cell r="Q168">
            <v>0</v>
          </cell>
          <cell r="T168">
            <v>0</v>
          </cell>
          <cell r="W168">
            <v>0</v>
          </cell>
          <cell r="Z168">
            <v>0</v>
          </cell>
          <cell r="AC168">
            <v>0</v>
          </cell>
          <cell r="AF168">
            <v>0</v>
          </cell>
          <cell r="AI168">
            <v>0</v>
          </cell>
          <cell r="AL168">
            <v>0</v>
          </cell>
          <cell r="AO168">
            <v>0</v>
          </cell>
          <cell r="AR168">
            <v>0</v>
          </cell>
          <cell r="BB168">
            <v>0.76185998320579529</v>
          </cell>
          <cell r="BD168">
            <v>0</v>
          </cell>
          <cell r="BE168">
            <v>1042815619.5799997</v>
          </cell>
        </row>
        <row r="169">
          <cell r="A169" t="str">
            <v>8107-DGI</v>
          </cell>
          <cell r="K169">
            <v>1020167</v>
          </cell>
          <cell r="N169">
            <v>1020167</v>
          </cell>
          <cell r="Q169">
            <v>0</v>
          </cell>
          <cell r="T169">
            <v>2416666</v>
          </cell>
          <cell r="W169">
            <v>1208334</v>
          </cell>
          <cell r="Z169">
            <v>1208334</v>
          </cell>
          <cell r="AC169">
            <v>1208334</v>
          </cell>
          <cell r="AF169">
            <v>1208334</v>
          </cell>
          <cell r="AI169">
            <v>0</v>
          </cell>
          <cell r="AL169">
            <v>0</v>
          </cell>
          <cell r="AO169">
            <v>0</v>
          </cell>
          <cell r="AR169">
            <v>0</v>
          </cell>
          <cell r="BB169">
            <v>4833329.9857333358</v>
          </cell>
          <cell r="BE169">
            <v>14123665.985733336</v>
          </cell>
        </row>
        <row r="170">
          <cell r="A170" t="str">
            <v>8107-DGI</v>
          </cell>
          <cell r="K170">
            <v>4267000</v>
          </cell>
          <cell r="N170">
            <v>4350000</v>
          </cell>
          <cell r="Q170">
            <v>4182000</v>
          </cell>
          <cell r="T170">
            <v>4101000</v>
          </cell>
          <cell r="W170">
            <v>4070000</v>
          </cell>
          <cell r="Z170">
            <v>3994000</v>
          </cell>
          <cell r="AC170">
            <v>3928000</v>
          </cell>
          <cell r="AF170">
            <v>0</v>
          </cell>
          <cell r="AI170">
            <v>0</v>
          </cell>
          <cell r="AL170">
            <v>0</v>
          </cell>
          <cell r="AO170">
            <v>0</v>
          </cell>
          <cell r="AR170">
            <v>0</v>
          </cell>
          <cell r="BB170">
            <v>11557156.560676515</v>
          </cell>
          <cell r="BE170">
            <v>40449156.560676515</v>
          </cell>
        </row>
        <row r="171">
          <cell r="A171" t="str">
            <v>8107-DGI</v>
          </cell>
          <cell r="K171">
            <v>127170</v>
          </cell>
          <cell r="N171">
            <v>0</v>
          </cell>
          <cell r="Q171">
            <v>0</v>
          </cell>
          <cell r="T171">
            <v>0</v>
          </cell>
          <cell r="W171">
            <v>0</v>
          </cell>
          <cell r="Z171">
            <v>0</v>
          </cell>
          <cell r="AC171">
            <v>0</v>
          </cell>
          <cell r="AF171">
            <v>0</v>
          </cell>
          <cell r="AI171">
            <v>0</v>
          </cell>
          <cell r="AL171">
            <v>0</v>
          </cell>
          <cell r="AO171">
            <v>0</v>
          </cell>
          <cell r="AR171">
            <v>0</v>
          </cell>
          <cell r="BB171">
            <v>25686152.679999992</v>
          </cell>
          <cell r="BE171">
            <v>25813322.679999992</v>
          </cell>
        </row>
        <row r="172">
          <cell r="A172" t="str">
            <v>8107-DGI</v>
          </cell>
          <cell r="K172">
            <v>8068126</v>
          </cell>
          <cell r="N172">
            <v>8068126</v>
          </cell>
          <cell r="Q172">
            <v>8068126</v>
          </cell>
          <cell r="T172">
            <v>8068126</v>
          </cell>
          <cell r="W172">
            <v>0</v>
          </cell>
          <cell r="Z172">
            <v>0</v>
          </cell>
          <cell r="AC172">
            <v>0</v>
          </cell>
          <cell r="AF172">
            <v>0</v>
          </cell>
          <cell r="AI172">
            <v>0</v>
          </cell>
          <cell r="AL172">
            <v>0</v>
          </cell>
          <cell r="AO172">
            <v>0</v>
          </cell>
          <cell r="AR172">
            <v>0</v>
          </cell>
          <cell r="BB172">
            <v>0</v>
          </cell>
          <cell r="BD172">
            <v>11656065.119999999</v>
          </cell>
          <cell r="BE172">
            <v>32272504</v>
          </cell>
        </row>
        <row r="173">
          <cell r="A173" t="str">
            <v>8107-DGI</v>
          </cell>
          <cell r="K173">
            <v>0</v>
          </cell>
          <cell r="N173">
            <v>0</v>
          </cell>
          <cell r="Q173">
            <v>0</v>
          </cell>
          <cell r="T173">
            <v>0</v>
          </cell>
          <cell r="W173">
            <v>8310169</v>
          </cell>
          <cell r="Z173">
            <v>8310169</v>
          </cell>
          <cell r="AC173">
            <v>8310169</v>
          </cell>
          <cell r="AF173">
            <v>8310169</v>
          </cell>
          <cell r="AI173">
            <v>0</v>
          </cell>
          <cell r="AL173">
            <v>0</v>
          </cell>
          <cell r="AO173">
            <v>0</v>
          </cell>
          <cell r="AR173">
            <v>0</v>
          </cell>
          <cell r="BB173">
            <v>43873469.919999994</v>
          </cell>
          <cell r="BE173">
            <v>77114145.919999987</v>
          </cell>
        </row>
        <row r="174">
          <cell r="A174" t="str">
            <v>8107-DGI</v>
          </cell>
          <cell r="K174">
            <v>0</v>
          </cell>
          <cell r="N174">
            <v>0</v>
          </cell>
          <cell r="Q174">
            <v>0</v>
          </cell>
          <cell r="T174">
            <v>72587000</v>
          </cell>
          <cell r="W174">
            <v>-1094440</v>
          </cell>
          <cell r="Z174">
            <v>0</v>
          </cell>
          <cell r="AC174">
            <v>0</v>
          </cell>
          <cell r="AF174">
            <v>0</v>
          </cell>
          <cell r="AI174">
            <v>0</v>
          </cell>
          <cell r="AL174">
            <v>0</v>
          </cell>
          <cell r="AO174">
            <v>0</v>
          </cell>
          <cell r="AR174">
            <v>0</v>
          </cell>
          <cell r="BB174">
            <v>5.9604644775390625E-8</v>
          </cell>
          <cell r="BE174">
            <v>71492560.00000006</v>
          </cell>
        </row>
        <row r="175">
          <cell r="A175" t="str">
            <v>8107-DGI</v>
          </cell>
          <cell r="K175">
            <v>0</v>
          </cell>
          <cell r="N175">
            <v>0</v>
          </cell>
          <cell r="Q175">
            <v>2487500</v>
          </cell>
          <cell r="T175">
            <v>10400000</v>
          </cell>
          <cell r="W175">
            <v>-203336</v>
          </cell>
          <cell r="Z175">
            <v>0</v>
          </cell>
          <cell r="AC175">
            <v>0</v>
          </cell>
          <cell r="AF175">
            <v>0</v>
          </cell>
          <cell r="AI175">
            <v>0</v>
          </cell>
          <cell r="AL175">
            <v>0</v>
          </cell>
          <cell r="AO175">
            <v>0</v>
          </cell>
          <cell r="AR175">
            <v>0</v>
          </cell>
          <cell r="BB175">
            <v>0</v>
          </cell>
          <cell r="BE175">
            <v>12684164</v>
          </cell>
        </row>
        <row r="176">
          <cell r="A176" t="str">
            <v>8107-DGI</v>
          </cell>
          <cell r="K176">
            <v>17794400</v>
          </cell>
          <cell r="N176">
            <v>4147000</v>
          </cell>
          <cell r="Q176">
            <v>4524000</v>
          </cell>
          <cell r="T176">
            <v>1885000</v>
          </cell>
          <cell r="W176">
            <v>1900834</v>
          </cell>
          <cell r="Z176">
            <v>0</v>
          </cell>
          <cell r="AC176">
            <v>10872680</v>
          </cell>
          <cell r="AF176">
            <v>5436340</v>
          </cell>
          <cell r="AI176">
            <v>0</v>
          </cell>
          <cell r="AL176">
            <v>0</v>
          </cell>
          <cell r="AO176">
            <v>0</v>
          </cell>
          <cell r="AR176">
            <v>0</v>
          </cell>
          <cell r="BB176">
            <v>-15495454</v>
          </cell>
          <cell r="BD176">
            <v>65233760</v>
          </cell>
          <cell r="BE176">
            <v>0</v>
          </cell>
        </row>
        <row r="177">
          <cell r="A177" t="str">
            <v>8107-DGI</v>
          </cell>
          <cell r="K177">
            <v>16712703</v>
          </cell>
          <cell r="N177">
            <v>16712703</v>
          </cell>
          <cell r="Q177">
            <v>0</v>
          </cell>
          <cell r="T177">
            <v>0</v>
          </cell>
          <cell r="W177">
            <v>0</v>
          </cell>
          <cell r="Z177">
            <v>0</v>
          </cell>
          <cell r="AC177">
            <v>0</v>
          </cell>
          <cell r="AF177">
            <v>0</v>
          </cell>
          <cell r="AI177">
            <v>0</v>
          </cell>
          <cell r="AL177">
            <v>0</v>
          </cell>
          <cell r="AO177">
            <v>0</v>
          </cell>
          <cell r="AR177">
            <v>0</v>
          </cell>
          <cell r="BB177">
            <v>11.440799951553345</v>
          </cell>
          <cell r="BE177">
            <v>33425417.440799952</v>
          </cell>
        </row>
        <row r="178">
          <cell r="A178" t="str">
            <v>8107-DGI</v>
          </cell>
          <cell r="K178">
            <v>0</v>
          </cell>
          <cell r="N178">
            <v>0</v>
          </cell>
          <cell r="Q178">
            <v>17036930</v>
          </cell>
          <cell r="T178">
            <v>17036930</v>
          </cell>
          <cell r="W178">
            <v>17036930</v>
          </cell>
          <cell r="Z178">
            <v>0</v>
          </cell>
          <cell r="AC178">
            <v>0</v>
          </cell>
          <cell r="AF178">
            <v>0</v>
          </cell>
          <cell r="AI178">
            <v>0</v>
          </cell>
          <cell r="AL178">
            <v>0</v>
          </cell>
          <cell r="AO178">
            <v>0</v>
          </cell>
          <cell r="AR178">
            <v>0</v>
          </cell>
          <cell r="BB178">
            <v>27877784.25999999</v>
          </cell>
          <cell r="BE178">
            <v>78988574.25999999</v>
          </cell>
        </row>
        <row r="179">
          <cell r="A179" t="str">
            <v>8107-DGI</v>
          </cell>
          <cell r="K179">
            <v>0</v>
          </cell>
          <cell r="N179">
            <v>0</v>
          </cell>
          <cell r="Q179">
            <v>0</v>
          </cell>
          <cell r="T179">
            <v>0</v>
          </cell>
          <cell r="W179">
            <v>0</v>
          </cell>
          <cell r="Z179">
            <v>0</v>
          </cell>
          <cell r="AC179">
            <v>0</v>
          </cell>
          <cell r="AF179">
            <v>0</v>
          </cell>
          <cell r="AI179">
            <v>0</v>
          </cell>
          <cell r="AL179">
            <v>0</v>
          </cell>
          <cell r="AO179">
            <v>0</v>
          </cell>
          <cell r="AR179">
            <v>0</v>
          </cell>
          <cell r="BB179">
            <v>18066000</v>
          </cell>
          <cell r="BD179">
            <v>0</v>
          </cell>
          <cell r="BE179">
            <v>18066000</v>
          </cell>
        </row>
        <row r="180">
          <cell r="A180" t="str">
            <v>8107-DGI</v>
          </cell>
          <cell r="K180">
            <v>0</v>
          </cell>
          <cell r="N180">
            <v>0</v>
          </cell>
          <cell r="Q180">
            <v>0</v>
          </cell>
          <cell r="T180">
            <v>18090200</v>
          </cell>
          <cell r="W180">
            <v>0</v>
          </cell>
          <cell r="Z180">
            <v>0</v>
          </cell>
          <cell r="AC180">
            <v>0</v>
          </cell>
          <cell r="AF180">
            <v>0</v>
          </cell>
          <cell r="AI180">
            <v>0</v>
          </cell>
          <cell r="AL180">
            <v>0</v>
          </cell>
          <cell r="AO180">
            <v>0</v>
          </cell>
          <cell r="AR180">
            <v>0</v>
          </cell>
          <cell r="BB180">
            <v>95137399.999999985</v>
          </cell>
          <cell r="BE180">
            <v>113227599.99999999</v>
          </cell>
        </row>
        <row r="181">
          <cell r="A181" t="str">
            <v>8107-DGI</v>
          </cell>
          <cell r="K181">
            <v>0</v>
          </cell>
          <cell r="N181">
            <v>0</v>
          </cell>
          <cell r="Q181">
            <v>0</v>
          </cell>
          <cell r="T181">
            <v>0</v>
          </cell>
          <cell r="W181">
            <v>0</v>
          </cell>
          <cell r="Z181">
            <v>0</v>
          </cell>
          <cell r="AC181">
            <v>6421565.8099999996</v>
          </cell>
          <cell r="AF181">
            <v>1809000</v>
          </cell>
          <cell r="AI181">
            <v>0</v>
          </cell>
          <cell r="AL181">
            <v>0</v>
          </cell>
          <cell r="AO181">
            <v>0</v>
          </cell>
          <cell r="AR181">
            <v>0</v>
          </cell>
          <cell r="BB181">
            <v>13360642.599600263</v>
          </cell>
          <cell r="BE181">
            <v>21591208.409600262</v>
          </cell>
        </row>
        <row r="182">
          <cell r="A182" t="str">
            <v>8107-DGI</v>
          </cell>
          <cell r="K182">
            <v>0</v>
          </cell>
          <cell r="N182">
            <v>0</v>
          </cell>
          <cell r="Q182">
            <v>0</v>
          </cell>
          <cell r="T182">
            <v>0</v>
          </cell>
          <cell r="W182">
            <v>0</v>
          </cell>
          <cell r="Z182">
            <v>0</v>
          </cell>
          <cell r="AC182">
            <v>0</v>
          </cell>
          <cell r="AF182">
            <v>0</v>
          </cell>
          <cell r="AI182">
            <v>0</v>
          </cell>
          <cell r="AL182">
            <v>0</v>
          </cell>
          <cell r="AO182">
            <v>0</v>
          </cell>
          <cell r="AR182">
            <v>0</v>
          </cell>
          <cell r="BB182">
            <v>0</v>
          </cell>
          <cell r="BD182">
            <v>0</v>
          </cell>
          <cell r="BE182">
            <v>0</v>
          </cell>
        </row>
        <row r="183">
          <cell r="A183" t="str">
            <v>8107-DGI</v>
          </cell>
          <cell r="K183">
            <v>0</v>
          </cell>
          <cell r="N183">
            <v>0</v>
          </cell>
          <cell r="Q183">
            <v>0</v>
          </cell>
          <cell r="T183">
            <v>0</v>
          </cell>
          <cell r="W183">
            <v>0</v>
          </cell>
          <cell r="Z183">
            <v>0</v>
          </cell>
          <cell r="AC183">
            <v>0</v>
          </cell>
          <cell r="AF183">
            <v>0</v>
          </cell>
          <cell r="AI183">
            <v>0</v>
          </cell>
          <cell r="AL183">
            <v>0</v>
          </cell>
          <cell r="AO183">
            <v>0</v>
          </cell>
          <cell r="AR183">
            <v>0</v>
          </cell>
          <cell r="BB183">
            <v>0</v>
          </cell>
          <cell r="BD183">
            <v>279036015</v>
          </cell>
          <cell r="BE183">
            <v>0</v>
          </cell>
        </row>
        <row r="184">
          <cell r="A184" t="str">
            <v>8107-DGI</v>
          </cell>
          <cell r="K184">
            <v>0</v>
          </cell>
          <cell r="N184">
            <v>0</v>
          </cell>
          <cell r="Q184">
            <v>0</v>
          </cell>
          <cell r="T184">
            <v>0</v>
          </cell>
          <cell r="W184">
            <v>0</v>
          </cell>
          <cell r="Z184">
            <v>0</v>
          </cell>
          <cell r="AC184">
            <v>0</v>
          </cell>
          <cell r="AF184">
            <v>0</v>
          </cell>
          <cell r="AI184">
            <v>0</v>
          </cell>
          <cell r="AL184">
            <v>0</v>
          </cell>
          <cell r="AO184">
            <v>0</v>
          </cell>
          <cell r="AR184">
            <v>0</v>
          </cell>
          <cell r="BB184">
            <v>0</v>
          </cell>
          <cell r="BD184">
            <v>48333333.329999998</v>
          </cell>
          <cell r="BE184">
            <v>2129180</v>
          </cell>
        </row>
        <row r="185">
          <cell r="A185" t="str">
            <v>8107-DGI</v>
          </cell>
          <cell r="K185">
            <v>0</v>
          </cell>
          <cell r="N185">
            <v>0</v>
          </cell>
          <cell r="Q185">
            <v>0</v>
          </cell>
          <cell r="T185">
            <v>0</v>
          </cell>
          <cell r="W185">
            <v>0</v>
          </cell>
          <cell r="Z185">
            <v>0</v>
          </cell>
          <cell r="AC185">
            <v>0</v>
          </cell>
          <cell r="AF185">
            <v>0</v>
          </cell>
          <cell r="AI185">
            <v>0</v>
          </cell>
          <cell r="AL185">
            <v>0</v>
          </cell>
          <cell r="AO185">
            <v>0</v>
          </cell>
          <cell r="AR185">
            <v>0</v>
          </cell>
          <cell r="BB185">
            <v>0</v>
          </cell>
          <cell r="BD185">
            <v>67689907.980000004</v>
          </cell>
          <cell r="BE185">
            <v>0</v>
          </cell>
        </row>
        <row r="186">
          <cell r="A186" t="str">
            <v>8107-DGI</v>
          </cell>
          <cell r="K186">
            <v>0</v>
          </cell>
          <cell r="N186">
            <v>0</v>
          </cell>
          <cell r="Q186">
            <v>0</v>
          </cell>
          <cell r="T186">
            <v>0</v>
          </cell>
          <cell r="W186">
            <v>0</v>
          </cell>
          <cell r="Z186">
            <v>0</v>
          </cell>
          <cell r="AC186">
            <v>0</v>
          </cell>
          <cell r="AF186">
            <v>0</v>
          </cell>
          <cell r="AI186">
            <v>0</v>
          </cell>
          <cell r="AL186">
            <v>0</v>
          </cell>
          <cell r="AO186">
            <v>0</v>
          </cell>
          <cell r="AR186">
            <v>0</v>
          </cell>
          <cell r="BB186">
            <v>0</v>
          </cell>
          <cell r="BE186">
            <v>0</v>
          </cell>
        </row>
        <row r="187">
          <cell r="A187" t="str">
            <v>Total DGI</v>
          </cell>
          <cell r="K187">
            <v>801988146.79999995</v>
          </cell>
          <cell r="N187">
            <v>751449131.33000004</v>
          </cell>
          <cell r="Q187">
            <v>957675912.67000008</v>
          </cell>
          <cell r="T187">
            <v>1011075974.02</v>
          </cell>
          <cell r="W187">
            <v>643811821.14999998</v>
          </cell>
          <cell r="Z187">
            <v>895462476.75</v>
          </cell>
          <cell r="AC187">
            <v>814834162.55999982</v>
          </cell>
          <cell r="AF187">
            <v>402016486.00000006</v>
          </cell>
          <cell r="AI187">
            <v>0</v>
          </cell>
          <cell r="AL187">
            <v>0</v>
          </cell>
          <cell r="AO187">
            <v>0</v>
          </cell>
          <cell r="AR187">
            <v>0</v>
          </cell>
          <cell r="BB187">
            <v>5038607972.5883837</v>
          </cell>
          <cell r="BD187">
            <v>680856241.02766669</v>
          </cell>
          <cell r="BE187">
            <v>0</v>
          </cell>
        </row>
        <row r="188">
          <cell r="A188" t="str">
            <v>8107-SCC</v>
          </cell>
          <cell r="K188">
            <v>0</v>
          </cell>
          <cell r="N188">
            <v>0</v>
          </cell>
          <cell r="Q188">
            <v>0</v>
          </cell>
          <cell r="T188">
            <v>0</v>
          </cell>
          <cell r="W188">
            <v>0</v>
          </cell>
          <cell r="Z188">
            <v>0</v>
          </cell>
          <cell r="AC188">
            <v>0</v>
          </cell>
          <cell r="AF188">
            <v>0</v>
          </cell>
          <cell r="AI188">
            <v>0</v>
          </cell>
          <cell r="AL188">
            <v>0</v>
          </cell>
          <cell r="AO188">
            <v>0</v>
          </cell>
          <cell r="AR188">
            <v>0</v>
          </cell>
          <cell r="BB188">
            <v>0</v>
          </cell>
          <cell r="BE188">
            <v>0</v>
          </cell>
        </row>
        <row r="189">
          <cell r="A189" t="str">
            <v>8107-SCC</v>
          </cell>
          <cell r="K189">
            <v>0</v>
          </cell>
          <cell r="N189">
            <v>5189154.97</v>
          </cell>
          <cell r="Q189">
            <v>2617072.0299999998</v>
          </cell>
          <cell r="T189">
            <v>2506856.58</v>
          </cell>
          <cell r="W189">
            <v>2492249.4</v>
          </cell>
          <cell r="Z189">
            <v>2440592.39</v>
          </cell>
          <cell r="AC189">
            <v>2428826.2200000002</v>
          </cell>
          <cell r="AF189">
            <v>2457366.0099999998</v>
          </cell>
          <cell r="AI189">
            <v>0</v>
          </cell>
          <cell r="AL189">
            <v>0</v>
          </cell>
          <cell r="AO189">
            <v>0</v>
          </cell>
          <cell r="AR189">
            <v>0</v>
          </cell>
          <cell r="BB189">
            <v>21634890.085181981</v>
          </cell>
          <cell r="BE189">
            <v>41767007.685181983</v>
          </cell>
        </row>
        <row r="190">
          <cell r="A190" t="str">
            <v>8107-SCC</v>
          </cell>
          <cell r="K190">
            <v>12576720</v>
          </cell>
          <cell r="N190">
            <v>12576720</v>
          </cell>
          <cell r="Q190">
            <v>12576720</v>
          </cell>
          <cell r="T190">
            <v>12576720</v>
          </cell>
          <cell r="W190">
            <v>12576720</v>
          </cell>
          <cell r="Z190">
            <v>14461365.73</v>
          </cell>
          <cell r="AC190">
            <v>14461365</v>
          </cell>
          <cell r="AF190">
            <v>0</v>
          </cell>
          <cell r="AI190">
            <v>0</v>
          </cell>
          <cell r="AL190">
            <v>0</v>
          </cell>
          <cell r="AO190">
            <v>0</v>
          </cell>
          <cell r="AR190">
            <v>0</v>
          </cell>
          <cell r="BB190">
            <v>103066174.99841005</v>
          </cell>
          <cell r="BE190">
            <v>194872505.72841007</v>
          </cell>
        </row>
        <row r="191">
          <cell r="A191" t="str">
            <v>8107-SCC</v>
          </cell>
          <cell r="K191">
            <v>0</v>
          </cell>
          <cell r="N191">
            <v>0</v>
          </cell>
          <cell r="Q191">
            <v>343000</v>
          </cell>
          <cell r="T191">
            <v>276449</v>
          </cell>
          <cell r="W191">
            <v>276449</v>
          </cell>
          <cell r="Z191">
            <v>0</v>
          </cell>
          <cell r="AC191">
            <v>316896</v>
          </cell>
          <cell r="AF191">
            <v>274400</v>
          </cell>
          <cell r="AI191">
            <v>0</v>
          </cell>
          <cell r="AL191">
            <v>0</v>
          </cell>
          <cell r="AO191">
            <v>0</v>
          </cell>
          <cell r="AR191">
            <v>0</v>
          </cell>
          <cell r="BB191">
            <v>4726063</v>
          </cell>
          <cell r="BD191">
            <v>866281.42857142852</v>
          </cell>
          <cell r="BE191">
            <v>23343697</v>
          </cell>
        </row>
        <row r="192">
          <cell r="A192" t="str">
            <v>8107-SCC</v>
          </cell>
          <cell r="K192">
            <v>0</v>
          </cell>
          <cell r="N192">
            <v>0</v>
          </cell>
          <cell r="Q192">
            <v>0</v>
          </cell>
          <cell r="T192">
            <v>0</v>
          </cell>
          <cell r="W192">
            <v>0</v>
          </cell>
          <cell r="Z192">
            <v>5751324</v>
          </cell>
          <cell r="AC192">
            <v>5751330</v>
          </cell>
          <cell r="AF192">
            <v>0</v>
          </cell>
          <cell r="AI192">
            <v>0</v>
          </cell>
          <cell r="AL192">
            <v>0</v>
          </cell>
          <cell r="AO192">
            <v>0</v>
          </cell>
          <cell r="AR192">
            <v>0</v>
          </cell>
          <cell r="BB192">
            <v>42176420</v>
          </cell>
          <cell r="BE192">
            <v>53679074</v>
          </cell>
        </row>
        <row r="193">
          <cell r="A193" t="str">
            <v>8107-SCC</v>
          </cell>
          <cell r="K193">
            <v>354096.2</v>
          </cell>
          <cell r="N193">
            <v>2173919.81</v>
          </cell>
          <cell r="Q193">
            <v>-0.81</v>
          </cell>
          <cell r="T193">
            <v>341203.88</v>
          </cell>
          <cell r="W193">
            <v>1013321.61</v>
          </cell>
          <cell r="Z193">
            <v>1312662.96</v>
          </cell>
          <cell r="AC193">
            <v>660293.72</v>
          </cell>
          <cell r="AF193">
            <v>0</v>
          </cell>
          <cell r="AI193">
            <v>0</v>
          </cell>
          <cell r="AL193">
            <v>0</v>
          </cell>
          <cell r="AO193">
            <v>0</v>
          </cell>
          <cell r="AR193">
            <v>0</v>
          </cell>
          <cell r="BB193">
            <v>43260098.439599976</v>
          </cell>
          <cell r="BD193">
            <v>13575117.499999998</v>
          </cell>
          <cell r="BE193">
            <v>0</v>
          </cell>
        </row>
        <row r="194">
          <cell r="A194" t="str">
            <v>8107-SCC</v>
          </cell>
          <cell r="K194">
            <v>0</v>
          </cell>
          <cell r="N194">
            <v>0</v>
          </cell>
          <cell r="Q194">
            <v>0</v>
          </cell>
          <cell r="T194">
            <v>0</v>
          </cell>
          <cell r="W194">
            <v>0</v>
          </cell>
          <cell r="Z194">
            <v>0</v>
          </cell>
          <cell r="AC194">
            <v>0</v>
          </cell>
          <cell r="AF194">
            <v>0</v>
          </cell>
          <cell r="AI194">
            <v>0</v>
          </cell>
          <cell r="AL194">
            <v>0</v>
          </cell>
          <cell r="AO194">
            <v>0</v>
          </cell>
          <cell r="AR194">
            <v>0</v>
          </cell>
          <cell r="BB194">
            <v>-2.000001072883606E-2</v>
          </cell>
          <cell r="BE194">
            <v>-2.000001072883606E-2</v>
          </cell>
        </row>
        <row r="195">
          <cell r="A195" t="str">
            <v>8107-SCC</v>
          </cell>
          <cell r="K195">
            <v>0</v>
          </cell>
          <cell r="N195">
            <v>0</v>
          </cell>
          <cell r="Q195">
            <v>0</v>
          </cell>
          <cell r="T195">
            <v>0</v>
          </cell>
          <cell r="W195">
            <v>0</v>
          </cell>
          <cell r="Z195">
            <v>17970685</v>
          </cell>
          <cell r="AC195">
            <v>0</v>
          </cell>
          <cell r="AF195">
            <v>0</v>
          </cell>
          <cell r="AI195">
            <v>0</v>
          </cell>
          <cell r="AL195">
            <v>0</v>
          </cell>
          <cell r="AO195">
            <v>0</v>
          </cell>
          <cell r="AR195">
            <v>0</v>
          </cell>
          <cell r="BB195">
            <v>0.42304400354623795</v>
          </cell>
          <cell r="BE195">
            <v>17970685.423044004</v>
          </cell>
        </row>
        <row r="196">
          <cell r="A196" t="str">
            <v>8107-SCC</v>
          </cell>
          <cell r="K196">
            <v>88738502</v>
          </cell>
          <cell r="N196">
            <v>88738502</v>
          </cell>
          <cell r="Q196">
            <v>88738502</v>
          </cell>
          <cell r="T196">
            <v>88738502</v>
          </cell>
          <cell r="W196">
            <v>88738502</v>
          </cell>
          <cell r="Z196">
            <v>88738502</v>
          </cell>
          <cell r="AC196">
            <v>88738502</v>
          </cell>
          <cell r="AF196">
            <v>0</v>
          </cell>
          <cell r="AI196">
            <v>0</v>
          </cell>
          <cell r="AL196">
            <v>0</v>
          </cell>
          <cell r="AO196">
            <v>0</v>
          </cell>
          <cell r="AR196">
            <v>0</v>
          </cell>
          <cell r="BB196">
            <v>180151664.87079954</v>
          </cell>
          <cell r="BE196">
            <v>801321178.87079954</v>
          </cell>
        </row>
        <row r="197">
          <cell r="A197" t="str">
            <v>8107-SCC</v>
          </cell>
          <cell r="K197">
            <v>0</v>
          </cell>
          <cell r="N197">
            <v>0</v>
          </cell>
          <cell r="Q197">
            <v>0</v>
          </cell>
          <cell r="T197">
            <v>0</v>
          </cell>
          <cell r="W197">
            <v>0</v>
          </cell>
          <cell r="Z197">
            <v>0</v>
          </cell>
          <cell r="AC197">
            <v>0</v>
          </cell>
          <cell r="AF197">
            <v>0</v>
          </cell>
          <cell r="AI197">
            <v>0</v>
          </cell>
          <cell r="AL197">
            <v>0</v>
          </cell>
          <cell r="AO197">
            <v>0</v>
          </cell>
          <cell r="AR197">
            <v>0</v>
          </cell>
          <cell r="BB197">
            <v>0</v>
          </cell>
          <cell r="BE197">
            <v>0</v>
          </cell>
        </row>
        <row r="198">
          <cell r="A198" t="str">
            <v>8107-SCC</v>
          </cell>
          <cell r="K198">
            <v>0</v>
          </cell>
          <cell r="N198">
            <v>0</v>
          </cell>
          <cell r="Q198">
            <v>0</v>
          </cell>
          <cell r="T198">
            <v>0</v>
          </cell>
          <cell r="W198">
            <v>0</v>
          </cell>
          <cell r="Z198">
            <v>6490728.96</v>
          </cell>
          <cell r="AC198">
            <v>4597600</v>
          </cell>
          <cell r="AF198">
            <v>24340233</v>
          </cell>
          <cell r="AI198">
            <v>0</v>
          </cell>
          <cell r="AL198">
            <v>0</v>
          </cell>
          <cell r="AO198">
            <v>0</v>
          </cell>
          <cell r="AR198">
            <v>0</v>
          </cell>
          <cell r="BB198">
            <v>116833669.48599997</v>
          </cell>
          <cell r="BE198">
            <v>152262231.44599998</v>
          </cell>
        </row>
        <row r="199">
          <cell r="A199" t="str">
            <v>8107-SCC</v>
          </cell>
          <cell r="K199">
            <v>4848495.13</v>
          </cell>
          <cell r="N199">
            <v>9696990.2699999996</v>
          </cell>
          <cell r="Q199">
            <v>0</v>
          </cell>
          <cell r="T199">
            <v>0</v>
          </cell>
          <cell r="W199">
            <v>9696990.2599999998</v>
          </cell>
          <cell r="Z199">
            <v>4848495.1100000003</v>
          </cell>
          <cell r="AC199">
            <v>21910897.579999998</v>
          </cell>
          <cell r="AF199">
            <v>21910897.579999998</v>
          </cell>
          <cell r="AI199">
            <v>0</v>
          </cell>
          <cell r="AL199">
            <v>0</v>
          </cell>
          <cell r="AO199">
            <v>0</v>
          </cell>
          <cell r="AR199">
            <v>0</v>
          </cell>
          <cell r="BB199">
            <v>21910897.80840002</v>
          </cell>
          <cell r="BE199">
            <v>94823663.738400012</v>
          </cell>
        </row>
        <row r="200">
          <cell r="A200" t="str">
            <v>8107-SCC</v>
          </cell>
          <cell r="K200">
            <v>0</v>
          </cell>
          <cell r="N200">
            <v>0</v>
          </cell>
          <cell r="Q200">
            <v>0</v>
          </cell>
          <cell r="T200">
            <v>0</v>
          </cell>
          <cell r="W200">
            <v>0</v>
          </cell>
          <cell r="Z200">
            <v>0</v>
          </cell>
          <cell r="AC200">
            <v>0</v>
          </cell>
          <cell r="AF200">
            <v>0</v>
          </cell>
          <cell r="AI200">
            <v>0</v>
          </cell>
          <cell r="AL200">
            <v>0</v>
          </cell>
          <cell r="AO200">
            <v>0</v>
          </cell>
          <cell r="AR200">
            <v>0</v>
          </cell>
          <cell r="BB200">
            <v>0</v>
          </cell>
          <cell r="BE200">
            <v>0</v>
          </cell>
        </row>
        <row r="201">
          <cell r="A201" t="str">
            <v>8107-SCC</v>
          </cell>
          <cell r="K201">
            <v>0</v>
          </cell>
          <cell r="N201">
            <v>0</v>
          </cell>
          <cell r="Q201">
            <v>0</v>
          </cell>
          <cell r="T201">
            <v>0</v>
          </cell>
          <cell r="W201">
            <v>0</v>
          </cell>
          <cell r="Z201">
            <v>0</v>
          </cell>
          <cell r="AC201">
            <v>0</v>
          </cell>
          <cell r="AF201">
            <v>0</v>
          </cell>
          <cell r="AI201">
            <v>0</v>
          </cell>
          <cell r="AL201">
            <v>0</v>
          </cell>
          <cell r="AO201">
            <v>0</v>
          </cell>
          <cell r="AR201">
            <v>0</v>
          </cell>
          <cell r="BB201">
            <v>0</v>
          </cell>
          <cell r="BE201">
            <v>0</v>
          </cell>
        </row>
        <row r="202">
          <cell r="A202" t="str">
            <v>8107-SCC</v>
          </cell>
          <cell r="K202">
            <v>0</v>
          </cell>
          <cell r="N202">
            <v>0</v>
          </cell>
          <cell r="Q202">
            <v>0</v>
          </cell>
          <cell r="T202">
            <v>0</v>
          </cell>
          <cell r="W202">
            <v>0</v>
          </cell>
          <cell r="Z202">
            <v>0</v>
          </cell>
          <cell r="AC202">
            <v>0</v>
          </cell>
          <cell r="AF202">
            <v>0</v>
          </cell>
          <cell r="AI202">
            <v>0</v>
          </cell>
          <cell r="AL202">
            <v>0</v>
          </cell>
          <cell r="AO202">
            <v>0</v>
          </cell>
          <cell r="AR202">
            <v>0</v>
          </cell>
          <cell r="BB202">
            <v>0</v>
          </cell>
          <cell r="BE202">
            <v>0</v>
          </cell>
        </row>
        <row r="203">
          <cell r="A203" t="str">
            <v>8107-SCC</v>
          </cell>
          <cell r="K203">
            <v>24569059.100000001</v>
          </cell>
          <cell r="N203">
            <v>22682098</v>
          </cell>
          <cell r="Q203">
            <v>24528712.670000002</v>
          </cell>
          <cell r="T203">
            <v>28742956.48</v>
          </cell>
          <cell r="W203">
            <v>25035956.780000001</v>
          </cell>
          <cell r="Z203">
            <v>24257293.550000001</v>
          </cell>
          <cell r="AC203">
            <v>25809805.07</v>
          </cell>
          <cell r="AF203">
            <v>1574193.31</v>
          </cell>
          <cell r="AI203">
            <v>0</v>
          </cell>
          <cell r="AL203">
            <v>0</v>
          </cell>
          <cell r="AO203">
            <v>0</v>
          </cell>
          <cell r="AR203">
            <v>0</v>
          </cell>
          <cell r="BB203">
            <v>103996381.86979374</v>
          </cell>
          <cell r="BE203">
            <v>281196456.82979375</v>
          </cell>
        </row>
        <row r="204">
          <cell r="A204" t="str">
            <v>8107-SCC</v>
          </cell>
          <cell r="K204">
            <v>0</v>
          </cell>
          <cell r="N204">
            <v>0</v>
          </cell>
          <cell r="Q204">
            <v>0</v>
          </cell>
          <cell r="T204">
            <v>0</v>
          </cell>
          <cell r="W204">
            <v>0</v>
          </cell>
          <cell r="Z204">
            <v>0</v>
          </cell>
          <cell r="AC204">
            <v>0</v>
          </cell>
          <cell r="AF204">
            <v>0</v>
          </cell>
          <cell r="AI204">
            <v>0</v>
          </cell>
          <cell r="AL204">
            <v>0</v>
          </cell>
          <cell r="AO204">
            <v>0</v>
          </cell>
          <cell r="AR204">
            <v>0</v>
          </cell>
          <cell r="BB204">
            <v>1.5999972820281982E-3</v>
          </cell>
          <cell r="BE204">
            <v>1.5999972820281982E-3</v>
          </cell>
        </row>
        <row r="205">
          <cell r="A205" t="str">
            <v>8107-SCC</v>
          </cell>
          <cell r="K205">
            <v>0</v>
          </cell>
          <cell r="N205">
            <v>0</v>
          </cell>
          <cell r="Q205">
            <v>0</v>
          </cell>
          <cell r="T205">
            <v>0</v>
          </cell>
          <cell r="W205">
            <v>0</v>
          </cell>
          <cell r="Z205">
            <v>40390881</v>
          </cell>
          <cell r="AC205">
            <v>0</v>
          </cell>
          <cell r="AF205">
            <v>0</v>
          </cell>
          <cell r="AI205">
            <v>0</v>
          </cell>
          <cell r="AL205">
            <v>0</v>
          </cell>
          <cell r="AO205">
            <v>0</v>
          </cell>
          <cell r="AR205">
            <v>0</v>
          </cell>
          <cell r="BB205">
            <v>0</v>
          </cell>
          <cell r="BE205">
            <v>40390881</v>
          </cell>
        </row>
        <row r="206">
          <cell r="A206" t="str">
            <v>8107-SCC</v>
          </cell>
          <cell r="K206">
            <v>0</v>
          </cell>
          <cell r="N206">
            <v>0</v>
          </cell>
          <cell r="Q206">
            <v>0</v>
          </cell>
          <cell r="T206">
            <v>68806018.409999996</v>
          </cell>
          <cell r="W206">
            <v>17201506</v>
          </cell>
          <cell r="Z206">
            <v>17201506</v>
          </cell>
          <cell r="AC206">
            <v>0</v>
          </cell>
          <cell r="AF206">
            <v>0</v>
          </cell>
          <cell r="AI206">
            <v>0</v>
          </cell>
          <cell r="AL206">
            <v>0</v>
          </cell>
          <cell r="AO206">
            <v>0</v>
          </cell>
          <cell r="AR206">
            <v>0</v>
          </cell>
          <cell r="BB206">
            <v>17201506</v>
          </cell>
          <cell r="BE206">
            <v>120410536.41</v>
          </cell>
        </row>
        <row r="207">
          <cell r="A207" t="str">
            <v>8107-SCC</v>
          </cell>
          <cell r="K207">
            <v>34477481</v>
          </cell>
          <cell r="N207">
            <v>34477481</v>
          </cell>
          <cell r="Q207">
            <v>34477481</v>
          </cell>
          <cell r="T207">
            <v>43312918</v>
          </cell>
          <cell r="W207">
            <v>38895200</v>
          </cell>
          <cell r="Z207">
            <v>38895200</v>
          </cell>
          <cell r="AC207">
            <v>38895200</v>
          </cell>
          <cell r="AF207">
            <v>0</v>
          </cell>
          <cell r="AI207">
            <v>0</v>
          </cell>
          <cell r="AL207">
            <v>0</v>
          </cell>
          <cell r="AO207">
            <v>0</v>
          </cell>
          <cell r="AR207">
            <v>0</v>
          </cell>
          <cell r="BB207">
            <v>233372000.4540894</v>
          </cell>
          <cell r="BE207">
            <v>496802961.4540894</v>
          </cell>
        </row>
        <row r="208">
          <cell r="A208" t="str">
            <v>8107-SCC</v>
          </cell>
          <cell r="K208">
            <v>7158329.0299999993</v>
          </cell>
          <cell r="N208">
            <v>7306710.25</v>
          </cell>
          <cell r="Q208">
            <v>7031892.9800000004</v>
          </cell>
          <cell r="T208">
            <v>6902053.8300000001</v>
          </cell>
          <cell r="W208">
            <v>6791197.9400000004</v>
          </cell>
          <cell r="Z208">
            <v>6689772.29</v>
          </cell>
          <cell r="AC208">
            <v>6602238.7999999998</v>
          </cell>
          <cell r="AF208">
            <v>0</v>
          </cell>
          <cell r="AI208">
            <v>0</v>
          </cell>
          <cell r="AL208">
            <v>0</v>
          </cell>
          <cell r="AO208">
            <v>0</v>
          </cell>
          <cell r="AR208">
            <v>0</v>
          </cell>
          <cell r="BB208">
            <v>59767146.411875017</v>
          </cell>
          <cell r="BE208">
            <v>108249341.53187501</v>
          </cell>
        </row>
        <row r="209">
          <cell r="A209" t="str">
            <v>8107-SCC</v>
          </cell>
          <cell r="K209">
            <v>0</v>
          </cell>
          <cell r="N209">
            <v>0</v>
          </cell>
          <cell r="Q209">
            <v>0</v>
          </cell>
          <cell r="T209">
            <v>53161225.009999998</v>
          </cell>
          <cell r="W209">
            <v>0</v>
          </cell>
          <cell r="Z209">
            <v>0</v>
          </cell>
          <cell r="AC209">
            <v>0</v>
          </cell>
          <cell r="AF209">
            <v>0</v>
          </cell>
          <cell r="AI209">
            <v>0</v>
          </cell>
          <cell r="AL209">
            <v>0</v>
          </cell>
          <cell r="AO209">
            <v>0</v>
          </cell>
          <cell r="AR209">
            <v>0</v>
          </cell>
          <cell r="BB209">
            <v>0</v>
          </cell>
          <cell r="BE209">
            <v>53161225.009999998</v>
          </cell>
        </row>
        <row r="210">
          <cell r="A210" t="str">
            <v>8107-SCC</v>
          </cell>
          <cell r="K210">
            <v>0</v>
          </cell>
          <cell r="N210">
            <v>0</v>
          </cell>
          <cell r="Q210">
            <v>0</v>
          </cell>
          <cell r="T210">
            <v>0</v>
          </cell>
          <cell r="W210">
            <v>0</v>
          </cell>
          <cell r="Z210">
            <v>0</v>
          </cell>
          <cell r="AC210">
            <v>0</v>
          </cell>
          <cell r="AF210">
            <v>0</v>
          </cell>
          <cell r="AI210">
            <v>0</v>
          </cell>
          <cell r="AL210">
            <v>0</v>
          </cell>
          <cell r="AO210">
            <v>0</v>
          </cell>
          <cell r="AR210">
            <v>0</v>
          </cell>
          <cell r="BB210">
            <v>0</v>
          </cell>
          <cell r="BE210">
            <v>0</v>
          </cell>
        </row>
        <row r="211">
          <cell r="A211" t="str">
            <v>8107-SCC</v>
          </cell>
          <cell r="K211">
            <v>0</v>
          </cell>
          <cell r="N211">
            <v>0</v>
          </cell>
          <cell r="Q211">
            <v>0</v>
          </cell>
          <cell r="T211">
            <v>53325796</v>
          </cell>
          <cell r="W211">
            <v>0</v>
          </cell>
          <cell r="Z211">
            <v>0</v>
          </cell>
          <cell r="AC211">
            <v>0</v>
          </cell>
          <cell r="AF211">
            <v>0</v>
          </cell>
          <cell r="AI211">
            <v>0</v>
          </cell>
          <cell r="AL211">
            <v>0</v>
          </cell>
          <cell r="AO211">
            <v>0</v>
          </cell>
          <cell r="AR211">
            <v>0</v>
          </cell>
          <cell r="BB211">
            <v>0</v>
          </cell>
          <cell r="BE211">
            <v>53325796</v>
          </cell>
        </row>
        <row r="212">
          <cell r="A212" t="str">
            <v>8107-SCC</v>
          </cell>
          <cell r="K212">
            <v>0</v>
          </cell>
          <cell r="N212">
            <v>0</v>
          </cell>
          <cell r="Q212">
            <v>0</v>
          </cell>
          <cell r="T212">
            <v>0</v>
          </cell>
          <cell r="W212">
            <v>0</v>
          </cell>
          <cell r="Z212">
            <v>0</v>
          </cell>
          <cell r="AC212">
            <v>0</v>
          </cell>
          <cell r="AF212">
            <v>0</v>
          </cell>
          <cell r="AI212">
            <v>0</v>
          </cell>
          <cell r="AL212">
            <v>0</v>
          </cell>
          <cell r="AO212">
            <v>0</v>
          </cell>
          <cell r="AR212">
            <v>0</v>
          </cell>
          <cell r="BB212">
            <v>0</v>
          </cell>
          <cell r="BE212">
            <v>0</v>
          </cell>
        </row>
        <row r="213">
          <cell r="A213" t="str">
            <v>8107-SCC</v>
          </cell>
          <cell r="K213">
            <v>0</v>
          </cell>
          <cell r="N213">
            <v>0</v>
          </cell>
          <cell r="Q213">
            <v>0</v>
          </cell>
          <cell r="T213">
            <v>0</v>
          </cell>
          <cell r="W213">
            <v>0</v>
          </cell>
          <cell r="Z213">
            <v>0</v>
          </cell>
          <cell r="AC213">
            <v>0</v>
          </cell>
          <cell r="AF213">
            <v>0</v>
          </cell>
          <cell r="AI213">
            <v>0</v>
          </cell>
          <cell r="AL213">
            <v>0</v>
          </cell>
          <cell r="AO213">
            <v>0</v>
          </cell>
          <cell r="AR213">
            <v>0</v>
          </cell>
          <cell r="BB213">
            <v>3.8984045386314392E-4</v>
          </cell>
          <cell r="BE213">
            <v>3.8984045386314392E-4</v>
          </cell>
        </row>
        <row r="214">
          <cell r="A214" t="str">
            <v>8107-SCC</v>
          </cell>
          <cell r="K214">
            <v>0</v>
          </cell>
          <cell r="N214">
            <v>0</v>
          </cell>
          <cell r="Q214">
            <v>0</v>
          </cell>
          <cell r="T214">
            <v>0</v>
          </cell>
          <cell r="W214">
            <v>0</v>
          </cell>
          <cell r="Z214">
            <v>0</v>
          </cell>
          <cell r="AC214">
            <v>0</v>
          </cell>
          <cell r="AF214">
            <v>0</v>
          </cell>
          <cell r="AI214">
            <v>0</v>
          </cell>
          <cell r="AL214">
            <v>0</v>
          </cell>
          <cell r="AO214">
            <v>0</v>
          </cell>
          <cell r="AR214">
            <v>0</v>
          </cell>
          <cell r="BB214">
            <v>0</v>
          </cell>
          <cell r="BE214">
            <v>0</v>
          </cell>
        </row>
        <row r="215">
          <cell r="A215" t="str">
            <v>8107-SCC</v>
          </cell>
          <cell r="K215">
            <v>0</v>
          </cell>
          <cell r="N215">
            <v>0</v>
          </cell>
          <cell r="Q215">
            <v>0</v>
          </cell>
          <cell r="T215">
            <v>0</v>
          </cell>
          <cell r="W215">
            <v>0</v>
          </cell>
          <cell r="Z215">
            <v>0</v>
          </cell>
          <cell r="AC215">
            <v>0</v>
          </cell>
          <cell r="AF215">
            <v>0</v>
          </cell>
          <cell r="AI215">
            <v>0</v>
          </cell>
          <cell r="AL215">
            <v>0</v>
          </cell>
          <cell r="AO215">
            <v>0</v>
          </cell>
          <cell r="AR215">
            <v>0</v>
          </cell>
          <cell r="BB215">
            <v>0</v>
          </cell>
          <cell r="BD215">
            <v>56889516.409599997</v>
          </cell>
          <cell r="BE215">
            <v>113227599.99999999</v>
          </cell>
        </row>
        <row r="216">
          <cell r="A216" t="str">
            <v>8107-SCC</v>
          </cell>
          <cell r="K216">
            <v>0</v>
          </cell>
          <cell r="N216">
            <v>0</v>
          </cell>
          <cell r="Q216">
            <v>0</v>
          </cell>
          <cell r="T216">
            <v>0</v>
          </cell>
          <cell r="W216">
            <v>0</v>
          </cell>
          <cell r="Z216">
            <v>0</v>
          </cell>
          <cell r="AC216">
            <v>0</v>
          </cell>
          <cell r="AF216">
            <v>0</v>
          </cell>
          <cell r="AI216">
            <v>0</v>
          </cell>
          <cell r="AL216">
            <v>0</v>
          </cell>
          <cell r="AO216">
            <v>0</v>
          </cell>
          <cell r="AR216">
            <v>0</v>
          </cell>
          <cell r="BB216">
            <v>87966761.400000006</v>
          </cell>
          <cell r="BE216">
            <v>87966761.400000006</v>
          </cell>
        </row>
        <row r="217">
          <cell r="A217" t="str">
            <v>8107-SCC</v>
          </cell>
          <cell r="K217">
            <v>0</v>
          </cell>
          <cell r="N217">
            <v>0</v>
          </cell>
          <cell r="Q217">
            <v>0</v>
          </cell>
          <cell r="T217">
            <v>0</v>
          </cell>
          <cell r="W217">
            <v>0</v>
          </cell>
          <cell r="Z217">
            <v>0</v>
          </cell>
          <cell r="AC217">
            <v>0</v>
          </cell>
          <cell r="AF217">
            <v>0</v>
          </cell>
          <cell r="AI217">
            <v>0</v>
          </cell>
          <cell r="AL217">
            <v>0</v>
          </cell>
          <cell r="AO217">
            <v>0</v>
          </cell>
          <cell r="AR217">
            <v>0</v>
          </cell>
          <cell r="BB217">
            <v>0</v>
          </cell>
          <cell r="BD217">
            <v>26064225.599999998</v>
          </cell>
          <cell r="BE217">
            <v>26064225.599999998</v>
          </cell>
        </row>
        <row r="218">
          <cell r="A218" t="str">
            <v>8107-SCC</v>
          </cell>
          <cell r="K218">
            <v>0</v>
          </cell>
          <cell r="N218">
            <v>0</v>
          </cell>
          <cell r="Q218">
            <v>0</v>
          </cell>
          <cell r="T218">
            <v>0</v>
          </cell>
          <cell r="W218">
            <v>0</v>
          </cell>
          <cell r="Z218">
            <v>0</v>
          </cell>
          <cell r="AC218">
            <v>0</v>
          </cell>
          <cell r="AF218">
            <v>0</v>
          </cell>
          <cell r="AI218">
            <v>0</v>
          </cell>
          <cell r="AL218">
            <v>0</v>
          </cell>
          <cell r="AO218">
            <v>0</v>
          </cell>
          <cell r="AR218">
            <v>0</v>
          </cell>
          <cell r="BB218">
            <v>0</v>
          </cell>
          <cell r="BD218">
            <v>42024090.240000002</v>
          </cell>
          <cell r="BE218">
            <v>42024090.240000002</v>
          </cell>
        </row>
        <row r="219">
          <cell r="A219" t="str">
            <v>8107-SCC</v>
          </cell>
          <cell r="K219">
            <v>0</v>
          </cell>
          <cell r="N219">
            <v>0</v>
          </cell>
          <cell r="Q219">
            <v>0</v>
          </cell>
          <cell r="T219">
            <v>0</v>
          </cell>
          <cell r="W219">
            <v>0</v>
          </cell>
          <cell r="Z219">
            <v>0</v>
          </cell>
          <cell r="AC219">
            <v>0</v>
          </cell>
          <cell r="AF219">
            <v>0</v>
          </cell>
          <cell r="AI219">
            <v>0</v>
          </cell>
          <cell r="AL219">
            <v>0</v>
          </cell>
          <cell r="AO219">
            <v>0</v>
          </cell>
          <cell r="AR219">
            <v>0</v>
          </cell>
          <cell r="BB219">
            <v>55235687.325326622</v>
          </cell>
          <cell r="BD219">
            <v>0</v>
          </cell>
          <cell r="BE219">
            <v>55235687.325326622</v>
          </cell>
        </row>
        <row r="220">
          <cell r="A220" t="str">
            <v>8107-SCC</v>
          </cell>
          <cell r="K220">
            <v>0</v>
          </cell>
          <cell r="N220">
            <v>0</v>
          </cell>
          <cell r="Q220">
            <v>0</v>
          </cell>
          <cell r="T220">
            <v>0</v>
          </cell>
          <cell r="W220">
            <v>0</v>
          </cell>
          <cell r="Z220">
            <v>0</v>
          </cell>
          <cell r="AC220">
            <v>0</v>
          </cell>
          <cell r="AF220">
            <v>0</v>
          </cell>
          <cell r="AI220">
            <v>0</v>
          </cell>
          <cell r="AL220">
            <v>0</v>
          </cell>
          <cell r="AO220">
            <v>0</v>
          </cell>
          <cell r="AR220">
            <v>0</v>
          </cell>
          <cell r="BB220">
            <v>0</v>
          </cell>
          <cell r="BD220">
            <v>0</v>
          </cell>
          <cell r="BE220">
            <v>0</v>
          </cell>
        </row>
        <row r="221">
          <cell r="A221" t="str">
            <v>8107-SCC</v>
          </cell>
          <cell r="K221">
            <v>0</v>
          </cell>
          <cell r="N221">
            <v>0</v>
          </cell>
          <cell r="Q221">
            <v>0</v>
          </cell>
          <cell r="T221">
            <v>0</v>
          </cell>
          <cell r="W221">
            <v>0</v>
          </cell>
          <cell r="Z221">
            <v>0</v>
          </cell>
          <cell r="AC221">
            <v>0</v>
          </cell>
          <cell r="AF221">
            <v>0</v>
          </cell>
          <cell r="AI221">
            <v>0</v>
          </cell>
          <cell r="AL221">
            <v>0</v>
          </cell>
          <cell r="AO221">
            <v>0</v>
          </cell>
          <cell r="AR221">
            <v>0</v>
          </cell>
          <cell r="BB221">
            <v>0</v>
          </cell>
          <cell r="BD221">
            <v>1500000</v>
          </cell>
          <cell r="BE221">
            <v>0</v>
          </cell>
        </row>
        <row r="222">
          <cell r="A222" t="str">
            <v>8107-SCC</v>
          </cell>
          <cell r="K222">
            <v>0</v>
          </cell>
          <cell r="N222">
            <v>0</v>
          </cell>
          <cell r="Q222">
            <v>0</v>
          </cell>
          <cell r="T222">
            <v>0</v>
          </cell>
          <cell r="W222">
            <v>0</v>
          </cell>
          <cell r="Z222">
            <v>0</v>
          </cell>
          <cell r="AC222">
            <v>5313524.5999999996</v>
          </cell>
          <cell r="AF222">
            <v>0</v>
          </cell>
          <cell r="AI222">
            <v>0</v>
          </cell>
          <cell r="AL222">
            <v>0</v>
          </cell>
          <cell r="AO222">
            <v>0</v>
          </cell>
          <cell r="AR222">
            <v>0</v>
          </cell>
          <cell r="BB222">
            <v>0</v>
          </cell>
          <cell r="BD222">
            <v>20684196.35193333</v>
          </cell>
          <cell r="BE222">
            <v>5313524.5999999996</v>
          </cell>
        </row>
        <row r="223">
          <cell r="A223" t="str">
            <v>8107-SCC</v>
          </cell>
          <cell r="K223">
            <v>0</v>
          </cell>
          <cell r="N223">
            <v>0</v>
          </cell>
          <cell r="Q223">
            <v>0</v>
          </cell>
          <cell r="T223">
            <v>0</v>
          </cell>
          <cell r="W223">
            <v>0</v>
          </cell>
          <cell r="Z223">
            <v>0</v>
          </cell>
          <cell r="AC223">
            <v>0</v>
          </cell>
          <cell r="AF223">
            <v>0</v>
          </cell>
          <cell r="AI223">
            <v>0</v>
          </cell>
          <cell r="AL223">
            <v>0</v>
          </cell>
          <cell r="AO223">
            <v>0</v>
          </cell>
          <cell r="AR223">
            <v>0</v>
          </cell>
          <cell r="BB223">
            <v>0</v>
          </cell>
          <cell r="BE223">
            <v>0</v>
          </cell>
        </row>
        <row r="224">
          <cell r="A224" t="str">
            <v>8107-SCC</v>
          </cell>
          <cell r="K224">
            <v>0</v>
          </cell>
          <cell r="N224">
            <v>0</v>
          </cell>
          <cell r="Q224">
            <v>0</v>
          </cell>
          <cell r="T224">
            <v>0</v>
          </cell>
          <cell r="W224">
            <v>0</v>
          </cell>
          <cell r="Z224">
            <v>0</v>
          </cell>
          <cell r="AC224">
            <v>0</v>
          </cell>
          <cell r="AF224">
            <v>0</v>
          </cell>
          <cell r="AI224">
            <v>0</v>
          </cell>
          <cell r="AL224">
            <v>0</v>
          </cell>
          <cell r="AO224">
            <v>0</v>
          </cell>
          <cell r="AR224">
            <v>0</v>
          </cell>
          <cell r="BB224">
            <v>0</v>
          </cell>
          <cell r="BD224">
            <v>6833171.1447999999</v>
          </cell>
          <cell r="BE224">
            <v>46468088.498364002</v>
          </cell>
        </row>
        <row r="225">
          <cell r="A225" t="str">
            <v>8107-SCC</v>
          </cell>
          <cell r="K225">
            <v>0</v>
          </cell>
          <cell r="N225">
            <v>0</v>
          </cell>
          <cell r="Q225">
            <v>0</v>
          </cell>
          <cell r="T225">
            <v>0</v>
          </cell>
          <cell r="W225">
            <v>0</v>
          </cell>
          <cell r="Z225">
            <v>0</v>
          </cell>
          <cell r="AC225">
            <v>0</v>
          </cell>
          <cell r="AF225">
            <v>0</v>
          </cell>
          <cell r="AI225">
            <v>0</v>
          </cell>
          <cell r="AL225">
            <v>0</v>
          </cell>
          <cell r="AO225">
            <v>0</v>
          </cell>
          <cell r="AR225">
            <v>0</v>
          </cell>
          <cell r="BB225">
            <v>0</v>
          </cell>
          <cell r="BE225">
            <v>0</v>
          </cell>
        </row>
        <row r="226">
          <cell r="A226" t="str">
            <v>Total DTIN-SCC</v>
          </cell>
          <cell r="K226">
            <v>1122376745.72</v>
          </cell>
          <cell r="N226">
            <v>1117869648.6900001</v>
          </cell>
          <cell r="Q226">
            <v>1273059563.5400002</v>
          </cell>
          <cell r="T226">
            <v>1581156596.5700002</v>
          </cell>
          <cell r="W226">
            <v>202718092.99000001</v>
          </cell>
          <cell r="Z226">
            <v>269449008.99000001</v>
          </cell>
          <cell r="AC226">
            <v>215486478.98999998</v>
          </cell>
          <cell r="AF226">
            <v>50557089.899999999</v>
          </cell>
          <cell r="AI226">
            <v>0</v>
          </cell>
          <cell r="AL226">
            <v>0</v>
          </cell>
          <cell r="AO226">
            <v>0</v>
          </cell>
          <cell r="AR226">
            <v>0</v>
          </cell>
          <cell r="BB226">
            <v>1091299362.5545101</v>
          </cell>
          <cell r="BD226">
            <v>147752402.32297143</v>
          </cell>
          <cell r="BE226">
            <v>44924090.239999995</v>
          </cell>
        </row>
        <row r="227">
          <cell r="A227" t="str">
            <v>8107-ST</v>
          </cell>
          <cell r="K227">
            <v>0</v>
          </cell>
          <cell r="N227">
            <v>0</v>
          </cell>
          <cell r="Q227">
            <v>0</v>
          </cell>
          <cell r="T227">
            <v>10962081</v>
          </cell>
          <cell r="W227">
            <v>0.2</v>
          </cell>
          <cell r="Z227">
            <v>0</v>
          </cell>
          <cell r="AC227">
            <v>0</v>
          </cell>
          <cell r="AF227">
            <v>0</v>
          </cell>
          <cell r="AI227">
            <v>0</v>
          </cell>
          <cell r="AL227">
            <v>0</v>
          </cell>
          <cell r="AO227">
            <v>0</v>
          </cell>
          <cell r="AR227">
            <v>0</v>
          </cell>
          <cell r="BB227">
            <v>0</v>
          </cell>
          <cell r="BE227">
            <v>10962081.199999999</v>
          </cell>
        </row>
        <row r="228">
          <cell r="A228" t="str">
            <v>8107-ST</v>
          </cell>
          <cell r="K228">
            <v>0</v>
          </cell>
          <cell r="N228">
            <v>0</v>
          </cell>
          <cell r="Q228">
            <v>0</v>
          </cell>
          <cell r="T228">
            <v>0</v>
          </cell>
          <cell r="W228">
            <v>0</v>
          </cell>
          <cell r="Z228">
            <v>0</v>
          </cell>
          <cell r="AC228">
            <v>0</v>
          </cell>
          <cell r="AF228">
            <v>0</v>
          </cell>
          <cell r="AI228">
            <v>0</v>
          </cell>
          <cell r="AL228">
            <v>0</v>
          </cell>
          <cell r="AO228">
            <v>0</v>
          </cell>
          <cell r="AR228">
            <v>0</v>
          </cell>
          <cell r="BB228">
            <v>0</v>
          </cell>
          <cell r="BE228">
            <v>0</v>
          </cell>
        </row>
        <row r="229">
          <cell r="A229" t="str">
            <v>8107-ST</v>
          </cell>
          <cell r="K229">
            <v>0</v>
          </cell>
          <cell r="N229">
            <v>0</v>
          </cell>
          <cell r="Q229">
            <v>0</v>
          </cell>
          <cell r="T229">
            <v>0</v>
          </cell>
          <cell r="W229">
            <v>0</v>
          </cell>
          <cell r="Z229">
            <v>0</v>
          </cell>
          <cell r="AC229">
            <v>0</v>
          </cell>
          <cell r="AF229">
            <v>0</v>
          </cell>
          <cell r="AI229">
            <v>0</v>
          </cell>
          <cell r="AL229">
            <v>0</v>
          </cell>
          <cell r="AO229">
            <v>0</v>
          </cell>
          <cell r="AR229">
            <v>0</v>
          </cell>
          <cell r="BB229">
            <v>0</v>
          </cell>
          <cell r="BE229">
            <v>0</v>
          </cell>
        </row>
        <row r="230">
          <cell r="A230" t="str">
            <v>Total DTIN-ST</v>
          </cell>
          <cell r="K230">
            <v>0</v>
          </cell>
          <cell r="N230">
            <v>0</v>
          </cell>
          <cell r="Q230">
            <v>0</v>
          </cell>
          <cell r="T230">
            <v>10962081</v>
          </cell>
          <cell r="W230">
            <v>0.2</v>
          </cell>
          <cell r="Z230">
            <v>0</v>
          </cell>
          <cell r="AC230">
            <v>0</v>
          </cell>
          <cell r="AF230">
            <v>0</v>
          </cell>
          <cell r="AI230">
            <v>0</v>
          </cell>
          <cell r="AL230">
            <v>0</v>
          </cell>
          <cell r="AO230">
            <v>0</v>
          </cell>
          <cell r="AR230">
            <v>0</v>
          </cell>
          <cell r="BB230">
            <v>0</v>
          </cell>
          <cell r="BD230">
            <v>0</v>
          </cell>
          <cell r="BE230">
            <v>3656290</v>
          </cell>
        </row>
        <row r="231">
          <cell r="A231" t="str">
            <v>8107-DSI</v>
          </cell>
          <cell r="K231">
            <v>63807010.960000001</v>
          </cell>
          <cell r="N231">
            <v>65136356.700000003</v>
          </cell>
          <cell r="Q231">
            <v>62583123.599999994</v>
          </cell>
          <cell r="T231">
            <v>61722925.18</v>
          </cell>
          <cell r="W231">
            <v>60891229.019999996</v>
          </cell>
          <cell r="Z231">
            <v>60322608.780000001</v>
          </cell>
          <cell r="AC231">
            <v>59935548</v>
          </cell>
          <cell r="AF231">
            <v>61720071.68</v>
          </cell>
          <cell r="AI231">
            <v>0</v>
          </cell>
          <cell r="AL231">
            <v>0</v>
          </cell>
          <cell r="AO231">
            <v>0</v>
          </cell>
          <cell r="AR231">
            <v>0</v>
          </cell>
          <cell r="BB231">
            <v>354114811.79377174</v>
          </cell>
          <cell r="BE231">
            <v>850233685.71377182</v>
          </cell>
        </row>
        <row r="232">
          <cell r="A232" t="str">
            <v>8107-DSI</v>
          </cell>
          <cell r="K232">
            <v>0</v>
          </cell>
          <cell r="N232">
            <v>0</v>
          </cell>
          <cell r="Q232">
            <v>0</v>
          </cell>
          <cell r="T232">
            <v>0</v>
          </cell>
          <cell r="W232">
            <v>0</v>
          </cell>
          <cell r="Z232">
            <v>0</v>
          </cell>
          <cell r="AC232">
            <v>0</v>
          </cell>
          <cell r="AF232">
            <v>0</v>
          </cell>
          <cell r="AI232">
            <v>0</v>
          </cell>
          <cell r="AL232">
            <v>0</v>
          </cell>
          <cell r="AO232">
            <v>0</v>
          </cell>
          <cell r="AR232">
            <v>0</v>
          </cell>
          <cell r="BB232">
            <v>0</v>
          </cell>
          <cell r="BE232">
            <v>0</v>
          </cell>
        </row>
        <row r="233">
          <cell r="A233" t="str">
            <v>8107-DSI</v>
          </cell>
          <cell r="K233">
            <v>0</v>
          </cell>
          <cell r="N233">
            <v>0</v>
          </cell>
          <cell r="Q233">
            <v>0</v>
          </cell>
          <cell r="T233">
            <v>0</v>
          </cell>
          <cell r="W233">
            <v>0</v>
          </cell>
          <cell r="Z233">
            <v>0</v>
          </cell>
          <cell r="AC233">
            <v>0</v>
          </cell>
          <cell r="AF233">
            <v>0</v>
          </cell>
          <cell r="AI233">
            <v>0</v>
          </cell>
          <cell r="AL233">
            <v>0</v>
          </cell>
          <cell r="AO233">
            <v>0</v>
          </cell>
          <cell r="AR233">
            <v>0</v>
          </cell>
          <cell r="BB233">
            <v>0</v>
          </cell>
          <cell r="BE233">
            <v>0</v>
          </cell>
        </row>
        <row r="234">
          <cell r="A234" t="str">
            <v>8107-DSI</v>
          </cell>
          <cell r="K234">
            <v>6954868</v>
          </cell>
          <cell r="N234">
            <v>6954868</v>
          </cell>
          <cell r="Q234">
            <v>6954868</v>
          </cell>
          <cell r="T234">
            <v>6954868</v>
          </cell>
          <cell r="W234">
            <v>6954868</v>
          </cell>
          <cell r="Z234">
            <v>6954868</v>
          </cell>
          <cell r="AC234">
            <v>6954868</v>
          </cell>
          <cell r="AF234">
            <v>0</v>
          </cell>
          <cell r="AI234">
            <v>0</v>
          </cell>
          <cell r="AL234">
            <v>0</v>
          </cell>
          <cell r="AO234">
            <v>0</v>
          </cell>
          <cell r="AR234">
            <v>0</v>
          </cell>
          <cell r="BB234">
            <v>36533675.228000015</v>
          </cell>
          <cell r="BE234">
            <v>85217751.228000015</v>
          </cell>
        </row>
        <row r="235">
          <cell r="A235" t="str">
            <v>8107-DSI</v>
          </cell>
          <cell r="K235">
            <v>40560252.759999998</v>
          </cell>
          <cell r="N235">
            <v>0</v>
          </cell>
          <cell r="Q235">
            <v>0</v>
          </cell>
          <cell r="T235">
            <v>0</v>
          </cell>
          <cell r="W235">
            <v>0</v>
          </cell>
          <cell r="Z235">
            <v>0</v>
          </cell>
          <cell r="AC235">
            <v>0</v>
          </cell>
          <cell r="AF235">
            <v>0</v>
          </cell>
          <cell r="AI235">
            <v>0</v>
          </cell>
          <cell r="AL235">
            <v>0</v>
          </cell>
          <cell r="AO235">
            <v>0</v>
          </cell>
          <cell r="AR235">
            <v>0</v>
          </cell>
          <cell r="BB235">
            <v>0</v>
          </cell>
          <cell r="BE235">
            <v>40560252.759999998</v>
          </cell>
        </row>
        <row r="236">
          <cell r="A236" t="str">
            <v>8107-DSI</v>
          </cell>
          <cell r="K236">
            <v>0</v>
          </cell>
          <cell r="N236">
            <v>4172079.4</v>
          </cell>
          <cell r="Q236">
            <v>0</v>
          </cell>
          <cell r="T236">
            <v>0</v>
          </cell>
          <cell r="W236">
            <v>0</v>
          </cell>
          <cell r="Z236">
            <v>0</v>
          </cell>
          <cell r="AC236">
            <v>10114131.869999999</v>
          </cell>
          <cell r="AF236">
            <v>0</v>
          </cell>
          <cell r="AI236">
            <v>0</v>
          </cell>
          <cell r="AL236">
            <v>0</v>
          </cell>
          <cell r="AO236">
            <v>0</v>
          </cell>
          <cell r="AR236">
            <v>0</v>
          </cell>
          <cell r="BB236">
            <v>29709980.450000003</v>
          </cell>
          <cell r="BE236">
            <v>43996191.719999999</v>
          </cell>
        </row>
        <row r="237">
          <cell r="A237" t="str">
            <v>8107-DSI</v>
          </cell>
          <cell r="K237">
            <v>0</v>
          </cell>
          <cell r="N237">
            <v>0</v>
          </cell>
          <cell r="Q237">
            <v>0</v>
          </cell>
          <cell r="T237">
            <v>0</v>
          </cell>
          <cell r="W237">
            <v>0</v>
          </cell>
          <cell r="Z237">
            <v>0</v>
          </cell>
          <cell r="AC237">
            <v>0</v>
          </cell>
          <cell r="AF237">
            <v>0</v>
          </cell>
          <cell r="AI237">
            <v>0</v>
          </cell>
          <cell r="AL237">
            <v>0</v>
          </cell>
          <cell r="AO237">
            <v>0</v>
          </cell>
          <cell r="AR237">
            <v>0</v>
          </cell>
          <cell r="BB237">
            <v>47699704.866799995</v>
          </cell>
          <cell r="BE237">
            <v>47699704.866799995</v>
          </cell>
        </row>
        <row r="238">
          <cell r="A238" t="str">
            <v>8107-DSI</v>
          </cell>
          <cell r="K238">
            <v>0</v>
          </cell>
          <cell r="N238">
            <v>0</v>
          </cell>
          <cell r="Q238">
            <v>70685760</v>
          </cell>
          <cell r="T238">
            <v>0</v>
          </cell>
          <cell r="W238">
            <v>0</v>
          </cell>
          <cell r="Z238">
            <v>0</v>
          </cell>
          <cell r="AC238">
            <v>42513768</v>
          </cell>
          <cell r="AF238">
            <v>0</v>
          </cell>
          <cell r="AI238">
            <v>0</v>
          </cell>
          <cell r="AL238">
            <v>0</v>
          </cell>
          <cell r="AO238">
            <v>0</v>
          </cell>
          <cell r="AR238">
            <v>0</v>
          </cell>
          <cell r="BB238">
            <v>26554662</v>
          </cell>
          <cell r="BE238">
            <v>139754190</v>
          </cell>
        </row>
        <row r="239">
          <cell r="A239" t="str">
            <v>8107-DSI</v>
          </cell>
          <cell r="K239">
            <v>0</v>
          </cell>
          <cell r="N239">
            <v>0</v>
          </cell>
          <cell r="Q239">
            <v>0</v>
          </cell>
          <cell r="T239">
            <v>0</v>
          </cell>
          <cell r="W239">
            <v>0</v>
          </cell>
          <cell r="Z239">
            <v>0</v>
          </cell>
          <cell r="AC239">
            <v>0</v>
          </cell>
          <cell r="AF239">
            <v>0</v>
          </cell>
          <cell r="AI239">
            <v>0</v>
          </cell>
          <cell r="AL239">
            <v>0</v>
          </cell>
          <cell r="AO239">
            <v>0</v>
          </cell>
          <cell r="AR239">
            <v>0</v>
          </cell>
          <cell r="BB239">
            <v>0</v>
          </cell>
          <cell r="BE239">
            <v>0</v>
          </cell>
        </row>
        <row r="240">
          <cell r="A240" t="str">
            <v>8107-DSI</v>
          </cell>
          <cell r="K240">
            <v>11451919.75</v>
          </cell>
          <cell r="N240">
            <v>11451921</v>
          </cell>
          <cell r="Q240">
            <v>11451921</v>
          </cell>
          <cell r="T240">
            <v>11451920.6</v>
          </cell>
          <cell r="W240">
            <v>11451921</v>
          </cell>
          <cell r="Z240">
            <v>11451921</v>
          </cell>
          <cell r="AC240">
            <v>11451921</v>
          </cell>
          <cell r="AF240">
            <v>0</v>
          </cell>
          <cell r="AI240">
            <v>0</v>
          </cell>
          <cell r="AL240">
            <v>0</v>
          </cell>
          <cell r="AO240">
            <v>0</v>
          </cell>
          <cell r="AR240">
            <v>0</v>
          </cell>
          <cell r="BB240">
            <v>65758859.121646762</v>
          </cell>
          <cell r="BE240">
            <v>145922304.47164676</v>
          </cell>
        </row>
        <row r="241">
          <cell r="A241" t="str">
            <v>8107-DSI</v>
          </cell>
          <cell r="K241">
            <v>0</v>
          </cell>
          <cell r="N241">
            <v>0</v>
          </cell>
          <cell r="Q241">
            <v>0</v>
          </cell>
          <cell r="T241">
            <v>0</v>
          </cell>
          <cell r="W241">
            <v>0</v>
          </cell>
          <cell r="Z241">
            <v>0</v>
          </cell>
          <cell r="AC241">
            <v>0</v>
          </cell>
          <cell r="AF241">
            <v>0</v>
          </cell>
          <cell r="AI241">
            <v>0</v>
          </cell>
          <cell r="AL241">
            <v>0</v>
          </cell>
          <cell r="AO241">
            <v>0</v>
          </cell>
          <cell r="AR241">
            <v>0</v>
          </cell>
          <cell r="BB241">
            <v>0</v>
          </cell>
          <cell r="BE241">
            <v>0</v>
          </cell>
        </row>
        <row r="242">
          <cell r="A242" t="str">
            <v>8107-DSI</v>
          </cell>
          <cell r="K242">
            <v>0</v>
          </cell>
          <cell r="N242">
            <v>0</v>
          </cell>
          <cell r="Q242">
            <v>5985600</v>
          </cell>
          <cell r="T242">
            <v>0</v>
          </cell>
          <cell r="W242">
            <v>0</v>
          </cell>
          <cell r="Z242">
            <v>0</v>
          </cell>
          <cell r="AC242">
            <v>0</v>
          </cell>
          <cell r="AF242">
            <v>0</v>
          </cell>
          <cell r="AI242">
            <v>0</v>
          </cell>
          <cell r="AL242">
            <v>0</v>
          </cell>
          <cell r="AO242">
            <v>0</v>
          </cell>
          <cell r="AR242">
            <v>0</v>
          </cell>
          <cell r="BB242">
            <v>0</v>
          </cell>
          <cell r="BE242">
            <v>5985600</v>
          </cell>
        </row>
        <row r="243">
          <cell r="A243" t="str">
            <v>8107-DSI</v>
          </cell>
          <cell r="K243">
            <v>0</v>
          </cell>
          <cell r="N243">
            <v>0</v>
          </cell>
          <cell r="Q243">
            <v>0</v>
          </cell>
          <cell r="T243">
            <v>0</v>
          </cell>
          <cell r="W243">
            <v>0</v>
          </cell>
          <cell r="Z243">
            <v>0</v>
          </cell>
          <cell r="AC243">
            <v>0</v>
          </cell>
          <cell r="AF243">
            <v>0</v>
          </cell>
          <cell r="AI243">
            <v>0</v>
          </cell>
          <cell r="AL243">
            <v>0</v>
          </cell>
          <cell r="AO243">
            <v>0</v>
          </cell>
          <cell r="AR243">
            <v>0</v>
          </cell>
          <cell r="BB243">
            <v>0</v>
          </cell>
          <cell r="BD243">
            <v>26233643.066399999</v>
          </cell>
          <cell r="BE243">
            <v>0</v>
          </cell>
        </row>
        <row r="244">
          <cell r="A244" t="str">
            <v>8107-DSI</v>
          </cell>
          <cell r="K244">
            <v>0</v>
          </cell>
          <cell r="N244">
            <v>0</v>
          </cell>
          <cell r="Q244">
            <v>0</v>
          </cell>
          <cell r="T244">
            <v>0</v>
          </cell>
          <cell r="W244">
            <v>0</v>
          </cell>
          <cell r="Z244">
            <v>0</v>
          </cell>
          <cell r="AC244">
            <v>0</v>
          </cell>
          <cell r="AF244">
            <v>0</v>
          </cell>
          <cell r="AI244">
            <v>0</v>
          </cell>
          <cell r="AL244">
            <v>0</v>
          </cell>
          <cell r="AO244">
            <v>0</v>
          </cell>
          <cell r="AR244">
            <v>0</v>
          </cell>
          <cell r="BB244">
            <v>66320907.76213333</v>
          </cell>
          <cell r="BE244">
            <v>66320907.76213333</v>
          </cell>
        </row>
        <row r="245">
          <cell r="A245" t="str">
            <v>8107-DSI</v>
          </cell>
          <cell r="K245">
            <v>0</v>
          </cell>
          <cell r="N245">
            <v>0</v>
          </cell>
          <cell r="Q245">
            <v>0</v>
          </cell>
          <cell r="T245">
            <v>0</v>
          </cell>
          <cell r="W245">
            <v>0</v>
          </cell>
          <cell r="Z245">
            <v>0</v>
          </cell>
          <cell r="AC245">
            <v>26196302</v>
          </cell>
          <cell r="AF245">
            <v>0</v>
          </cell>
          <cell r="AI245">
            <v>0</v>
          </cell>
          <cell r="AL245">
            <v>0</v>
          </cell>
          <cell r="AO245">
            <v>0</v>
          </cell>
          <cell r="AR245">
            <v>0</v>
          </cell>
          <cell r="BB245">
            <v>0</v>
          </cell>
          <cell r="BE245">
            <v>26196302</v>
          </cell>
        </row>
        <row r="246">
          <cell r="A246" t="str">
            <v>8107-DSI</v>
          </cell>
          <cell r="K246">
            <v>0</v>
          </cell>
          <cell r="N246">
            <v>0</v>
          </cell>
          <cell r="Q246">
            <v>0</v>
          </cell>
          <cell r="T246">
            <v>0</v>
          </cell>
          <cell r="W246">
            <v>0</v>
          </cell>
          <cell r="Z246">
            <v>0</v>
          </cell>
          <cell r="AC246">
            <v>0</v>
          </cell>
          <cell r="AF246">
            <v>0</v>
          </cell>
          <cell r="AI246">
            <v>0</v>
          </cell>
          <cell r="AL246">
            <v>0</v>
          </cell>
          <cell r="AO246">
            <v>0</v>
          </cell>
          <cell r="AR246">
            <v>0</v>
          </cell>
          <cell r="BB246">
            <v>0</v>
          </cell>
          <cell r="BD246">
            <v>26214020</v>
          </cell>
          <cell r="BE246">
            <v>0</v>
          </cell>
        </row>
        <row r="247">
          <cell r="A247" t="str">
            <v>8107-DSI</v>
          </cell>
          <cell r="K247">
            <v>0</v>
          </cell>
          <cell r="N247">
            <v>0</v>
          </cell>
          <cell r="Q247">
            <v>0</v>
          </cell>
          <cell r="T247">
            <v>0</v>
          </cell>
          <cell r="W247">
            <v>0</v>
          </cell>
          <cell r="Z247">
            <v>0</v>
          </cell>
          <cell r="AC247">
            <v>0</v>
          </cell>
          <cell r="AF247">
            <v>0</v>
          </cell>
          <cell r="AI247">
            <v>0</v>
          </cell>
          <cell r="AL247">
            <v>0</v>
          </cell>
          <cell r="AO247">
            <v>0</v>
          </cell>
          <cell r="AR247">
            <v>0</v>
          </cell>
          <cell r="BB247">
            <v>0</v>
          </cell>
          <cell r="BD247">
            <v>76455061.760000005</v>
          </cell>
          <cell r="BE247">
            <v>0</v>
          </cell>
        </row>
        <row r="248">
          <cell r="A248" t="str">
            <v>8107-DSI</v>
          </cell>
          <cell r="K248">
            <v>0</v>
          </cell>
          <cell r="N248">
            <v>0</v>
          </cell>
          <cell r="Q248">
            <v>0</v>
          </cell>
          <cell r="T248">
            <v>0</v>
          </cell>
          <cell r="W248">
            <v>0</v>
          </cell>
          <cell r="Z248">
            <v>0</v>
          </cell>
          <cell r="AC248">
            <v>0</v>
          </cell>
          <cell r="AF248">
            <v>0</v>
          </cell>
          <cell r="AI248">
            <v>0</v>
          </cell>
          <cell r="AL248">
            <v>0</v>
          </cell>
          <cell r="AO248">
            <v>0</v>
          </cell>
          <cell r="AR248">
            <v>0</v>
          </cell>
          <cell r="BB248">
            <v>0</v>
          </cell>
          <cell r="BE248">
            <v>0</v>
          </cell>
        </row>
        <row r="249">
          <cell r="A249" t="str">
            <v>Total DSI</v>
          </cell>
          <cell r="K249">
            <v>122774051.47</v>
          </cell>
          <cell r="N249">
            <v>87715225.100000009</v>
          </cell>
          <cell r="Q249">
            <v>157661272.59999999</v>
          </cell>
          <cell r="T249">
            <v>80129713.780000001</v>
          </cell>
          <cell r="W249">
            <v>79298018.019999996</v>
          </cell>
          <cell r="Z249">
            <v>78729397.780000001</v>
          </cell>
          <cell r="AC249">
            <v>157166538.87</v>
          </cell>
          <cell r="AF249">
            <v>61720071.68</v>
          </cell>
          <cell r="AI249">
            <v>0</v>
          </cell>
          <cell r="AL249">
            <v>0</v>
          </cell>
          <cell r="AO249">
            <v>0</v>
          </cell>
          <cell r="AR249">
            <v>0</v>
          </cell>
          <cell r="BB249">
            <v>626692601.22235191</v>
          </cell>
          <cell r="BD249">
            <v>128902724.82640001</v>
          </cell>
          <cell r="BE249">
            <v>405500362.29603207</v>
          </cell>
        </row>
        <row r="250">
          <cell r="A250" t="str">
            <v>8107-USCI</v>
          </cell>
          <cell r="K250">
            <v>0</v>
          </cell>
          <cell r="N250">
            <v>0</v>
          </cell>
          <cell r="Q250">
            <v>0</v>
          </cell>
          <cell r="T250">
            <v>0</v>
          </cell>
          <cell r="W250">
            <v>0</v>
          </cell>
          <cell r="Z250">
            <v>0</v>
          </cell>
          <cell r="AC250">
            <v>0</v>
          </cell>
          <cell r="AF250">
            <v>0</v>
          </cell>
          <cell r="AI250">
            <v>0</v>
          </cell>
          <cell r="AL250">
            <v>0</v>
          </cell>
          <cell r="AO250">
            <v>0</v>
          </cell>
          <cell r="AR250">
            <v>0</v>
          </cell>
          <cell r="BB250">
            <v>-1.5999829769134388E-3</v>
          </cell>
          <cell r="BE250">
            <v>-1.5999829769134388E-3</v>
          </cell>
        </row>
        <row r="251">
          <cell r="A251" t="str">
            <v>8107-USCI</v>
          </cell>
          <cell r="K251">
            <v>0</v>
          </cell>
          <cell r="N251">
            <v>36592640</v>
          </cell>
          <cell r="Q251">
            <v>18296326</v>
          </cell>
          <cell r="T251">
            <v>18296326</v>
          </cell>
          <cell r="W251">
            <v>18296326</v>
          </cell>
          <cell r="Z251">
            <v>18296326</v>
          </cell>
          <cell r="AC251">
            <v>18296326</v>
          </cell>
          <cell r="AF251">
            <v>0</v>
          </cell>
          <cell r="AI251">
            <v>0</v>
          </cell>
          <cell r="AL251">
            <v>0</v>
          </cell>
          <cell r="AO251">
            <v>0</v>
          </cell>
          <cell r="AR251">
            <v>0</v>
          </cell>
          <cell r="BB251">
            <v>91481621.339199781</v>
          </cell>
          <cell r="BE251">
            <v>219555891.33919978</v>
          </cell>
        </row>
        <row r="252">
          <cell r="A252" t="str">
            <v>8107-USCI</v>
          </cell>
          <cell r="K252">
            <v>0</v>
          </cell>
          <cell r="N252">
            <v>0</v>
          </cell>
          <cell r="Q252">
            <v>0</v>
          </cell>
          <cell r="T252">
            <v>0</v>
          </cell>
          <cell r="W252">
            <v>0</v>
          </cell>
          <cell r="Z252">
            <v>0</v>
          </cell>
          <cell r="AC252">
            <v>0</v>
          </cell>
          <cell r="AF252">
            <v>0</v>
          </cell>
          <cell r="AI252">
            <v>0</v>
          </cell>
          <cell r="AL252">
            <v>0</v>
          </cell>
          <cell r="AO252">
            <v>0</v>
          </cell>
          <cell r="AR252">
            <v>0</v>
          </cell>
          <cell r="BB252">
            <v>0</v>
          </cell>
          <cell r="BD252">
            <v>0</v>
          </cell>
          <cell r="BE252">
            <v>111659876.6048</v>
          </cell>
        </row>
        <row r="253">
          <cell r="A253" t="str">
            <v>8107-USCI</v>
          </cell>
          <cell r="K253">
            <v>0</v>
          </cell>
          <cell r="N253">
            <v>0</v>
          </cell>
          <cell r="Q253">
            <v>7511000</v>
          </cell>
          <cell r="T253">
            <v>0</v>
          </cell>
          <cell r="W253">
            <v>0</v>
          </cell>
          <cell r="Z253">
            <v>0</v>
          </cell>
          <cell r="AC253">
            <v>0</v>
          </cell>
          <cell r="AF253">
            <v>0</v>
          </cell>
          <cell r="AI253">
            <v>0</v>
          </cell>
          <cell r="AL253">
            <v>0</v>
          </cell>
          <cell r="AO253">
            <v>0</v>
          </cell>
          <cell r="AR253">
            <v>0</v>
          </cell>
          <cell r="BB253">
            <v>-9.3132257461547852E-10</v>
          </cell>
          <cell r="BE253">
            <v>7510999.9999999991</v>
          </cell>
        </row>
        <row r="254">
          <cell r="A254" t="str">
            <v>8107-USCI</v>
          </cell>
          <cell r="K254">
            <v>26372935</v>
          </cell>
          <cell r="N254">
            <v>1</v>
          </cell>
          <cell r="Q254">
            <v>0</v>
          </cell>
          <cell r="T254">
            <v>0</v>
          </cell>
          <cell r="W254">
            <v>0</v>
          </cell>
          <cell r="Z254">
            <v>0</v>
          </cell>
          <cell r="AC254">
            <v>0</v>
          </cell>
          <cell r="AF254">
            <v>0</v>
          </cell>
          <cell r="AI254">
            <v>0</v>
          </cell>
          <cell r="AL254">
            <v>0</v>
          </cell>
          <cell r="AO254">
            <v>0</v>
          </cell>
          <cell r="AR254">
            <v>0</v>
          </cell>
          <cell r="BB254">
            <v>315173.75920000672</v>
          </cell>
          <cell r="BE254">
            <v>26688109.759200007</v>
          </cell>
        </row>
        <row r="255">
          <cell r="A255" t="str">
            <v>8107-USCI</v>
          </cell>
          <cell r="K255">
            <v>0</v>
          </cell>
          <cell r="N255">
            <v>0</v>
          </cell>
          <cell r="Q255">
            <v>0</v>
          </cell>
          <cell r="T255">
            <v>0</v>
          </cell>
          <cell r="W255">
            <v>0</v>
          </cell>
          <cell r="Z255">
            <v>0</v>
          </cell>
          <cell r="AC255">
            <v>0</v>
          </cell>
          <cell r="AF255">
            <v>0</v>
          </cell>
          <cell r="AI255">
            <v>0</v>
          </cell>
          <cell r="AL255">
            <v>0</v>
          </cell>
          <cell r="AO255">
            <v>0</v>
          </cell>
          <cell r="AR255">
            <v>0</v>
          </cell>
          <cell r="BB255">
            <v>0</v>
          </cell>
          <cell r="BE255">
            <v>0</v>
          </cell>
        </row>
        <row r="256">
          <cell r="A256" t="str">
            <v>8107-USCI</v>
          </cell>
          <cell r="K256">
            <v>0</v>
          </cell>
          <cell r="N256">
            <v>20214465.379999999</v>
          </cell>
          <cell r="Q256">
            <v>-0.38</v>
          </cell>
          <cell r="T256">
            <v>0</v>
          </cell>
          <cell r="W256">
            <v>0</v>
          </cell>
          <cell r="Z256">
            <v>0</v>
          </cell>
          <cell r="AC256">
            <v>0</v>
          </cell>
          <cell r="AF256">
            <v>0</v>
          </cell>
          <cell r="AI256">
            <v>0</v>
          </cell>
          <cell r="AL256">
            <v>0</v>
          </cell>
          <cell r="AO256">
            <v>0</v>
          </cell>
          <cell r="AR256">
            <v>0</v>
          </cell>
          <cell r="BB256">
            <v>0</v>
          </cell>
          <cell r="BE256">
            <v>20214465</v>
          </cell>
        </row>
        <row r="257">
          <cell r="A257" t="str">
            <v>8107-USCI</v>
          </cell>
          <cell r="K257">
            <v>3912097</v>
          </cell>
          <cell r="N257">
            <v>3912097</v>
          </cell>
          <cell r="Q257">
            <v>3912097</v>
          </cell>
          <cell r="T257">
            <v>3912097</v>
          </cell>
          <cell r="W257">
            <v>3912097</v>
          </cell>
          <cell r="Z257">
            <v>3912097</v>
          </cell>
          <cell r="AC257">
            <v>3912097</v>
          </cell>
          <cell r="AF257">
            <v>0</v>
          </cell>
          <cell r="AI257">
            <v>0</v>
          </cell>
          <cell r="AL257">
            <v>0</v>
          </cell>
          <cell r="AO257">
            <v>0</v>
          </cell>
          <cell r="AR257">
            <v>0</v>
          </cell>
          <cell r="BB257">
            <v>19560485.13553597</v>
          </cell>
          <cell r="BE257">
            <v>46945164.13553597</v>
          </cell>
        </row>
        <row r="258">
          <cell r="A258" t="str">
            <v>8107-USCI</v>
          </cell>
          <cell r="K258">
            <v>0</v>
          </cell>
          <cell r="N258">
            <v>0</v>
          </cell>
          <cell r="Q258">
            <v>0</v>
          </cell>
          <cell r="T258">
            <v>0</v>
          </cell>
          <cell r="W258">
            <v>0</v>
          </cell>
          <cell r="Z258">
            <v>0</v>
          </cell>
          <cell r="AC258">
            <v>0</v>
          </cell>
          <cell r="AF258">
            <v>0</v>
          </cell>
          <cell r="AI258">
            <v>0</v>
          </cell>
          <cell r="AL258">
            <v>0</v>
          </cell>
          <cell r="AO258">
            <v>0</v>
          </cell>
          <cell r="AR258">
            <v>0</v>
          </cell>
          <cell r="BB258">
            <v>0</v>
          </cell>
          <cell r="BE258">
            <v>0</v>
          </cell>
        </row>
        <row r="259">
          <cell r="A259" t="str">
            <v>8107-USCI</v>
          </cell>
          <cell r="K259">
            <v>0</v>
          </cell>
          <cell r="N259">
            <v>0</v>
          </cell>
          <cell r="Q259">
            <v>0</v>
          </cell>
          <cell r="T259">
            <v>0</v>
          </cell>
          <cell r="W259">
            <v>0</v>
          </cell>
          <cell r="Z259">
            <v>0</v>
          </cell>
          <cell r="AC259">
            <v>0</v>
          </cell>
          <cell r="AF259">
            <v>0</v>
          </cell>
          <cell r="AI259">
            <v>0</v>
          </cell>
          <cell r="AL259">
            <v>0</v>
          </cell>
          <cell r="AO259">
            <v>0</v>
          </cell>
          <cell r="AR259">
            <v>0</v>
          </cell>
          <cell r="BB259">
            <v>0</v>
          </cell>
          <cell r="BD259">
            <v>0</v>
          </cell>
          <cell r="BE259">
            <v>496803183.61090553</v>
          </cell>
        </row>
        <row r="260">
          <cell r="A260" t="str">
            <v>8107-USCI</v>
          </cell>
          <cell r="K260">
            <v>0</v>
          </cell>
          <cell r="N260">
            <v>0</v>
          </cell>
          <cell r="Q260">
            <v>0</v>
          </cell>
          <cell r="T260">
            <v>0</v>
          </cell>
          <cell r="W260">
            <v>0</v>
          </cell>
          <cell r="Z260">
            <v>0</v>
          </cell>
          <cell r="AC260">
            <v>0</v>
          </cell>
          <cell r="AF260">
            <v>0</v>
          </cell>
          <cell r="AI260">
            <v>0</v>
          </cell>
          <cell r="AL260">
            <v>0</v>
          </cell>
          <cell r="AO260">
            <v>0</v>
          </cell>
          <cell r="AR260">
            <v>0</v>
          </cell>
          <cell r="BB260">
            <v>0</v>
          </cell>
          <cell r="BE260">
            <v>0</v>
          </cell>
        </row>
        <row r="261">
          <cell r="A261" t="str">
            <v>8107-USCI</v>
          </cell>
          <cell r="K261">
            <v>0</v>
          </cell>
          <cell r="N261">
            <v>1763200</v>
          </cell>
          <cell r="Q261">
            <v>0</v>
          </cell>
          <cell r="T261">
            <v>0</v>
          </cell>
          <cell r="W261">
            <v>0</v>
          </cell>
          <cell r="Z261">
            <v>0</v>
          </cell>
          <cell r="AC261">
            <v>0</v>
          </cell>
          <cell r="AF261">
            <v>0</v>
          </cell>
          <cell r="AI261">
            <v>0</v>
          </cell>
          <cell r="AL261">
            <v>0</v>
          </cell>
          <cell r="AO261">
            <v>0</v>
          </cell>
          <cell r="AR261">
            <v>0</v>
          </cell>
          <cell r="BB261">
            <v>0</v>
          </cell>
          <cell r="BE261">
            <v>1763200</v>
          </cell>
        </row>
        <row r="262">
          <cell r="A262" t="str">
            <v>8107-USCI</v>
          </cell>
          <cell r="K262">
            <v>0</v>
          </cell>
          <cell r="N262">
            <v>0</v>
          </cell>
          <cell r="Q262">
            <v>0</v>
          </cell>
          <cell r="T262">
            <v>0</v>
          </cell>
          <cell r="W262">
            <v>0</v>
          </cell>
          <cell r="Z262">
            <v>0</v>
          </cell>
          <cell r="AC262">
            <v>0</v>
          </cell>
          <cell r="AF262">
            <v>0</v>
          </cell>
          <cell r="AI262">
            <v>0</v>
          </cell>
          <cell r="AL262">
            <v>0</v>
          </cell>
          <cell r="AO262">
            <v>0</v>
          </cell>
          <cell r="AR262">
            <v>0</v>
          </cell>
          <cell r="BB262">
            <v>0</v>
          </cell>
          <cell r="BD262">
            <v>0</v>
          </cell>
          <cell r="BE262">
            <v>0</v>
          </cell>
        </row>
        <row r="263">
          <cell r="A263" t="str">
            <v>8107-USCI</v>
          </cell>
          <cell r="K263">
            <v>0</v>
          </cell>
          <cell r="N263">
            <v>0</v>
          </cell>
          <cell r="Q263">
            <v>0</v>
          </cell>
          <cell r="T263">
            <v>0</v>
          </cell>
          <cell r="W263">
            <v>0</v>
          </cell>
          <cell r="Z263">
            <v>0</v>
          </cell>
          <cell r="AC263">
            <v>0</v>
          </cell>
          <cell r="AF263">
            <v>0</v>
          </cell>
          <cell r="AI263">
            <v>0</v>
          </cell>
          <cell r="AL263">
            <v>0</v>
          </cell>
          <cell r="AO263">
            <v>0</v>
          </cell>
          <cell r="AR263">
            <v>0</v>
          </cell>
          <cell r="BB263">
            <v>0</v>
          </cell>
          <cell r="BE263">
            <v>0</v>
          </cell>
        </row>
        <row r="264">
          <cell r="A264" t="str">
            <v>8107-USCI</v>
          </cell>
          <cell r="K264">
            <v>0</v>
          </cell>
          <cell r="N264">
            <v>0</v>
          </cell>
          <cell r="Q264">
            <v>0</v>
          </cell>
          <cell r="T264">
            <v>0</v>
          </cell>
          <cell r="W264">
            <v>0</v>
          </cell>
          <cell r="Z264">
            <v>0</v>
          </cell>
          <cell r="AC264">
            <v>0</v>
          </cell>
          <cell r="AF264">
            <v>0</v>
          </cell>
          <cell r="AI264">
            <v>0</v>
          </cell>
          <cell r="AL264">
            <v>0</v>
          </cell>
          <cell r="AO264">
            <v>0</v>
          </cell>
          <cell r="AR264">
            <v>0</v>
          </cell>
          <cell r="BB264">
            <v>0</v>
          </cell>
          <cell r="BE264">
            <v>0</v>
          </cell>
        </row>
        <row r="265">
          <cell r="A265" t="str">
            <v>8107-USCI</v>
          </cell>
          <cell r="K265">
            <v>0</v>
          </cell>
          <cell r="N265">
            <v>0</v>
          </cell>
          <cell r="Q265">
            <v>0</v>
          </cell>
          <cell r="T265">
            <v>0</v>
          </cell>
          <cell r="W265">
            <v>0</v>
          </cell>
          <cell r="Z265">
            <v>0</v>
          </cell>
          <cell r="AC265">
            <v>0</v>
          </cell>
          <cell r="AF265">
            <v>0</v>
          </cell>
          <cell r="AI265">
            <v>0</v>
          </cell>
          <cell r="AL265">
            <v>0</v>
          </cell>
          <cell r="AO265">
            <v>0</v>
          </cell>
          <cell r="AR265">
            <v>0</v>
          </cell>
          <cell r="BB265">
            <v>0</v>
          </cell>
          <cell r="BE265">
            <v>0</v>
          </cell>
        </row>
        <row r="266">
          <cell r="A266" t="str">
            <v>8107-USCI</v>
          </cell>
          <cell r="K266">
            <v>9646461</v>
          </cell>
          <cell r="N266">
            <v>9646461</v>
          </cell>
          <cell r="Q266">
            <v>9646461</v>
          </cell>
          <cell r="T266">
            <v>9646461</v>
          </cell>
          <cell r="W266">
            <v>9646461</v>
          </cell>
          <cell r="Z266">
            <v>9646461</v>
          </cell>
          <cell r="AC266">
            <v>9646461</v>
          </cell>
          <cell r="AF266">
            <v>0</v>
          </cell>
          <cell r="AI266">
            <v>0</v>
          </cell>
          <cell r="AL266">
            <v>0</v>
          </cell>
          <cell r="AO266">
            <v>0</v>
          </cell>
          <cell r="AR266">
            <v>0</v>
          </cell>
          <cell r="BB266">
            <v>18469785.026400015</v>
          </cell>
          <cell r="BD266">
            <v>0</v>
          </cell>
          <cell r="BE266">
            <v>85995012.026400015</v>
          </cell>
        </row>
        <row r="267">
          <cell r="A267" t="str">
            <v>8107-USCI</v>
          </cell>
          <cell r="K267">
            <v>0</v>
          </cell>
          <cell r="N267">
            <v>0</v>
          </cell>
          <cell r="Q267">
            <v>0</v>
          </cell>
          <cell r="T267">
            <v>0</v>
          </cell>
          <cell r="W267">
            <v>0</v>
          </cell>
          <cell r="Z267">
            <v>0</v>
          </cell>
          <cell r="AC267">
            <v>0</v>
          </cell>
          <cell r="AF267">
            <v>0</v>
          </cell>
          <cell r="AI267">
            <v>0</v>
          </cell>
          <cell r="AL267">
            <v>0</v>
          </cell>
          <cell r="AO267">
            <v>0</v>
          </cell>
          <cell r="AR267">
            <v>0</v>
          </cell>
          <cell r="BB267">
            <v>0</v>
          </cell>
          <cell r="BE267">
            <v>0</v>
          </cell>
        </row>
        <row r="268">
          <cell r="A268" t="str">
            <v>8107-USCI</v>
          </cell>
          <cell r="K268">
            <v>0</v>
          </cell>
          <cell r="N268">
            <v>0</v>
          </cell>
          <cell r="Q268">
            <v>0</v>
          </cell>
          <cell r="T268">
            <v>0</v>
          </cell>
          <cell r="W268">
            <v>0</v>
          </cell>
          <cell r="Z268">
            <v>0</v>
          </cell>
          <cell r="AC268">
            <v>0</v>
          </cell>
          <cell r="AF268">
            <v>0</v>
          </cell>
          <cell r="AI268">
            <v>0</v>
          </cell>
          <cell r="AL268">
            <v>0</v>
          </cell>
          <cell r="AO268">
            <v>0</v>
          </cell>
          <cell r="AR268">
            <v>0</v>
          </cell>
          <cell r="BB268">
            <v>0</v>
          </cell>
          <cell r="BE268">
            <v>0</v>
          </cell>
        </row>
        <row r="269">
          <cell r="A269" t="str">
            <v>8107-USCI</v>
          </cell>
          <cell r="K269">
            <v>0</v>
          </cell>
          <cell r="N269">
            <v>0</v>
          </cell>
          <cell r="Q269">
            <v>0</v>
          </cell>
          <cell r="T269">
            <v>0</v>
          </cell>
          <cell r="W269">
            <v>0</v>
          </cell>
          <cell r="Z269">
            <v>0</v>
          </cell>
          <cell r="AC269">
            <v>0</v>
          </cell>
          <cell r="AF269">
            <v>0</v>
          </cell>
          <cell r="AI269">
            <v>0</v>
          </cell>
          <cell r="AL269">
            <v>0</v>
          </cell>
          <cell r="AO269">
            <v>0</v>
          </cell>
          <cell r="AR269">
            <v>0</v>
          </cell>
          <cell r="BB269">
            <v>0</v>
          </cell>
          <cell r="BD269">
            <v>10321386.52</v>
          </cell>
          <cell r="BE269">
            <v>0</v>
          </cell>
        </row>
        <row r="270">
          <cell r="A270" t="str">
            <v>8107-USCI</v>
          </cell>
          <cell r="K270">
            <v>0</v>
          </cell>
          <cell r="N270">
            <v>0</v>
          </cell>
          <cell r="Q270">
            <v>44318660</v>
          </cell>
          <cell r="T270">
            <v>0</v>
          </cell>
          <cell r="W270">
            <v>0</v>
          </cell>
          <cell r="Z270">
            <v>0</v>
          </cell>
          <cell r="AC270">
            <v>0</v>
          </cell>
          <cell r="AF270">
            <v>0</v>
          </cell>
          <cell r="AI270">
            <v>0</v>
          </cell>
          <cell r="AL270">
            <v>0</v>
          </cell>
          <cell r="AO270">
            <v>0</v>
          </cell>
          <cell r="AR270">
            <v>0</v>
          </cell>
          <cell r="BB270">
            <v>0</v>
          </cell>
          <cell r="BD270">
            <v>0</v>
          </cell>
          <cell r="BE270">
            <v>44318660</v>
          </cell>
        </row>
        <row r="271">
          <cell r="A271" t="str">
            <v>8107-USCI</v>
          </cell>
          <cell r="K271">
            <v>0</v>
          </cell>
          <cell r="N271">
            <v>0</v>
          </cell>
          <cell r="Q271">
            <v>0</v>
          </cell>
          <cell r="T271">
            <v>0</v>
          </cell>
          <cell r="W271">
            <v>4275180</v>
          </cell>
          <cell r="Z271">
            <v>0</v>
          </cell>
          <cell r="AC271">
            <v>0</v>
          </cell>
          <cell r="AF271">
            <v>0</v>
          </cell>
          <cell r="AI271">
            <v>0</v>
          </cell>
          <cell r="AL271">
            <v>0</v>
          </cell>
          <cell r="AO271">
            <v>0</v>
          </cell>
          <cell r="AR271">
            <v>0</v>
          </cell>
          <cell r="BB271">
            <v>0</v>
          </cell>
          <cell r="BE271">
            <v>4275180</v>
          </cell>
        </row>
        <row r="272">
          <cell r="A272" t="str">
            <v>8107-USCI</v>
          </cell>
          <cell r="K272">
            <v>0</v>
          </cell>
          <cell r="N272">
            <v>39104946.200000003</v>
          </cell>
          <cell r="Q272">
            <v>0</v>
          </cell>
          <cell r="T272">
            <v>0</v>
          </cell>
          <cell r="W272">
            <v>0</v>
          </cell>
          <cell r="Z272">
            <v>0</v>
          </cell>
          <cell r="AC272">
            <v>0</v>
          </cell>
          <cell r="AF272">
            <v>0</v>
          </cell>
          <cell r="AI272">
            <v>0</v>
          </cell>
          <cell r="AL272">
            <v>0</v>
          </cell>
          <cell r="AO272">
            <v>0</v>
          </cell>
          <cell r="AR272">
            <v>0</v>
          </cell>
          <cell r="BB272">
            <v>0</v>
          </cell>
          <cell r="BD272">
            <v>38596774.075999998</v>
          </cell>
          <cell r="BE272">
            <v>64605711.871999979</v>
          </cell>
        </row>
        <row r="273">
          <cell r="A273" t="str">
            <v>8107-USCI</v>
          </cell>
          <cell r="K273">
            <v>0</v>
          </cell>
          <cell r="N273">
            <v>0</v>
          </cell>
          <cell r="Q273">
            <v>0</v>
          </cell>
          <cell r="T273">
            <v>0</v>
          </cell>
          <cell r="W273">
            <v>0</v>
          </cell>
          <cell r="Z273">
            <v>0</v>
          </cell>
          <cell r="AC273">
            <v>0</v>
          </cell>
          <cell r="AF273">
            <v>0</v>
          </cell>
          <cell r="AI273">
            <v>0</v>
          </cell>
          <cell r="AL273">
            <v>0</v>
          </cell>
          <cell r="AO273">
            <v>0</v>
          </cell>
          <cell r="AR273">
            <v>0</v>
          </cell>
          <cell r="BB273">
            <v>0</v>
          </cell>
          <cell r="BE273">
            <v>0</v>
          </cell>
        </row>
        <row r="274">
          <cell r="A274" t="str">
            <v>8107-USCI</v>
          </cell>
          <cell r="K274">
            <v>0</v>
          </cell>
          <cell r="N274">
            <v>0</v>
          </cell>
          <cell r="Q274">
            <v>0</v>
          </cell>
          <cell r="T274">
            <v>0</v>
          </cell>
          <cell r="W274">
            <v>0</v>
          </cell>
          <cell r="Z274">
            <v>0</v>
          </cell>
          <cell r="AC274">
            <v>0</v>
          </cell>
          <cell r="AF274">
            <v>0</v>
          </cell>
          <cell r="AI274">
            <v>0</v>
          </cell>
          <cell r="AL274">
            <v>0</v>
          </cell>
          <cell r="AO274">
            <v>0</v>
          </cell>
          <cell r="AR274">
            <v>0</v>
          </cell>
          <cell r="BB274">
            <v>6240800</v>
          </cell>
          <cell r="BE274">
            <v>6240800</v>
          </cell>
        </row>
        <row r="275">
          <cell r="A275" t="str">
            <v>8107-USCI</v>
          </cell>
          <cell r="K275">
            <v>0</v>
          </cell>
          <cell r="N275">
            <v>0</v>
          </cell>
          <cell r="Q275">
            <v>0</v>
          </cell>
          <cell r="T275">
            <v>0</v>
          </cell>
          <cell r="W275">
            <v>0</v>
          </cell>
          <cell r="Z275">
            <v>0</v>
          </cell>
          <cell r="AC275">
            <v>0</v>
          </cell>
          <cell r="AF275">
            <v>0</v>
          </cell>
          <cell r="AI275">
            <v>0</v>
          </cell>
          <cell r="AL275">
            <v>0</v>
          </cell>
          <cell r="AO275">
            <v>0</v>
          </cell>
          <cell r="AR275">
            <v>0</v>
          </cell>
          <cell r="BB275">
            <v>0</v>
          </cell>
          <cell r="BD275">
            <v>7510999.9999999991</v>
          </cell>
          <cell r="BE275">
            <v>0</v>
          </cell>
        </row>
        <row r="276">
          <cell r="A276" t="str">
            <v>8107-USCI</v>
          </cell>
          <cell r="K276">
            <v>0</v>
          </cell>
          <cell r="N276">
            <v>0</v>
          </cell>
          <cell r="Q276">
            <v>0</v>
          </cell>
          <cell r="T276">
            <v>0</v>
          </cell>
          <cell r="W276">
            <v>0</v>
          </cell>
          <cell r="Z276">
            <v>0</v>
          </cell>
          <cell r="AC276">
            <v>0</v>
          </cell>
          <cell r="AF276">
            <v>0</v>
          </cell>
          <cell r="AI276">
            <v>0</v>
          </cell>
          <cell r="AL276">
            <v>0</v>
          </cell>
          <cell r="AO276">
            <v>0</v>
          </cell>
          <cell r="AR276">
            <v>0</v>
          </cell>
          <cell r="BB276">
            <v>0</v>
          </cell>
          <cell r="BD276">
            <v>60733484.129500002</v>
          </cell>
          <cell r="BE276">
            <v>86040111.069999993</v>
          </cell>
        </row>
        <row r="277">
          <cell r="A277" t="str">
            <v>8107-USCI</v>
          </cell>
          <cell r="K277">
            <v>0</v>
          </cell>
          <cell r="N277">
            <v>0</v>
          </cell>
          <cell r="Q277">
            <v>0</v>
          </cell>
          <cell r="T277">
            <v>0</v>
          </cell>
          <cell r="W277">
            <v>0</v>
          </cell>
          <cell r="Z277">
            <v>0</v>
          </cell>
          <cell r="AC277">
            <v>0</v>
          </cell>
          <cell r="AF277">
            <v>0</v>
          </cell>
          <cell r="AI277">
            <v>0</v>
          </cell>
          <cell r="AL277">
            <v>0</v>
          </cell>
          <cell r="AO277">
            <v>0</v>
          </cell>
          <cell r="AR277">
            <v>0</v>
          </cell>
          <cell r="BB277">
            <v>0</v>
          </cell>
          <cell r="BD277">
            <v>38311465.675466672</v>
          </cell>
          <cell r="BE277">
            <v>81495510.709999993</v>
          </cell>
        </row>
        <row r="278">
          <cell r="A278" t="str">
            <v>8107-USCI</v>
          </cell>
          <cell r="K278">
            <v>0</v>
          </cell>
          <cell r="N278">
            <v>0</v>
          </cell>
          <cell r="Q278">
            <v>0</v>
          </cell>
          <cell r="T278">
            <v>0</v>
          </cell>
          <cell r="W278">
            <v>0</v>
          </cell>
          <cell r="Z278">
            <v>0</v>
          </cell>
          <cell r="AC278">
            <v>0</v>
          </cell>
          <cell r="AF278">
            <v>0</v>
          </cell>
          <cell r="AI278">
            <v>0</v>
          </cell>
          <cell r="AL278">
            <v>0</v>
          </cell>
          <cell r="AO278">
            <v>0</v>
          </cell>
          <cell r="AR278">
            <v>0</v>
          </cell>
          <cell r="BB278">
            <v>0</v>
          </cell>
          <cell r="BD278">
            <v>4518200</v>
          </cell>
          <cell r="BE278">
            <v>91102764.090000004</v>
          </cell>
        </row>
        <row r="279">
          <cell r="A279" t="str">
            <v>8107-USCI</v>
          </cell>
          <cell r="K279">
            <v>0</v>
          </cell>
          <cell r="N279">
            <v>0</v>
          </cell>
          <cell r="Q279">
            <v>0</v>
          </cell>
          <cell r="T279">
            <v>0</v>
          </cell>
          <cell r="W279">
            <v>0</v>
          </cell>
          <cell r="Z279">
            <v>0</v>
          </cell>
          <cell r="AC279">
            <v>0</v>
          </cell>
          <cell r="AF279">
            <v>0</v>
          </cell>
          <cell r="AI279">
            <v>0</v>
          </cell>
          <cell r="AL279">
            <v>0</v>
          </cell>
          <cell r="AO279">
            <v>0</v>
          </cell>
          <cell r="AR279">
            <v>0</v>
          </cell>
          <cell r="BB279">
            <v>0</v>
          </cell>
          <cell r="BD279">
            <v>0</v>
          </cell>
          <cell r="BE279">
            <v>0</v>
          </cell>
        </row>
        <row r="280">
          <cell r="A280" t="str">
            <v>Total USCI</v>
          </cell>
          <cell r="K280">
            <v>30285032</v>
          </cell>
          <cell r="N280">
            <v>60719203.379999995</v>
          </cell>
          <cell r="Q280">
            <v>29719422.620000001</v>
          </cell>
          <cell r="T280">
            <v>22208423</v>
          </cell>
          <cell r="W280">
            <v>22208423</v>
          </cell>
          <cell r="Z280">
            <v>22208423</v>
          </cell>
          <cell r="AC280">
            <v>31854884</v>
          </cell>
          <cell r="AF280">
            <v>0</v>
          </cell>
          <cell r="AI280">
            <v>0</v>
          </cell>
          <cell r="AL280">
            <v>0</v>
          </cell>
          <cell r="AO280">
            <v>0</v>
          </cell>
          <cell r="AR280">
            <v>0</v>
          </cell>
          <cell r="BB280">
            <v>111357280.23233578</v>
          </cell>
          <cell r="BD280">
            <v>159992310.40096667</v>
          </cell>
          <cell r="BE280">
            <v>63996191.719999999</v>
          </cell>
        </row>
        <row r="281">
          <cell r="A281" t="str">
            <v>8107-DG-T</v>
          </cell>
          <cell r="K281">
            <v>0</v>
          </cell>
          <cell r="N281">
            <v>0</v>
          </cell>
          <cell r="Q281">
            <v>0</v>
          </cell>
          <cell r="T281">
            <v>0</v>
          </cell>
          <cell r="W281">
            <v>0</v>
          </cell>
          <cell r="Z281">
            <v>0</v>
          </cell>
          <cell r="AC281">
            <v>0</v>
          </cell>
          <cell r="AF281">
            <v>0</v>
          </cell>
          <cell r="AI281">
            <v>0</v>
          </cell>
          <cell r="AL281">
            <v>0</v>
          </cell>
          <cell r="AO281">
            <v>0</v>
          </cell>
          <cell r="AR281">
            <v>0</v>
          </cell>
          <cell r="BB281">
            <v>0</v>
          </cell>
          <cell r="BE281">
            <v>0</v>
          </cell>
        </row>
        <row r="282">
          <cell r="A282" t="str">
            <v>8107-DG-T</v>
          </cell>
          <cell r="K282">
            <v>0</v>
          </cell>
          <cell r="N282">
            <v>0</v>
          </cell>
          <cell r="Q282">
            <v>0</v>
          </cell>
          <cell r="T282">
            <v>0</v>
          </cell>
          <cell r="W282">
            <v>0</v>
          </cell>
          <cell r="Z282">
            <v>0</v>
          </cell>
          <cell r="AC282">
            <v>0</v>
          </cell>
          <cell r="AF282">
            <v>0</v>
          </cell>
          <cell r="AI282">
            <v>0</v>
          </cell>
          <cell r="AL282">
            <v>0</v>
          </cell>
          <cell r="AO282">
            <v>0</v>
          </cell>
          <cell r="AR282">
            <v>0</v>
          </cell>
          <cell r="BB282">
            <v>0</v>
          </cell>
          <cell r="BE282">
            <v>0</v>
          </cell>
        </row>
        <row r="283">
          <cell r="A283" t="str">
            <v>Total DG-T</v>
          </cell>
          <cell r="K283">
            <v>0</v>
          </cell>
          <cell r="N283">
            <v>0</v>
          </cell>
          <cell r="Q283">
            <v>0</v>
          </cell>
          <cell r="T283">
            <v>0</v>
          </cell>
          <cell r="W283">
            <v>0</v>
          </cell>
          <cell r="Z283">
            <v>0</v>
          </cell>
          <cell r="AC283">
            <v>0</v>
          </cell>
          <cell r="AF283">
            <v>0</v>
          </cell>
          <cell r="AI283">
            <v>0</v>
          </cell>
          <cell r="AL283">
            <v>0</v>
          </cell>
          <cell r="AO283">
            <v>0</v>
          </cell>
          <cell r="AR283">
            <v>0</v>
          </cell>
          <cell r="BB283">
            <v>0</v>
          </cell>
          <cell r="BD283">
            <v>0</v>
          </cell>
          <cell r="BE283">
            <v>139754190</v>
          </cell>
        </row>
        <row r="284">
          <cell r="A284" t="str">
            <v>Total Cuenta 51802003 - Código 8107</v>
          </cell>
          <cell r="K284">
            <v>1137416373.73</v>
          </cell>
          <cell r="N284">
            <v>1133239743.3100002</v>
          </cell>
          <cell r="Q284">
            <v>1369335108.76</v>
          </cell>
          <cell r="T284">
            <v>1492713351.99</v>
          </cell>
          <cell r="W284">
            <v>961957996.36000001</v>
          </cell>
          <cell r="Z284">
            <v>1275495767.52</v>
          </cell>
          <cell r="AC284">
            <v>1219342064.4199998</v>
          </cell>
          <cell r="AF284">
            <v>514293647.58000004</v>
          </cell>
          <cell r="AI284">
            <v>0</v>
          </cell>
          <cell r="AL284">
            <v>0</v>
          </cell>
          <cell r="AO284">
            <v>0</v>
          </cell>
          <cell r="AR284">
            <v>0</v>
          </cell>
          <cell r="BB284">
            <v>6892667801.6239824</v>
          </cell>
          <cell r="BD284">
            <v>1117503678.5780048</v>
          </cell>
          <cell r="BE284">
            <v>0</v>
          </cell>
        </row>
        <row r="285">
          <cell r="A285">
            <v>8032</v>
          </cell>
          <cell r="K285">
            <v>0</v>
          </cell>
          <cell r="N285">
            <v>0</v>
          </cell>
          <cell r="Q285">
            <v>0</v>
          </cell>
          <cell r="T285">
            <v>0</v>
          </cell>
          <cell r="W285">
            <v>0</v>
          </cell>
          <cell r="Z285">
            <v>0</v>
          </cell>
          <cell r="AC285">
            <v>0</v>
          </cell>
          <cell r="AF285">
            <v>0</v>
          </cell>
          <cell r="AI285">
            <v>0</v>
          </cell>
          <cell r="AL285">
            <v>0</v>
          </cell>
          <cell r="AO285">
            <v>0</v>
          </cell>
          <cell r="AR285">
            <v>0</v>
          </cell>
          <cell r="BB285">
            <v>0</v>
          </cell>
          <cell r="BE285">
            <v>0</v>
          </cell>
        </row>
        <row r="286">
          <cell r="A286">
            <v>8032</v>
          </cell>
          <cell r="K286">
            <v>0</v>
          </cell>
          <cell r="N286">
            <v>0</v>
          </cell>
          <cell r="Q286">
            <v>0</v>
          </cell>
          <cell r="T286">
            <v>0</v>
          </cell>
          <cell r="W286">
            <v>0</v>
          </cell>
          <cell r="Z286">
            <v>0</v>
          </cell>
          <cell r="AC286">
            <v>0</v>
          </cell>
          <cell r="AF286">
            <v>0</v>
          </cell>
          <cell r="AI286">
            <v>0</v>
          </cell>
          <cell r="AL286">
            <v>0</v>
          </cell>
          <cell r="AO286">
            <v>0</v>
          </cell>
          <cell r="AR286">
            <v>0</v>
          </cell>
          <cell r="BB286">
            <v>0</v>
          </cell>
          <cell r="BE286">
            <v>0</v>
          </cell>
        </row>
        <row r="287">
          <cell r="A287" t="str">
            <v>Total Cuenta 514535 - Código 8032</v>
          </cell>
          <cell r="K287">
            <v>0</v>
          </cell>
          <cell r="N287">
            <v>0</v>
          </cell>
          <cell r="Q287">
            <v>0</v>
          </cell>
          <cell r="T287">
            <v>0</v>
          </cell>
          <cell r="W287">
            <v>0</v>
          </cell>
          <cell r="Z287">
            <v>0</v>
          </cell>
          <cell r="AC287">
            <v>0</v>
          </cell>
          <cell r="AF287">
            <v>0</v>
          </cell>
          <cell r="AI287">
            <v>0</v>
          </cell>
          <cell r="AL287">
            <v>0</v>
          </cell>
          <cell r="AO287">
            <v>0</v>
          </cell>
          <cell r="AR287">
            <v>0</v>
          </cell>
          <cell r="BB287">
            <v>0</v>
          </cell>
          <cell r="BD287">
            <v>0</v>
          </cell>
          <cell r="BE287">
            <v>26196302</v>
          </cell>
        </row>
        <row r="288">
          <cell r="A288">
            <v>8134</v>
          </cell>
          <cell r="K288">
            <v>11405301.300000001</v>
          </cell>
          <cell r="N288">
            <v>0</v>
          </cell>
          <cell r="Q288">
            <v>0</v>
          </cell>
          <cell r="T288">
            <v>0</v>
          </cell>
          <cell r="W288">
            <v>0</v>
          </cell>
          <cell r="Z288">
            <v>0</v>
          </cell>
          <cell r="AC288">
            <v>0</v>
          </cell>
          <cell r="AF288">
            <v>0</v>
          </cell>
          <cell r="AI288">
            <v>0</v>
          </cell>
          <cell r="AL288">
            <v>0</v>
          </cell>
          <cell r="AO288">
            <v>0</v>
          </cell>
          <cell r="AR288">
            <v>0</v>
          </cell>
          <cell r="BB288">
            <v>0</v>
          </cell>
          <cell r="BE288">
            <v>11405301.300000001</v>
          </cell>
        </row>
        <row r="289">
          <cell r="A289">
            <v>8134</v>
          </cell>
          <cell r="K289">
            <v>-4650</v>
          </cell>
          <cell r="N289">
            <v>-53700</v>
          </cell>
          <cell r="Q289">
            <v>-40700</v>
          </cell>
          <cell r="T289">
            <v>-4000</v>
          </cell>
          <cell r="W289">
            <v>-6500</v>
          </cell>
          <cell r="Z289">
            <v>-19250</v>
          </cell>
          <cell r="AC289">
            <v>-34900</v>
          </cell>
          <cell r="AF289">
            <v>0</v>
          </cell>
          <cell r="AI289">
            <v>0</v>
          </cell>
          <cell r="AL289">
            <v>0</v>
          </cell>
          <cell r="AO289">
            <v>0</v>
          </cell>
          <cell r="AR289">
            <v>0</v>
          </cell>
          <cell r="BB289">
            <v>0</v>
          </cell>
          <cell r="BD289">
            <v>-81850</v>
          </cell>
          <cell r="BE289">
            <v>0</v>
          </cell>
        </row>
        <row r="290">
          <cell r="A290">
            <v>8134</v>
          </cell>
          <cell r="K290">
            <v>18428741.770000003</v>
          </cell>
          <cell r="N290">
            <v>49101225.059999995</v>
          </cell>
          <cell r="Q290">
            <v>41062967.859999999</v>
          </cell>
          <cell r="T290">
            <v>25813522.68</v>
          </cell>
          <cell r="W290">
            <v>0</v>
          </cell>
          <cell r="Z290">
            <v>22101504.390000001</v>
          </cell>
          <cell r="AC290">
            <v>0</v>
          </cell>
          <cell r="AF290">
            <v>0</v>
          </cell>
          <cell r="AI290">
            <v>0</v>
          </cell>
          <cell r="AL290">
            <v>0</v>
          </cell>
          <cell r="AO290">
            <v>0</v>
          </cell>
          <cell r="AR290">
            <v>0</v>
          </cell>
          <cell r="BB290">
            <v>-0.75999999046325684</v>
          </cell>
          <cell r="BE290">
            <v>156507961</v>
          </cell>
        </row>
        <row r="291">
          <cell r="A291">
            <v>8134</v>
          </cell>
          <cell r="K291">
            <v>0</v>
          </cell>
          <cell r="N291">
            <v>0</v>
          </cell>
          <cell r="Q291">
            <v>0</v>
          </cell>
          <cell r="T291">
            <v>15672064</v>
          </cell>
          <cell r="W291">
            <v>26139815.120000001</v>
          </cell>
          <cell r="Z291">
            <v>51960128.399999999</v>
          </cell>
          <cell r="AC291">
            <v>32933514.550000001</v>
          </cell>
          <cell r="AF291">
            <v>34172233.980000004</v>
          </cell>
          <cell r="AI291">
            <v>0</v>
          </cell>
          <cell r="AL291">
            <v>0</v>
          </cell>
          <cell r="AO291">
            <v>0</v>
          </cell>
          <cell r="AR291">
            <v>0</v>
          </cell>
          <cell r="BB291">
            <v>179684735.10000002</v>
          </cell>
          <cell r="BE291">
            <v>340562491.15000004</v>
          </cell>
        </row>
        <row r="292">
          <cell r="A292">
            <v>8134</v>
          </cell>
          <cell r="K292">
            <v>0</v>
          </cell>
          <cell r="N292">
            <v>0</v>
          </cell>
          <cell r="Q292">
            <v>0</v>
          </cell>
          <cell r="T292">
            <v>958286</v>
          </cell>
          <cell r="W292">
            <v>0</v>
          </cell>
          <cell r="Z292">
            <v>0</v>
          </cell>
          <cell r="AC292">
            <v>0</v>
          </cell>
          <cell r="AF292">
            <v>0</v>
          </cell>
          <cell r="AI292">
            <v>0</v>
          </cell>
          <cell r="AL292">
            <v>0</v>
          </cell>
          <cell r="AO292">
            <v>0</v>
          </cell>
          <cell r="AR292">
            <v>0</v>
          </cell>
          <cell r="BB292">
            <v>0</v>
          </cell>
          <cell r="BD292">
            <v>0</v>
          </cell>
          <cell r="BE292">
            <v>958286</v>
          </cell>
        </row>
        <row r="293">
          <cell r="A293">
            <v>8134</v>
          </cell>
          <cell r="K293">
            <v>0</v>
          </cell>
          <cell r="N293">
            <v>0</v>
          </cell>
          <cell r="Q293">
            <v>0</v>
          </cell>
          <cell r="T293">
            <v>0</v>
          </cell>
          <cell r="W293">
            <v>0</v>
          </cell>
          <cell r="Z293">
            <v>0</v>
          </cell>
          <cell r="AC293">
            <v>0</v>
          </cell>
          <cell r="AF293">
            <v>0</v>
          </cell>
          <cell r="AI293">
            <v>0</v>
          </cell>
          <cell r="AL293">
            <v>0</v>
          </cell>
          <cell r="AO293">
            <v>0</v>
          </cell>
          <cell r="AR293">
            <v>0</v>
          </cell>
          <cell r="BB293">
            <v>0</v>
          </cell>
          <cell r="BE293">
            <v>0</v>
          </cell>
        </row>
        <row r="294">
          <cell r="A294" t="str">
            <v>Total Cuenta 514535 - Código 8134</v>
          </cell>
          <cell r="K294">
            <v>29829393.070000004</v>
          </cell>
          <cell r="N294">
            <v>49047525.059999995</v>
          </cell>
          <cell r="Q294">
            <v>41022267.859999999</v>
          </cell>
          <cell r="T294">
            <v>42439872.68</v>
          </cell>
          <cell r="W294">
            <v>26133315.120000001</v>
          </cell>
          <cell r="Z294">
            <v>74042382.789999992</v>
          </cell>
          <cell r="AC294">
            <v>32898614.550000001</v>
          </cell>
          <cell r="AF294">
            <v>34172233.980000004</v>
          </cell>
          <cell r="AI294">
            <v>0</v>
          </cell>
          <cell r="AL294">
            <v>0</v>
          </cell>
          <cell r="AO294">
            <v>0</v>
          </cell>
          <cell r="AR294">
            <v>0</v>
          </cell>
          <cell r="BB294">
            <v>179684734.34000003</v>
          </cell>
          <cell r="BD294">
            <v>-81850</v>
          </cell>
          <cell r="BE294">
            <v>6240800</v>
          </cell>
        </row>
        <row r="295">
          <cell r="A295" t="str">
            <v>8083-SCC</v>
          </cell>
          <cell r="K295">
            <v>0.01</v>
          </cell>
          <cell r="N295">
            <v>8640734.4100000001</v>
          </cell>
          <cell r="Q295">
            <v>4357824.04</v>
          </cell>
          <cell r="T295">
            <v>4174298.51</v>
          </cell>
          <cell r="W295">
            <v>4149975.33</v>
          </cell>
          <cell r="Z295">
            <v>4063958.53</v>
          </cell>
          <cell r="AC295">
            <v>4044366.07</v>
          </cell>
          <cell r="AF295">
            <v>4091889.15</v>
          </cell>
          <cell r="AI295">
            <v>0</v>
          </cell>
          <cell r="AL295">
            <v>0</v>
          </cell>
          <cell r="AO295">
            <v>0</v>
          </cell>
          <cell r="AR295">
            <v>0</v>
          </cell>
          <cell r="BB295">
            <v>16132189.833320003</v>
          </cell>
          <cell r="BE295">
            <v>49655235.883320004</v>
          </cell>
        </row>
        <row r="296">
          <cell r="A296" t="str">
            <v>8083-SCC</v>
          </cell>
          <cell r="K296">
            <v>0</v>
          </cell>
          <cell r="N296">
            <v>0</v>
          </cell>
          <cell r="Q296">
            <v>0</v>
          </cell>
          <cell r="T296">
            <v>0</v>
          </cell>
          <cell r="W296">
            <v>0</v>
          </cell>
          <cell r="Z296">
            <v>0</v>
          </cell>
          <cell r="AC296">
            <v>0</v>
          </cell>
          <cell r="AF296">
            <v>0</v>
          </cell>
          <cell r="AI296">
            <v>0</v>
          </cell>
          <cell r="AL296">
            <v>0</v>
          </cell>
          <cell r="AO296">
            <v>0</v>
          </cell>
          <cell r="AR296">
            <v>0</v>
          </cell>
          <cell r="BB296">
            <v>0</v>
          </cell>
          <cell r="BD296">
            <v>0</v>
          </cell>
          <cell r="BE296">
            <v>0</v>
          </cell>
        </row>
        <row r="297">
          <cell r="A297" t="str">
            <v>8083-SCC</v>
          </cell>
          <cell r="K297">
            <v>0</v>
          </cell>
          <cell r="N297">
            <v>0</v>
          </cell>
          <cell r="Q297">
            <v>0</v>
          </cell>
          <cell r="T297">
            <v>1564972</v>
          </cell>
          <cell r="W297">
            <v>-0.67</v>
          </cell>
          <cell r="Z297">
            <v>0</v>
          </cell>
          <cell r="AC297">
            <v>0</v>
          </cell>
          <cell r="AF297">
            <v>0</v>
          </cell>
          <cell r="AI297">
            <v>0</v>
          </cell>
          <cell r="AL297">
            <v>0</v>
          </cell>
          <cell r="AO297">
            <v>0</v>
          </cell>
          <cell r="AR297">
            <v>0</v>
          </cell>
          <cell r="BB297">
            <v>8887321.7245866694</v>
          </cell>
          <cell r="BE297">
            <v>10452293.054586669</v>
          </cell>
        </row>
        <row r="298">
          <cell r="A298" t="str">
            <v>8083-SCC</v>
          </cell>
          <cell r="K298">
            <v>1997383.26</v>
          </cell>
          <cell r="N298">
            <v>2043770.66</v>
          </cell>
          <cell r="Q298">
            <v>1954675.83</v>
          </cell>
          <cell r="T298">
            <v>1924659.29</v>
          </cell>
          <cell r="W298">
            <v>1895637.32</v>
          </cell>
          <cell r="Z298">
            <v>0</v>
          </cell>
          <cell r="AC298">
            <v>0</v>
          </cell>
          <cell r="AF298">
            <v>0</v>
          </cell>
          <cell r="AI298">
            <v>0</v>
          </cell>
          <cell r="AL298">
            <v>0</v>
          </cell>
          <cell r="AO298">
            <v>0</v>
          </cell>
          <cell r="AR298">
            <v>0</v>
          </cell>
          <cell r="BB298">
            <v>0</v>
          </cell>
          <cell r="BE298">
            <v>9816126.3599999994</v>
          </cell>
        </row>
        <row r="299">
          <cell r="A299" t="str">
            <v>8083-SCC</v>
          </cell>
          <cell r="K299">
            <v>0</v>
          </cell>
          <cell r="N299">
            <v>0</v>
          </cell>
          <cell r="Q299">
            <v>0</v>
          </cell>
          <cell r="T299">
            <v>0</v>
          </cell>
          <cell r="W299">
            <v>0</v>
          </cell>
          <cell r="Z299">
            <v>0</v>
          </cell>
          <cell r="AC299">
            <v>0</v>
          </cell>
          <cell r="AF299">
            <v>0</v>
          </cell>
          <cell r="AI299">
            <v>0</v>
          </cell>
          <cell r="AL299">
            <v>0</v>
          </cell>
          <cell r="AO299">
            <v>0</v>
          </cell>
          <cell r="AR299">
            <v>0</v>
          </cell>
          <cell r="BB299">
            <v>13210776</v>
          </cell>
          <cell r="BE299">
            <v>13210776</v>
          </cell>
        </row>
        <row r="300">
          <cell r="A300" t="str">
            <v>8083-SCC</v>
          </cell>
          <cell r="K300">
            <v>0</v>
          </cell>
          <cell r="N300">
            <v>0</v>
          </cell>
          <cell r="Q300">
            <v>0</v>
          </cell>
          <cell r="T300">
            <v>0</v>
          </cell>
          <cell r="W300">
            <v>0</v>
          </cell>
          <cell r="Z300">
            <v>0</v>
          </cell>
          <cell r="AC300">
            <v>0</v>
          </cell>
          <cell r="AF300">
            <v>0</v>
          </cell>
          <cell r="AI300">
            <v>0</v>
          </cell>
          <cell r="AL300">
            <v>0</v>
          </cell>
          <cell r="AO300">
            <v>0</v>
          </cell>
          <cell r="AR300">
            <v>0</v>
          </cell>
          <cell r="BB300">
            <v>4846990.2733279951</v>
          </cell>
          <cell r="BE300">
            <v>4846990.2733279951</v>
          </cell>
        </row>
        <row r="301">
          <cell r="A301" t="str">
            <v>8083-SCC</v>
          </cell>
          <cell r="K301">
            <v>0</v>
          </cell>
          <cell r="N301">
            <v>0</v>
          </cell>
          <cell r="Q301">
            <v>0</v>
          </cell>
          <cell r="T301">
            <v>0</v>
          </cell>
          <cell r="W301">
            <v>0</v>
          </cell>
          <cell r="Z301">
            <v>0</v>
          </cell>
          <cell r="AC301">
            <v>0</v>
          </cell>
          <cell r="AF301">
            <v>0</v>
          </cell>
          <cell r="AI301">
            <v>0</v>
          </cell>
          <cell r="AL301">
            <v>0</v>
          </cell>
          <cell r="AO301">
            <v>0</v>
          </cell>
          <cell r="AR301">
            <v>0</v>
          </cell>
          <cell r="BB301">
            <v>9039638.1629679985</v>
          </cell>
          <cell r="BE301">
            <v>9039638.1629679985</v>
          </cell>
        </row>
        <row r="302">
          <cell r="A302" t="str">
            <v>8083-SCC</v>
          </cell>
          <cell r="K302">
            <v>1216352</v>
          </cell>
          <cell r="N302">
            <v>1216352</v>
          </cell>
          <cell r="Q302">
            <v>1216352</v>
          </cell>
          <cell r="T302">
            <v>1216352</v>
          </cell>
          <cell r="W302">
            <v>1216352</v>
          </cell>
          <cell r="Z302">
            <v>1216352</v>
          </cell>
          <cell r="AC302">
            <v>1216352</v>
          </cell>
          <cell r="AF302">
            <v>0</v>
          </cell>
          <cell r="AI302">
            <v>0</v>
          </cell>
          <cell r="AL302">
            <v>0</v>
          </cell>
          <cell r="AO302">
            <v>0</v>
          </cell>
          <cell r="AR302">
            <v>0</v>
          </cell>
          <cell r="BB302">
            <v>7999053.166666666</v>
          </cell>
          <cell r="BE302">
            <v>16513517.166666666</v>
          </cell>
        </row>
        <row r="303">
          <cell r="A303" t="str">
            <v>8083-SCC</v>
          </cell>
          <cell r="K303">
            <v>25526940.559999999</v>
          </cell>
          <cell r="N303">
            <v>37183702.530000009</v>
          </cell>
          <cell r="Q303">
            <v>22509439.859999999</v>
          </cell>
          <cell r="T303">
            <v>22509439.84</v>
          </cell>
          <cell r="W303">
            <v>34774747.579999998</v>
          </cell>
          <cell r="Z303">
            <v>35154790.420000002</v>
          </cell>
          <cell r="AC303">
            <v>3898633.3400000003</v>
          </cell>
          <cell r="AF303">
            <v>3898633.43</v>
          </cell>
          <cell r="AI303">
            <v>0</v>
          </cell>
          <cell r="AL303">
            <v>0</v>
          </cell>
          <cell r="AO303">
            <v>0</v>
          </cell>
          <cell r="AR303">
            <v>0</v>
          </cell>
          <cell r="BB303">
            <v>4055561.1215999126</v>
          </cell>
          <cell r="BE303">
            <v>189511888.68159994</v>
          </cell>
        </row>
        <row r="304">
          <cell r="A304" t="str">
            <v>8083-SCC</v>
          </cell>
          <cell r="K304">
            <v>0</v>
          </cell>
          <cell r="N304">
            <v>0</v>
          </cell>
          <cell r="Q304">
            <v>0</v>
          </cell>
          <cell r="T304">
            <v>0</v>
          </cell>
          <cell r="W304">
            <v>0</v>
          </cell>
          <cell r="Z304">
            <v>0</v>
          </cell>
          <cell r="AC304">
            <v>0</v>
          </cell>
          <cell r="AF304">
            <v>0</v>
          </cell>
          <cell r="AI304">
            <v>0</v>
          </cell>
          <cell r="AL304">
            <v>0</v>
          </cell>
          <cell r="AO304">
            <v>0</v>
          </cell>
          <cell r="AR304">
            <v>0</v>
          </cell>
          <cell r="BB304">
            <v>0</v>
          </cell>
          <cell r="BD304">
            <v>131000000</v>
          </cell>
          <cell r="BE304">
            <v>20214465</v>
          </cell>
        </row>
        <row r="305">
          <cell r="A305" t="str">
            <v>8083-SCC</v>
          </cell>
          <cell r="K305">
            <v>0</v>
          </cell>
          <cell r="N305">
            <v>0</v>
          </cell>
          <cell r="Q305">
            <v>0</v>
          </cell>
          <cell r="T305">
            <v>0</v>
          </cell>
          <cell r="W305">
            <v>0</v>
          </cell>
          <cell r="Z305">
            <v>12344708</v>
          </cell>
          <cell r="AC305">
            <v>3125986</v>
          </cell>
          <cell r="AF305">
            <v>0</v>
          </cell>
          <cell r="AI305">
            <v>0</v>
          </cell>
          <cell r="AL305">
            <v>0</v>
          </cell>
          <cell r="AO305">
            <v>0</v>
          </cell>
          <cell r="AR305">
            <v>0</v>
          </cell>
          <cell r="BB305">
            <v>4874207.8375999928</v>
          </cell>
          <cell r="BD305">
            <v>0</v>
          </cell>
          <cell r="BE305">
            <v>20344901.837599993</v>
          </cell>
        </row>
        <row r="306">
          <cell r="A306" t="str">
            <v>8083-SCC</v>
          </cell>
          <cell r="K306">
            <v>0</v>
          </cell>
          <cell r="N306">
            <v>0</v>
          </cell>
          <cell r="Q306">
            <v>0</v>
          </cell>
          <cell r="T306">
            <v>20145217</v>
          </cell>
          <cell r="W306">
            <v>-20145217</v>
          </cell>
          <cell r="Z306">
            <v>0</v>
          </cell>
          <cell r="AC306">
            <v>0</v>
          </cell>
          <cell r="AF306">
            <v>0</v>
          </cell>
          <cell r="AI306">
            <v>0</v>
          </cell>
          <cell r="AL306">
            <v>0</v>
          </cell>
          <cell r="AO306">
            <v>0</v>
          </cell>
          <cell r="AR306">
            <v>0</v>
          </cell>
          <cell r="BB306">
            <v>-13.379839986562729</v>
          </cell>
          <cell r="BE306">
            <v>-13.379839986562729</v>
          </cell>
        </row>
        <row r="307">
          <cell r="A307" t="str">
            <v>8083-SCC</v>
          </cell>
          <cell r="K307">
            <v>0</v>
          </cell>
          <cell r="N307">
            <v>0</v>
          </cell>
          <cell r="Q307">
            <v>0</v>
          </cell>
          <cell r="T307">
            <v>0</v>
          </cell>
          <cell r="W307">
            <v>0</v>
          </cell>
          <cell r="Z307">
            <v>0</v>
          </cell>
          <cell r="AC307">
            <v>0</v>
          </cell>
          <cell r="AF307">
            <v>0</v>
          </cell>
          <cell r="AI307">
            <v>0</v>
          </cell>
          <cell r="AL307">
            <v>0</v>
          </cell>
          <cell r="AO307">
            <v>0</v>
          </cell>
          <cell r="AR307">
            <v>0</v>
          </cell>
          <cell r="BB307">
            <v>22065061.145063996</v>
          </cell>
          <cell r="BE307">
            <v>22065061.145063996</v>
          </cell>
        </row>
        <row r="308">
          <cell r="A308" t="str">
            <v>8083-SCC</v>
          </cell>
          <cell r="K308">
            <v>0</v>
          </cell>
          <cell r="N308">
            <v>0</v>
          </cell>
          <cell r="Q308">
            <v>0</v>
          </cell>
          <cell r="T308">
            <v>0</v>
          </cell>
          <cell r="W308">
            <v>0</v>
          </cell>
          <cell r="Z308">
            <v>0</v>
          </cell>
          <cell r="AC308">
            <v>0</v>
          </cell>
          <cell r="AF308">
            <v>0</v>
          </cell>
          <cell r="AI308">
            <v>0</v>
          </cell>
          <cell r="AL308">
            <v>0</v>
          </cell>
          <cell r="AO308">
            <v>0</v>
          </cell>
          <cell r="AR308">
            <v>0</v>
          </cell>
          <cell r="BB308">
            <v>12581360.000000004</v>
          </cell>
          <cell r="BE308">
            <v>12581360.000000004</v>
          </cell>
        </row>
        <row r="309">
          <cell r="A309" t="str">
            <v>8083-SCC</v>
          </cell>
          <cell r="K309">
            <v>0</v>
          </cell>
          <cell r="N309">
            <v>0</v>
          </cell>
          <cell r="Q309">
            <v>0</v>
          </cell>
          <cell r="T309">
            <v>0</v>
          </cell>
          <cell r="W309">
            <v>0</v>
          </cell>
          <cell r="Z309">
            <v>0</v>
          </cell>
          <cell r="AC309">
            <v>0</v>
          </cell>
          <cell r="AF309">
            <v>0</v>
          </cell>
          <cell r="AI309">
            <v>0</v>
          </cell>
          <cell r="AL309">
            <v>0</v>
          </cell>
          <cell r="AO309">
            <v>0</v>
          </cell>
          <cell r="AR309">
            <v>0</v>
          </cell>
          <cell r="BB309">
            <v>14595966.336000025</v>
          </cell>
          <cell r="BE309">
            <v>14595966.336000025</v>
          </cell>
        </row>
        <row r="310">
          <cell r="A310" t="str">
            <v>8083-SCC</v>
          </cell>
          <cell r="K310">
            <v>25475647</v>
          </cell>
          <cell r="N310">
            <v>0</v>
          </cell>
          <cell r="Q310">
            <v>0</v>
          </cell>
          <cell r="T310">
            <v>0</v>
          </cell>
          <cell r="W310">
            <v>0</v>
          </cell>
          <cell r="Z310">
            <v>0</v>
          </cell>
          <cell r="AC310">
            <v>0</v>
          </cell>
          <cell r="AF310">
            <v>0</v>
          </cell>
          <cell r="AI310">
            <v>0</v>
          </cell>
          <cell r="AL310">
            <v>0</v>
          </cell>
          <cell r="AO310">
            <v>0</v>
          </cell>
          <cell r="AR310">
            <v>0</v>
          </cell>
          <cell r="BB310">
            <v>0</v>
          </cell>
          <cell r="BE310">
            <v>25475647</v>
          </cell>
        </row>
        <row r="311">
          <cell r="A311" t="str">
            <v>8083-SCC</v>
          </cell>
          <cell r="K311">
            <v>0</v>
          </cell>
          <cell r="N311">
            <v>0</v>
          </cell>
          <cell r="Q311">
            <v>0</v>
          </cell>
          <cell r="T311">
            <v>0</v>
          </cell>
          <cell r="W311">
            <v>0</v>
          </cell>
          <cell r="Z311">
            <v>0</v>
          </cell>
          <cell r="AC311">
            <v>0</v>
          </cell>
          <cell r="AF311">
            <v>0</v>
          </cell>
          <cell r="AI311">
            <v>0</v>
          </cell>
          <cell r="AL311">
            <v>0</v>
          </cell>
          <cell r="AO311">
            <v>0</v>
          </cell>
          <cell r="AR311">
            <v>0</v>
          </cell>
          <cell r="BB311">
            <v>11505019.200000018</v>
          </cell>
          <cell r="BE311">
            <v>11505019.200000018</v>
          </cell>
        </row>
        <row r="312">
          <cell r="A312" t="str">
            <v>8083-SCC</v>
          </cell>
          <cell r="K312">
            <v>0</v>
          </cell>
          <cell r="N312">
            <v>0</v>
          </cell>
          <cell r="Q312">
            <v>0</v>
          </cell>
          <cell r="T312">
            <v>0</v>
          </cell>
          <cell r="W312">
            <v>0</v>
          </cell>
          <cell r="Z312">
            <v>0</v>
          </cell>
          <cell r="AC312">
            <v>0</v>
          </cell>
          <cell r="AF312">
            <v>0</v>
          </cell>
          <cell r="AI312">
            <v>0</v>
          </cell>
          <cell r="AL312">
            <v>0</v>
          </cell>
          <cell r="AO312">
            <v>0</v>
          </cell>
          <cell r="AR312">
            <v>0</v>
          </cell>
          <cell r="BB312">
            <v>0</v>
          </cell>
          <cell r="BE312">
            <v>0</v>
          </cell>
        </row>
        <row r="313">
          <cell r="A313" t="str">
            <v>8083-SCC</v>
          </cell>
          <cell r="K313">
            <v>0</v>
          </cell>
          <cell r="N313">
            <v>0</v>
          </cell>
          <cell r="Q313">
            <v>0</v>
          </cell>
          <cell r="T313">
            <v>0</v>
          </cell>
          <cell r="W313">
            <v>0</v>
          </cell>
          <cell r="Z313">
            <v>0</v>
          </cell>
          <cell r="AC313">
            <v>0</v>
          </cell>
          <cell r="AF313">
            <v>0</v>
          </cell>
          <cell r="AI313">
            <v>0</v>
          </cell>
          <cell r="AL313">
            <v>0</v>
          </cell>
          <cell r="AO313">
            <v>0</v>
          </cell>
          <cell r="AR313">
            <v>0</v>
          </cell>
          <cell r="BB313">
            <v>0</v>
          </cell>
          <cell r="BE313">
            <v>0</v>
          </cell>
        </row>
        <row r="314">
          <cell r="A314" t="str">
            <v>8083-SCC</v>
          </cell>
          <cell r="K314">
            <v>0</v>
          </cell>
          <cell r="N314">
            <v>0</v>
          </cell>
          <cell r="Q314">
            <v>0</v>
          </cell>
          <cell r="T314">
            <v>0</v>
          </cell>
          <cell r="W314">
            <v>0</v>
          </cell>
          <cell r="Z314">
            <v>0</v>
          </cell>
          <cell r="AC314">
            <v>0</v>
          </cell>
          <cell r="AF314">
            <v>0</v>
          </cell>
          <cell r="AI314">
            <v>0</v>
          </cell>
          <cell r="AL314">
            <v>0</v>
          </cell>
          <cell r="AO314">
            <v>0</v>
          </cell>
          <cell r="AR314">
            <v>0</v>
          </cell>
          <cell r="BB314">
            <v>0</v>
          </cell>
          <cell r="BE314">
            <v>0</v>
          </cell>
        </row>
        <row r="315">
          <cell r="A315" t="str">
            <v>8083-SCC</v>
          </cell>
          <cell r="K315">
            <v>0</v>
          </cell>
          <cell r="N315">
            <v>0</v>
          </cell>
          <cell r="Q315">
            <v>0</v>
          </cell>
          <cell r="T315">
            <v>0</v>
          </cell>
          <cell r="W315">
            <v>0</v>
          </cell>
          <cell r="Z315">
            <v>0</v>
          </cell>
          <cell r="AC315">
            <v>0</v>
          </cell>
          <cell r="AF315">
            <v>0</v>
          </cell>
          <cell r="AI315">
            <v>0</v>
          </cell>
          <cell r="AL315">
            <v>0</v>
          </cell>
          <cell r="AO315">
            <v>0</v>
          </cell>
          <cell r="AR315">
            <v>0</v>
          </cell>
          <cell r="BB315">
            <v>0</v>
          </cell>
          <cell r="BD315">
            <v>7602065.7999999998</v>
          </cell>
          <cell r="BE315">
            <v>0</v>
          </cell>
        </row>
        <row r="316">
          <cell r="A316" t="str">
            <v>8083-SCC</v>
          </cell>
          <cell r="K316">
            <v>0</v>
          </cell>
          <cell r="N316">
            <v>0</v>
          </cell>
          <cell r="Q316">
            <v>0</v>
          </cell>
          <cell r="T316">
            <v>0</v>
          </cell>
          <cell r="W316">
            <v>0</v>
          </cell>
          <cell r="Z316">
            <v>0</v>
          </cell>
          <cell r="AC316">
            <v>0</v>
          </cell>
          <cell r="AF316">
            <v>0</v>
          </cell>
          <cell r="AI316">
            <v>0</v>
          </cell>
          <cell r="AL316">
            <v>0</v>
          </cell>
          <cell r="AO316">
            <v>0</v>
          </cell>
          <cell r="AR316">
            <v>0</v>
          </cell>
          <cell r="BB316">
            <v>0</v>
          </cell>
          <cell r="BD316">
            <v>0</v>
          </cell>
          <cell r="BE316">
            <v>0</v>
          </cell>
        </row>
        <row r="317">
          <cell r="A317" t="str">
            <v>8083-SCC</v>
          </cell>
          <cell r="K317">
            <v>0</v>
          </cell>
          <cell r="N317">
            <v>0</v>
          </cell>
          <cell r="Q317">
            <v>0</v>
          </cell>
          <cell r="T317">
            <v>0</v>
          </cell>
          <cell r="W317">
            <v>0</v>
          </cell>
          <cell r="Z317">
            <v>0</v>
          </cell>
          <cell r="AC317">
            <v>0</v>
          </cell>
          <cell r="AF317">
            <v>0</v>
          </cell>
          <cell r="AI317">
            <v>0</v>
          </cell>
          <cell r="AL317">
            <v>0</v>
          </cell>
          <cell r="AO317">
            <v>0</v>
          </cell>
          <cell r="AR317">
            <v>0</v>
          </cell>
          <cell r="BB317">
            <v>0</v>
          </cell>
          <cell r="BE317">
            <v>0</v>
          </cell>
        </row>
        <row r="318">
          <cell r="A318" t="str">
            <v>Total 8083-SCC</v>
          </cell>
          <cell r="K318">
            <v>54216322.829999998</v>
          </cell>
          <cell r="N318">
            <v>49084559.600000009</v>
          </cell>
          <cell r="Q318">
            <v>30038291.73</v>
          </cell>
          <cell r="T318">
            <v>51534938.640000001</v>
          </cell>
          <cell r="W318">
            <v>21891494.560000002</v>
          </cell>
          <cell r="Z318">
            <v>52779808.950000003</v>
          </cell>
          <cell r="AC318">
            <v>12285337.41</v>
          </cell>
          <cell r="AF318">
            <v>7990522.5800000001</v>
          </cell>
          <cell r="AI318">
            <v>0</v>
          </cell>
          <cell r="AL318">
            <v>0</v>
          </cell>
          <cell r="AO318">
            <v>0</v>
          </cell>
          <cell r="AR318">
            <v>0</v>
          </cell>
          <cell r="BB318">
            <v>129793131.42129329</v>
          </cell>
          <cell r="BD318">
            <v>138602065.80000001</v>
          </cell>
          <cell r="BE318">
            <v>0</v>
          </cell>
        </row>
        <row r="319">
          <cell r="A319" t="str">
            <v>8083-DSI</v>
          </cell>
          <cell r="K319">
            <v>3998989</v>
          </cell>
          <cell r="N319">
            <v>3998989</v>
          </cell>
          <cell r="Q319">
            <v>3998989</v>
          </cell>
          <cell r="T319">
            <v>3998989</v>
          </cell>
          <cell r="W319">
            <v>3998989</v>
          </cell>
          <cell r="Z319">
            <v>3998989</v>
          </cell>
          <cell r="AC319">
            <v>3998989</v>
          </cell>
          <cell r="AF319">
            <v>0</v>
          </cell>
          <cell r="AI319">
            <v>0</v>
          </cell>
          <cell r="AL319">
            <v>0</v>
          </cell>
          <cell r="AO319">
            <v>0</v>
          </cell>
          <cell r="AR319">
            <v>0</v>
          </cell>
          <cell r="BB319">
            <v>19914721.135870993</v>
          </cell>
          <cell r="BE319">
            <v>47907644.135870993</v>
          </cell>
        </row>
        <row r="320">
          <cell r="A320" t="str">
            <v>8083-DSI</v>
          </cell>
          <cell r="K320">
            <v>0</v>
          </cell>
          <cell r="N320">
            <v>0</v>
          </cell>
          <cell r="Q320">
            <v>0</v>
          </cell>
          <cell r="T320">
            <v>0</v>
          </cell>
          <cell r="W320">
            <v>0</v>
          </cell>
          <cell r="Z320">
            <v>0</v>
          </cell>
          <cell r="AC320">
            <v>0</v>
          </cell>
          <cell r="AF320">
            <v>0</v>
          </cell>
          <cell r="AI320">
            <v>0</v>
          </cell>
          <cell r="AL320">
            <v>0</v>
          </cell>
          <cell r="AO320">
            <v>0</v>
          </cell>
          <cell r="AR320">
            <v>0</v>
          </cell>
          <cell r="BB320">
            <v>25285216</v>
          </cell>
          <cell r="BE320">
            <v>25285216</v>
          </cell>
        </row>
        <row r="321">
          <cell r="A321" t="str">
            <v>8083-DSI</v>
          </cell>
          <cell r="K321">
            <v>0</v>
          </cell>
          <cell r="N321">
            <v>0</v>
          </cell>
          <cell r="Q321">
            <v>0</v>
          </cell>
          <cell r="T321">
            <v>0</v>
          </cell>
          <cell r="W321">
            <v>0</v>
          </cell>
          <cell r="Z321">
            <v>0</v>
          </cell>
          <cell r="AC321">
            <v>0</v>
          </cell>
          <cell r="AF321">
            <v>0</v>
          </cell>
          <cell r="AI321">
            <v>0</v>
          </cell>
          <cell r="AL321">
            <v>0</v>
          </cell>
          <cell r="AO321">
            <v>0</v>
          </cell>
          <cell r="AR321">
            <v>0</v>
          </cell>
          <cell r="BB321">
            <v>3688268.923966676</v>
          </cell>
          <cell r="BE321">
            <v>3688268.923966676</v>
          </cell>
        </row>
        <row r="322">
          <cell r="A322" t="str">
            <v>8083-DSI</v>
          </cell>
          <cell r="K322">
            <v>3196154</v>
          </cell>
          <cell r="N322">
            <v>0</v>
          </cell>
          <cell r="Q322">
            <v>10481651</v>
          </cell>
          <cell r="T322">
            <v>3493883</v>
          </cell>
          <cell r="W322">
            <v>3493883</v>
          </cell>
          <cell r="Z322">
            <v>3493883</v>
          </cell>
          <cell r="AC322">
            <v>3493883</v>
          </cell>
          <cell r="AF322">
            <v>0</v>
          </cell>
          <cell r="AI322">
            <v>0</v>
          </cell>
          <cell r="AL322">
            <v>0</v>
          </cell>
          <cell r="AO322">
            <v>0</v>
          </cell>
          <cell r="AR322">
            <v>0</v>
          </cell>
          <cell r="BB322">
            <v>23861724.967039987</v>
          </cell>
          <cell r="BE322">
            <v>51515061.967039987</v>
          </cell>
        </row>
        <row r="323">
          <cell r="A323" t="str">
            <v>8083-DSI</v>
          </cell>
          <cell r="K323">
            <v>0</v>
          </cell>
          <cell r="N323">
            <v>0</v>
          </cell>
          <cell r="Q323">
            <v>5363289</v>
          </cell>
          <cell r="T323">
            <v>0</v>
          </cell>
          <cell r="W323">
            <v>0</v>
          </cell>
          <cell r="Z323">
            <v>0</v>
          </cell>
          <cell r="AC323">
            <v>0</v>
          </cell>
          <cell r="AF323">
            <v>0</v>
          </cell>
          <cell r="AI323">
            <v>0</v>
          </cell>
          <cell r="AL323">
            <v>0</v>
          </cell>
          <cell r="AO323">
            <v>0</v>
          </cell>
          <cell r="AR323">
            <v>0</v>
          </cell>
          <cell r="BB323">
            <v>19821843.568800002</v>
          </cell>
          <cell r="BE323">
            <v>25185132.568800002</v>
          </cell>
        </row>
        <row r="324">
          <cell r="A324" t="str">
            <v>8083-DSI</v>
          </cell>
          <cell r="K324">
            <v>0</v>
          </cell>
          <cell r="N324">
            <v>9436709</v>
          </cell>
          <cell r="Q324">
            <v>0</v>
          </cell>
          <cell r="T324">
            <v>0</v>
          </cell>
          <cell r="W324">
            <v>0</v>
          </cell>
          <cell r="Z324">
            <v>0</v>
          </cell>
          <cell r="AC324">
            <v>0</v>
          </cell>
          <cell r="AF324">
            <v>0</v>
          </cell>
          <cell r="AI324">
            <v>0</v>
          </cell>
          <cell r="AL324">
            <v>0</v>
          </cell>
          <cell r="AO324">
            <v>0</v>
          </cell>
          <cell r="AR324">
            <v>0</v>
          </cell>
          <cell r="BB324">
            <v>3764832.5866666669</v>
          </cell>
          <cell r="BE324">
            <v>13201541.586666666</v>
          </cell>
        </row>
        <row r="325">
          <cell r="A325" t="str">
            <v>8083-DSI</v>
          </cell>
          <cell r="K325">
            <v>0</v>
          </cell>
          <cell r="N325">
            <v>0</v>
          </cell>
          <cell r="Q325">
            <v>0</v>
          </cell>
          <cell r="T325">
            <v>0</v>
          </cell>
          <cell r="W325">
            <v>0</v>
          </cell>
          <cell r="Z325">
            <v>0</v>
          </cell>
          <cell r="AC325">
            <v>0</v>
          </cell>
          <cell r="AF325">
            <v>0</v>
          </cell>
          <cell r="AI325">
            <v>0</v>
          </cell>
          <cell r="AL325">
            <v>0</v>
          </cell>
          <cell r="AO325">
            <v>0</v>
          </cell>
          <cell r="AR325">
            <v>0</v>
          </cell>
          <cell r="BB325">
            <v>0</v>
          </cell>
          <cell r="BD325">
            <v>30612432.9672</v>
          </cell>
          <cell r="BE325">
            <v>0</v>
          </cell>
        </row>
        <row r="326">
          <cell r="A326" t="str">
            <v>8083-DSI</v>
          </cell>
          <cell r="K326">
            <v>0</v>
          </cell>
          <cell r="N326">
            <v>0</v>
          </cell>
          <cell r="Q326">
            <v>0</v>
          </cell>
          <cell r="T326">
            <v>0</v>
          </cell>
          <cell r="W326">
            <v>0</v>
          </cell>
          <cell r="Z326">
            <v>0</v>
          </cell>
          <cell r="AC326">
            <v>0</v>
          </cell>
          <cell r="AF326">
            <v>0</v>
          </cell>
          <cell r="AI326">
            <v>0</v>
          </cell>
          <cell r="AL326">
            <v>0</v>
          </cell>
          <cell r="AO326">
            <v>0</v>
          </cell>
          <cell r="AR326">
            <v>0</v>
          </cell>
          <cell r="BB326">
            <v>0</v>
          </cell>
          <cell r="BE326">
            <v>0</v>
          </cell>
        </row>
        <row r="327">
          <cell r="A327" t="str">
            <v>Total 8083-DSI</v>
          </cell>
          <cell r="K327">
            <v>7195143</v>
          </cell>
          <cell r="N327">
            <v>13435698</v>
          </cell>
          <cell r="Q327">
            <v>19843929</v>
          </cell>
          <cell r="T327">
            <v>7492872</v>
          </cell>
          <cell r="W327">
            <v>7492872</v>
          </cell>
          <cell r="Z327">
            <v>7492872</v>
          </cell>
          <cell r="AC327">
            <v>7492872</v>
          </cell>
          <cell r="AF327">
            <v>0</v>
          </cell>
          <cell r="AI327">
            <v>0</v>
          </cell>
          <cell r="AL327">
            <v>0</v>
          </cell>
          <cell r="AO327">
            <v>0</v>
          </cell>
          <cell r="AR327">
            <v>0</v>
          </cell>
          <cell r="BB327">
            <v>96336607.182344332</v>
          </cell>
          <cell r="BD327">
            <v>30612432.9672</v>
          </cell>
          <cell r="BE327">
            <v>0</v>
          </cell>
        </row>
        <row r="328">
          <cell r="A328" t="str">
            <v>Total Cuenta 516005 - Código 8083</v>
          </cell>
          <cell r="K328">
            <v>61411465.829999998</v>
          </cell>
          <cell r="N328">
            <v>62520257.600000009</v>
          </cell>
          <cell r="Q328">
            <v>49882220.730000004</v>
          </cell>
          <cell r="T328">
            <v>59027810.640000001</v>
          </cell>
          <cell r="W328">
            <v>29384366.560000002</v>
          </cell>
          <cell r="Z328">
            <v>60272680.950000003</v>
          </cell>
          <cell r="AC328">
            <v>19778209.41</v>
          </cell>
          <cell r="AF328">
            <v>7990522.5800000001</v>
          </cell>
          <cell r="AI328">
            <v>0</v>
          </cell>
          <cell r="AL328">
            <v>0</v>
          </cell>
          <cell r="AO328">
            <v>0</v>
          </cell>
          <cell r="AR328">
            <v>0</v>
          </cell>
          <cell r="BB328">
            <v>226129738.60363764</v>
          </cell>
          <cell r="BD328">
            <v>169214498.76720002</v>
          </cell>
          <cell r="BE328">
            <v>39104946.200000003</v>
          </cell>
        </row>
        <row r="329">
          <cell r="A329">
            <v>8097</v>
          </cell>
          <cell r="K329">
            <v>8781050</v>
          </cell>
          <cell r="N329">
            <v>23400</v>
          </cell>
          <cell r="Q329">
            <v>80800</v>
          </cell>
          <cell r="T329">
            <v>446523</v>
          </cell>
          <cell r="W329">
            <v>39900</v>
          </cell>
          <cell r="Z329">
            <v>5417384</v>
          </cell>
          <cell r="AC329">
            <v>1478248</v>
          </cell>
          <cell r="AF329">
            <v>0</v>
          </cell>
          <cell r="AI329">
            <v>0</v>
          </cell>
          <cell r="AL329">
            <v>0</v>
          </cell>
          <cell r="AO329">
            <v>0</v>
          </cell>
          <cell r="AR329">
            <v>0</v>
          </cell>
          <cell r="BB329">
            <v>5572977.3199999928</v>
          </cell>
          <cell r="BD329">
            <v>0</v>
          </cell>
          <cell r="BE329">
            <v>21840282.319999993</v>
          </cell>
        </row>
        <row r="330">
          <cell r="A330">
            <v>8097</v>
          </cell>
          <cell r="K330">
            <v>0</v>
          </cell>
          <cell r="N330">
            <v>7540000</v>
          </cell>
          <cell r="Q330">
            <v>0</v>
          </cell>
          <cell r="T330">
            <v>0</v>
          </cell>
          <cell r="W330">
            <v>0</v>
          </cell>
          <cell r="Z330">
            <v>0</v>
          </cell>
          <cell r="AC330">
            <v>0</v>
          </cell>
          <cell r="AF330">
            <v>0</v>
          </cell>
          <cell r="AI330">
            <v>0</v>
          </cell>
          <cell r="AL330">
            <v>0</v>
          </cell>
          <cell r="AO330">
            <v>0</v>
          </cell>
          <cell r="AR330">
            <v>0</v>
          </cell>
          <cell r="BB330">
            <v>0</v>
          </cell>
          <cell r="BD330">
            <v>0</v>
          </cell>
          <cell r="BE330">
            <v>7540000</v>
          </cell>
        </row>
        <row r="331">
          <cell r="A331">
            <v>8097</v>
          </cell>
          <cell r="K331">
            <v>0</v>
          </cell>
          <cell r="N331">
            <v>0</v>
          </cell>
          <cell r="Q331">
            <v>0</v>
          </cell>
          <cell r="T331">
            <v>0</v>
          </cell>
          <cell r="W331">
            <v>0</v>
          </cell>
          <cell r="Z331">
            <v>0</v>
          </cell>
          <cell r="AC331">
            <v>0</v>
          </cell>
          <cell r="AF331">
            <v>0</v>
          </cell>
          <cell r="AI331">
            <v>0</v>
          </cell>
          <cell r="AL331">
            <v>0</v>
          </cell>
          <cell r="AO331">
            <v>0</v>
          </cell>
          <cell r="AR331">
            <v>0</v>
          </cell>
          <cell r="BB331">
            <v>0</v>
          </cell>
          <cell r="BD331">
            <v>7510999.9999999991</v>
          </cell>
          <cell r="BE331">
            <v>0</v>
          </cell>
        </row>
        <row r="332">
          <cell r="A332">
            <v>8097</v>
          </cell>
          <cell r="K332">
            <v>0</v>
          </cell>
          <cell r="N332">
            <v>0</v>
          </cell>
          <cell r="Q332">
            <v>0</v>
          </cell>
          <cell r="T332">
            <v>0</v>
          </cell>
          <cell r="W332">
            <v>0</v>
          </cell>
          <cell r="Z332">
            <v>0</v>
          </cell>
          <cell r="AC332">
            <v>0</v>
          </cell>
          <cell r="AF332">
            <v>0</v>
          </cell>
          <cell r="AI332">
            <v>0</v>
          </cell>
          <cell r="AL332">
            <v>0</v>
          </cell>
          <cell r="AO332">
            <v>0</v>
          </cell>
          <cell r="AR332">
            <v>0</v>
          </cell>
          <cell r="BB332">
            <v>0</v>
          </cell>
          <cell r="BD332">
            <v>11000000</v>
          </cell>
          <cell r="BE332">
            <v>5693496</v>
          </cell>
        </row>
        <row r="333">
          <cell r="A333">
            <v>8097</v>
          </cell>
          <cell r="K333">
            <v>0</v>
          </cell>
          <cell r="N333">
            <v>0</v>
          </cell>
          <cell r="Q333">
            <v>0</v>
          </cell>
          <cell r="T333">
            <v>0</v>
          </cell>
          <cell r="W333">
            <v>0</v>
          </cell>
          <cell r="Z333">
            <v>0</v>
          </cell>
          <cell r="AC333">
            <v>0</v>
          </cell>
          <cell r="AF333">
            <v>0</v>
          </cell>
          <cell r="AI333">
            <v>0</v>
          </cell>
          <cell r="AL333">
            <v>0</v>
          </cell>
          <cell r="AO333">
            <v>0</v>
          </cell>
          <cell r="AR333">
            <v>0</v>
          </cell>
          <cell r="BB333">
            <v>0</v>
          </cell>
          <cell r="BD333">
            <v>1160000</v>
          </cell>
          <cell r="BE333">
            <v>0</v>
          </cell>
        </row>
        <row r="334">
          <cell r="A334" t="str">
            <v>Total Cuenta 516005 - Código 8097</v>
          </cell>
          <cell r="K334">
            <v>8781050</v>
          </cell>
          <cell r="N334">
            <v>7563400</v>
          </cell>
          <cell r="Q334">
            <v>80800</v>
          </cell>
          <cell r="T334">
            <v>446523</v>
          </cell>
          <cell r="W334">
            <v>39900</v>
          </cell>
          <cell r="Z334">
            <v>5417384</v>
          </cell>
          <cell r="AC334">
            <v>1478248</v>
          </cell>
          <cell r="AF334">
            <v>0</v>
          </cell>
          <cell r="AI334">
            <v>0</v>
          </cell>
          <cell r="AL334">
            <v>0</v>
          </cell>
          <cell r="AO334">
            <v>0</v>
          </cell>
          <cell r="AR334">
            <v>0</v>
          </cell>
          <cell r="BB334">
            <v>5572977.3199999928</v>
          </cell>
          <cell r="BD334">
            <v>0</v>
          </cell>
          <cell r="BE334">
            <v>0</v>
          </cell>
        </row>
        <row r="335">
          <cell r="A335">
            <v>8086</v>
          </cell>
          <cell r="K335">
            <v>0</v>
          </cell>
          <cell r="N335">
            <v>0</v>
          </cell>
          <cell r="Q335">
            <v>0</v>
          </cell>
          <cell r="T335">
            <v>2709014</v>
          </cell>
          <cell r="W335">
            <v>0</v>
          </cell>
          <cell r="Z335">
            <v>0</v>
          </cell>
          <cell r="AC335">
            <v>0</v>
          </cell>
          <cell r="AF335">
            <v>0</v>
          </cell>
          <cell r="AI335">
            <v>0</v>
          </cell>
          <cell r="AL335">
            <v>0</v>
          </cell>
          <cell r="AO335">
            <v>0</v>
          </cell>
          <cell r="AR335">
            <v>0</v>
          </cell>
          <cell r="BB335">
            <v>27290985.998133328</v>
          </cell>
          <cell r="BE335">
            <v>29999999.998133328</v>
          </cell>
        </row>
        <row r="336">
          <cell r="A336">
            <v>8086</v>
          </cell>
          <cell r="K336">
            <v>0</v>
          </cell>
          <cell r="N336">
            <v>0</v>
          </cell>
          <cell r="Q336">
            <v>0</v>
          </cell>
          <cell r="T336">
            <v>0</v>
          </cell>
          <cell r="W336">
            <v>0</v>
          </cell>
          <cell r="Z336">
            <v>0</v>
          </cell>
          <cell r="AC336">
            <v>0</v>
          </cell>
          <cell r="AF336">
            <v>0</v>
          </cell>
          <cell r="AI336">
            <v>0</v>
          </cell>
          <cell r="AL336">
            <v>0</v>
          </cell>
          <cell r="AO336">
            <v>0</v>
          </cell>
          <cell r="AR336">
            <v>0</v>
          </cell>
          <cell r="BB336">
            <v>2.3999810218811035E-4</v>
          </cell>
          <cell r="BE336">
            <v>2.3999810218811035E-4</v>
          </cell>
        </row>
        <row r="337">
          <cell r="A337">
            <v>8086</v>
          </cell>
          <cell r="K337">
            <v>0</v>
          </cell>
          <cell r="N337">
            <v>0</v>
          </cell>
          <cell r="Q337">
            <v>0</v>
          </cell>
          <cell r="T337">
            <v>0</v>
          </cell>
          <cell r="W337">
            <v>0</v>
          </cell>
          <cell r="Z337">
            <v>0</v>
          </cell>
          <cell r="AC337">
            <v>0</v>
          </cell>
          <cell r="AF337">
            <v>0</v>
          </cell>
          <cell r="AI337">
            <v>0</v>
          </cell>
          <cell r="AL337">
            <v>0</v>
          </cell>
          <cell r="AO337">
            <v>0</v>
          </cell>
          <cell r="AR337">
            <v>0</v>
          </cell>
          <cell r="BB337">
            <v>48257641.318799987</v>
          </cell>
          <cell r="BE337">
            <v>48257641.318799987</v>
          </cell>
        </row>
        <row r="338">
          <cell r="A338">
            <v>8086</v>
          </cell>
          <cell r="K338">
            <v>0</v>
          </cell>
          <cell r="N338">
            <v>0</v>
          </cell>
          <cell r="Q338">
            <v>0</v>
          </cell>
          <cell r="T338">
            <v>0</v>
          </cell>
          <cell r="W338">
            <v>0</v>
          </cell>
          <cell r="Z338">
            <v>0</v>
          </cell>
          <cell r="AC338">
            <v>0</v>
          </cell>
          <cell r="AF338">
            <v>0</v>
          </cell>
          <cell r="AI338">
            <v>0</v>
          </cell>
          <cell r="AL338">
            <v>0</v>
          </cell>
          <cell r="AO338">
            <v>0</v>
          </cell>
          <cell r="AR338">
            <v>0</v>
          </cell>
          <cell r="BB338">
            <v>0</v>
          </cell>
          <cell r="BD338">
            <v>20024523.199999999</v>
          </cell>
          <cell r="BE338">
            <v>0</v>
          </cell>
        </row>
        <row r="339">
          <cell r="A339">
            <v>8086</v>
          </cell>
          <cell r="K339">
            <v>0</v>
          </cell>
          <cell r="N339">
            <v>2269786</v>
          </cell>
          <cell r="Q339">
            <v>0</v>
          </cell>
          <cell r="T339">
            <v>0</v>
          </cell>
          <cell r="W339">
            <v>0</v>
          </cell>
          <cell r="Z339">
            <v>0</v>
          </cell>
          <cell r="AC339">
            <v>0</v>
          </cell>
          <cell r="AF339">
            <v>0</v>
          </cell>
          <cell r="AI339">
            <v>0</v>
          </cell>
          <cell r="AL339">
            <v>0</v>
          </cell>
          <cell r="AO339">
            <v>0</v>
          </cell>
          <cell r="AR339">
            <v>0</v>
          </cell>
          <cell r="BB339">
            <v>-7.9999999143183231E-3</v>
          </cell>
          <cell r="BE339">
            <v>2269785.9920000001</v>
          </cell>
        </row>
        <row r="340">
          <cell r="A340">
            <v>8086</v>
          </cell>
          <cell r="K340">
            <v>0</v>
          </cell>
          <cell r="N340">
            <v>3737683.06</v>
          </cell>
          <cell r="Q340">
            <v>0</v>
          </cell>
          <cell r="T340">
            <v>0</v>
          </cell>
          <cell r="W340">
            <v>0</v>
          </cell>
          <cell r="Z340">
            <v>7778605.7699999996</v>
          </cell>
          <cell r="AC340">
            <v>0</v>
          </cell>
          <cell r="AF340">
            <v>11810430.34</v>
          </cell>
          <cell r="AI340">
            <v>0</v>
          </cell>
          <cell r="AL340">
            <v>0</v>
          </cell>
          <cell r="AO340">
            <v>0</v>
          </cell>
          <cell r="AR340">
            <v>0</v>
          </cell>
          <cell r="BB340">
            <v>0</v>
          </cell>
          <cell r="BD340">
            <v>13995600</v>
          </cell>
          <cell r="BE340">
            <v>324814.72700000001</v>
          </cell>
        </row>
        <row r="341">
          <cell r="A341">
            <v>8086</v>
          </cell>
          <cell r="K341">
            <v>0</v>
          </cell>
          <cell r="N341">
            <v>1283099</v>
          </cell>
          <cell r="Q341">
            <v>524672</v>
          </cell>
          <cell r="T341">
            <v>2089553</v>
          </cell>
          <cell r="W341">
            <v>1055058</v>
          </cell>
          <cell r="Z341">
            <v>0</v>
          </cell>
          <cell r="AC341">
            <v>1608305</v>
          </cell>
          <cell r="AF341">
            <v>896285</v>
          </cell>
          <cell r="AI341">
            <v>0</v>
          </cell>
          <cell r="AL341">
            <v>0</v>
          </cell>
          <cell r="AO341">
            <v>0</v>
          </cell>
          <cell r="AR341">
            <v>0</v>
          </cell>
          <cell r="BB341">
            <v>0</v>
          </cell>
          <cell r="BD341">
            <v>3728000</v>
          </cell>
          <cell r="BE341">
            <v>0</v>
          </cell>
        </row>
        <row r="342">
          <cell r="A342">
            <v>8086</v>
          </cell>
          <cell r="K342">
            <v>0</v>
          </cell>
          <cell r="N342">
            <v>0</v>
          </cell>
          <cell r="Q342">
            <v>0</v>
          </cell>
          <cell r="T342">
            <v>0</v>
          </cell>
          <cell r="W342">
            <v>0</v>
          </cell>
          <cell r="Z342">
            <v>0</v>
          </cell>
          <cell r="AC342">
            <v>0</v>
          </cell>
          <cell r="AF342">
            <v>0</v>
          </cell>
          <cell r="AI342">
            <v>0</v>
          </cell>
          <cell r="AL342">
            <v>0</v>
          </cell>
          <cell r="AO342">
            <v>0</v>
          </cell>
          <cell r="AR342">
            <v>0</v>
          </cell>
          <cell r="BB342">
            <v>0</v>
          </cell>
          <cell r="BD342">
            <v>5000000</v>
          </cell>
          <cell r="BE342">
            <v>5000000</v>
          </cell>
        </row>
        <row r="343">
          <cell r="A343">
            <v>8086</v>
          </cell>
          <cell r="K343">
            <v>0</v>
          </cell>
          <cell r="N343">
            <v>12180086</v>
          </cell>
          <cell r="Q343">
            <v>0</v>
          </cell>
          <cell r="T343">
            <v>0</v>
          </cell>
          <cell r="W343">
            <v>0</v>
          </cell>
          <cell r="Z343">
            <v>0</v>
          </cell>
          <cell r="AC343">
            <v>0</v>
          </cell>
          <cell r="AF343">
            <v>0</v>
          </cell>
          <cell r="AI343">
            <v>0</v>
          </cell>
          <cell r="AL343">
            <v>0</v>
          </cell>
          <cell r="AO343">
            <v>0</v>
          </cell>
          <cell r="AR343">
            <v>0</v>
          </cell>
          <cell r="BB343">
            <v>0</v>
          </cell>
          <cell r="BD343">
            <v>40708719.551933326</v>
          </cell>
          <cell r="BE343">
            <v>12180086</v>
          </cell>
        </row>
        <row r="344">
          <cell r="A344">
            <v>8086</v>
          </cell>
          <cell r="K344">
            <v>0</v>
          </cell>
          <cell r="N344">
            <v>0</v>
          </cell>
          <cell r="Q344">
            <v>0</v>
          </cell>
          <cell r="T344">
            <v>3594011</v>
          </cell>
          <cell r="W344">
            <v>-1647863</v>
          </cell>
          <cell r="Z344">
            <v>0</v>
          </cell>
          <cell r="AC344">
            <v>0</v>
          </cell>
          <cell r="AF344">
            <v>0</v>
          </cell>
          <cell r="AI344">
            <v>0</v>
          </cell>
          <cell r="AL344">
            <v>0</v>
          </cell>
          <cell r="AO344">
            <v>0</v>
          </cell>
          <cell r="AR344">
            <v>0</v>
          </cell>
          <cell r="BB344">
            <v>1647863</v>
          </cell>
          <cell r="BE344">
            <v>3594011</v>
          </cell>
        </row>
        <row r="345">
          <cell r="A345">
            <v>8086</v>
          </cell>
          <cell r="K345">
            <v>0</v>
          </cell>
          <cell r="N345">
            <v>0</v>
          </cell>
          <cell r="Q345">
            <v>0</v>
          </cell>
          <cell r="T345">
            <v>0</v>
          </cell>
          <cell r="W345">
            <v>0</v>
          </cell>
          <cell r="Z345">
            <v>0</v>
          </cell>
          <cell r="AC345">
            <v>0</v>
          </cell>
          <cell r="AF345">
            <v>0</v>
          </cell>
          <cell r="AI345">
            <v>0</v>
          </cell>
          <cell r="AL345">
            <v>0</v>
          </cell>
          <cell r="AO345">
            <v>0</v>
          </cell>
          <cell r="AR345">
            <v>0</v>
          </cell>
          <cell r="BB345">
            <v>0</v>
          </cell>
          <cell r="BD345">
            <v>0</v>
          </cell>
          <cell r="BE345">
            <v>0</v>
          </cell>
        </row>
        <row r="346">
          <cell r="A346">
            <v>8086</v>
          </cell>
          <cell r="K346">
            <v>0</v>
          </cell>
          <cell r="N346">
            <v>0</v>
          </cell>
          <cell r="Q346">
            <v>0</v>
          </cell>
          <cell r="T346">
            <v>0</v>
          </cell>
          <cell r="W346">
            <v>0</v>
          </cell>
          <cell r="Z346">
            <v>0</v>
          </cell>
          <cell r="AC346">
            <v>0</v>
          </cell>
          <cell r="AF346">
            <v>0</v>
          </cell>
          <cell r="AI346">
            <v>0</v>
          </cell>
          <cell r="AL346">
            <v>0</v>
          </cell>
          <cell r="AO346">
            <v>0</v>
          </cell>
          <cell r="AR346">
            <v>0</v>
          </cell>
          <cell r="BB346">
            <v>0</v>
          </cell>
          <cell r="BD346">
            <v>9000000</v>
          </cell>
          <cell r="BE346">
            <v>9000000</v>
          </cell>
        </row>
        <row r="347">
          <cell r="A347">
            <v>8086</v>
          </cell>
          <cell r="K347">
            <v>0</v>
          </cell>
          <cell r="N347">
            <v>0</v>
          </cell>
          <cell r="Q347">
            <v>0</v>
          </cell>
          <cell r="T347">
            <v>0</v>
          </cell>
          <cell r="W347">
            <v>730800</v>
          </cell>
          <cell r="Z347">
            <v>0</v>
          </cell>
          <cell r="AC347">
            <v>0</v>
          </cell>
          <cell r="AF347">
            <v>0</v>
          </cell>
          <cell r="AI347">
            <v>0</v>
          </cell>
          <cell r="AL347">
            <v>0</v>
          </cell>
          <cell r="AO347">
            <v>0</v>
          </cell>
          <cell r="AR347">
            <v>0</v>
          </cell>
          <cell r="BB347">
            <v>0</v>
          </cell>
          <cell r="BE347">
            <v>730800</v>
          </cell>
        </row>
        <row r="348">
          <cell r="A348">
            <v>8086</v>
          </cell>
          <cell r="K348">
            <v>0</v>
          </cell>
          <cell r="N348">
            <v>0</v>
          </cell>
          <cell r="Q348">
            <v>0</v>
          </cell>
          <cell r="T348">
            <v>0</v>
          </cell>
          <cell r="W348">
            <v>0</v>
          </cell>
          <cell r="Z348">
            <v>0</v>
          </cell>
          <cell r="AC348">
            <v>0</v>
          </cell>
          <cell r="AF348">
            <v>0</v>
          </cell>
          <cell r="AI348">
            <v>0</v>
          </cell>
          <cell r="AL348">
            <v>0</v>
          </cell>
          <cell r="AO348">
            <v>0</v>
          </cell>
          <cell r="AR348">
            <v>0</v>
          </cell>
          <cell r="BB348">
            <v>1371858</v>
          </cell>
          <cell r="BD348">
            <v>0</v>
          </cell>
          <cell r="BE348">
            <v>1371858</v>
          </cell>
        </row>
        <row r="349">
          <cell r="A349">
            <v>8086</v>
          </cell>
          <cell r="K349">
            <v>0</v>
          </cell>
          <cell r="N349">
            <v>0</v>
          </cell>
          <cell r="Q349">
            <v>0</v>
          </cell>
          <cell r="T349">
            <v>0</v>
          </cell>
          <cell r="W349">
            <v>0</v>
          </cell>
          <cell r="Z349">
            <v>0</v>
          </cell>
          <cell r="AC349">
            <v>0</v>
          </cell>
          <cell r="AF349">
            <v>0</v>
          </cell>
          <cell r="AI349">
            <v>0</v>
          </cell>
          <cell r="AL349">
            <v>0</v>
          </cell>
          <cell r="AO349">
            <v>0</v>
          </cell>
          <cell r="AR349">
            <v>0</v>
          </cell>
          <cell r="BB349">
            <v>0</v>
          </cell>
          <cell r="BD349">
            <v>0</v>
          </cell>
          <cell r="BE349">
            <v>11405301.300000001</v>
          </cell>
        </row>
        <row r="350">
          <cell r="A350">
            <v>8086</v>
          </cell>
          <cell r="K350">
            <v>0</v>
          </cell>
          <cell r="N350">
            <v>0</v>
          </cell>
          <cell r="Q350">
            <v>0</v>
          </cell>
          <cell r="T350">
            <v>0</v>
          </cell>
          <cell r="W350">
            <v>0</v>
          </cell>
          <cell r="Z350">
            <v>0</v>
          </cell>
          <cell r="AC350">
            <v>0</v>
          </cell>
          <cell r="AF350">
            <v>0</v>
          </cell>
          <cell r="AI350">
            <v>0</v>
          </cell>
          <cell r="AL350">
            <v>0</v>
          </cell>
          <cell r="AO350">
            <v>0</v>
          </cell>
          <cell r="AR350">
            <v>0</v>
          </cell>
          <cell r="BB350">
            <v>0</v>
          </cell>
          <cell r="BD350">
            <v>0</v>
          </cell>
          <cell r="BE350">
            <v>156507961</v>
          </cell>
        </row>
        <row r="351">
          <cell r="A351">
            <v>8086</v>
          </cell>
          <cell r="K351">
            <v>0</v>
          </cell>
          <cell r="N351">
            <v>0</v>
          </cell>
          <cell r="Q351">
            <v>0</v>
          </cell>
          <cell r="T351">
            <v>0</v>
          </cell>
          <cell r="W351">
            <v>0</v>
          </cell>
          <cell r="Z351">
            <v>0</v>
          </cell>
          <cell r="AC351">
            <v>0</v>
          </cell>
          <cell r="AF351">
            <v>0</v>
          </cell>
          <cell r="AI351">
            <v>0</v>
          </cell>
          <cell r="AL351">
            <v>0</v>
          </cell>
          <cell r="AO351">
            <v>0</v>
          </cell>
          <cell r="AR351">
            <v>0</v>
          </cell>
          <cell r="BB351">
            <v>0</v>
          </cell>
          <cell r="BD351">
            <v>65000000</v>
          </cell>
          <cell r="BE351">
            <v>958286</v>
          </cell>
        </row>
        <row r="352">
          <cell r="A352">
            <v>8086</v>
          </cell>
          <cell r="K352">
            <v>0</v>
          </cell>
          <cell r="N352">
            <v>0</v>
          </cell>
          <cell r="Q352">
            <v>0</v>
          </cell>
          <cell r="T352">
            <v>0</v>
          </cell>
          <cell r="W352">
            <v>0</v>
          </cell>
          <cell r="Z352">
            <v>0</v>
          </cell>
          <cell r="AC352">
            <v>0</v>
          </cell>
          <cell r="AF352">
            <v>0</v>
          </cell>
          <cell r="AI352">
            <v>0</v>
          </cell>
          <cell r="AL352">
            <v>0</v>
          </cell>
          <cell r="AO352">
            <v>0</v>
          </cell>
          <cell r="AR352">
            <v>0</v>
          </cell>
          <cell r="BB352">
            <v>0</v>
          </cell>
          <cell r="BE352">
            <v>0</v>
          </cell>
        </row>
        <row r="353">
          <cell r="A353" t="str">
            <v>Total Cuenta 516035 - Código 8086</v>
          </cell>
          <cell r="K353">
            <v>0</v>
          </cell>
          <cell r="N353">
            <v>19470654.060000002</v>
          </cell>
          <cell r="Q353">
            <v>524672</v>
          </cell>
          <cell r="T353">
            <v>8392578</v>
          </cell>
          <cell r="W353">
            <v>137995</v>
          </cell>
          <cell r="Z353">
            <v>7778605.7699999996</v>
          </cell>
          <cell r="AC353">
            <v>1608305</v>
          </cell>
          <cell r="AF353">
            <v>12706715.34</v>
          </cell>
          <cell r="AI353">
            <v>0</v>
          </cell>
          <cell r="AL353">
            <v>0</v>
          </cell>
          <cell r="AO353">
            <v>0</v>
          </cell>
          <cell r="AR353">
            <v>0</v>
          </cell>
          <cell r="BB353">
            <v>78568348.309173316</v>
          </cell>
          <cell r="BD353">
            <v>96723600</v>
          </cell>
          <cell r="BE353">
            <v>225911473.4791733</v>
          </cell>
        </row>
        <row r="354">
          <cell r="A354" t="str">
            <v>8087-ST</v>
          </cell>
          <cell r="K354">
            <v>0</v>
          </cell>
          <cell r="N354">
            <v>0</v>
          </cell>
          <cell r="Q354">
            <v>0</v>
          </cell>
          <cell r="T354">
            <v>14798193.370000001</v>
          </cell>
          <cell r="W354">
            <v>7399098</v>
          </cell>
          <cell r="Z354">
            <v>7399098</v>
          </cell>
          <cell r="AC354">
            <v>7399098</v>
          </cell>
          <cell r="AF354">
            <v>0</v>
          </cell>
          <cell r="AI354">
            <v>0</v>
          </cell>
          <cell r="AL354">
            <v>0</v>
          </cell>
          <cell r="AO354">
            <v>0</v>
          </cell>
          <cell r="AR354">
            <v>0</v>
          </cell>
          <cell r="BB354">
            <v>38293503.148599997</v>
          </cell>
          <cell r="BE354">
            <v>75288990.518600002</v>
          </cell>
        </row>
        <row r="355">
          <cell r="A355" t="str">
            <v>8087-ST</v>
          </cell>
          <cell r="K355">
            <v>0</v>
          </cell>
          <cell r="N355">
            <v>0</v>
          </cell>
          <cell r="Q355">
            <v>0</v>
          </cell>
          <cell r="T355">
            <v>0</v>
          </cell>
          <cell r="W355">
            <v>0</v>
          </cell>
          <cell r="Z355">
            <v>0</v>
          </cell>
          <cell r="AC355">
            <v>0</v>
          </cell>
          <cell r="AF355">
            <v>0</v>
          </cell>
          <cell r="AI355">
            <v>0</v>
          </cell>
          <cell r="AL355">
            <v>0</v>
          </cell>
          <cell r="AO355">
            <v>0</v>
          </cell>
          <cell r="AR355">
            <v>0</v>
          </cell>
          <cell r="BB355">
            <v>7213459.0891100168</v>
          </cell>
          <cell r="BE355">
            <v>7213459.0891100168</v>
          </cell>
        </row>
        <row r="356">
          <cell r="A356" t="str">
            <v>8087-ST</v>
          </cell>
          <cell r="K356">
            <v>5299967</v>
          </cell>
          <cell r="N356">
            <v>5299967</v>
          </cell>
          <cell r="Q356">
            <v>5299967</v>
          </cell>
          <cell r="T356">
            <v>5299967</v>
          </cell>
          <cell r="W356">
            <v>0</v>
          </cell>
          <cell r="Z356">
            <v>0</v>
          </cell>
          <cell r="AC356">
            <v>19774661.48</v>
          </cell>
          <cell r="AF356">
            <v>0</v>
          </cell>
          <cell r="AI356">
            <v>0</v>
          </cell>
          <cell r="AL356">
            <v>0</v>
          </cell>
          <cell r="AO356">
            <v>0</v>
          </cell>
          <cell r="AR356">
            <v>0</v>
          </cell>
          <cell r="BB356">
            <v>32957758.175421327</v>
          </cell>
          <cell r="BE356">
            <v>73932287.655421332</v>
          </cell>
        </row>
        <row r="357">
          <cell r="A357" t="str">
            <v>8087-ST</v>
          </cell>
          <cell r="K357">
            <v>0</v>
          </cell>
          <cell r="N357">
            <v>0</v>
          </cell>
          <cell r="Q357">
            <v>0</v>
          </cell>
          <cell r="T357">
            <v>0</v>
          </cell>
          <cell r="W357">
            <v>0</v>
          </cell>
          <cell r="Z357">
            <v>0</v>
          </cell>
          <cell r="AC357">
            <v>14009011.41</v>
          </cell>
          <cell r="AF357">
            <v>0</v>
          </cell>
          <cell r="AI357">
            <v>0</v>
          </cell>
          <cell r="AL357">
            <v>0</v>
          </cell>
          <cell r="AO357">
            <v>0</v>
          </cell>
          <cell r="AR357">
            <v>0</v>
          </cell>
          <cell r="BB357">
            <v>35022536.079166651</v>
          </cell>
          <cell r="BE357">
            <v>49031547.489166647</v>
          </cell>
        </row>
        <row r="358">
          <cell r="A358" t="str">
            <v>8087-ST</v>
          </cell>
          <cell r="K358">
            <v>0</v>
          </cell>
          <cell r="N358">
            <v>0</v>
          </cell>
          <cell r="Q358">
            <v>0</v>
          </cell>
          <cell r="T358">
            <v>0</v>
          </cell>
          <cell r="W358">
            <v>0</v>
          </cell>
          <cell r="Z358">
            <v>4076008.51</v>
          </cell>
          <cell r="AC358">
            <v>4076011</v>
          </cell>
          <cell r="AF358">
            <v>0</v>
          </cell>
          <cell r="AI358">
            <v>0</v>
          </cell>
          <cell r="AL358">
            <v>0</v>
          </cell>
          <cell r="AO358">
            <v>0</v>
          </cell>
          <cell r="AR358">
            <v>0</v>
          </cell>
          <cell r="BB358">
            <v>29426419.301063865</v>
          </cell>
          <cell r="BE358">
            <v>37578438.811063863</v>
          </cell>
        </row>
        <row r="359">
          <cell r="A359" t="str">
            <v>8087-ST</v>
          </cell>
          <cell r="K359">
            <v>0</v>
          </cell>
          <cell r="N359">
            <v>0</v>
          </cell>
          <cell r="Q359">
            <v>0</v>
          </cell>
          <cell r="T359">
            <v>0</v>
          </cell>
          <cell r="W359">
            <v>0</v>
          </cell>
          <cell r="Z359">
            <v>0</v>
          </cell>
          <cell r="AC359">
            <v>0</v>
          </cell>
          <cell r="AF359">
            <v>0</v>
          </cell>
          <cell r="AI359">
            <v>0</v>
          </cell>
          <cell r="AL359">
            <v>0</v>
          </cell>
          <cell r="AO359">
            <v>0</v>
          </cell>
          <cell r="AR359">
            <v>0</v>
          </cell>
          <cell r="BB359">
            <v>0</v>
          </cell>
          <cell r="BE359">
            <v>0</v>
          </cell>
        </row>
        <row r="360">
          <cell r="A360" t="str">
            <v>8087-ST</v>
          </cell>
          <cell r="K360">
            <v>0</v>
          </cell>
          <cell r="N360">
            <v>0</v>
          </cell>
          <cell r="Q360">
            <v>0</v>
          </cell>
          <cell r="T360">
            <v>0</v>
          </cell>
          <cell r="W360">
            <v>0</v>
          </cell>
          <cell r="Z360">
            <v>0</v>
          </cell>
          <cell r="AC360">
            <v>0</v>
          </cell>
          <cell r="AF360">
            <v>0</v>
          </cell>
          <cell r="AI360">
            <v>0</v>
          </cell>
          <cell r="AL360">
            <v>0</v>
          </cell>
          <cell r="AO360">
            <v>0</v>
          </cell>
          <cell r="AR360">
            <v>0</v>
          </cell>
          <cell r="BB360">
            <v>0</v>
          </cell>
          <cell r="BE360">
            <v>0</v>
          </cell>
        </row>
        <row r="361">
          <cell r="A361" t="str">
            <v>8087-ST</v>
          </cell>
          <cell r="K361">
            <v>0</v>
          </cell>
          <cell r="N361">
            <v>0</v>
          </cell>
          <cell r="Q361">
            <v>0</v>
          </cell>
          <cell r="T361">
            <v>0</v>
          </cell>
          <cell r="W361">
            <v>0</v>
          </cell>
          <cell r="Z361">
            <v>0</v>
          </cell>
          <cell r="AC361">
            <v>0</v>
          </cell>
          <cell r="AF361">
            <v>0</v>
          </cell>
          <cell r="AI361">
            <v>0</v>
          </cell>
          <cell r="AL361">
            <v>0</v>
          </cell>
          <cell r="AO361">
            <v>0</v>
          </cell>
          <cell r="AR361">
            <v>0</v>
          </cell>
          <cell r="BB361">
            <v>10077816.088960666</v>
          </cell>
          <cell r="BE361">
            <v>10077816.088960666</v>
          </cell>
        </row>
        <row r="362">
          <cell r="A362" t="str">
            <v>8087-ST</v>
          </cell>
          <cell r="K362">
            <v>0</v>
          </cell>
          <cell r="N362">
            <v>28000</v>
          </cell>
          <cell r="Q362">
            <v>75000</v>
          </cell>
          <cell r="T362">
            <v>36000</v>
          </cell>
          <cell r="W362">
            <v>98200</v>
          </cell>
          <cell r="Z362">
            <v>0</v>
          </cell>
          <cell r="AC362">
            <v>182200</v>
          </cell>
          <cell r="AF362">
            <v>0</v>
          </cell>
          <cell r="AI362">
            <v>0</v>
          </cell>
          <cell r="AL362">
            <v>0</v>
          </cell>
          <cell r="AO362">
            <v>0</v>
          </cell>
          <cell r="AR362">
            <v>0</v>
          </cell>
          <cell r="BB362">
            <v>0</v>
          </cell>
          <cell r="BD362">
            <v>210000</v>
          </cell>
          <cell r="BE362">
            <v>13210776</v>
          </cell>
        </row>
        <row r="363">
          <cell r="A363" t="str">
            <v>8087-ST</v>
          </cell>
          <cell r="K363">
            <v>0</v>
          </cell>
          <cell r="N363">
            <v>0</v>
          </cell>
          <cell r="Q363">
            <v>0</v>
          </cell>
          <cell r="T363">
            <v>0</v>
          </cell>
          <cell r="W363">
            <v>0</v>
          </cell>
          <cell r="Z363">
            <v>0</v>
          </cell>
          <cell r="AC363">
            <v>46400</v>
          </cell>
          <cell r="AF363">
            <v>0</v>
          </cell>
          <cell r="AI363">
            <v>0</v>
          </cell>
          <cell r="AL363">
            <v>0</v>
          </cell>
          <cell r="AO363">
            <v>0</v>
          </cell>
          <cell r="AR363">
            <v>0</v>
          </cell>
          <cell r="BB363">
            <v>0</v>
          </cell>
          <cell r="BE363">
            <v>46400</v>
          </cell>
        </row>
        <row r="364">
          <cell r="A364" t="str">
            <v>8087-ST</v>
          </cell>
          <cell r="K364">
            <v>0</v>
          </cell>
          <cell r="N364">
            <v>0</v>
          </cell>
          <cell r="Q364">
            <v>0</v>
          </cell>
          <cell r="T364">
            <v>0</v>
          </cell>
          <cell r="W364">
            <v>0</v>
          </cell>
          <cell r="Z364">
            <v>0</v>
          </cell>
          <cell r="AC364">
            <v>0</v>
          </cell>
          <cell r="AF364">
            <v>0</v>
          </cell>
          <cell r="AI364">
            <v>0</v>
          </cell>
          <cell r="AL364">
            <v>0</v>
          </cell>
          <cell r="AO364">
            <v>0</v>
          </cell>
          <cell r="AR364">
            <v>0</v>
          </cell>
          <cell r="BB364">
            <v>0</v>
          </cell>
          <cell r="BE364">
            <v>0</v>
          </cell>
        </row>
        <row r="365">
          <cell r="A365" t="str">
            <v>Total DTIN-ST</v>
          </cell>
          <cell r="K365">
            <v>5299967</v>
          </cell>
          <cell r="N365">
            <v>5327967</v>
          </cell>
          <cell r="Q365">
            <v>5374967</v>
          </cell>
          <cell r="T365">
            <v>20134160.370000001</v>
          </cell>
          <cell r="W365">
            <v>7497298</v>
          </cell>
          <cell r="Z365">
            <v>11475106.51</v>
          </cell>
          <cell r="AC365">
            <v>45487381.890000001</v>
          </cell>
          <cell r="AF365">
            <v>0</v>
          </cell>
          <cell r="AI365">
            <v>0</v>
          </cell>
          <cell r="AL365">
            <v>0</v>
          </cell>
          <cell r="AO365">
            <v>0</v>
          </cell>
          <cell r="AR365">
            <v>0</v>
          </cell>
          <cell r="BB365">
            <v>152991491.88232252</v>
          </cell>
          <cell r="BD365">
            <v>210000</v>
          </cell>
          <cell r="BE365">
            <v>9037371.5999999996</v>
          </cell>
        </row>
        <row r="366">
          <cell r="A366" t="str">
            <v>8087-DSI</v>
          </cell>
          <cell r="K366">
            <v>0</v>
          </cell>
          <cell r="N366">
            <v>0</v>
          </cell>
          <cell r="Q366">
            <v>0</v>
          </cell>
          <cell r="T366">
            <v>0</v>
          </cell>
          <cell r="W366">
            <v>0</v>
          </cell>
          <cell r="Z366">
            <v>0</v>
          </cell>
          <cell r="AC366">
            <v>0</v>
          </cell>
          <cell r="AF366">
            <v>0</v>
          </cell>
          <cell r="AI366">
            <v>0</v>
          </cell>
          <cell r="AL366">
            <v>0</v>
          </cell>
          <cell r="AO366">
            <v>0</v>
          </cell>
          <cell r="AR366">
            <v>0</v>
          </cell>
          <cell r="BB366">
            <v>0</v>
          </cell>
          <cell r="BE366">
            <v>0</v>
          </cell>
        </row>
        <row r="367">
          <cell r="A367" t="str">
            <v>8087-DSI</v>
          </cell>
          <cell r="K367">
            <v>0</v>
          </cell>
          <cell r="N367">
            <v>0</v>
          </cell>
          <cell r="Q367">
            <v>0</v>
          </cell>
          <cell r="T367">
            <v>0</v>
          </cell>
          <cell r="W367">
            <v>0</v>
          </cell>
          <cell r="Z367">
            <v>0</v>
          </cell>
          <cell r="AC367">
            <v>0</v>
          </cell>
          <cell r="AF367">
            <v>0</v>
          </cell>
          <cell r="AI367">
            <v>0</v>
          </cell>
          <cell r="AL367">
            <v>0</v>
          </cell>
          <cell r="AO367">
            <v>0</v>
          </cell>
          <cell r="AR367">
            <v>0</v>
          </cell>
          <cell r="BB367">
            <v>0</v>
          </cell>
          <cell r="BE367">
            <v>0</v>
          </cell>
        </row>
        <row r="368">
          <cell r="A368" t="str">
            <v>8087-DSI</v>
          </cell>
          <cell r="K368">
            <v>4394467</v>
          </cell>
          <cell r="N368">
            <v>4394467</v>
          </cell>
          <cell r="Q368">
            <v>4394467</v>
          </cell>
          <cell r="T368">
            <v>4394467</v>
          </cell>
          <cell r="W368">
            <v>4394467</v>
          </cell>
          <cell r="Z368">
            <v>4394467</v>
          </cell>
          <cell r="AC368">
            <v>4394467</v>
          </cell>
          <cell r="AF368">
            <v>0</v>
          </cell>
          <cell r="AI368">
            <v>0</v>
          </cell>
          <cell r="AL368">
            <v>0</v>
          </cell>
          <cell r="AO368">
            <v>0</v>
          </cell>
          <cell r="AR368">
            <v>0</v>
          </cell>
          <cell r="BB368">
            <v>19282727.93083334</v>
          </cell>
          <cell r="BE368">
            <v>50043996.93083334</v>
          </cell>
        </row>
        <row r="369">
          <cell r="A369" t="str">
            <v>8087-DSI</v>
          </cell>
          <cell r="K369">
            <v>0</v>
          </cell>
          <cell r="N369">
            <v>0</v>
          </cell>
          <cell r="Q369">
            <v>0</v>
          </cell>
          <cell r="T369">
            <v>0</v>
          </cell>
          <cell r="W369">
            <v>0</v>
          </cell>
          <cell r="Z369">
            <v>0</v>
          </cell>
          <cell r="AC369">
            <v>0</v>
          </cell>
          <cell r="AF369">
            <v>0</v>
          </cell>
          <cell r="AI369">
            <v>0</v>
          </cell>
          <cell r="AL369">
            <v>0</v>
          </cell>
          <cell r="AO369">
            <v>0</v>
          </cell>
          <cell r="AR369">
            <v>0</v>
          </cell>
          <cell r="BB369">
            <v>0</v>
          </cell>
          <cell r="BE369">
            <v>0</v>
          </cell>
        </row>
        <row r="370">
          <cell r="A370" t="str">
            <v>8087-DSI</v>
          </cell>
          <cell r="K370">
            <v>0</v>
          </cell>
          <cell r="N370">
            <v>0</v>
          </cell>
          <cell r="Q370">
            <v>0</v>
          </cell>
          <cell r="T370">
            <v>12825737</v>
          </cell>
          <cell r="W370">
            <v>3206433</v>
          </cell>
          <cell r="Z370">
            <v>3206433</v>
          </cell>
          <cell r="AC370">
            <v>3206433</v>
          </cell>
          <cell r="AF370">
            <v>0</v>
          </cell>
          <cell r="AI370">
            <v>0</v>
          </cell>
          <cell r="AL370">
            <v>0</v>
          </cell>
          <cell r="AO370">
            <v>0</v>
          </cell>
          <cell r="AR370">
            <v>0</v>
          </cell>
          <cell r="BB370">
            <v>16032165</v>
          </cell>
          <cell r="BE370">
            <v>38477201</v>
          </cell>
        </row>
        <row r="371">
          <cell r="A371" t="str">
            <v>8087-DSI</v>
          </cell>
          <cell r="K371">
            <v>2881564.65</v>
          </cell>
          <cell r="N371">
            <v>2881565</v>
          </cell>
          <cell r="Q371">
            <v>2881565</v>
          </cell>
          <cell r="T371">
            <v>2881565</v>
          </cell>
          <cell r="W371">
            <v>2881565</v>
          </cell>
          <cell r="Z371">
            <v>2881565</v>
          </cell>
          <cell r="AC371">
            <v>2881565</v>
          </cell>
          <cell r="AF371">
            <v>0</v>
          </cell>
          <cell r="AI371">
            <v>0</v>
          </cell>
          <cell r="AL371">
            <v>0</v>
          </cell>
          <cell r="AO371">
            <v>0</v>
          </cell>
          <cell r="AR371">
            <v>0</v>
          </cell>
          <cell r="BB371">
            <v>14407823.798945189</v>
          </cell>
          <cell r="BE371">
            <v>34578778.448945187</v>
          </cell>
        </row>
        <row r="372">
          <cell r="A372" t="str">
            <v>8087-DSI</v>
          </cell>
          <cell r="K372">
            <v>0</v>
          </cell>
          <cell r="N372">
            <v>0</v>
          </cell>
          <cell r="Q372">
            <v>0</v>
          </cell>
          <cell r="T372">
            <v>0</v>
          </cell>
          <cell r="W372">
            <v>0</v>
          </cell>
          <cell r="Z372">
            <v>0</v>
          </cell>
          <cell r="AC372">
            <v>0</v>
          </cell>
          <cell r="AF372">
            <v>0</v>
          </cell>
          <cell r="AI372">
            <v>0</v>
          </cell>
          <cell r="AL372">
            <v>0</v>
          </cell>
          <cell r="AO372">
            <v>0</v>
          </cell>
          <cell r="AR372">
            <v>0</v>
          </cell>
          <cell r="BB372">
            <v>0</v>
          </cell>
          <cell r="BE372">
            <v>0</v>
          </cell>
        </row>
        <row r="373">
          <cell r="A373" t="str">
            <v>8087-DSI</v>
          </cell>
          <cell r="K373">
            <v>0</v>
          </cell>
          <cell r="N373">
            <v>0</v>
          </cell>
          <cell r="Q373">
            <v>0</v>
          </cell>
          <cell r="T373">
            <v>0</v>
          </cell>
          <cell r="W373">
            <v>0</v>
          </cell>
          <cell r="Z373">
            <v>0</v>
          </cell>
          <cell r="AC373">
            <v>0</v>
          </cell>
          <cell r="AF373">
            <v>0</v>
          </cell>
          <cell r="AI373">
            <v>0</v>
          </cell>
          <cell r="AL373">
            <v>0</v>
          </cell>
          <cell r="AO373">
            <v>0</v>
          </cell>
          <cell r="AR373">
            <v>0</v>
          </cell>
          <cell r="BB373">
            <v>0</v>
          </cell>
          <cell r="BD373">
            <v>18724300</v>
          </cell>
          <cell r="BE373">
            <v>2220203</v>
          </cell>
        </row>
        <row r="374">
          <cell r="A374" t="str">
            <v>8087-DSI</v>
          </cell>
          <cell r="K374">
            <v>0</v>
          </cell>
          <cell r="N374">
            <v>0</v>
          </cell>
          <cell r="Q374">
            <v>0</v>
          </cell>
          <cell r="T374">
            <v>0</v>
          </cell>
          <cell r="W374">
            <v>0</v>
          </cell>
          <cell r="Z374">
            <v>0</v>
          </cell>
          <cell r="AC374">
            <v>0</v>
          </cell>
          <cell r="AF374">
            <v>0</v>
          </cell>
          <cell r="AI374">
            <v>0</v>
          </cell>
          <cell r="AL374">
            <v>0</v>
          </cell>
          <cell r="AO374">
            <v>0</v>
          </cell>
          <cell r="AR374">
            <v>0</v>
          </cell>
          <cell r="BB374">
            <v>0</v>
          </cell>
          <cell r="BE374">
            <v>0</v>
          </cell>
        </row>
        <row r="375">
          <cell r="A375" t="str">
            <v>Total DSI</v>
          </cell>
          <cell r="K375">
            <v>7276031.6500000004</v>
          </cell>
          <cell r="N375">
            <v>7276032</v>
          </cell>
          <cell r="Q375">
            <v>7276032</v>
          </cell>
          <cell r="T375">
            <v>20101769</v>
          </cell>
          <cell r="W375">
            <v>10482465</v>
          </cell>
          <cell r="Z375">
            <v>10482465</v>
          </cell>
          <cell r="AC375">
            <v>10482465</v>
          </cell>
          <cell r="AF375">
            <v>0</v>
          </cell>
          <cell r="AI375">
            <v>0</v>
          </cell>
          <cell r="AL375">
            <v>0</v>
          </cell>
          <cell r="AO375">
            <v>0</v>
          </cell>
          <cell r="AR375">
            <v>0</v>
          </cell>
          <cell r="BB375">
            <v>49722716.729778528</v>
          </cell>
          <cell r="BD375">
            <v>18724300</v>
          </cell>
          <cell r="BE375">
            <v>0</v>
          </cell>
        </row>
        <row r="376">
          <cell r="A376" t="str">
            <v>Total Cuenta 516050 - Código 8087</v>
          </cell>
          <cell r="K376">
            <v>12575998.65</v>
          </cell>
          <cell r="N376">
            <v>12603999</v>
          </cell>
          <cell r="Q376">
            <v>12650999</v>
          </cell>
          <cell r="T376">
            <v>40235929.370000005</v>
          </cell>
          <cell r="W376">
            <v>17979763</v>
          </cell>
          <cell r="Z376">
            <v>21957571.509999998</v>
          </cell>
          <cell r="AC376">
            <v>55969846.890000001</v>
          </cell>
          <cell r="AF376">
            <v>0</v>
          </cell>
          <cell r="AI376">
            <v>0</v>
          </cell>
          <cell r="AL376">
            <v>0</v>
          </cell>
          <cell r="AO376">
            <v>0</v>
          </cell>
          <cell r="AR376">
            <v>0</v>
          </cell>
          <cell r="BB376">
            <v>202714208.61210105</v>
          </cell>
          <cell r="BD376">
            <v>18934300</v>
          </cell>
          <cell r="BE376">
            <v>0</v>
          </cell>
        </row>
        <row r="377">
          <cell r="A377">
            <v>8208</v>
          </cell>
          <cell r="K377">
            <v>4629510</v>
          </cell>
          <cell r="N377">
            <v>4629506</v>
          </cell>
          <cell r="Q377">
            <v>4629506</v>
          </cell>
          <cell r="T377">
            <v>4629506</v>
          </cell>
          <cell r="W377">
            <v>4629506</v>
          </cell>
          <cell r="Z377">
            <v>4629506</v>
          </cell>
          <cell r="AC377">
            <v>4629506</v>
          </cell>
          <cell r="AF377">
            <v>0</v>
          </cell>
          <cell r="AI377">
            <v>0</v>
          </cell>
          <cell r="AL377">
            <v>0</v>
          </cell>
          <cell r="AO377">
            <v>0</v>
          </cell>
          <cell r="AR377">
            <v>0</v>
          </cell>
          <cell r="BB377">
            <v>23147530</v>
          </cell>
          <cell r="BE377">
            <v>55554076</v>
          </cell>
        </row>
        <row r="378">
          <cell r="A378">
            <v>8208</v>
          </cell>
          <cell r="K378">
            <v>0</v>
          </cell>
          <cell r="N378">
            <v>0</v>
          </cell>
          <cell r="Q378">
            <v>0</v>
          </cell>
          <cell r="T378">
            <v>0</v>
          </cell>
          <cell r="W378">
            <v>0</v>
          </cell>
          <cell r="Z378">
            <v>0</v>
          </cell>
          <cell r="AC378">
            <v>0</v>
          </cell>
          <cell r="AF378">
            <v>0</v>
          </cell>
          <cell r="AI378">
            <v>0</v>
          </cell>
          <cell r="AL378">
            <v>0</v>
          </cell>
          <cell r="AO378">
            <v>0</v>
          </cell>
          <cell r="AR378">
            <v>0</v>
          </cell>
          <cell r="BB378">
            <v>0</v>
          </cell>
          <cell r="BE378">
            <v>0</v>
          </cell>
        </row>
        <row r="379">
          <cell r="A379" t="str">
            <v>Total Cuenta 519025 - Código 8208</v>
          </cell>
          <cell r="K379">
            <v>4629510</v>
          </cell>
          <cell r="N379">
            <v>0</v>
          </cell>
          <cell r="Q379">
            <v>4629506</v>
          </cell>
          <cell r="T379">
            <v>0</v>
          </cell>
          <cell r="W379">
            <v>0</v>
          </cell>
          <cell r="Z379">
            <v>0</v>
          </cell>
          <cell r="AC379">
            <v>0</v>
          </cell>
          <cell r="AF379">
            <v>0</v>
          </cell>
          <cell r="AI379">
            <v>0</v>
          </cell>
          <cell r="AL379">
            <v>0</v>
          </cell>
          <cell r="AO379">
            <v>0</v>
          </cell>
          <cell r="AR379">
            <v>0</v>
          </cell>
          <cell r="BB379">
            <v>23147530</v>
          </cell>
          <cell r="BD379">
            <v>0</v>
          </cell>
          <cell r="BE379">
            <v>55554076</v>
          </cell>
        </row>
        <row r="380">
          <cell r="A380">
            <v>8254</v>
          </cell>
          <cell r="K380">
            <v>4965741.0000000019</v>
          </cell>
          <cell r="N380">
            <v>4965769</v>
          </cell>
          <cell r="Q380">
            <v>4965769</v>
          </cell>
          <cell r="T380">
            <v>4965769</v>
          </cell>
          <cell r="W380">
            <v>4965769</v>
          </cell>
          <cell r="Z380">
            <v>4965769</v>
          </cell>
          <cell r="AC380">
            <v>4965769</v>
          </cell>
          <cell r="AF380">
            <v>0</v>
          </cell>
          <cell r="AI380">
            <v>0</v>
          </cell>
          <cell r="AL380">
            <v>0</v>
          </cell>
          <cell r="AO380">
            <v>0</v>
          </cell>
          <cell r="AR380">
            <v>0</v>
          </cell>
          <cell r="BB380">
            <v>24828845</v>
          </cell>
          <cell r="BD380">
            <v>0</v>
          </cell>
          <cell r="BE380">
            <v>59589200</v>
          </cell>
        </row>
        <row r="381">
          <cell r="A381">
            <v>8254</v>
          </cell>
          <cell r="K381">
            <v>0</v>
          </cell>
          <cell r="N381">
            <v>0</v>
          </cell>
          <cell r="Q381">
            <v>0</v>
          </cell>
          <cell r="T381">
            <v>0</v>
          </cell>
          <cell r="W381">
            <v>0</v>
          </cell>
          <cell r="Z381">
            <v>0</v>
          </cell>
          <cell r="AC381">
            <v>0</v>
          </cell>
          <cell r="AF381">
            <v>0</v>
          </cell>
          <cell r="AI381">
            <v>0</v>
          </cell>
          <cell r="AL381">
            <v>0</v>
          </cell>
          <cell r="AO381">
            <v>0</v>
          </cell>
          <cell r="AR381">
            <v>0</v>
          </cell>
          <cell r="BB381">
            <v>0</v>
          </cell>
          <cell r="BD381">
            <v>0</v>
          </cell>
          <cell r="BE381">
            <v>0</v>
          </cell>
        </row>
        <row r="382">
          <cell r="A382">
            <v>8254</v>
          </cell>
          <cell r="K382">
            <v>0</v>
          </cell>
          <cell r="N382">
            <v>0</v>
          </cell>
          <cell r="Q382">
            <v>0</v>
          </cell>
          <cell r="T382">
            <v>0</v>
          </cell>
          <cell r="W382">
            <v>0</v>
          </cell>
          <cell r="Z382">
            <v>0</v>
          </cell>
          <cell r="AC382">
            <v>0</v>
          </cell>
          <cell r="AF382">
            <v>0</v>
          </cell>
          <cell r="AI382">
            <v>0</v>
          </cell>
          <cell r="AL382">
            <v>0</v>
          </cell>
          <cell r="AO382">
            <v>0</v>
          </cell>
          <cell r="AR382">
            <v>0</v>
          </cell>
          <cell r="BB382">
            <v>0</v>
          </cell>
          <cell r="BE382">
            <v>0</v>
          </cell>
        </row>
        <row r="383">
          <cell r="A383" t="str">
            <v>Total Cuenta 519015 - Código 8254</v>
          </cell>
          <cell r="K383">
            <v>4965741.0000000019</v>
          </cell>
          <cell r="N383">
            <v>4965769</v>
          </cell>
          <cell r="Q383">
            <v>4965769</v>
          </cell>
          <cell r="T383">
            <v>4965769</v>
          </cell>
          <cell r="W383">
            <v>4965769</v>
          </cell>
          <cell r="Z383">
            <v>4965769</v>
          </cell>
          <cell r="AC383">
            <v>4965769</v>
          </cell>
          <cell r="AF383">
            <v>0</v>
          </cell>
          <cell r="AI383">
            <v>0</v>
          </cell>
          <cell r="AL383">
            <v>0</v>
          </cell>
          <cell r="AO383">
            <v>0</v>
          </cell>
          <cell r="AR383">
            <v>0</v>
          </cell>
          <cell r="BB383">
            <v>24828845</v>
          </cell>
          <cell r="BD383">
            <v>0</v>
          </cell>
          <cell r="BE383">
            <v>0</v>
          </cell>
        </row>
        <row r="384">
          <cell r="A384">
            <v>8253</v>
          </cell>
          <cell r="K384">
            <v>4357242</v>
          </cell>
          <cell r="N384">
            <v>2445680</v>
          </cell>
          <cell r="Q384">
            <v>2775754</v>
          </cell>
          <cell r="T384">
            <v>11118641</v>
          </cell>
          <cell r="W384">
            <v>2070396</v>
          </cell>
          <cell r="Z384">
            <v>5128350</v>
          </cell>
          <cell r="AC384">
            <v>5135610.8</v>
          </cell>
          <cell r="AF384">
            <v>4855900.29</v>
          </cell>
          <cell r="AI384">
            <v>0</v>
          </cell>
          <cell r="AL384">
            <v>0</v>
          </cell>
          <cell r="AO384">
            <v>0</v>
          </cell>
          <cell r="AR384">
            <v>0</v>
          </cell>
          <cell r="BB384">
            <v>0</v>
          </cell>
          <cell r="BD384">
            <v>18944000</v>
          </cell>
          <cell r="BE384">
            <v>56831574.090000004</v>
          </cell>
        </row>
        <row r="385">
          <cell r="A385">
            <v>8253</v>
          </cell>
          <cell r="K385">
            <v>1961248</v>
          </cell>
          <cell r="N385">
            <v>2009533</v>
          </cell>
          <cell r="Q385">
            <v>1989126</v>
          </cell>
          <cell r="T385">
            <v>1985257</v>
          </cell>
          <cell r="W385">
            <v>1989314</v>
          </cell>
          <cell r="Z385">
            <v>1983426</v>
          </cell>
          <cell r="AC385">
            <v>1982579</v>
          </cell>
          <cell r="AF385">
            <v>1982664</v>
          </cell>
          <cell r="AI385">
            <v>0</v>
          </cell>
          <cell r="AL385">
            <v>0</v>
          </cell>
          <cell r="AO385">
            <v>0</v>
          </cell>
          <cell r="AR385">
            <v>0</v>
          </cell>
          <cell r="BB385">
            <v>0</v>
          </cell>
          <cell r="BD385">
            <v>7942000</v>
          </cell>
          <cell r="BE385">
            <v>48889681.240000002</v>
          </cell>
        </row>
        <row r="386">
          <cell r="A386">
            <v>8253</v>
          </cell>
          <cell r="K386">
            <v>21794323</v>
          </cell>
          <cell r="N386">
            <v>22883418</v>
          </cell>
          <cell r="Q386">
            <v>23891239</v>
          </cell>
          <cell r="T386">
            <v>24322069</v>
          </cell>
          <cell r="W386">
            <v>23701105.850000001</v>
          </cell>
          <cell r="Z386">
            <v>24071482</v>
          </cell>
          <cell r="AC386">
            <v>17270916</v>
          </cell>
          <cell r="AF386">
            <v>-1914513</v>
          </cell>
          <cell r="AI386">
            <v>0</v>
          </cell>
          <cell r="AL386">
            <v>0</v>
          </cell>
          <cell r="AO386">
            <v>0</v>
          </cell>
          <cell r="AR386">
            <v>0</v>
          </cell>
          <cell r="BB386">
            <v>0</v>
          </cell>
          <cell r="BD386">
            <v>78010000</v>
          </cell>
          <cell r="BE386">
            <v>18458290.66</v>
          </cell>
        </row>
        <row r="387">
          <cell r="A387">
            <v>8253</v>
          </cell>
          <cell r="K387">
            <v>0</v>
          </cell>
          <cell r="N387">
            <v>118530</v>
          </cell>
          <cell r="Q387">
            <v>106300</v>
          </cell>
          <cell r="T387">
            <v>0</v>
          </cell>
          <cell r="W387">
            <v>0</v>
          </cell>
          <cell r="Z387">
            <v>0</v>
          </cell>
          <cell r="AC387">
            <v>0</v>
          </cell>
          <cell r="AF387">
            <v>36680</v>
          </cell>
          <cell r="AI387">
            <v>0</v>
          </cell>
          <cell r="AL387">
            <v>0</v>
          </cell>
          <cell r="AO387">
            <v>0</v>
          </cell>
          <cell r="AR387">
            <v>0</v>
          </cell>
          <cell r="BB387">
            <v>0</v>
          </cell>
          <cell r="BD387">
            <v>131000</v>
          </cell>
          <cell r="BE387">
            <v>8821775.3000000007</v>
          </cell>
        </row>
        <row r="388">
          <cell r="A388">
            <v>8253</v>
          </cell>
          <cell r="K388">
            <v>0</v>
          </cell>
          <cell r="N388">
            <v>0</v>
          </cell>
          <cell r="Q388">
            <v>0</v>
          </cell>
          <cell r="T388">
            <v>0</v>
          </cell>
          <cell r="W388">
            <v>0</v>
          </cell>
          <cell r="Z388">
            <v>0</v>
          </cell>
          <cell r="AC388">
            <v>0</v>
          </cell>
          <cell r="AF388">
            <v>0</v>
          </cell>
          <cell r="AI388">
            <v>0</v>
          </cell>
          <cell r="AL388">
            <v>0</v>
          </cell>
          <cell r="AO388">
            <v>0</v>
          </cell>
          <cell r="AR388">
            <v>0</v>
          </cell>
          <cell r="BB388">
            <v>0</v>
          </cell>
          <cell r="BE388">
            <v>0</v>
          </cell>
        </row>
        <row r="389">
          <cell r="A389" t="str">
            <v>Total DTIN-ST</v>
          </cell>
          <cell r="K389">
            <v>28112813</v>
          </cell>
          <cell r="N389">
            <v>27457161</v>
          </cell>
          <cell r="Q389">
            <v>28762419</v>
          </cell>
          <cell r="T389">
            <v>37425967</v>
          </cell>
          <cell r="W389">
            <v>27760815.850000001</v>
          </cell>
          <cell r="Z389">
            <v>31183258</v>
          </cell>
          <cell r="AC389">
            <v>24389105.800000001</v>
          </cell>
          <cell r="AF389">
            <v>4960731.29</v>
          </cell>
          <cell r="AI389">
            <v>0</v>
          </cell>
          <cell r="AL389">
            <v>0</v>
          </cell>
          <cell r="AO389">
            <v>0</v>
          </cell>
          <cell r="AR389">
            <v>0</v>
          </cell>
          <cell r="BB389">
            <v>0</v>
          </cell>
          <cell r="BD389">
            <v>105027000</v>
          </cell>
          <cell r="BE389">
            <v>45122752</v>
          </cell>
        </row>
        <row r="390">
          <cell r="A390">
            <v>8253</v>
          </cell>
          <cell r="K390">
            <v>-321059.88</v>
          </cell>
          <cell r="N390">
            <v>-309925.77</v>
          </cell>
          <cell r="Q390">
            <v>-332091</v>
          </cell>
          <cell r="T390">
            <v>-348856.07999999821</v>
          </cell>
          <cell r="W390">
            <v>-94767.8</v>
          </cell>
          <cell r="Z390">
            <v>-141849.45000000001</v>
          </cell>
          <cell r="AC390">
            <v>-522514.01999998093</v>
          </cell>
          <cell r="AF390">
            <v>0</v>
          </cell>
          <cell r="AI390">
            <v>0</v>
          </cell>
          <cell r="AL390">
            <v>0</v>
          </cell>
          <cell r="AO390">
            <v>0</v>
          </cell>
          <cell r="AR390">
            <v>0</v>
          </cell>
          <cell r="BB390">
            <v>0</v>
          </cell>
          <cell r="BE390">
            <v>-2071063.999999979</v>
          </cell>
        </row>
        <row r="391">
          <cell r="A391">
            <v>8253</v>
          </cell>
          <cell r="K391">
            <v>28174</v>
          </cell>
          <cell r="N391">
            <v>-405107</v>
          </cell>
          <cell r="Q391">
            <v>-101114</v>
          </cell>
          <cell r="T391">
            <v>-253829</v>
          </cell>
          <cell r="W391">
            <v>-102539</v>
          </cell>
          <cell r="Z391">
            <v>-379064</v>
          </cell>
          <cell r="AC391">
            <v>-205197</v>
          </cell>
          <cell r="AF391">
            <v>0</v>
          </cell>
          <cell r="AI391">
            <v>0</v>
          </cell>
          <cell r="AL391">
            <v>0</v>
          </cell>
          <cell r="AO391">
            <v>0</v>
          </cell>
          <cell r="AR391">
            <v>0</v>
          </cell>
          <cell r="BB391">
            <v>0</v>
          </cell>
          <cell r="BD391">
            <v>-1745000</v>
          </cell>
          <cell r="BE391">
            <v>9436709</v>
          </cell>
        </row>
        <row r="392">
          <cell r="A392">
            <v>8253</v>
          </cell>
          <cell r="K392">
            <v>0</v>
          </cell>
          <cell r="N392">
            <v>0</v>
          </cell>
          <cell r="Q392">
            <v>0</v>
          </cell>
          <cell r="T392">
            <v>0</v>
          </cell>
          <cell r="W392">
            <v>0</v>
          </cell>
          <cell r="Z392">
            <v>0</v>
          </cell>
          <cell r="AC392">
            <v>0</v>
          </cell>
          <cell r="AF392">
            <v>0</v>
          </cell>
          <cell r="AI392">
            <v>0</v>
          </cell>
          <cell r="AL392">
            <v>0</v>
          </cell>
          <cell r="AO392">
            <v>0</v>
          </cell>
          <cell r="AR392">
            <v>0</v>
          </cell>
          <cell r="BB392">
            <v>0</v>
          </cell>
          <cell r="BE392">
            <v>0</v>
          </cell>
        </row>
        <row r="393">
          <cell r="A393" t="str">
            <v>Total Otros</v>
          </cell>
          <cell r="K393">
            <v>-292885.88</v>
          </cell>
          <cell r="N393">
            <v>-715032.77</v>
          </cell>
          <cell r="Q393">
            <v>-433205</v>
          </cell>
          <cell r="T393">
            <v>-602685.07999999821</v>
          </cell>
          <cell r="W393">
            <v>-197306.8</v>
          </cell>
          <cell r="Z393">
            <v>-520913.45</v>
          </cell>
          <cell r="AC393">
            <v>-727711.01999998093</v>
          </cell>
          <cell r="AF393">
            <v>0</v>
          </cell>
          <cell r="AI393">
            <v>0</v>
          </cell>
          <cell r="AL393">
            <v>0</v>
          </cell>
          <cell r="AO393">
            <v>0</v>
          </cell>
          <cell r="AR393">
            <v>0</v>
          </cell>
          <cell r="BB393">
            <v>0</v>
          </cell>
          <cell r="BD393">
            <v>-1745000</v>
          </cell>
          <cell r="BE393">
            <v>0</v>
          </cell>
        </row>
        <row r="394">
          <cell r="A394" t="str">
            <v>Total Cuenta 519025 - Código 8253</v>
          </cell>
          <cell r="K394">
            <v>27819927.120000001</v>
          </cell>
          <cell r="N394">
            <v>26742128.23</v>
          </cell>
          <cell r="Q394">
            <v>28329214</v>
          </cell>
          <cell r="T394">
            <v>36823281.920000002</v>
          </cell>
          <cell r="W394">
            <v>27563509.050000001</v>
          </cell>
          <cell r="Z394">
            <v>30662344.550000001</v>
          </cell>
          <cell r="AC394">
            <v>23661394.78000002</v>
          </cell>
          <cell r="AF394">
            <v>4960731.29</v>
          </cell>
          <cell r="AI394">
            <v>0</v>
          </cell>
          <cell r="AL394">
            <v>0</v>
          </cell>
          <cell r="AO394">
            <v>0</v>
          </cell>
          <cell r="AR394">
            <v>0</v>
          </cell>
          <cell r="BB394">
            <v>0</v>
          </cell>
          <cell r="BD394">
            <v>103282000</v>
          </cell>
          <cell r="BE394">
            <v>309844530.94</v>
          </cell>
        </row>
        <row r="395">
          <cell r="A395" t="str">
            <v>8255-ST</v>
          </cell>
          <cell r="K395">
            <v>2344516.86</v>
          </cell>
          <cell r="N395">
            <v>2404187.5099999998</v>
          </cell>
          <cell r="Q395">
            <v>2350833.2599999998</v>
          </cell>
          <cell r="T395">
            <v>2277941.67</v>
          </cell>
          <cell r="W395">
            <v>2241678.19</v>
          </cell>
          <cell r="Z395">
            <v>2216694.85</v>
          </cell>
          <cell r="AC395">
            <v>2173515.08</v>
          </cell>
          <cell r="AF395">
            <v>2258192.6</v>
          </cell>
          <cell r="AI395">
            <v>0</v>
          </cell>
          <cell r="AL395">
            <v>0</v>
          </cell>
          <cell r="AO395">
            <v>0</v>
          </cell>
          <cell r="AR395">
            <v>0</v>
          </cell>
          <cell r="BB395">
            <v>8810605.7647999674</v>
          </cell>
          <cell r="BD395">
            <v>0</v>
          </cell>
          <cell r="BE395">
            <v>27078165.784799967</v>
          </cell>
        </row>
        <row r="396">
          <cell r="A396" t="str">
            <v>8255-ST</v>
          </cell>
          <cell r="K396">
            <v>11789168</v>
          </cell>
          <cell r="N396">
            <v>11789168</v>
          </cell>
          <cell r="Q396">
            <v>11789168</v>
          </cell>
          <cell r="T396">
            <v>11789168</v>
          </cell>
          <cell r="W396">
            <v>11789168</v>
          </cell>
          <cell r="Z396">
            <v>11789168</v>
          </cell>
          <cell r="AC396">
            <v>11789168</v>
          </cell>
          <cell r="AF396">
            <v>0</v>
          </cell>
          <cell r="AI396">
            <v>0</v>
          </cell>
          <cell r="AL396">
            <v>0</v>
          </cell>
          <cell r="AO396">
            <v>0</v>
          </cell>
          <cell r="AR396">
            <v>0</v>
          </cell>
          <cell r="BB396">
            <v>58488097.608400032</v>
          </cell>
          <cell r="BE396">
            <v>141012273.60840005</v>
          </cell>
        </row>
        <row r="397">
          <cell r="A397" t="str">
            <v>8255-ST</v>
          </cell>
          <cell r="K397">
            <v>0</v>
          </cell>
          <cell r="N397">
            <v>0</v>
          </cell>
          <cell r="Q397">
            <v>0</v>
          </cell>
          <cell r="T397">
            <v>0</v>
          </cell>
          <cell r="W397">
            <v>0</v>
          </cell>
          <cell r="Z397">
            <v>0</v>
          </cell>
          <cell r="AC397">
            <v>0</v>
          </cell>
          <cell r="AF397">
            <v>0</v>
          </cell>
          <cell r="AI397">
            <v>0</v>
          </cell>
          <cell r="AL397">
            <v>0</v>
          </cell>
          <cell r="AO397">
            <v>0</v>
          </cell>
          <cell r="AR397">
            <v>0</v>
          </cell>
          <cell r="BB397">
            <v>1808697.5199999998</v>
          </cell>
          <cell r="BE397">
            <v>1808697.5199999998</v>
          </cell>
        </row>
        <row r="398">
          <cell r="A398" t="str">
            <v>8255-ST</v>
          </cell>
          <cell r="K398">
            <v>0</v>
          </cell>
          <cell r="N398">
            <v>0</v>
          </cell>
          <cell r="Q398">
            <v>0</v>
          </cell>
          <cell r="T398">
            <v>0</v>
          </cell>
          <cell r="W398">
            <v>0</v>
          </cell>
          <cell r="Z398">
            <v>0</v>
          </cell>
          <cell r="AC398">
            <v>0</v>
          </cell>
          <cell r="AF398">
            <v>0</v>
          </cell>
          <cell r="AI398">
            <v>0</v>
          </cell>
          <cell r="AL398">
            <v>0</v>
          </cell>
          <cell r="AO398">
            <v>0</v>
          </cell>
          <cell r="AR398">
            <v>0</v>
          </cell>
          <cell r="BB398">
            <v>-4.2840838432312012E-8</v>
          </cell>
          <cell r="BD398">
            <v>0</v>
          </cell>
          <cell r="BE398">
            <v>-4.2840838432312012E-8</v>
          </cell>
        </row>
        <row r="399">
          <cell r="A399" t="str">
            <v>8255-ST</v>
          </cell>
          <cell r="K399">
            <v>64400.32</v>
          </cell>
          <cell r="N399">
            <v>64355.64</v>
          </cell>
          <cell r="Q399">
            <v>0</v>
          </cell>
          <cell r="T399">
            <v>0</v>
          </cell>
          <cell r="W399">
            <v>0</v>
          </cell>
          <cell r="Z399">
            <v>0</v>
          </cell>
          <cell r="AC399">
            <v>0</v>
          </cell>
          <cell r="AF399">
            <v>0</v>
          </cell>
          <cell r="AI399">
            <v>0</v>
          </cell>
          <cell r="AL399">
            <v>0</v>
          </cell>
          <cell r="AO399">
            <v>0</v>
          </cell>
          <cell r="AR399">
            <v>0</v>
          </cell>
          <cell r="BB399">
            <v>0</v>
          </cell>
          <cell r="BD399">
            <v>64000</v>
          </cell>
          <cell r="BE399">
            <v>463500</v>
          </cell>
        </row>
        <row r="400">
          <cell r="A400" t="str">
            <v>8255-ST</v>
          </cell>
          <cell r="K400">
            <v>0</v>
          </cell>
          <cell r="N400">
            <v>0</v>
          </cell>
          <cell r="Q400">
            <v>0</v>
          </cell>
          <cell r="T400">
            <v>0</v>
          </cell>
          <cell r="W400">
            <v>0</v>
          </cell>
          <cell r="Z400">
            <v>0</v>
          </cell>
          <cell r="AC400">
            <v>0</v>
          </cell>
          <cell r="AF400">
            <v>0</v>
          </cell>
          <cell r="AI400">
            <v>0</v>
          </cell>
          <cell r="AL400">
            <v>0</v>
          </cell>
          <cell r="AO400">
            <v>0</v>
          </cell>
          <cell r="AR400">
            <v>0</v>
          </cell>
          <cell r="BB400">
            <v>0</v>
          </cell>
          <cell r="BE400">
            <v>0</v>
          </cell>
        </row>
        <row r="401">
          <cell r="A401" t="str">
            <v>8255-ST</v>
          </cell>
          <cell r="K401">
            <v>215700</v>
          </cell>
          <cell r="N401">
            <v>215700</v>
          </cell>
          <cell r="Q401">
            <v>215700</v>
          </cell>
          <cell r="T401">
            <v>215700</v>
          </cell>
          <cell r="W401">
            <v>215700</v>
          </cell>
          <cell r="Z401">
            <v>231245</v>
          </cell>
          <cell r="AC401">
            <v>215700</v>
          </cell>
          <cell r="AF401">
            <v>0</v>
          </cell>
          <cell r="AI401">
            <v>0</v>
          </cell>
          <cell r="AL401">
            <v>0</v>
          </cell>
          <cell r="AO401">
            <v>0</v>
          </cell>
          <cell r="AR401">
            <v>0</v>
          </cell>
          <cell r="BB401">
            <v>0</v>
          </cell>
          <cell r="BD401">
            <v>763000</v>
          </cell>
          <cell r="BE401">
            <v>2288445</v>
          </cell>
        </row>
        <row r="402">
          <cell r="A402" t="str">
            <v>8255-ST</v>
          </cell>
          <cell r="K402">
            <v>21358</v>
          </cell>
          <cell r="N402">
            <v>21366</v>
          </cell>
          <cell r="Q402">
            <v>21365</v>
          </cell>
          <cell r="T402">
            <v>21155</v>
          </cell>
          <cell r="W402">
            <v>21176</v>
          </cell>
          <cell r="Z402">
            <v>21153</v>
          </cell>
          <cell r="AC402">
            <v>21158</v>
          </cell>
          <cell r="AF402">
            <v>21153</v>
          </cell>
          <cell r="AI402">
            <v>0</v>
          </cell>
          <cell r="AL402">
            <v>0</v>
          </cell>
          <cell r="AO402">
            <v>0</v>
          </cell>
          <cell r="AR402">
            <v>0</v>
          </cell>
          <cell r="BB402">
            <v>0</v>
          </cell>
          <cell r="BD402">
            <v>85000</v>
          </cell>
          <cell r="BE402">
            <v>286752</v>
          </cell>
        </row>
        <row r="403">
          <cell r="A403" t="str">
            <v>8255-ST</v>
          </cell>
          <cell r="K403">
            <v>0</v>
          </cell>
          <cell r="N403">
            <v>0</v>
          </cell>
          <cell r="Q403">
            <v>0</v>
          </cell>
          <cell r="T403">
            <v>3983226</v>
          </cell>
          <cell r="W403">
            <v>1136800</v>
          </cell>
          <cell r="Z403">
            <v>1136800</v>
          </cell>
          <cell r="AC403">
            <v>1136800</v>
          </cell>
          <cell r="AF403">
            <v>0</v>
          </cell>
          <cell r="AI403">
            <v>0</v>
          </cell>
          <cell r="AL403">
            <v>0</v>
          </cell>
          <cell r="AO403">
            <v>0</v>
          </cell>
          <cell r="AR403">
            <v>0</v>
          </cell>
          <cell r="BB403">
            <v>6247974.0799999833</v>
          </cell>
          <cell r="BE403">
            <v>13641600.079999983</v>
          </cell>
        </row>
        <row r="404">
          <cell r="A404" t="str">
            <v>8255-ST</v>
          </cell>
          <cell r="K404">
            <v>0</v>
          </cell>
          <cell r="N404">
            <v>1304682</v>
          </cell>
          <cell r="Q404">
            <v>1304682</v>
          </cell>
          <cell r="T404">
            <v>1304682</v>
          </cell>
          <cell r="W404">
            <v>1304682</v>
          </cell>
          <cell r="Z404">
            <v>1304682</v>
          </cell>
          <cell r="AC404">
            <v>1304682</v>
          </cell>
          <cell r="AF404">
            <v>1304682</v>
          </cell>
          <cell r="AI404">
            <v>0</v>
          </cell>
          <cell r="AL404">
            <v>0</v>
          </cell>
          <cell r="AO404">
            <v>0</v>
          </cell>
          <cell r="AR404">
            <v>0</v>
          </cell>
          <cell r="BB404">
            <v>0</v>
          </cell>
          <cell r="BD404">
            <v>4566000</v>
          </cell>
          <cell r="BE404">
            <v>13698774</v>
          </cell>
        </row>
        <row r="405">
          <cell r="A405" t="str">
            <v>8255-ST</v>
          </cell>
          <cell r="K405">
            <v>7762866</v>
          </cell>
          <cell r="N405">
            <v>1076364</v>
          </cell>
          <cell r="Q405">
            <v>1076364</v>
          </cell>
          <cell r="T405">
            <v>1076364</v>
          </cell>
          <cell r="W405">
            <v>1076364</v>
          </cell>
          <cell r="Z405">
            <v>1076364</v>
          </cell>
          <cell r="AC405">
            <v>1076364</v>
          </cell>
          <cell r="AF405">
            <v>0</v>
          </cell>
          <cell r="AI405">
            <v>0</v>
          </cell>
          <cell r="AL405">
            <v>0</v>
          </cell>
          <cell r="AO405">
            <v>0</v>
          </cell>
          <cell r="AR405">
            <v>0</v>
          </cell>
          <cell r="BB405">
            <v>4077138</v>
          </cell>
          <cell r="BE405">
            <v>18298188</v>
          </cell>
        </row>
        <row r="406">
          <cell r="A406" t="str">
            <v>8255-ST</v>
          </cell>
          <cell r="K406">
            <v>235140.99</v>
          </cell>
          <cell r="N406">
            <v>235140.99</v>
          </cell>
          <cell r="Q406">
            <v>235140.99</v>
          </cell>
          <cell r="T406">
            <v>235140.99</v>
          </cell>
          <cell r="W406">
            <v>235117.22999999998</v>
          </cell>
          <cell r="Z406">
            <v>235140.99</v>
          </cell>
          <cell r="AC406">
            <v>235140.99</v>
          </cell>
          <cell r="AF406">
            <v>0</v>
          </cell>
          <cell r="AI406">
            <v>0</v>
          </cell>
          <cell r="AL406">
            <v>0</v>
          </cell>
          <cell r="AO406">
            <v>0</v>
          </cell>
          <cell r="AR406">
            <v>0</v>
          </cell>
          <cell r="BB406">
            <v>313558.33999999985</v>
          </cell>
          <cell r="BD406">
            <v>940563.96</v>
          </cell>
          <cell r="BE406">
            <v>0</v>
          </cell>
        </row>
        <row r="407">
          <cell r="A407" t="str">
            <v>8255-ST</v>
          </cell>
          <cell r="K407">
            <v>3840760</v>
          </cell>
          <cell r="N407">
            <v>3840760</v>
          </cell>
          <cell r="Q407">
            <v>3840760</v>
          </cell>
          <cell r="T407">
            <v>3840760</v>
          </cell>
          <cell r="W407">
            <v>1734536</v>
          </cell>
          <cell r="Z407">
            <v>3840760</v>
          </cell>
          <cell r="AC407">
            <v>3840760</v>
          </cell>
          <cell r="AF407">
            <v>0</v>
          </cell>
          <cell r="AI407">
            <v>0</v>
          </cell>
          <cell r="AL407">
            <v>0</v>
          </cell>
          <cell r="AO407">
            <v>0</v>
          </cell>
          <cell r="AR407">
            <v>0</v>
          </cell>
          <cell r="BB407">
            <v>21566077.006399997</v>
          </cell>
          <cell r="BE407">
            <v>46345173.006399997</v>
          </cell>
        </row>
        <row r="408">
          <cell r="A408" t="str">
            <v>8255-ST</v>
          </cell>
          <cell r="K408">
            <v>4150248</v>
          </cell>
          <cell r="N408">
            <v>4150248</v>
          </cell>
          <cell r="Q408">
            <v>4150248</v>
          </cell>
          <cell r="T408">
            <v>4150248</v>
          </cell>
          <cell r="W408">
            <v>6024556</v>
          </cell>
          <cell r="Z408">
            <v>4150248</v>
          </cell>
          <cell r="AC408">
            <v>4150248</v>
          </cell>
          <cell r="AF408">
            <v>0</v>
          </cell>
          <cell r="AI408">
            <v>0</v>
          </cell>
          <cell r="AL408">
            <v>0</v>
          </cell>
          <cell r="AO408">
            <v>0</v>
          </cell>
          <cell r="AR408">
            <v>0</v>
          </cell>
          <cell r="BB408">
            <v>18876932.000000007</v>
          </cell>
          <cell r="BE408">
            <v>49802976.000000007</v>
          </cell>
        </row>
        <row r="409">
          <cell r="A409" t="str">
            <v>8255-ST</v>
          </cell>
          <cell r="K409">
            <v>0</v>
          </cell>
          <cell r="N409">
            <v>2664825.16</v>
          </cell>
          <cell r="Q409">
            <v>0</v>
          </cell>
          <cell r="T409">
            <v>0</v>
          </cell>
          <cell r="W409">
            <v>0</v>
          </cell>
          <cell r="Z409">
            <v>0</v>
          </cell>
          <cell r="AC409">
            <v>0</v>
          </cell>
          <cell r="AF409">
            <v>0</v>
          </cell>
          <cell r="AI409">
            <v>0</v>
          </cell>
          <cell r="AL409">
            <v>0</v>
          </cell>
          <cell r="AO409">
            <v>0</v>
          </cell>
          <cell r="AR409">
            <v>0</v>
          </cell>
          <cell r="BB409">
            <v>0</v>
          </cell>
          <cell r="BE409">
            <v>2664825.16</v>
          </cell>
        </row>
        <row r="410">
          <cell r="A410" t="str">
            <v>8255-ST</v>
          </cell>
          <cell r="K410">
            <v>0</v>
          </cell>
          <cell r="N410">
            <v>0</v>
          </cell>
          <cell r="Q410">
            <v>0</v>
          </cell>
          <cell r="T410">
            <v>0</v>
          </cell>
          <cell r="W410">
            <v>0</v>
          </cell>
          <cell r="Z410">
            <v>0</v>
          </cell>
          <cell r="AC410">
            <v>0</v>
          </cell>
          <cell r="AF410">
            <v>0</v>
          </cell>
          <cell r="AI410">
            <v>0</v>
          </cell>
          <cell r="AL410">
            <v>0</v>
          </cell>
          <cell r="AO410">
            <v>0</v>
          </cell>
          <cell r="AR410">
            <v>0</v>
          </cell>
          <cell r="BB410">
            <v>0</v>
          </cell>
          <cell r="BD410">
            <v>17465335.066666666</v>
          </cell>
          <cell r="BE410">
            <v>17465335.066666666</v>
          </cell>
        </row>
        <row r="411">
          <cell r="A411" t="str">
            <v>8255-ST</v>
          </cell>
          <cell r="K411">
            <v>0</v>
          </cell>
          <cell r="N411">
            <v>0</v>
          </cell>
          <cell r="Q411">
            <v>0</v>
          </cell>
          <cell r="T411">
            <v>0</v>
          </cell>
          <cell r="W411">
            <v>0</v>
          </cell>
          <cell r="Z411">
            <v>0</v>
          </cell>
          <cell r="AC411">
            <v>0</v>
          </cell>
          <cell r="AF411">
            <v>0</v>
          </cell>
          <cell r="AI411">
            <v>0</v>
          </cell>
          <cell r="AL411">
            <v>0</v>
          </cell>
          <cell r="AO411">
            <v>0</v>
          </cell>
          <cell r="AR411">
            <v>0</v>
          </cell>
          <cell r="BB411">
            <v>0</v>
          </cell>
          <cell r="BD411">
            <v>16813411.199999999</v>
          </cell>
          <cell r="BE411">
            <v>13934405</v>
          </cell>
        </row>
        <row r="412">
          <cell r="A412" t="str">
            <v>8255-ST</v>
          </cell>
          <cell r="K412">
            <v>0</v>
          </cell>
          <cell r="N412">
            <v>0</v>
          </cell>
          <cell r="Q412">
            <v>0</v>
          </cell>
          <cell r="T412">
            <v>0</v>
          </cell>
          <cell r="W412">
            <v>0</v>
          </cell>
          <cell r="Z412">
            <v>0</v>
          </cell>
          <cell r="AC412">
            <v>0</v>
          </cell>
          <cell r="AF412">
            <v>0</v>
          </cell>
          <cell r="AI412">
            <v>0</v>
          </cell>
          <cell r="AL412">
            <v>0</v>
          </cell>
          <cell r="AO412">
            <v>0</v>
          </cell>
          <cell r="AR412">
            <v>0</v>
          </cell>
          <cell r="BB412">
            <v>0</v>
          </cell>
          <cell r="BD412">
            <v>0</v>
          </cell>
          <cell r="BE412">
            <v>20850862.690000001</v>
          </cell>
        </row>
        <row r="413">
          <cell r="A413" t="str">
            <v>8255-ST</v>
          </cell>
          <cell r="K413">
            <v>0</v>
          </cell>
          <cell r="N413">
            <v>0</v>
          </cell>
          <cell r="Q413">
            <v>0</v>
          </cell>
          <cell r="T413">
            <v>0</v>
          </cell>
          <cell r="W413">
            <v>0</v>
          </cell>
          <cell r="Z413">
            <v>0</v>
          </cell>
          <cell r="AC413">
            <v>0</v>
          </cell>
          <cell r="AF413">
            <v>0</v>
          </cell>
          <cell r="AI413">
            <v>0</v>
          </cell>
          <cell r="AL413">
            <v>0</v>
          </cell>
          <cell r="AO413">
            <v>0</v>
          </cell>
          <cell r="AR413">
            <v>0</v>
          </cell>
          <cell r="BB413">
            <v>0</v>
          </cell>
          <cell r="BD413">
            <v>0</v>
          </cell>
          <cell r="BE413">
            <v>12180086</v>
          </cell>
        </row>
        <row r="414">
          <cell r="A414" t="str">
            <v>8255-ST</v>
          </cell>
          <cell r="K414">
            <v>870000</v>
          </cell>
          <cell r="N414">
            <v>870000</v>
          </cell>
          <cell r="Q414">
            <v>870000</v>
          </cell>
          <cell r="T414">
            <v>870000</v>
          </cell>
          <cell r="W414">
            <v>870000</v>
          </cell>
          <cell r="Z414">
            <v>870000</v>
          </cell>
          <cell r="AC414">
            <v>870000</v>
          </cell>
          <cell r="AF414">
            <v>0</v>
          </cell>
          <cell r="AI414">
            <v>0</v>
          </cell>
          <cell r="AL414">
            <v>0</v>
          </cell>
          <cell r="AO414">
            <v>0</v>
          </cell>
          <cell r="AR414">
            <v>0</v>
          </cell>
          <cell r="BB414">
            <v>2841999</v>
          </cell>
          <cell r="BD414">
            <v>0</v>
          </cell>
          <cell r="BE414">
            <v>8931999</v>
          </cell>
        </row>
        <row r="415">
          <cell r="A415" t="str">
            <v>8255-ST</v>
          </cell>
          <cell r="K415">
            <v>0</v>
          </cell>
          <cell r="N415">
            <v>0</v>
          </cell>
          <cell r="Q415">
            <v>0</v>
          </cell>
          <cell r="T415">
            <v>0</v>
          </cell>
          <cell r="W415">
            <v>0</v>
          </cell>
          <cell r="Z415">
            <v>0</v>
          </cell>
          <cell r="AC415">
            <v>0</v>
          </cell>
          <cell r="AF415">
            <v>0</v>
          </cell>
          <cell r="AI415">
            <v>0</v>
          </cell>
          <cell r="AL415">
            <v>0</v>
          </cell>
          <cell r="AO415">
            <v>0</v>
          </cell>
          <cell r="AR415">
            <v>0</v>
          </cell>
          <cell r="BB415">
            <v>0</v>
          </cell>
          <cell r="BD415">
            <v>0</v>
          </cell>
          <cell r="BE415">
            <v>0</v>
          </cell>
        </row>
        <row r="416">
          <cell r="A416" t="str">
            <v>8255-ST</v>
          </cell>
          <cell r="K416">
            <v>0</v>
          </cell>
          <cell r="N416">
            <v>0</v>
          </cell>
          <cell r="Q416">
            <v>0</v>
          </cell>
          <cell r="T416">
            <v>0</v>
          </cell>
          <cell r="W416">
            <v>0</v>
          </cell>
          <cell r="Z416">
            <v>0</v>
          </cell>
          <cell r="AC416">
            <v>0</v>
          </cell>
          <cell r="AF416">
            <v>0</v>
          </cell>
          <cell r="AI416">
            <v>0</v>
          </cell>
          <cell r="AL416">
            <v>0</v>
          </cell>
          <cell r="AO416">
            <v>0</v>
          </cell>
          <cell r="AR416">
            <v>0</v>
          </cell>
          <cell r="BB416">
            <v>2993148</v>
          </cell>
          <cell r="BE416">
            <v>2993148</v>
          </cell>
        </row>
        <row r="417">
          <cell r="A417" t="str">
            <v>8255-ST</v>
          </cell>
          <cell r="K417">
            <v>0</v>
          </cell>
          <cell r="N417">
            <v>9308719.4000000004</v>
          </cell>
          <cell r="Q417">
            <v>2553845.29</v>
          </cell>
          <cell r="T417">
            <v>2514627.73</v>
          </cell>
          <cell r="W417">
            <v>2476709.63</v>
          </cell>
          <cell r="Z417">
            <v>2450785.5</v>
          </cell>
          <cell r="AC417">
            <v>2433138.89</v>
          </cell>
          <cell r="AF417">
            <v>2514497.79</v>
          </cell>
          <cell r="AI417">
            <v>0</v>
          </cell>
          <cell r="AL417">
            <v>0</v>
          </cell>
          <cell r="AO417">
            <v>0</v>
          </cell>
          <cell r="AR417">
            <v>0</v>
          </cell>
          <cell r="BB417">
            <v>10909985.271836005</v>
          </cell>
          <cell r="BE417">
            <v>35162309.501836002</v>
          </cell>
        </row>
        <row r="418">
          <cell r="A418" t="str">
            <v>8255-ST</v>
          </cell>
          <cell r="K418">
            <v>2990425</v>
          </cell>
          <cell r="N418">
            <v>2990425</v>
          </cell>
          <cell r="Q418">
            <v>2990425</v>
          </cell>
          <cell r="T418">
            <v>2990425</v>
          </cell>
          <cell r="W418">
            <v>2990425</v>
          </cell>
          <cell r="Z418">
            <v>2990425</v>
          </cell>
          <cell r="AC418">
            <v>2990425</v>
          </cell>
          <cell r="AF418">
            <v>0</v>
          </cell>
          <cell r="AI418">
            <v>0</v>
          </cell>
          <cell r="AL418">
            <v>0</v>
          </cell>
          <cell r="AO418">
            <v>0</v>
          </cell>
          <cell r="AR418">
            <v>0</v>
          </cell>
          <cell r="BB418">
            <v>13137019.678399937</v>
          </cell>
          <cell r="BD418">
            <v>0</v>
          </cell>
          <cell r="BE418">
            <v>34069994.678399935</v>
          </cell>
        </row>
        <row r="419">
          <cell r="A419" t="str">
            <v>8255-ST</v>
          </cell>
          <cell r="K419">
            <v>604128</v>
          </cell>
          <cell r="N419">
            <v>604128</v>
          </cell>
          <cell r="Q419">
            <v>604128</v>
          </cell>
          <cell r="T419">
            <v>604128</v>
          </cell>
          <cell r="W419">
            <v>604128</v>
          </cell>
          <cell r="Z419">
            <v>604128</v>
          </cell>
          <cell r="AC419">
            <v>604128</v>
          </cell>
          <cell r="AF419">
            <v>0</v>
          </cell>
          <cell r="AI419">
            <v>0</v>
          </cell>
          <cell r="AL419">
            <v>0</v>
          </cell>
          <cell r="AO419">
            <v>0</v>
          </cell>
          <cell r="AR419">
            <v>0</v>
          </cell>
          <cell r="BB419">
            <v>1812383.9999999981</v>
          </cell>
          <cell r="BD419">
            <v>1739999.9999999998</v>
          </cell>
          <cell r="BE419">
            <v>7781279.9999999981</v>
          </cell>
        </row>
        <row r="420">
          <cell r="A420" t="str">
            <v>8255-ST</v>
          </cell>
          <cell r="K420">
            <v>6521520</v>
          </cell>
          <cell r="N420">
            <v>0</v>
          </cell>
          <cell r="Q420">
            <v>3260760</v>
          </cell>
          <cell r="T420">
            <v>3260760</v>
          </cell>
          <cell r="W420">
            <v>3260760</v>
          </cell>
          <cell r="Z420">
            <v>3260760</v>
          </cell>
          <cell r="AC420">
            <v>3260760</v>
          </cell>
          <cell r="AF420">
            <v>0</v>
          </cell>
          <cell r="AI420">
            <v>0</v>
          </cell>
          <cell r="AL420">
            <v>0</v>
          </cell>
          <cell r="AO420">
            <v>0</v>
          </cell>
          <cell r="AR420">
            <v>0</v>
          </cell>
          <cell r="BB420">
            <v>14347344</v>
          </cell>
          <cell r="BD420">
            <v>0</v>
          </cell>
          <cell r="BE420">
            <v>37172664</v>
          </cell>
        </row>
        <row r="421">
          <cell r="A421" t="str">
            <v>8255-ST</v>
          </cell>
          <cell r="K421">
            <v>5072404</v>
          </cell>
          <cell r="N421">
            <v>5072404</v>
          </cell>
          <cell r="Q421">
            <v>5072404</v>
          </cell>
          <cell r="T421">
            <v>5072404</v>
          </cell>
          <cell r="W421">
            <v>5072404</v>
          </cell>
          <cell r="Z421">
            <v>5072404</v>
          </cell>
          <cell r="AC421">
            <v>5072404</v>
          </cell>
          <cell r="AF421">
            <v>0</v>
          </cell>
          <cell r="AI421">
            <v>0</v>
          </cell>
          <cell r="AL421">
            <v>0</v>
          </cell>
          <cell r="AO421">
            <v>0</v>
          </cell>
          <cell r="AR421">
            <v>0</v>
          </cell>
          <cell r="BB421">
            <v>-35506828.00000003</v>
          </cell>
          <cell r="BD421">
            <v>60868847.039999999</v>
          </cell>
          <cell r="BE421">
            <v>0</v>
          </cell>
        </row>
        <row r="422">
          <cell r="A422" t="str">
            <v>8255-ST</v>
          </cell>
          <cell r="K422">
            <v>0</v>
          </cell>
          <cell r="N422">
            <v>0</v>
          </cell>
          <cell r="Q422">
            <v>6960000</v>
          </cell>
          <cell r="T422">
            <v>2320000</v>
          </cell>
          <cell r="W422">
            <v>2769033</v>
          </cell>
          <cell r="Z422">
            <v>2320000</v>
          </cell>
          <cell r="AC422">
            <v>2320000</v>
          </cell>
          <cell r="AF422">
            <v>0</v>
          </cell>
          <cell r="AI422">
            <v>0</v>
          </cell>
          <cell r="AL422">
            <v>0</v>
          </cell>
          <cell r="AO422">
            <v>0</v>
          </cell>
          <cell r="AR422">
            <v>0</v>
          </cell>
          <cell r="BB422">
            <v>8830966.9999999925</v>
          </cell>
          <cell r="BD422">
            <v>0</v>
          </cell>
          <cell r="BE422">
            <v>25519999.999999993</v>
          </cell>
        </row>
        <row r="423">
          <cell r="A423" t="str">
            <v>8255-ST</v>
          </cell>
          <cell r="K423">
            <v>0</v>
          </cell>
          <cell r="N423">
            <v>0</v>
          </cell>
          <cell r="Q423">
            <v>0</v>
          </cell>
          <cell r="T423">
            <v>0</v>
          </cell>
          <cell r="W423">
            <v>0</v>
          </cell>
          <cell r="Z423">
            <v>0</v>
          </cell>
          <cell r="AC423">
            <v>0</v>
          </cell>
          <cell r="AF423">
            <v>0</v>
          </cell>
          <cell r="AI423">
            <v>0</v>
          </cell>
          <cell r="AL423">
            <v>0</v>
          </cell>
          <cell r="AO423">
            <v>0</v>
          </cell>
          <cell r="AR423">
            <v>0</v>
          </cell>
          <cell r="BB423">
            <v>0</v>
          </cell>
          <cell r="BD423">
            <v>0</v>
          </cell>
          <cell r="BE423">
            <v>0</v>
          </cell>
        </row>
        <row r="424">
          <cell r="A424" t="str">
            <v>8255-ST</v>
          </cell>
          <cell r="K424">
            <v>0</v>
          </cell>
          <cell r="N424">
            <v>0</v>
          </cell>
          <cell r="Q424">
            <v>0</v>
          </cell>
          <cell r="T424">
            <v>0</v>
          </cell>
          <cell r="W424">
            <v>0</v>
          </cell>
          <cell r="Z424">
            <v>0</v>
          </cell>
          <cell r="AC424">
            <v>0</v>
          </cell>
          <cell r="AF424">
            <v>0</v>
          </cell>
          <cell r="AI424">
            <v>0</v>
          </cell>
          <cell r="AL424">
            <v>0</v>
          </cell>
          <cell r="AO424">
            <v>0</v>
          </cell>
          <cell r="AR424">
            <v>0</v>
          </cell>
          <cell r="BB424">
            <v>0</v>
          </cell>
          <cell r="BE424">
            <v>0</v>
          </cell>
        </row>
        <row r="425">
          <cell r="A425" t="str">
            <v>8255-ST</v>
          </cell>
          <cell r="K425">
            <v>0</v>
          </cell>
          <cell r="N425">
            <v>0</v>
          </cell>
          <cell r="Q425">
            <v>0</v>
          </cell>
          <cell r="T425">
            <v>0</v>
          </cell>
          <cell r="W425">
            <v>0</v>
          </cell>
          <cell r="Z425">
            <v>0</v>
          </cell>
          <cell r="AC425">
            <v>0</v>
          </cell>
          <cell r="AF425">
            <v>0</v>
          </cell>
          <cell r="AI425">
            <v>0</v>
          </cell>
          <cell r="AL425">
            <v>0</v>
          </cell>
          <cell r="AO425">
            <v>0</v>
          </cell>
          <cell r="AR425">
            <v>0</v>
          </cell>
          <cell r="BB425">
            <v>0</v>
          </cell>
          <cell r="BD425">
            <v>87116000</v>
          </cell>
          <cell r="BE425">
            <v>87116000</v>
          </cell>
        </row>
        <row r="426">
          <cell r="A426" t="str">
            <v>8255-ST</v>
          </cell>
          <cell r="K426">
            <v>0</v>
          </cell>
          <cell r="N426">
            <v>0</v>
          </cell>
          <cell r="Q426">
            <v>0</v>
          </cell>
          <cell r="T426">
            <v>0</v>
          </cell>
          <cell r="W426">
            <v>0</v>
          </cell>
          <cell r="Z426">
            <v>0</v>
          </cell>
          <cell r="AC426">
            <v>0</v>
          </cell>
          <cell r="AF426">
            <v>0</v>
          </cell>
          <cell r="AI426">
            <v>0</v>
          </cell>
          <cell r="AL426">
            <v>0</v>
          </cell>
          <cell r="AO426">
            <v>0</v>
          </cell>
          <cell r="AR426">
            <v>0</v>
          </cell>
          <cell r="BB426">
            <v>0</v>
          </cell>
          <cell r="BE426">
            <v>0</v>
          </cell>
        </row>
        <row r="427">
          <cell r="A427" t="str">
            <v>8255-ST</v>
          </cell>
          <cell r="K427">
            <v>0</v>
          </cell>
          <cell r="N427">
            <v>0</v>
          </cell>
          <cell r="Q427">
            <v>0</v>
          </cell>
          <cell r="T427">
            <v>0</v>
          </cell>
          <cell r="W427">
            <v>0</v>
          </cell>
          <cell r="Z427">
            <v>0</v>
          </cell>
          <cell r="AC427">
            <v>0</v>
          </cell>
          <cell r="AF427">
            <v>0</v>
          </cell>
          <cell r="AI427">
            <v>0</v>
          </cell>
          <cell r="AL427">
            <v>0</v>
          </cell>
          <cell r="AO427">
            <v>0</v>
          </cell>
          <cell r="AR427">
            <v>0</v>
          </cell>
          <cell r="BB427">
            <v>0</v>
          </cell>
          <cell r="BD427">
            <v>4709600</v>
          </cell>
          <cell r="BE427">
            <v>73990977.370000005</v>
          </cell>
        </row>
        <row r="428">
          <cell r="A428" t="str">
            <v>8255-ST</v>
          </cell>
          <cell r="K428">
            <v>0</v>
          </cell>
          <cell r="N428">
            <v>0</v>
          </cell>
          <cell r="Q428">
            <v>0</v>
          </cell>
          <cell r="T428">
            <v>0</v>
          </cell>
          <cell r="W428">
            <v>0</v>
          </cell>
          <cell r="Z428">
            <v>0</v>
          </cell>
          <cell r="AC428">
            <v>0</v>
          </cell>
          <cell r="AF428">
            <v>0</v>
          </cell>
          <cell r="AI428">
            <v>0</v>
          </cell>
          <cell r="AL428">
            <v>0</v>
          </cell>
          <cell r="AO428">
            <v>0</v>
          </cell>
          <cell r="AR428">
            <v>0</v>
          </cell>
          <cell r="BB428">
            <v>0</v>
          </cell>
          <cell r="BE428">
            <v>0</v>
          </cell>
        </row>
        <row r="429">
          <cell r="A429" t="str">
            <v>Total DTIN-ST</v>
          </cell>
          <cell r="K429">
            <v>46482635.170000002</v>
          </cell>
          <cell r="N429">
            <v>46612473.699999996</v>
          </cell>
          <cell r="Q429">
            <v>47295823.539999999</v>
          </cell>
          <cell r="T429">
            <v>46526730.390000001</v>
          </cell>
          <cell r="W429">
            <v>43823237.049999997</v>
          </cell>
          <cell r="Z429">
            <v>43570758.340000004</v>
          </cell>
          <cell r="AC429">
            <v>43494391.959999993</v>
          </cell>
          <cell r="AF429">
            <v>6098525.3900000006</v>
          </cell>
          <cell r="AI429">
            <v>0</v>
          </cell>
          <cell r="AL429">
            <v>0</v>
          </cell>
          <cell r="AO429">
            <v>0</v>
          </cell>
          <cell r="AR429">
            <v>0</v>
          </cell>
          <cell r="BB429">
            <v>139555099.26983586</v>
          </cell>
          <cell r="BD429">
            <v>195131757.26666665</v>
          </cell>
          <cell r="BE429">
            <v>762092.15999999992</v>
          </cell>
        </row>
        <row r="430">
          <cell r="A430" t="str">
            <v>8255-DGI</v>
          </cell>
          <cell r="K430">
            <v>1706746</v>
          </cell>
          <cell r="N430">
            <v>0</v>
          </cell>
          <cell r="Q430">
            <v>1911680</v>
          </cell>
          <cell r="T430">
            <v>1561206</v>
          </cell>
          <cell r="W430">
            <v>860256</v>
          </cell>
          <cell r="Z430">
            <v>955840</v>
          </cell>
          <cell r="AC430">
            <v>955840</v>
          </cell>
          <cell r="AF430">
            <v>0</v>
          </cell>
          <cell r="AI430">
            <v>0</v>
          </cell>
          <cell r="AL430">
            <v>0</v>
          </cell>
          <cell r="AO430">
            <v>0</v>
          </cell>
          <cell r="AR430">
            <v>0</v>
          </cell>
          <cell r="BB430">
            <v>18203338</v>
          </cell>
          <cell r="BE430">
            <v>26154906</v>
          </cell>
        </row>
        <row r="431">
          <cell r="A431" t="str">
            <v>8255-DGI</v>
          </cell>
          <cell r="K431">
            <v>2923200</v>
          </cell>
          <cell r="N431">
            <v>0</v>
          </cell>
          <cell r="Q431">
            <v>8352000</v>
          </cell>
          <cell r="T431">
            <v>5428800</v>
          </cell>
          <cell r="W431">
            <v>4176000</v>
          </cell>
          <cell r="Z431">
            <v>4176000</v>
          </cell>
          <cell r="AC431">
            <v>4176000</v>
          </cell>
          <cell r="AF431">
            <v>0</v>
          </cell>
          <cell r="AI431">
            <v>0</v>
          </cell>
          <cell r="AL431">
            <v>0</v>
          </cell>
          <cell r="AO431">
            <v>0</v>
          </cell>
          <cell r="AR431">
            <v>0</v>
          </cell>
          <cell r="BB431">
            <v>12801678</v>
          </cell>
          <cell r="BE431">
            <v>42033678</v>
          </cell>
        </row>
        <row r="432">
          <cell r="A432" t="str">
            <v>8255-DGI</v>
          </cell>
          <cell r="K432">
            <v>0</v>
          </cell>
          <cell r="N432">
            <v>0</v>
          </cell>
          <cell r="Q432">
            <v>0</v>
          </cell>
          <cell r="T432">
            <v>0</v>
          </cell>
          <cell r="W432">
            <v>0</v>
          </cell>
          <cell r="Z432">
            <v>0</v>
          </cell>
          <cell r="AC432">
            <v>0</v>
          </cell>
          <cell r="AF432">
            <v>0</v>
          </cell>
          <cell r="AI432">
            <v>0</v>
          </cell>
          <cell r="AL432">
            <v>0</v>
          </cell>
          <cell r="AO432">
            <v>0</v>
          </cell>
          <cell r="AR432">
            <v>0</v>
          </cell>
          <cell r="BB432">
            <v>0</v>
          </cell>
          <cell r="BE432">
            <v>0</v>
          </cell>
        </row>
        <row r="433">
          <cell r="A433" t="str">
            <v>Total DTIN-SCC</v>
          </cell>
          <cell r="K433">
            <v>4629946</v>
          </cell>
          <cell r="N433">
            <v>0</v>
          </cell>
          <cell r="Q433">
            <v>10263680</v>
          </cell>
          <cell r="T433">
            <v>6990006</v>
          </cell>
          <cell r="W433">
            <v>5036256</v>
          </cell>
          <cell r="Z433">
            <v>5131840</v>
          </cell>
          <cell r="AC433">
            <v>5131840</v>
          </cell>
          <cell r="AF433">
            <v>0</v>
          </cell>
          <cell r="AI433">
            <v>0</v>
          </cell>
          <cell r="AL433">
            <v>0</v>
          </cell>
          <cell r="AO433">
            <v>0</v>
          </cell>
          <cell r="AR433">
            <v>0</v>
          </cell>
          <cell r="BB433">
            <v>31005016</v>
          </cell>
          <cell r="BD433">
            <v>0</v>
          </cell>
          <cell r="BE433">
            <v>7180365.6560852863</v>
          </cell>
        </row>
        <row r="434">
          <cell r="A434" t="str">
            <v>Total Cuenta 519025 - Código 8255</v>
          </cell>
          <cell r="K434">
            <v>51112581.170000002</v>
          </cell>
          <cell r="N434">
            <v>46612473.699999996</v>
          </cell>
          <cell r="Q434">
            <v>57559503.539999999</v>
          </cell>
          <cell r="T434">
            <v>53516736.390000001</v>
          </cell>
          <cell r="W434">
            <v>48859493.049999997</v>
          </cell>
          <cell r="Z434">
            <v>48702598.340000004</v>
          </cell>
          <cell r="AC434">
            <v>48626231.959999993</v>
          </cell>
          <cell r="AF434">
            <v>6098525.3900000006</v>
          </cell>
          <cell r="AI434">
            <v>0</v>
          </cell>
          <cell r="AL434">
            <v>0</v>
          </cell>
          <cell r="AO434">
            <v>0</v>
          </cell>
          <cell r="AR434">
            <v>0</v>
          </cell>
          <cell r="BB434">
            <v>170560115.26983586</v>
          </cell>
          <cell r="BD434">
            <v>195131757.26666665</v>
          </cell>
          <cell r="BE434">
            <v>49031546.409999996</v>
          </cell>
        </row>
        <row r="435">
          <cell r="A435">
            <v>8256</v>
          </cell>
          <cell r="K435">
            <v>0</v>
          </cell>
          <cell r="N435">
            <v>0</v>
          </cell>
          <cell r="Q435">
            <v>964459</v>
          </cell>
          <cell r="T435">
            <v>0</v>
          </cell>
          <cell r="W435">
            <v>0</v>
          </cell>
          <cell r="Z435">
            <v>0</v>
          </cell>
          <cell r="AC435">
            <v>0</v>
          </cell>
          <cell r="AF435">
            <v>0</v>
          </cell>
          <cell r="AI435">
            <v>0</v>
          </cell>
          <cell r="AL435">
            <v>0</v>
          </cell>
          <cell r="AO435">
            <v>0</v>
          </cell>
          <cell r="AR435">
            <v>0</v>
          </cell>
          <cell r="BB435">
            <v>0</v>
          </cell>
          <cell r="BD435">
            <v>1016000</v>
          </cell>
          <cell r="BE435">
            <v>28532074.509999998</v>
          </cell>
        </row>
        <row r="436">
          <cell r="A436">
            <v>8256</v>
          </cell>
          <cell r="K436">
            <v>0</v>
          </cell>
          <cell r="N436">
            <v>0</v>
          </cell>
          <cell r="Q436">
            <v>0</v>
          </cell>
          <cell r="T436">
            <v>0</v>
          </cell>
          <cell r="W436">
            <v>0</v>
          </cell>
          <cell r="Z436">
            <v>0</v>
          </cell>
          <cell r="AC436">
            <v>1067768</v>
          </cell>
          <cell r="AF436">
            <v>0</v>
          </cell>
          <cell r="AI436">
            <v>0</v>
          </cell>
          <cell r="AL436">
            <v>0</v>
          </cell>
          <cell r="AO436">
            <v>0</v>
          </cell>
          <cell r="AR436">
            <v>0</v>
          </cell>
          <cell r="BB436">
            <v>0</v>
          </cell>
          <cell r="BE436">
            <v>1067768</v>
          </cell>
        </row>
        <row r="437">
          <cell r="A437">
            <v>8256</v>
          </cell>
          <cell r="K437">
            <v>0</v>
          </cell>
          <cell r="N437">
            <v>0</v>
          </cell>
          <cell r="Q437">
            <v>0</v>
          </cell>
          <cell r="T437">
            <v>0</v>
          </cell>
          <cell r="W437">
            <v>0</v>
          </cell>
          <cell r="Z437">
            <v>0</v>
          </cell>
          <cell r="AC437">
            <v>0</v>
          </cell>
          <cell r="AF437">
            <v>0</v>
          </cell>
          <cell r="AI437">
            <v>0</v>
          </cell>
          <cell r="AL437">
            <v>0</v>
          </cell>
          <cell r="AO437">
            <v>0</v>
          </cell>
          <cell r="AR437">
            <v>0</v>
          </cell>
          <cell r="BB437">
            <v>0</v>
          </cell>
          <cell r="BD437">
            <v>6350000</v>
          </cell>
          <cell r="BE437">
            <v>6350000</v>
          </cell>
        </row>
        <row r="438">
          <cell r="A438">
            <v>8256</v>
          </cell>
          <cell r="K438">
            <v>0</v>
          </cell>
          <cell r="N438">
            <v>0</v>
          </cell>
          <cell r="Q438">
            <v>0</v>
          </cell>
          <cell r="T438">
            <v>0</v>
          </cell>
          <cell r="W438">
            <v>0</v>
          </cell>
          <cell r="Z438">
            <v>0</v>
          </cell>
          <cell r="AC438">
            <v>0</v>
          </cell>
          <cell r="AF438">
            <v>0</v>
          </cell>
          <cell r="AI438">
            <v>0</v>
          </cell>
          <cell r="AL438">
            <v>0</v>
          </cell>
          <cell r="AO438">
            <v>0</v>
          </cell>
          <cell r="AR438">
            <v>0</v>
          </cell>
          <cell r="BB438">
            <v>0</v>
          </cell>
          <cell r="BE438">
            <v>0</v>
          </cell>
        </row>
        <row r="439">
          <cell r="A439" t="str">
            <v>Total Cuenta 519025 - Código 8256</v>
          </cell>
          <cell r="K439">
            <v>0</v>
          </cell>
          <cell r="N439">
            <v>0</v>
          </cell>
          <cell r="Q439">
            <v>964459</v>
          </cell>
          <cell r="T439">
            <v>0</v>
          </cell>
          <cell r="W439">
            <v>0</v>
          </cell>
          <cell r="Z439">
            <v>0</v>
          </cell>
          <cell r="AC439">
            <v>1067768</v>
          </cell>
          <cell r="AF439">
            <v>0</v>
          </cell>
          <cell r="AI439">
            <v>0</v>
          </cell>
          <cell r="AL439">
            <v>0</v>
          </cell>
          <cell r="AO439">
            <v>0</v>
          </cell>
          <cell r="AR439">
            <v>0</v>
          </cell>
          <cell r="BB439">
            <v>0</v>
          </cell>
          <cell r="BD439">
            <v>7366000</v>
          </cell>
          <cell r="BE439">
            <v>9398227</v>
          </cell>
        </row>
        <row r="440">
          <cell r="A440">
            <v>8258</v>
          </cell>
          <cell r="K440">
            <v>9802865</v>
          </cell>
          <cell r="N440">
            <v>9137527</v>
          </cell>
          <cell r="Q440">
            <v>7985002</v>
          </cell>
          <cell r="T440">
            <v>8338530</v>
          </cell>
          <cell r="W440">
            <v>10338100</v>
          </cell>
          <cell r="Z440">
            <v>8037939</v>
          </cell>
          <cell r="AC440">
            <v>8850908</v>
          </cell>
          <cell r="AF440">
            <v>7299772</v>
          </cell>
          <cell r="AI440">
            <v>0</v>
          </cell>
          <cell r="AL440">
            <v>0</v>
          </cell>
          <cell r="AO440">
            <v>0</v>
          </cell>
          <cell r="AR440">
            <v>0</v>
          </cell>
          <cell r="BB440">
            <v>0</v>
          </cell>
          <cell r="BD440">
            <v>34895000</v>
          </cell>
          <cell r="BE440">
            <v>0</v>
          </cell>
        </row>
        <row r="441">
          <cell r="A441">
            <v>8258</v>
          </cell>
          <cell r="K441">
            <v>4807796.3100000005</v>
          </cell>
          <cell r="N441">
            <v>3754135.01</v>
          </cell>
          <cell r="Q441">
            <v>3230738.65</v>
          </cell>
          <cell r="T441">
            <v>3125272.59</v>
          </cell>
          <cell r="W441">
            <v>3492422.92</v>
          </cell>
          <cell r="Z441">
            <v>3117195.47</v>
          </cell>
          <cell r="AC441">
            <v>3071558.2199999997</v>
          </cell>
          <cell r="AF441">
            <v>3072230.37</v>
          </cell>
          <cell r="AI441">
            <v>0</v>
          </cell>
          <cell r="AL441">
            <v>0</v>
          </cell>
          <cell r="AO441">
            <v>0</v>
          </cell>
          <cell r="AR441">
            <v>0</v>
          </cell>
          <cell r="BB441">
            <v>0</v>
          </cell>
          <cell r="BD441">
            <v>13836000</v>
          </cell>
          <cell r="BE441">
            <v>0</v>
          </cell>
        </row>
        <row r="442">
          <cell r="A442">
            <v>8258</v>
          </cell>
          <cell r="K442">
            <v>558665</v>
          </cell>
          <cell r="N442">
            <v>132874</v>
          </cell>
          <cell r="Q442">
            <v>1177898</v>
          </cell>
          <cell r="T442">
            <v>581715</v>
          </cell>
          <cell r="W442">
            <v>685421</v>
          </cell>
          <cell r="Z442">
            <v>414101</v>
          </cell>
          <cell r="AC442">
            <v>479629</v>
          </cell>
          <cell r="AF442">
            <v>566181</v>
          </cell>
          <cell r="AI442">
            <v>0</v>
          </cell>
          <cell r="AL442">
            <v>0</v>
          </cell>
          <cell r="AO442">
            <v>0</v>
          </cell>
          <cell r="AR442">
            <v>0</v>
          </cell>
          <cell r="BB442">
            <v>0</v>
          </cell>
          <cell r="BD442">
            <v>2298000</v>
          </cell>
          <cell r="BE442">
            <v>0</v>
          </cell>
        </row>
        <row r="443">
          <cell r="A443">
            <v>8258</v>
          </cell>
          <cell r="K443">
            <v>3800262</v>
          </cell>
          <cell r="N443">
            <v>2853445</v>
          </cell>
          <cell r="Q443">
            <v>2936900.99</v>
          </cell>
          <cell r="T443">
            <v>3301890</v>
          </cell>
          <cell r="W443">
            <v>3247497.15</v>
          </cell>
          <cell r="Z443">
            <v>3963516</v>
          </cell>
          <cell r="AC443">
            <v>2757777</v>
          </cell>
          <cell r="AF443">
            <v>3169519</v>
          </cell>
          <cell r="AI443">
            <v>0</v>
          </cell>
          <cell r="AL443">
            <v>0</v>
          </cell>
          <cell r="AO443">
            <v>0</v>
          </cell>
          <cell r="AR443">
            <v>0</v>
          </cell>
          <cell r="BB443">
            <v>0</v>
          </cell>
          <cell r="BD443">
            <v>13015000</v>
          </cell>
          <cell r="BE443">
            <v>52733604</v>
          </cell>
        </row>
        <row r="444">
          <cell r="A444">
            <v>8258</v>
          </cell>
          <cell r="K444">
            <v>0</v>
          </cell>
          <cell r="N444">
            <v>10000</v>
          </cell>
          <cell r="Q444">
            <v>0</v>
          </cell>
          <cell r="T444">
            <v>0</v>
          </cell>
          <cell r="W444">
            <v>64000</v>
          </cell>
          <cell r="Z444">
            <v>0</v>
          </cell>
          <cell r="AC444">
            <v>1800</v>
          </cell>
          <cell r="AF444">
            <v>0</v>
          </cell>
          <cell r="AI444">
            <v>0</v>
          </cell>
          <cell r="AL444">
            <v>0</v>
          </cell>
          <cell r="AO444">
            <v>0</v>
          </cell>
          <cell r="AR444">
            <v>0</v>
          </cell>
          <cell r="BB444">
            <v>0</v>
          </cell>
          <cell r="BE444">
            <v>75800</v>
          </cell>
        </row>
        <row r="445">
          <cell r="A445">
            <v>8258</v>
          </cell>
          <cell r="K445">
            <v>9083520</v>
          </cell>
          <cell r="N445">
            <v>9083520</v>
          </cell>
          <cell r="Q445">
            <v>9083520</v>
          </cell>
          <cell r="T445">
            <v>9083520</v>
          </cell>
          <cell r="W445">
            <v>9083520</v>
          </cell>
          <cell r="Z445">
            <v>9083520</v>
          </cell>
          <cell r="AC445">
            <v>9083640.9996000007</v>
          </cell>
          <cell r="AF445">
            <v>0</v>
          </cell>
          <cell r="AI445">
            <v>0</v>
          </cell>
          <cell r="AL445">
            <v>0</v>
          </cell>
          <cell r="AO445">
            <v>0</v>
          </cell>
          <cell r="AR445">
            <v>0</v>
          </cell>
          <cell r="BB445">
            <v>59502512.000399999</v>
          </cell>
          <cell r="BD445">
            <v>0</v>
          </cell>
          <cell r="BE445">
            <v>123087273</v>
          </cell>
        </row>
        <row r="446">
          <cell r="A446">
            <v>8258</v>
          </cell>
          <cell r="K446">
            <v>0</v>
          </cell>
          <cell r="N446">
            <v>0</v>
          </cell>
          <cell r="Q446">
            <v>0</v>
          </cell>
          <cell r="T446">
            <v>0</v>
          </cell>
          <cell r="W446">
            <v>0</v>
          </cell>
          <cell r="Z446">
            <v>0</v>
          </cell>
          <cell r="AC446">
            <v>0</v>
          </cell>
          <cell r="AF446">
            <v>0</v>
          </cell>
          <cell r="AI446">
            <v>0</v>
          </cell>
          <cell r="AL446">
            <v>0</v>
          </cell>
          <cell r="AO446">
            <v>0</v>
          </cell>
          <cell r="AR446">
            <v>0</v>
          </cell>
          <cell r="BB446">
            <v>0</v>
          </cell>
          <cell r="BE446">
            <v>0</v>
          </cell>
        </row>
        <row r="447">
          <cell r="A447">
            <v>8258</v>
          </cell>
          <cell r="K447">
            <v>-589865.4</v>
          </cell>
          <cell r="N447">
            <v>-524485.19999999995</v>
          </cell>
          <cell r="Q447">
            <v>-299757.40000000002</v>
          </cell>
          <cell r="T447">
            <v>-516093.59999999404</v>
          </cell>
          <cell r="W447">
            <v>-623204.19999999995</v>
          </cell>
          <cell r="Z447">
            <v>-954262.19999998808</v>
          </cell>
          <cell r="AC447">
            <v>-440108</v>
          </cell>
          <cell r="AF447">
            <v>0</v>
          </cell>
          <cell r="AI447">
            <v>0</v>
          </cell>
          <cell r="AL447">
            <v>0</v>
          </cell>
          <cell r="AO447">
            <v>0</v>
          </cell>
          <cell r="AR447">
            <v>0</v>
          </cell>
          <cell r="BB447">
            <v>0</v>
          </cell>
          <cell r="BD447">
            <v>-1974000</v>
          </cell>
          <cell r="BE447">
            <v>38477201</v>
          </cell>
        </row>
        <row r="448">
          <cell r="A448">
            <v>8258</v>
          </cell>
          <cell r="K448">
            <v>0</v>
          </cell>
          <cell r="N448">
            <v>0</v>
          </cell>
          <cell r="Q448">
            <v>0</v>
          </cell>
          <cell r="T448">
            <v>0</v>
          </cell>
          <cell r="W448">
            <v>0</v>
          </cell>
          <cell r="Z448">
            <v>0</v>
          </cell>
          <cell r="AC448">
            <v>0</v>
          </cell>
          <cell r="AF448">
            <v>0</v>
          </cell>
          <cell r="AI448">
            <v>0</v>
          </cell>
          <cell r="AL448">
            <v>0</v>
          </cell>
          <cell r="AO448">
            <v>0</v>
          </cell>
          <cell r="AR448">
            <v>0</v>
          </cell>
          <cell r="BB448">
            <v>0</v>
          </cell>
          <cell r="BE448">
            <v>128165083.67999999</v>
          </cell>
        </row>
        <row r="449">
          <cell r="A449" t="str">
            <v>Total Cuenta 519025 - Código 8258</v>
          </cell>
          <cell r="K449">
            <v>27463242.910000004</v>
          </cell>
          <cell r="N449">
            <v>24447015.809999999</v>
          </cell>
          <cell r="Q449">
            <v>24114302.240000002</v>
          </cell>
          <cell r="T449">
            <v>23914833.990000006</v>
          </cell>
          <cell r="W449">
            <v>26287756.870000001</v>
          </cell>
          <cell r="Z449">
            <v>23662009.270000011</v>
          </cell>
          <cell r="AC449">
            <v>23805205.219599999</v>
          </cell>
          <cell r="AF449">
            <v>14107702.370000001</v>
          </cell>
          <cell r="AI449">
            <v>0</v>
          </cell>
          <cell r="AL449">
            <v>0</v>
          </cell>
          <cell r="AO449">
            <v>0</v>
          </cell>
          <cell r="AR449">
            <v>0</v>
          </cell>
          <cell r="BB449">
            <v>59502512.000399999</v>
          </cell>
          <cell r="BD449">
            <v>62070000</v>
          </cell>
          <cell r="BE449">
            <v>0</v>
          </cell>
        </row>
        <row r="450">
          <cell r="A450">
            <v>8259</v>
          </cell>
          <cell r="K450">
            <v>8262100</v>
          </cell>
          <cell r="N450">
            <v>8262100</v>
          </cell>
          <cell r="Q450">
            <v>8262100</v>
          </cell>
          <cell r="T450">
            <v>8262100</v>
          </cell>
          <cell r="W450">
            <v>0</v>
          </cell>
          <cell r="Z450">
            <v>16524200</v>
          </cell>
          <cell r="AC450">
            <v>8262100</v>
          </cell>
          <cell r="AF450">
            <v>0</v>
          </cell>
          <cell r="AI450">
            <v>0</v>
          </cell>
          <cell r="AL450">
            <v>0</v>
          </cell>
          <cell r="AO450">
            <v>0</v>
          </cell>
          <cell r="AR450">
            <v>0</v>
          </cell>
          <cell r="BB450">
            <v>41310500</v>
          </cell>
          <cell r="BD450">
            <v>4400000</v>
          </cell>
          <cell r="BE450">
            <v>103545200</v>
          </cell>
        </row>
        <row r="451">
          <cell r="A451">
            <v>8259</v>
          </cell>
          <cell r="K451">
            <v>0</v>
          </cell>
          <cell r="N451">
            <v>0</v>
          </cell>
          <cell r="Q451">
            <v>0</v>
          </cell>
          <cell r="T451">
            <v>0</v>
          </cell>
          <cell r="W451">
            <v>0</v>
          </cell>
          <cell r="Z451">
            <v>0</v>
          </cell>
          <cell r="AC451">
            <v>0</v>
          </cell>
          <cell r="AF451">
            <v>0</v>
          </cell>
          <cell r="AI451">
            <v>0</v>
          </cell>
          <cell r="AL451">
            <v>0</v>
          </cell>
          <cell r="AO451">
            <v>0</v>
          </cell>
          <cell r="AR451">
            <v>0</v>
          </cell>
          <cell r="BB451">
            <v>0</v>
          </cell>
          <cell r="BE451">
            <v>0</v>
          </cell>
        </row>
        <row r="452">
          <cell r="A452" t="str">
            <v>Total Cuenta 519025 - Código 8259</v>
          </cell>
          <cell r="K452">
            <v>8262100</v>
          </cell>
          <cell r="N452">
            <v>8262100</v>
          </cell>
          <cell r="Q452">
            <v>8262100</v>
          </cell>
          <cell r="T452">
            <v>8262100</v>
          </cell>
          <cell r="W452">
            <v>0</v>
          </cell>
          <cell r="Z452">
            <v>16524200</v>
          </cell>
          <cell r="AC452">
            <v>8262100</v>
          </cell>
          <cell r="AF452">
            <v>0</v>
          </cell>
          <cell r="AI452">
            <v>0</v>
          </cell>
          <cell r="AL452">
            <v>0</v>
          </cell>
          <cell r="AO452">
            <v>0</v>
          </cell>
          <cell r="AR452">
            <v>0</v>
          </cell>
          <cell r="BB452">
            <v>41310500</v>
          </cell>
          <cell r="BD452">
            <v>4400000</v>
          </cell>
          <cell r="BE452">
            <v>103545200</v>
          </cell>
        </row>
        <row r="453">
          <cell r="A453" t="str">
            <v>8058-ST</v>
          </cell>
          <cell r="K453">
            <v>5170455.3000000007</v>
          </cell>
          <cell r="N453">
            <v>5169988.1900000004</v>
          </cell>
          <cell r="Q453">
            <v>5169988.1900000004</v>
          </cell>
          <cell r="T453">
            <v>5169988.1900000004</v>
          </cell>
          <cell r="W453">
            <v>5169988.1900000004</v>
          </cell>
          <cell r="Z453">
            <v>5169988.1900000004</v>
          </cell>
          <cell r="AC453">
            <v>5169988.1900000004</v>
          </cell>
          <cell r="AF453">
            <v>0</v>
          </cell>
          <cell r="AI453">
            <v>0</v>
          </cell>
          <cell r="AL453">
            <v>0</v>
          </cell>
          <cell r="AO453">
            <v>0</v>
          </cell>
          <cell r="AR453">
            <v>0</v>
          </cell>
          <cell r="BB453">
            <v>25849936.733659975</v>
          </cell>
          <cell r="BD453">
            <v>0</v>
          </cell>
          <cell r="BE453">
            <v>62040321.17365998</v>
          </cell>
        </row>
        <row r="454">
          <cell r="A454" t="str">
            <v>8058-ST</v>
          </cell>
          <cell r="K454">
            <v>0</v>
          </cell>
          <cell r="N454">
            <v>0</v>
          </cell>
          <cell r="Q454">
            <v>0</v>
          </cell>
          <cell r="T454">
            <v>0</v>
          </cell>
          <cell r="W454">
            <v>0</v>
          </cell>
          <cell r="Z454">
            <v>0</v>
          </cell>
          <cell r="AC454">
            <v>0</v>
          </cell>
          <cell r="AF454">
            <v>0</v>
          </cell>
          <cell r="AI454">
            <v>0</v>
          </cell>
          <cell r="AL454">
            <v>0</v>
          </cell>
          <cell r="AO454">
            <v>0</v>
          </cell>
          <cell r="AR454">
            <v>0</v>
          </cell>
          <cell r="BB454">
            <v>0</v>
          </cell>
          <cell r="BE454">
            <v>0</v>
          </cell>
        </row>
        <row r="455">
          <cell r="A455" t="str">
            <v>Total DTIN-ST</v>
          </cell>
          <cell r="K455">
            <v>5170455.3000000007</v>
          </cell>
          <cell r="N455">
            <v>5169988.1900000004</v>
          </cell>
          <cell r="Q455">
            <v>5169988.1900000004</v>
          </cell>
          <cell r="T455">
            <v>5169988.1900000004</v>
          </cell>
          <cell r="W455">
            <v>5169988.1900000004</v>
          </cell>
          <cell r="Z455">
            <v>5169988.1900000004</v>
          </cell>
          <cell r="AC455">
            <v>5169988.1900000004</v>
          </cell>
          <cell r="AF455">
            <v>0</v>
          </cell>
          <cell r="AI455">
            <v>0</v>
          </cell>
          <cell r="AL455">
            <v>0</v>
          </cell>
          <cell r="AO455">
            <v>0</v>
          </cell>
          <cell r="AR455">
            <v>0</v>
          </cell>
          <cell r="BB455">
            <v>25849936.733659975</v>
          </cell>
          <cell r="BD455">
            <v>0</v>
          </cell>
          <cell r="BE455">
            <v>0</v>
          </cell>
        </row>
        <row r="456">
          <cell r="A456" t="str">
            <v>8058-USCI</v>
          </cell>
          <cell r="K456">
            <v>88271190.959999993</v>
          </cell>
          <cell r="N456">
            <v>95631361.62000002</v>
          </cell>
          <cell r="Q456">
            <v>91951275.420000002</v>
          </cell>
          <cell r="T456">
            <v>137023985.59999999</v>
          </cell>
          <cell r="W456">
            <v>107064738.85000001</v>
          </cell>
          <cell r="Z456">
            <v>119701039.09</v>
          </cell>
          <cell r="AC456">
            <v>121056556.55</v>
          </cell>
          <cell r="AF456">
            <v>121056225.91</v>
          </cell>
          <cell r="AI456">
            <v>0</v>
          </cell>
          <cell r="AL456">
            <v>0</v>
          </cell>
          <cell r="AO456">
            <v>0</v>
          </cell>
          <cell r="AR456">
            <v>0</v>
          </cell>
          <cell r="BB456">
            <v>66643084.0668993</v>
          </cell>
          <cell r="BD456">
            <v>0</v>
          </cell>
          <cell r="BE456">
            <v>948399458.0668993</v>
          </cell>
        </row>
        <row r="457">
          <cell r="A457" t="str">
            <v>8058-USCI</v>
          </cell>
          <cell r="K457">
            <v>0</v>
          </cell>
          <cell r="N457">
            <v>0</v>
          </cell>
          <cell r="Q457">
            <v>0</v>
          </cell>
          <cell r="T457">
            <v>0</v>
          </cell>
          <cell r="W457">
            <v>0</v>
          </cell>
          <cell r="Z457">
            <v>0</v>
          </cell>
          <cell r="AC457">
            <v>0</v>
          </cell>
          <cell r="AF457">
            <v>0</v>
          </cell>
          <cell r="AI457">
            <v>0</v>
          </cell>
          <cell r="AL457">
            <v>0</v>
          </cell>
          <cell r="AO457">
            <v>0</v>
          </cell>
          <cell r="AR457">
            <v>0</v>
          </cell>
          <cell r="BB457">
            <v>327185267.39999998</v>
          </cell>
          <cell r="BE457">
            <v>327185267.39999998</v>
          </cell>
        </row>
        <row r="458">
          <cell r="A458" t="str">
            <v>8058-USCI</v>
          </cell>
          <cell r="K458">
            <v>0</v>
          </cell>
          <cell r="N458">
            <v>0</v>
          </cell>
          <cell r="Q458">
            <v>0</v>
          </cell>
          <cell r="T458">
            <v>0</v>
          </cell>
          <cell r="W458">
            <v>0</v>
          </cell>
          <cell r="Z458">
            <v>0</v>
          </cell>
          <cell r="AC458">
            <v>0</v>
          </cell>
          <cell r="AF458">
            <v>0</v>
          </cell>
          <cell r="AI458">
            <v>0</v>
          </cell>
          <cell r="AL458">
            <v>0</v>
          </cell>
          <cell r="AO458">
            <v>0</v>
          </cell>
          <cell r="AR458">
            <v>0</v>
          </cell>
          <cell r="BB458">
            <v>0</v>
          </cell>
          <cell r="BE458">
            <v>0</v>
          </cell>
        </row>
        <row r="459">
          <cell r="A459" t="str">
            <v>Total USCI</v>
          </cell>
          <cell r="K459">
            <v>88271190.959999993</v>
          </cell>
          <cell r="N459">
            <v>95631361.62000002</v>
          </cell>
          <cell r="Q459">
            <v>91951275.420000002</v>
          </cell>
          <cell r="T459">
            <v>137023985.59999999</v>
          </cell>
          <cell r="W459">
            <v>107064738.85000001</v>
          </cell>
          <cell r="Z459">
            <v>119701039.09</v>
          </cell>
          <cell r="AC459">
            <v>121056556.55</v>
          </cell>
          <cell r="AF459">
            <v>121056225.91</v>
          </cell>
          <cell r="AI459">
            <v>0</v>
          </cell>
          <cell r="AL459">
            <v>0</v>
          </cell>
          <cell r="AO459">
            <v>0</v>
          </cell>
          <cell r="AR459">
            <v>0</v>
          </cell>
          <cell r="BB459">
            <v>393828351.46689928</v>
          </cell>
          <cell r="BD459">
            <v>0</v>
          </cell>
          <cell r="BE459">
            <v>0</v>
          </cell>
        </row>
        <row r="460">
          <cell r="A460" t="str">
            <v>Total Cuenta 5190956 - Código 8058</v>
          </cell>
          <cell r="K460">
            <v>93441646.25999999</v>
          </cell>
          <cell r="N460">
            <v>100801349.81000002</v>
          </cell>
          <cell r="Q460">
            <v>97121263.609999999</v>
          </cell>
          <cell r="T460">
            <v>142193973.78999999</v>
          </cell>
          <cell r="W460">
            <v>112234727.04000001</v>
          </cell>
          <cell r="Z460">
            <v>124871027.28</v>
          </cell>
          <cell r="AC460">
            <v>126226544.73999999</v>
          </cell>
          <cell r="AF460">
            <v>121056225.91</v>
          </cell>
          <cell r="AI460">
            <v>0</v>
          </cell>
          <cell r="AL460">
            <v>0</v>
          </cell>
          <cell r="AO460">
            <v>0</v>
          </cell>
          <cell r="AR460">
            <v>0</v>
          </cell>
          <cell r="BB460">
            <v>419678288.20055926</v>
          </cell>
          <cell r="BD460">
            <v>0</v>
          </cell>
          <cell r="BE460">
            <v>1337625046.6405592</v>
          </cell>
        </row>
        <row r="461">
          <cell r="A461" t="str">
            <v>TokCos</v>
          </cell>
          <cell r="K461">
            <v>845944.35</v>
          </cell>
          <cell r="N461">
            <v>247034.16</v>
          </cell>
          <cell r="Q461">
            <v>548964.80000000005</v>
          </cell>
          <cell r="T461">
            <v>0</v>
          </cell>
          <cell r="W461">
            <v>1125377.8400000001</v>
          </cell>
          <cell r="Z461">
            <v>1051816.1200000001</v>
          </cell>
          <cell r="AC461">
            <v>1070481.3600000001</v>
          </cell>
          <cell r="AF461">
            <v>0</v>
          </cell>
          <cell r="AI461">
            <v>0</v>
          </cell>
          <cell r="AL461">
            <v>0</v>
          </cell>
          <cell r="AO461">
            <v>0</v>
          </cell>
          <cell r="AR461">
            <v>0</v>
          </cell>
          <cell r="BB461">
            <v>0</v>
          </cell>
          <cell r="BD461">
            <v>329078865.315</v>
          </cell>
          <cell r="BE461">
            <v>333968483.94499999</v>
          </cell>
        </row>
        <row r="462">
          <cell r="A462" t="str">
            <v>TokCos</v>
          </cell>
          <cell r="K462">
            <v>0</v>
          </cell>
          <cell r="N462">
            <v>0</v>
          </cell>
          <cell r="Q462">
            <v>0</v>
          </cell>
          <cell r="T462">
            <v>0</v>
          </cell>
          <cell r="W462">
            <v>0</v>
          </cell>
          <cell r="Z462">
            <v>0</v>
          </cell>
          <cell r="AC462">
            <v>0</v>
          </cell>
          <cell r="AF462">
            <v>0</v>
          </cell>
          <cell r="AI462">
            <v>0</v>
          </cell>
          <cell r="AL462">
            <v>0</v>
          </cell>
          <cell r="AO462">
            <v>0</v>
          </cell>
          <cell r="AR462">
            <v>0</v>
          </cell>
          <cell r="BB462">
            <v>0</v>
          </cell>
          <cell r="BD462">
            <v>0</v>
          </cell>
          <cell r="BE462">
            <v>0</v>
          </cell>
        </row>
        <row r="463">
          <cell r="A463" t="str">
            <v>Total Cuenta 5194202</v>
          </cell>
          <cell r="K463">
            <v>845944.35</v>
          </cell>
          <cell r="N463">
            <v>247034.16</v>
          </cell>
          <cell r="Q463">
            <v>548964.80000000005</v>
          </cell>
          <cell r="T463">
            <v>0</v>
          </cell>
          <cell r="W463">
            <v>1125377.8400000001</v>
          </cell>
          <cell r="Z463">
            <v>1051816.1200000001</v>
          </cell>
          <cell r="AC463">
            <v>1070481.3600000001</v>
          </cell>
          <cell r="AF463">
            <v>0</v>
          </cell>
          <cell r="AI463">
            <v>0</v>
          </cell>
          <cell r="AL463">
            <v>0</v>
          </cell>
          <cell r="AO463">
            <v>0</v>
          </cell>
          <cell r="AR463">
            <v>0</v>
          </cell>
          <cell r="BB463">
            <v>0</v>
          </cell>
          <cell r="BD463">
            <v>329078865.315</v>
          </cell>
          <cell r="BE463">
            <v>333968483.94499999</v>
          </cell>
        </row>
        <row r="464">
          <cell r="A464" t="str">
            <v>TOTAL GASTOS A CARGO DE LA SG-INF</v>
          </cell>
          <cell r="K464">
            <v>301309207.29000002</v>
          </cell>
          <cell r="N464">
            <v>394655340.66000003</v>
          </cell>
          <cell r="Q464">
            <v>330656041.78000003</v>
          </cell>
          <cell r="T464">
            <v>382409042.10000002</v>
          </cell>
          <cell r="W464">
            <v>273208163.40999997</v>
          </cell>
          <cell r="Z464">
            <v>350495512.79000008</v>
          </cell>
          <cell r="AC464">
            <v>321149610.35960001</v>
          </cell>
          <cell r="AF464">
            <v>166920422.88</v>
          </cell>
          <cell r="AI464">
            <v>0</v>
          </cell>
          <cell r="AL464">
            <v>0</v>
          </cell>
          <cell r="AO464">
            <v>0</v>
          </cell>
          <cell r="AR464">
            <v>0</v>
          </cell>
          <cell r="BB464">
            <v>1252013063.3157072</v>
          </cell>
          <cell r="BD464">
            <v>997201021.3488667</v>
          </cell>
          <cell r="BE464">
            <v>5096449859.404171</v>
          </cell>
        </row>
        <row r="465">
          <cell r="A465" t="str">
            <v>6102-DSI</v>
          </cell>
          <cell r="K465">
            <v>0</v>
          </cell>
          <cell r="N465">
            <v>0</v>
          </cell>
          <cell r="Q465">
            <v>0</v>
          </cell>
          <cell r="T465">
            <v>0</v>
          </cell>
          <cell r="W465">
            <v>0</v>
          </cell>
          <cell r="Z465">
            <v>0</v>
          </cell>
          <cell r="AC465">
            <v>0</v>
          </cell>
          <cell r="AF465">
            <v>0</v>
          </cell>
          <cell r="AI465">
            <v>0</v>
          </cell>
          <cell r="AL465">
            <v>0</v>
          </cell>
          <cell r="AO465">
            <v>0</v>
          </cell>
          <cell r="AR465">
            <v>0</v>
          </cell>
          <cell r="BB465">
            <v>0</v>
          </cell>
          <cell r="BE465">
            <v>0</v>
          </cell>
        </row>
        <row r="466">
          <cell r="A466" t="str">
            <v>6102-DSI</v>
          </cell>
          <cell r="K466">
            <v>0</v>
          </cell>
          <cell r="N466">
            <v>0</v>
          </cell>
          <cell r="Q466">
            <v>0</v>
          </cell>
          <cell r="T466">
            <v>0</v>
          </cell>
          <cell r="W466">
            <v>0</v>
          </cell>
          <cell r="Z466">
            <v>0</v>
          </cell>
          <cell r="AC466">
            <v>0</v>
          </cell>
          <cell r="AF466">
            <v>0</v>
          </cell>
          <cell r="AI466">
            <v>0</v>
          </cell>
          <cell r="AL466">
            <v>0</v>
          </cell>
          <cell r="AO466">
            <v>0</v>
          </cell>
          <cell r="AR466">
            <v>0</v>
          </cell>
          <cell r="BB466">
            <v>0</v>
          </cell>
          <cell r="BD466">
            <v>0</v>
          </cell>
          <cell r="BE466">
            <v>0</v>
          </cell>
        </row>
        <row r="467">
          <cell r="A467" t="str">
            <v>Total DSI</v>
          </cell>
          <cell r="K467">
            <v>0</v>
          </cell>
          <cell r="N467">
            <v>0</v>
          </cell>
          <cell r="Q467">
            <v>0</v>
          </cell>
          <cell r="T467">
            <v>0</v>
          </cell>
          <cell r="W467">
            <v>0</v>
          </cell>
          <cell r="Z467">
            <v>0</v>
          </cell>
          <cell r="AC467">
            <v>0</v>
          </cell>
          <cell r="AF467">
            <v>0</v>
          </cell>
          <cell r="AI467">
            <v>0</v>
          </cell>
          <cell r="AL467">
            <v>0</v>
          </cell>
          <cell r="AO467">
            <v>0</v>
          </cell>
          <cell r="AR467">
            <v>0</v>
          </cell>
          <cell r="BB467">
            <v>0</v>
          </cell>
          <cell r="BD467">
            <v>0</v>
          </cell>
          <cell r="BE467">
            <v>-4256933.9699999178</v>
          </cell>
        </row>
        <row r="468">
          <cell r="A468" t="str">
            <v>6102-DG-T</v>
          </cell>
          <cell r="K468">
            <v>0</v>
          </cell>
          <cell r="N468">
            <v>0</v>
          </cell>
          <cell r="Q468">
            <v>0</v>
          </cell>
          <cell r="T468">
            <v>0</v>
          </cell>
          <cell r="W468">
            <v>0</v>
          </cell>
          <cell r="Z468">
            <v>0</v>
          </cell>
          <cell r="AC468">
            <v>4176000</v>
          </cell>
          <cell r="AF468">
            <v>0</v>
          </cell>
          <cell r="AI468">
            <v>0</v>
          </cell>
          <cell r="AL468">
            <v>0</v>
          </cell>
          <cell r="AO468">
            <v>0</v>
          </cell>
          <cell r="AR468">
            <v>0</v>
          </cell>
          <cell r="BB468">
            <v>-4176000</v>
          </cell>
          <cell r="BD468">
            <v>0</v>
          </cell>
          <cell r="BE468">
            <v>0</v>
          </cell>
        </row>
        <row r="469">
          <cell r="A469" t="str">
            <v>Total DG-T</v>
          </cell>
          <cell r="K469">
            <v>0</v>
          </cell>
          <cell r="N469">
            <v>0</v>
          </cell>
          <cell r="Q469">
            <v>0</v>
          </cell>
          <cell r="T469">
            <v>0</v>
          </cell>
          <cell r="W469">
            <v>0</v>
          </cell>
          <cell r="Z469">
            <v>0</v>
          </cell>
          <cell r="AC469">
            <v>4176000</v>
          </cell>
          <cell r="AF469">
            <v>0</v>
          </cell>
          <cell r="AI469">
            <v>0</v>
          </cell>
          <cell r="AL469">
            <v>0</v>
          </cell>
          <cell r="AO469">
            <v>0</v>
          </cell>
          <cell r="AR469">
            <v>0</v>
          </cell>
          <cell r="BB469">
            <v>-4176000</v>
          </cell>
          <cell r="BD469">
            <v>0</v>
          </cell>
          <cell r="BE469">
            <v>0</v>
          </cell>
        </row>
        <row r="470">
          <cell r="A470" t="str">
            <v>Total Cuenta 513095 - Código 6102</v>
          </cell>
          <cell r="BE470">
            <v>0</v>
          </cell>
        </row>
        <row r="471">
          <cell r="A471">
            <v>6325</v>
          </cell>
        </row>
        <row r="472">
          <cell r="A472">
            <v>6325</v>
          </cell>
        </row>
        <row r="473">
          <cell r="A473" t="str">
            <v>Total Cuenta 512066 - Código 6325</v>
          </cell>
        </row>
        <row r="474">
          <cell r="A474">
            <v>6327</v>
          </cell>
        </row>
        <row r="475">
          <cell r="A475">
            <v>6327</v>
          </cell>
        </row>
        <row r="476">
          <cell r="A476" t="str">
            <v>Total Cuenta 512066 - Código 6327</v>
          </cell>
        </row>
        <row r="477">
          <cell r="A477">
            <v>512080</v>
          </cell>
        </row>
        <row r="478">
          <cell r="A478">
            <v>512080</v>
          </cell>
        </row>
        <row r="479">
          <cell r="A479">
            <v>512080</v>
          </cell>
        </row>
        <row r="480">
          <cell r="A480">
            <v>512080</v>
          </cell>
        </row>
        <row r="481">
          <cell r="A481">
            <v>512080</v>
          </cell>
        </row>
        <row r="482">
          <cell r="A482">
            <v>512080</v>
          </cell>
        </row>
        <row r="483">
          <cell r="A483">
            <v>512080</v>
          </cell>
        </row>
        <row r="484">
          <cell r="A484" t="str">
            <v>Total Cuenta 512080 - Viáticos</v>
          </cell>
        </row>
        <row r="485">
          <cell r="A485">
            <v>8101</v>
          </cell>
        </row>
        <row r="486">
          <cell r="A486">
            <v>8077</v>
          </cell>
        </row>
        <row r="487">
          <cell r="A487">
            <v>8077</v>
          </cell>
        </row>
        <row r="488">
          <cell r="A488" t="str">
            <v>8077A</v>
          </cell>
        </row>
        <row r="489">
          <cell r="A489" t="str">
            <v>8077A</v>
          </cell>
        </row>
        <row r="490">
          <cell r="A490" t="str">
            <v>8077A</v>
          </cell>
        </row>
        <row r="491">
          <cell r="A491">
            <v>8101</v>
          </cell>
        </row>
        <row r="492">
          <cell r="A492">
            <v>8077</v>
          </cell>
        </row>
        <row r="498">
          <cell r="AX498">
            <v>770330423</v>
          </cell>
          <cell r="AY498">
            <v>810141161</v>
          </cell>
          <cell r="AZ498">
            <v>276095328</v>
          </cell>
          <cell r="BA498">
            <v>0</v>
          </cell>
          <cell r="BB498">
            <v>0</v>
          </cell>
          <cell r="BD498">
            <v>928283000</v>
          </cell>
        </row>
        <row r="499">
          <cell r="AX499">
            <v>1853000</v>
          </cell>
          <cell r="AY499">
            <v>2387000</v>
          </cell>
          <cell r="AZ499">
            <v>1209000</v>
          </cell>
          <cell r="BA499">
            <v>0</v>
          </cell>
          <cell r="BB499">
            <v>-1.862645149230957E-9</v>
          </cell>
          <cell r="BD499">
            <v>106513000</v>
          </cell>
        </row>
        <row r="500">
          <cell r="AX500">
            <v>772183423</v>
          </cell>
          <cell r="AY500">
            <v>812528161</v>
          </cell>
          <cell r="AZ500">
            <v>277304328</v>
          </cell>
          <cell r="BA500">
            <v>0</v>
          </cell>
          <cell r="BB500">
            <v>0</v>
          </cell>
          <cell r="BD500">
            <v>1034796000</v>
          </cell>
        </row>
        <row r="501">
          <cell r="BB501">
            <v>0</v>
          </cell>
        </row>
        <row r="502">
          <cell r="AX502">
            <v>893023497.43000007</v>
          </cell>
          <cell r="AY502">
            <v>1017390590.4299999</v>
          </cell>
          <cell r="AZ502">
            <v>309575451</v>
          </cell>
          <cell r="BA502">
            <v>0</v>
          </cell>
          <cell r="BB502">
            <v>0</v>
          </cell>
          <cell r="BD502">
            <v>1109995000</v>
          </cell>
        </row>
        <row r="503">
          <cell r="AX503">
            <v>0</v>
          </cell>
          <cell r="AY503">
            <v>0</v>
          </cell>
          <cell r="AZ503">
            <v>0</v>
          </cell>
          <cell r="BA503">
            <v>0</v>
          </cell>
          <cell r="BB503">
            <v>0</v>
          </cell>
          <cell r="BD503">
            <v>0</v>
          </cell>
        </row>
        <row r="504">
          <cell r="AX504">
            <v>195003914</v>
          </cell>
          <cell r="AY504">
            <v>120260374</v>
          </cell>
          <cell r="AZ504">
            <v>76300000</v>
          </cell>
          <cell r="BA504">
            <v>0</v>
          </cell>
          <cell r="BB504">
            <v>0</v>
          </cell>
          <cell r="BD504">
            <v>21937350.969999999</v>
          </cell>
        </row>
        <row r="505">
          <cell r="AX505">
            <v>0</v>
          </cell>
          <cell r="AY505">
            <v>0</v>
          </cell>
          <cell r="AZ505">
            <v>0</v>
          </cell>
          <cell r="BA505">
            <v>0</v>
          </cell>
          <cell r="BB505">
            <v>0</v>
          </cell>
          <cell r="BD505">
            <v>0</v>
          </cell>
        </row>
        <row r="506">
          <cell r="AX506">
            <v>130423325.73999999</v>
          </cell>
          <cell r="AY506">
            <v>191647429.00999999</v>
          </cell>
          <cell r="AZ506">
            <v>124454856</v>
          </cell>
          <cell r="BA506">
            <v>0</v>
          </cell>
          <cell r="BB506">
            <v>0</v>
          </cell>
          <cell r="BD506">
            <v>269779751.84859997</v>
          </cell>
        </row>
        <row r="507">
          <cell r="AX507">
            <v>28446000</v>
          </cell>
          <cell r="AY507">
            <v>28446000</v>
          </cell>
          <cell r="AZ507">
            <v>9482000</v>
          </cell>
          <cell r="BA507">
            <v>0</v>
          </cell>
          <cell r="BB507">
            <v>0</v>
          </cell>
          <cell r="BD507">
            <v>13032112.799999999</v>
          </cell>
        </row>
        <row r="508">
          <cell r="AX508">
            <v>177273592.04000002</v>
          </cell>
          <cell r="AY508">
            <v>239070361.78</v>
          </cell>
          <cell r="AZ508">
            <v>39626903</v>
          </cell>
          <cell r="BA508">
            <v>0</v>
          </cell>
          <cell r="BB508">
            <v>0</v>
          </cell>
          <cell r="BD508">
            <v>169611141.77310002</v>
          </cell>
        </row>
        <row r="509">
          <cell r="AX509">
            <v>0</v>
          </cell>
          <cell r="AY509">
            <v>0</v>
          </cell>
          <cell r="AZ509">
            <v>0</v>
          </cell>
          <cell r="BA509">
            <v>0</v>
          </cell>
          <cell r="BB509">
            <v>772417.51839998784</v>
          </cell>
          <cell r="BD509">
            <v>10000000</v>
          </cell>
        </row>
        <row r="510">
          <cell r="AX510">
            <v>140172210.74000001</v>
          </cell>
          <cell r="AY510">
            <v>159018000</v>
          </cell>
          <cell r="AZ510">
            <v>34611070</v>
          </cell>
          <cell r="BA510">
            <v>0</v>
          </cell>
          <cell r="BB510">
            <v>0</v>
          </cell>
          <cell r="BD510">
            <v>181911905.04916668</v>
          </cell>
        </row>
        <row r="511">
          <cell r="AX511">
            <v>0</v>
          </cell>
          <cell r="AY511">
            <v>0</v>
          </cell>
          <cell r="AZ511">
            <v>0</v>
          </cell>
          <cell r="BA511">
            <v>0</v>
          </cell>
          <cell r="BB511">
            <v>0</v>
          </cell>
          <cell r="BD511">
            <v>0</v>
          </cell>
        </row>
        <row r="512">
          <cell r="AX512">
            <v>0</v>
          </cell>
          <cell r="AY512">
            <v>0</v>
          </cell>
          <cell r="AZ512">
            <v>0</v>
          </cell>
          <cell r="BA512">
            <v>0</v>
          </cell>
          <cell r="BB512">
            <v>0</v>
          </cell>
          <cell r="BD512">
            <v>0</v>
          </cell>
        </row>
        <row r="513">
          <cell r="AX513">
            <v>2511113190.8000002</v>
          </cell>
          <cell r="AY513">
            <v>2550350271.9200001</v>
          </cell>
          <cell r="AZ513">
            <v>1216850648.5599999</v>
          </cell>
          <cell r="BA513">
            <v>0</v>
          </cell>
          <cell r="BB513">
            <v>0</v>
          </cell>
          <cell r="BD513">
            <v>680856241.02766669</v>
          </cell>
        </row>
        <row r="514">
          <cell r="AX514">
            <v>0</v>
          </cell>
          <cell r="AY514">
            <v>0</v>
          </cell>
          <cell r="AZ514">
            <v>0</v>
          </cell>
          <cell r="BA514">
            <v>0</v>
          </cell>
          <cell r="BB514">
            <v>772417.51839998784</v>
          </cell>
          <cell r="BD514">
            <v>0</v>
          </cell>
        </row>
        <row r="515">
          <cell r="AX515">
            <v>525877638.63</v>
          </cell>
          <cell r="AY515">
            <v>830857801.17000008</v>
          </cell>
          <cell r="AZ515">
            <v>266043568.88999999</v>
          </cell>
          <cell r="BA515">
            <v>0</v>
          </cell>
          <cell r="BB515">
            <v>0</v>
          </cell>
          <cell r="BD515">
            <v>147752402.32297143</v>
          </cell>
        </row>
        <row r="516">
          <cell r="AX516">
            <v>0</v>
          </cell>
          <cell r="AY516">
            <v>10962081.199999999</v>
          </cell>
          <cell r="AZ516">
            <v>0</v>
          </cell>
          <cell r="BA516">
            <v>0</v>
          </cell>
          <cell r="BB516">
            <v>0</v>
          </cell>
          <cell r="BD516">
            <v>0</v>
          </cell>
        </row>
        <row r="517">
          <cell r="AX517">
            <v>234849847.19999999</v>
          </cell>
          <cell r="AY517">
            <v>99839832</v>
          </cell>
          <cell r="AZ517">
            <v>31854884</v>
          </cell>
          <cell r="BA517">
            <v>0</v>
          </cell>
          <cell r="BB517">
            <v>0</v>
          </cell>
          <cell r="BD517">
            <v>159992310.40096667</v>
          </cell>
        </row>
        <row r="518">
          <cell r="AX518">
            <v>368150549.16999996</v>
          </cell>
          <cell r="AY518">
            <v>238157129.58000001</v>
          </cell>
          <cell r="AZ518">
            <v>218886610.55000001</v>
          </cell>
          <cell r="BA518">
            <v>0</v>
          </cell>
          <cell r="BB518">
            <v>0</v>
          </cell>
          <cell r="BD518">
            <v>128902724.82640001</v>
          </cell>
        </row>
        <row r="519">
          <cell r="AX519">
            <v>0</v>
          </cell>
          <cell r="AY519">
            <v>0</v>
          </cell>
          <cell r="AZ519">
            <v>0</v>
          </cell>
          <cell r="BA519">
            <v>0</v>
          </cell>
          <cell r="BB519">
            <v>0</v>
          </cell>
          <cell r="BD519">
            <v>0</v>
          </cell>
        </row>
        <row r="520">
          <cell r="AX520">
            <v>0</v>
          </cell>
          <cell r="AY520">
            <v>0</v>
          </cell>
          <cell r="AZ520">
            <v>0</v>
          </cell>
          <cell r="BA520">
            <v>0</v>
          </cell>
          <cell r="BB520">
            <v>0</v>
          </cell>
          <cell r="BD520">
            <v>0</v>
          </cell>
        </row>
        <row r="521">
          <cell r="AX521">
            <v>119899185.98999999</v>
          </cell>
          <cell r="AY521">
            <v>142615570.58999997</v>
          </cell>
          <cell r="AZ521">
            <v>67070848.530000001</v>
          </cell>
          <cell r="BA521">
            <v>0</v>
          </cell>
          <cell r="BB521">
            <v>0</v>
          </cell>
          <cell r="BD521">
            <v>-81850</v>
          </cell>
        </row>
        <row r="522">
          <cell r="AX522">
            <v>0</v>
          </cell>
          <cell r="AY522">
            <v>0</v>
          </cell>
          <cell r="AZ522">
            <v>0</v>
          </cell>
          <cell r="BA522">
            <v>0</v>
          </cell>
          <cell r="BB522">
            <v>0</v>
          </cell>
          <cell r="BD522">
            <v>0</v>
          </cell>
        </row>
        <row r="523">
          <cell r="AX523">
            <v>133339174.16000001</v>
          </cell>
          <cell r="AY523">
            <v>126206242.15000001</v>
          </cell>
          <cell r="AZ523">
            <v>20275859.990000002</v>
          </cell>
          <cell r="BA523">
            <v>0</v>
          </cell>
          <cell r="BB523">
            <v>0</v>
          </cell>
          <cell r="BD523">
            <v>138602065.80000001</v>
          </cell>
        </row>
        <row r="524">
          <cell r="AX524">
            <v>40474770</v>
          </cell>
          <cell r="AY524">
            <v>22478616</v>
          </cell>
          <cell r="AZ524">
            <v>7492872</v>
          </cell>
          <cell r="BA524">
            <v>0</v>
          </cell>
          <cell r="BB524">
            <v>0</v>
          </cell>
          <cell r="BD524">
            <v>30612432.9672</v>
          </cell>
        </row>
        <row r="525">
          <cell r="AX525">
            <v>16425250</v>
          </cell>
          <cell r="AY525">
            <v>5903807</v>
          </cell>
          <cell r="AZ525">
            <v>1478248</v>
          </cell>
          <cell r="BA525">
            <v>0</v>
          </cell>
          <cell r="BB525">
            <v>0</v>
          </cell>
          <cell r="BD525">
            <v>11000000</v>
          </cell>
        </row>
        <row r="526">
          <cell r="AX526">
            <v>19995326.060000002</v>
          </cell>
          <cell r="AY526">
            <v>16309178.77</v>
          </cell>
          <cell r="AZ526">
            <v>14315020.34</v>
          </cell>
          <cell r="BA526">
            <v>0</v>
          </cell>
          <cell r="BB526">
            <v>8323809</v>
          </cell>
          <cell r="BD526">
            <v>96723600</v>
          </cell>
        </row>
        <row r="527">
          <cell r="AX527">
            <v>0</v>
          </cell>
          <cell r="AY527">
            <v>0</v>
          </cell>
          <cell r="AZ527">
            <v>55969846.890000001</v>
          </cell>
          <cell r="BA527">
            <v>0</v>
          </cell>
          <cell r="BB527">
            <v>0</v>
          </cell>
          <cell r="BD527">
            <v>0</v>
          </cell>
        </row>
        <row r="528">
          <cell r="AX528">
            <v>16002901</v>
          </cell>
          <cell r="AY528">
            <v>39106564.880000003</v>
          </cell>
          <cell r="AZ528">
            <v>45487381.890000001</v>
          </cell>
          <cell r="BA528">
            <v>0</v>
          </cell>
          <cell r="BB528">
            <v>0</v>
          </cell>
          <cell r="BD528">
            <v>210000</v>
          </cell>
        </row>
        <row r="529">
          <cell r="AX529">
            <v>21828095.649999999</v>
          </cell>
          <cell r="AY529">
            <v>41066699</v>
          </cell>
          <cell r="AZ529">
            <v>10482465</v>
          </cell>
          <cell r="BA529">
            <v>0</v>
          </cell>
          <cell r="BB529">
            <v>0</v>
          </cell>
          <cell r="BD529">
            <v>18724300</v>
          </cell>
        </row>
        <row r="530">
          <cell r="AX530">
            <v>13888522</v>
          </cell>
          <cell r="AY530">
            <v>13888518</v>
          </cell>
          <cell r="AZ530">
            <v>4629506</v>
          </cell>
          <cell r="BA530">
            <v>0</v>
          </cell>
          <cell r="BB530">
            <v>8323809</v>
          </cell>
          <cell r="BD530">
            <v>0</v>
          </cell>
        </row>
        <row r="531">
          <cell r="AX531">
            <v>14897279.000000002</v>
          </cell>
          <cell r="AY531">
            <v>14897307</v>
          </cell>
          <cell r="AZ531">
            <v>4965769</v>
          </cell>
          <cell r="BA531">
            <v>0</v>
          </cell>
          <cell r="BB531">
            <v>619657.5</v>
          </cell>
          <cell r="BD531">
            <v>0</v>
          </cell>
        </row>
        <row r="532">
          <cell r="AX532">
            <v>82891269.349999994</v>
          </cell>
          <cell r="AY532">
            <v>95049135.519999996</v>
          </cell>
          <cell r="AZ532">
            <v>28622126.070000019</v>
          </cell>
          <cell r="BA532">
            <v>0</v>
          </cell>
          <cell r="BB532">
            <v>0</v>
          </cell>
          <cell r="BD532">
            <v>103282000</v>
          </cell>
        </row>
        <row r="533">
          <cell r="AX533">
            <v>0</v>
          </cell>
          <cell r="AY533">
            <v>0</v>
          </cell>
          <cell r="AZ533">
            <v>0</v>
          </cell>
          <cell r="BA533">
            <v>0</v>
          </cell>
          <cell r="BB533">
            <v>619657.5</v>
          </cell>
          <cell r="BD533">
            <v>0</v>
          </cell>
        </row>
        <row r="534">
          <cell r="AX534">
            <v>140390932.41</v>
          </cell>
          <cell r="AY534">
            <v>133920725.78</v>
          </cell>
          <cell r="AZ534">
            <v>49592917.349999994</v>
          </cell>
          <cell r="BA534">
            <v>0</v>
          </cell>
          <cell r="BB534">
            <v>0</v>
          </cell>
          <cell r="BD534">
            <v>195131757.26666665</v>
          </cell>
        </row>
        <row r="535">
          <cell r="AX535">
            <v>14893626</v>
          </cell>
          <cell r="AY535">
            <v>17158102</v>
          </cell>
          <cell r="AZ535">
            <v>5131840</v>
          </cell>
          <cell r="BA535">
            <v>0</v>
          </cell>
          <cell r="BB535">
            <v>0</v>
          </cell>
          <cell r="BD535">
            <v>0</v>
          </cell>
        </row>
        <row r="536">
          <cell r="AX536">
            <v>964459</v>
          </cell>
          <cell r="AY536">
            <v>0</v>
          </cell>
          <cell r="AZ536">
            <v>1067768</v>
          </cell>
          <cell r="BA536">
            <v>0</v>
          </cell>
          <cell r="BB536">
            <v>0</v>
          </cell>
          <cell r="BD536">
            <v>7366000</v>
          </cell>
        </row>
        <row r="537">
          <cell r="AX537">
            <v>76024560.960000008</v>
          </cell>
          <cell r="AY537">
            <v>73864600.130000025</v>
          </cell>
          <cell r="AZ537">
            <v>37912907.589599997</v>
          </cell>
          <cell r="BA537">
            <v>0</v>
          </cell>
          <cell r="BB537">
            <v>0</v>
          </cell>
          <cell r="BD537">
            <v>62070000</v>
          </cell>
        </row>
        <row r="538">
          <cell r="AX538">
            <v>24786300</v>
          </cell>
          <cell r="AY538">
            <v>24786300</v>
          </cell>
          <cell r="AZ538">
            <v>8262100</v>
          </cell>
          <cell r="BA538">
            <v>0</v>
          </cell>
          <cell r="BB538">
            <v>0</v>
          </cell>
          <cell r="BD538">
            <v>4400000</v>
          </cell>
        </row>
        <row r="539">
          <cell r="AX539">
            <v>0</v>
          </cell>
          <cell r="AY539">
            <v>0</v>
          </cell>
          <cell r="AZ539">
            <v>0</v>
          </cell>
          <cell r="BA539">
            <v>0</v>
          </cell>
          <cell r="BB539">
            <v>0</v>
          </cell>
          <cell r="BD539">
            <v>0</v>
          </cell>
        </row>
        <row r="540">
          <cell r="AX540">
            <v>15510431.680000003</v>
          </cell>
          <cell r="AY540">
            <v>15509964.57</v>
          </cell>
          <cell r="AZ540">
            <v>5169988.1900000004</v>
          </cell>
          <cell r="BA540">
            <v>0</v>
          </cell>
          <cell r="BB540">
            <v>0</v>
          </cell>
          <cell r="BD540">
            <v>0</v>
          </cell>
        </row>
        <row r="541">
          <cell r="AX541">
            <v>275853828</v>
          </cell>
          <cell r="AY541">
            <v>363789763.53999996</v>
          </cell>
          <cell r="AZ541">
            <v>242112782.45999998</v>
          </cell>
          <cell r="BA541">
            <v>0</v>
          </cell>
          <cell r="BB541">
            <v>0</v>
          </cell>
          <cell r="BD541">
            <v>0</v>
          </cell>
        </row>
        <row r="542">
          <cell r="AX542">
            <v>1641943.31</v>
          </cell>
          <cell r="AY542">
            <v>2177193.96</v>
          </cell>
          <cell r="AZ542">
            <v>1070481.3600000001</v>
          </cell>
          <cell r="BA542">
            <v>0</v>
          </cell>
          <cell r="BB542">
            <v>0</v>
          </cell>
          <cell r="BD542">
            <v>329078865.315</v>
          </cell>
        </row>
        <row r="543">
          <cell r="AX543">
            <v>1029707854.5699998</v>
          </cell>
          <cell r="AY543">
            <v>1148728288.8899999</v>
          </cell>
          <cell r="AZ543">
            <v>611110728.65960002</v>
          </cell>
          <cell r="BA543">
            <v>0</v>
          </cell>
          <cell r="BB543">
            <v>0</v>
          </cell>
          <cell r="BD543">
            <v>997119171.3488667</v>
          </cell>
        </row>
        <row r="544">
          <cell r="AX544">
            <v>0</v>
          </cell>
          <cell r="AY544">
            <v>0</v>
          </cell>
          <cell r="AZ544">
            <v>0</v>
          </cell>
          <cell r="BA544">
            <v>0</v>
          </cell>
          <cell r="BB544">
            <v>0</v>
          </cell>
          <cell r="BD544">
            <v>0</v>
          </cell>
        </row>
        <row r="545">
          <cell r="AX545">
            <v>0</v>
          </cell>
          <cell r="AY545">
            <v>0</v>
          </cell>
          <cell r="AZ545">
            <v>0</v>
          </cell>
          <cell r="BA545">
            <v>0</v>
          </cell>
          <cell r="BB545">
            <v>33294747.771026887</v>
          </cell>
          <cell r="BD545">
            <v>0</v>
          </cell>
        </row>
        <row r="546">
          <cell r="AX546">
            <v>0</v>
          </cell>
          <cell r="AY546">
            <v>0</v>
          </cell>
          <cell r="AZ546">
            <v>4176000</v>
          </cell>
          <cell r="BA546">
            <v>0</v>
          </cell>
          <cell r="BB546">
            <v>0</v>
          </cell>
          <cell r="BD546">
            <v>0</v>
          </cell>
        </row>
        <row r="547">
          <cell r="AX547">
            <v>0</v>
          </cell>
          <cell r="AY547">
            <v>0</v>
          </cell>
          <cell r="AZ547">
            <v>0</v>
          </cell>
          <cell r="BA547">
            <v>0</v>
          </cell>
          <cell r="BB547">
            <v>0</v>
          </cell>
          <cell r="BD547">
            <v>0</v>
          </cell>
        </row>
        <row r="548">
          <cell r="AX548">
            <v>0</v>
          </cell>
          <cell r="AY548">
            <v>0</v>
          </cell>
          <cell r="AZ548">
            <v>0</v>
          </cell>
          <cell r="BA548">
            <v>0</v>
          </cell>
          <cell r="BB548">
            <v>0</v>
          </cell>
          <cell r="BD548">
            <v>0</v>
          </cell>
        </row>
        <row r="549">
          <cell r="AX549">
            <v>0</v>
          </cell>
          <cell r="AY549">
            <v>0</v>
          </cell>
          <cell r="AZ549">
            <v>0</v>
          </cell>
          <cell r="BA549">
            <v>0</v>
          </cell>
          <cell r="BB549">
            <v>-4176000</v>
          </cell>
          <cell r="BD549">
            <v>0</v>
          </cell>
        </row>
        <row r="550">
          <cell r="AX550">
            <v>2402400</v>
          </cell>
          <cell r="AY550">
            <v>2772000</v>
          </cell>
          <cell r="AZ550">
            <v>1817200</v>
          </cell>
          <cell r="BA550">
            <v>0</v>
          </cell>
          <cell r="BB550">
            <v>-4176000</v>
          </cell>
          <cell r="BD550">
            <v>0</v>
          </cell>
        </row>
        <row r="551">
          <cell r="AX551">
            <v>2402400</v>
          </cell>
          <cell r="AY551">
            <v>2772000</v>
          </cell>
          <cell r="AZ551">
            <v>5993200</v>
          </cell>
          <cell r="BA551">
            <v>0</v>
          </cell>
          <cell r="BB551">
            <v>-634000</v>
          </cell>
        </row>
        <row r="552">
          <cell r="AX552">
            <v>1032110254.5699998</v>
          </cell>
          <cell r="AY552">
            <v>1151500288.8899999</v>
          </cell>
          <cell r="AZ552">
            <v>617103928.65960002</v>
          </cell>
          <cell r="BA552">
            <v>0</v>
          </cell>
          <cell r="BB552">
            <v>1431063797.6557069</v>
          </cell>
          <cell r="BD552">
            <v>997119171.3488667</v>
          </cell>
        </row>
      </sheetData>
      <sheetData sheetId="16" refreshError="1"/>
      <sheetData sheetId="17" refreshError="1">
        <row r="6">
          <cell r="M6">
            <v>1029041.3799999999</v>
          </cell>
          <cell r="AN6">
            <v>204277.44039999999</v>
          </cell>
          <cell r="AQ6">
            <v>24000</v>
          </cell>
          <cell r="AT6">
            <v>165000</v>
          </cell>
          <cell r="BL6">
            <v>24764.700799999999</v>
          </cell>
          <cell r="BV6">
            <v>47066.45</v>
          </cell>
          <cell r="BX6">
            <v>27621.003599999996</v>
          </cell>
          <cell r="CG6">
            <v>247948.79359999998</v>
          </cell>
          <cell r="CH6">
            <v>19948.52</v>
          </cell>
          <cell r="CO6">
            <v>33310</v>
          </cell>
          <cell r="CP6">
            <v>316789.03999999992</v>
          </cell>
          <cell r="CS6">
            <v>46771.199999999997</v>
          </cell>
          <cell r="CT6">
            <v>1855.9999999999998</v>
          </cell>
          <cell r="DQ6">
            <v>53585.974999999999</v>
          </cell>
          <cell r="DU6">
            <v>19212.2912</v>
          </cell>
          <cell r="DX6">
            <v>110439.81839999999</v>
          </cell>
          <cell r="DY6">
            <v>31851.279999999999</v>
          </cell>
          <cell r="EI6">
            <v>42727.509599999998</v>
          </cell>
          <cell r="EJ6">
            <v>24444.679999999997</v>
          </cell>
          <cell r="EO6">
            <v>23870.015999999996</v>
          </cell>
          <cell r="ER6">
            <v>160050.8492</v>
          </cell>
          <cell r="ES6">
            <v>3248</v>
          </cell>
          <cell r="FG6">
            <v>160722.63999999998</v>
          </cell>
          <cell r="FI6">
            <v>27835.359999999997</v>
          </cell>
          <cell r="FJ6">
            <v>3185.2439999999992</v>
          </cell>
          <cell r="FP6">
            <v>86519.76</v>
          </cell>
          <cell r="FV6">
            <v>176980.17919999998</v>
          </cell>
          <cell r="FY6">
            <v>107558.27229187552</v>
          </cell>
          <cell r="GC6">
            <v>30000</v>
          </cell>
          <cell r="GK6">
            <v>13687.999999999998</v>
          </cell>
          <cell r="GL6">
            <v>736591.65960000001</v>
          </cell>
          <cell r="GM6">
            <v>13687.999999999998</v>
          </cell>
          <cell r="GP6">
            <v>237466.52319999997</v>
          </cell>
          <cell r="GT6">
            <v>21752.32</v>
          </cell>
          <cell r="GX6">
            <v>174595.57879999999</v>
          </cell>
          <cell r="GY6">
            <v>26836.623199999998</v>
          </cell>
          <cell r="GZ6">
            <v>174595.57879999999</v>
          </cell>
          <cell r="HG6">
            <v>319227.08159999998</v>
          </cell>
          <cell r="HK6">
            <v>344827.45</v>
          </cell>
          <cell r="HZ6">
            <v>966102.42720000003</v>
          </cell>
          <cell r="ID6">
            <v>1149793.9487999999</v>
          </cell>
          <cell r="IL6">
            <v>170133.72</v>
          </cell>
          <cell r="IS6">
            <v>103996.31999999999</v>
          </cell>
          <cell r="JC6">
            <v>70624.28</v>
          </cell>
          <cell r="JD6">
            <v>1173696.2127999999</v>
          </cell>
          <cell r="JE6">
            <v>516426.33919999999</v>
          </cell>
          <cell r="JH6">
            <v>5500</v>
          </cell>
          <cell r="JI6">
            <v>70624.28</v>
          </cell>
          <cell r="JP6">
            <v>251940.26079999999</v>
          </cell>
          <cell r="JZ6">
            <v>34968.199999999997</v>
          </cell>
          <cell r="KA6">
            <v>45932.52</v>
          </cell>
          <cell r="KC6">
            <v>54333.147199999992</v>
          </cell>
          <cell r="KD6">
            <v>259948.576</v>
          </cell>
          <cell r="KK6">
            <v>162400</v>
          </cell>
          <cell r="KL6">
            <v>954721.79479999992</v>
          </cell>
          <cell r="KM6">
            <v>111556.5156</v>
          </cell>
          <cell r="KW6">
            <v>436710.99999999994</v>
          </cell>
          <cell r="LD6">
            <v>49415.338799999998</v>
          </cell>
          <cell r="LP6">
            <v>178087.84</v>
          </cell>
          <cell r="LR6">
            <v>517579.24</v>
          </cell>
          <cell r="MA6">
            <v>58024.6</v>
          </cell>
          <cell r="MD6">
            <v>333125.78399999999</v>
          </cell>
          <cell r="MT6">
            <v>13249.519999999999</v>
          </cell>
          <cell r="MU6">
            <v>161990.51999999999</v>
          </cell>
          <cell r="ND6">
            <v>355418.19999999995</v>
          </cell>
          <cell r="NE6">
            <v>284361.24</v>
          </cell>
          <cell r="NI6">
            <v>27511.186399999999</v>
          </cell>
          <cell r="NR6">
            <v>46980</v>
          </cell>
          <cell r="NS6">
            <v>534187</v>
          </cell>
          <cell r="NU6">
            <v>21251.199999999997</v>
          </cell>
          <cell r="NV6">
            <v>244967.74439999997</v>
          </cell>
          <cell r="NW6">
            <v>227568.8</v>
          </cell>
          <cell r="NX6">
            <v>459520</v>
          </cell>
          <cell r="OC6">
            <v>46179.6</v>
          </cell>
          <cell r="OE6">
            <v>22182.1</v>
          </cell>
          <cell r="OH6">
            <v>31725.002399999998</v>
          </cell>
          <cell r="OI6">
            <v>69350.599999999991</v>
          </cell>
          <cell r="OK6">
            <v>18031.921600000001</v>
          </cell>
          <cell r="OL6">
            <v>46179.6</v>
          </cell>
          <cell r="OQ6">
            <v>315520</v>
          </cell>
          <cell r="OX6">
            <v>380712</v>
          </cell>
          <cell r="OY6">
            <v>233720.23359999998</v>
          </cell>
        </row>
        <row r="164">
          <cell r="I164">
            <v>647532996</v>
          </cell>
          <cell r="AA164">
            <v>5643383.7599999998</v>
          </cell>
          <cell r="AX164">
            <v>801572058.38560009</v>
          </cell>
          <cell r="AY164">
            <v>41329234</v>
          </cell>
          <cell r="BB164">
            <v>0</v>
          </cell>
          <cell r="BI164">
            <v>109708780.59999999</v>
          </cell>
          <cell r="BO164">
            <v>799255080</v>
          </cell>
          <cell r="BW164">
            <v>290000000</v>
          </cell>
          <cell r="BY164">
            <v>63649200</v>
          </cell>
          <cell r="BZ164">
            <v>10579200</v>
          </cell>
          <cell r="CD164">
            <v>30623999.999999996</v>
          </cell>
          <cell r="CI164">
            <v>55162639.999999993</v>
          </cell>
          <cell r="CL164">
            <v>1043837600</v>
          </cell>
          <cell r="CX164">
            <v>3445800</v>
          </cell>
          <cell r="DG164">
            <v>3011205071.3280001</v>
          </cell>
          <cell r="DJ164">
            <v>141952512.95999998</v>
          </cell>
          <cell r="DK164">
            <v>73846847.382799998</v>
          </cell>
          <cell r="DL164">
            <v>4340414.8000000007</v>
          </cell>
          <cell r="DM164">
            <v>115527415.99999999</v>
          </cell>
          <cell r="DP164">
            <v>571184000</v>
          </cell>
          <cell r="DT164">
            <v>194722426.00599998</v>
          </cell>
          <cell r="DZ164">
            <v>24677849.999200001</v>
          </cell>
          <cell r="ED164">
            <v>18950000.0504</v>
          </cell>
          <cell r="EE164">
            <v>9744000</v>
          </cell>
          <cell r="EF164">
            <v>18950000.0504</v>
          </cell>
          <cell r="EK164">
            <v>19431160</v>
          </cell>
          <cell r="EL164">
            <v>1893232689.0003998</v>
          </cell>
          <cell r="EP164">
            <v>92178240</v>
          </cell>
          <cell r="EQ164">
            <v>253463746.79999998</v>
          </cell>
          <cell r="EW164">
            <v>19093600</v>
          </cell>
          <cell r="EZ164">
            <v>253344000</v>
          </cell>
          <cell r="FA164">
            <v>131605479.99999999</v>
          </cell>
          <cell r="FH164">
            <v>16239071.999999998</v>
          </cell>
          <cell r="FO164">
            <v>1332082584</v>
          </cell>
          <cell r="GB164">
            <v>307347649.19999999</v>
          </cell>
          <cell r="GF164">
            <v>101140864</v>
          </cell>
          <cell r="GU164">
            <v>70483920</v>
          </cell>
          <cell r="HC164">
            <v>260999999.99999997</v>
          </cell>
          <cell r="HD164">
            <v>1380400000</v>
          </cell>
          <cell r="HL164">
            <v>126994479.99999999</v>
          </cell>
          <cell r="HN164">
            <v>890434386.39999986</v>
          </cell>
          <cell r="HP164">
            <v>187430311.79999998</v>
          </cell>
          <cell r="HQ164">
            <v>238521983.99999997</v>
          </cell>
          <cell r="HR164">
            <v>126994479.99999999</v>
          </cell>
          <cell r="HU164">
            <v>1012795975.64</v>
          </cell>
          <cell r="HV164">
            <v>187430311.79999998</v>
          </cell>
          <cell r="HY164">
            <v>230359830</v>
          </cell>
          <cell r="IH164">
            <v>132939708.76185998</v>
          </cell>
          <cell r="II164">
            <v>20880000</v>
          </cell>
          <cell r="IJ164">
            <v>10000000</v>
          </cell>
          <cell r="IK164">
            <v>5000000</v>
          </cell>
          <cell r="IT164">
            <v>57158860.799999997</v>
          </cell>
          <cell r="IX164">
            <v>51678000</v>
          </cell>
          <cell r="IY164">
            <v>43848000</v>
          </cell>
          <cell r="IZ164">
            <v>44191648.248400003</v>
          </cell>
          <cell r="JL164">
            <v>113784000.95999999</v>
          </cell>
          <cell r="JM164">
            <v>406874640</v>
          </cell>
          <cell r="JQ164">
            <v>1014802799.9999999</v>
          </cell>
          <cell r="JR164">
            <v>113784000.95999999</v>
          </cell>
          <cell r="JT164">
            <v>25832736</v>
          </cell>
          <cell r="JU164">
            <v>18580202.559999999</v>
          </cell>
          <cell r="JV164">
            <v>16182000</v>
          </cell>
          <cell r="JW164">
            <v>1014802799.9999999</v>
          </cell>
          <cell r="KB164">
            <v>260999999.99999997</v>
          </cell>
          <cell r="KG164">
            <v>115426580</v>
          </cell>
          <cell r="KJ164">
            <v>91612876.716207981</v>
          </cell>
          <cell r="KS164">
            <v>492017479.99999994</v>
          </cell>
          <cell r="KT164">
            <v>25036220</v>
          </cell>
          <cell r="KU164">
            <v>318231558</v>
          </cell>
          <cell r="LG164">
            <v>99605952</v>
          </cell>
          <cell r="LI164">
            <v>720127583.55999994</v>
          </cell>
          <cell r="LO164">
            <v>55679999.999999993</v>
          </cell>
          <cell r="LQ164">
            <v>336125881.29319996</v>
          </cell>
          <cell r="MH164">
            <v>113227599.99999999</v>
          </cell>
          <cell r="MS164">
            <v>13210776</v>
          </cell>
          <cell r="NM164">
            <v>41222253.997599997</v>
          </cell>
          <cell r="NY164">
            <v>76734000</v>
          </cell>
          <cell r="NZ164">
            <v>359755669.67999995</v>
          </cell>
          <cell r="OD164">
            <v>115671218.88</v>
          </cell>
          <cell r="OJ164">
            <v>156823435.72</v>
          </cell>
          <cell r="OR164">
            <v>40321600</v>
          </cell>
          <cell r="OU164">
            <v>251778997.98279995</v>
          </cell>
        </row>
        <row r="349">
          <cell r="A349">
            <v>1.2981499999999999</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uperado_Hoja1"/>
      <sheetName val="Acumulado"/>
      <sheetName val="Axo_Ejec"/>
      <sheetName val="Contratos"/>
      <sheetName val="PagosContrat"/>
      <sheetName val="DetalladoSW"/>
      <sheetName val="PorSG"/>
      <sheetName val="Por3 "/>
      <sheetName val="Resumen"/>
      <sheetName val="Resumen(2)"/>
      <sheetName val="Telmex"/>
      <sheetName val="PYG0003"/>
    </sheetNames>
    <sheetDataSet>
      <sheetData sheetId="0" refreshError="1"/>
      <sheetData sheetId="1" refreshError="1"/>
      <sheetData sheetId="2">
        <row r="292">
          <cell r="A292">
            <v>8259</v>
          </cell>
          <cell r="AU292">
            <v>52418545</v>
          </cell>
        </row>
        <row r="293">
          <cell r="A293">
            <v>8259</v>
          </cell>
          <cell r="AU293">
            <v>0</v>
          </cell>
        </row>
        <row r="294">
          <cell r="A294" t="str">
            <v>Total Cuenta 519025 - Código 8259</v>
          </cell>
          <cell r="AU294">
            <v>52418545</v>
          </cell>
        </row>
        <row r="295">
          <cell r="A295" t="str">
            <v>8058-ST</v>
          </cell>
          <cell r="AU295">
            <v>56743366</v>
          </cell>
        </row>
        <row r="296">
          <cell r="A296" t="str">
            <v>8058-ST</v>
          </cell>
          <cell r="AU296">
            <v>0</v>
          </cell>
        </row>
        <row r="297">
          <cell r="A297" t="str">
            <v>Total DTIN-ST</v>
          </cell>
          <cell r="AU297">
            <v>56743366</v>
          </cell>
        </row>
        <row r="298">
          <cell r="A298" t="str">
            <v>8058-UPCI</v>
          </cell>
          <cell r="AU298">
            <v>544627399.68000007</v>
          </cell>
        </row>
        <row r="299">
          <cell r="A299" t="str">
            <v>8058-UPCI</v>
          </cell>
          <cell r="AU299">
            <v>0</v>
          </cell>
        </row>
        <row r="300">
          <cell r="A300" t="str">
            <v>Total UPCI</v>
          </cell>
          <cell r="AU300">
            <v>544627399.68000007</v>
          </cell>
        </row>
        <row r="301">
          <cell r="A301" t="str">
            <v>Total Cuenta 5190956 - Código 8058</v>
          </cell>
          <cell r="AU301">
            <v>601370765.68000007</v>
          </cell>
        </row>
        <row r="302">
          <cell r="A302" t="str">
            <v>TarCos</v>
          </cell>
          <cell r="AU302">
            <v>182018955.81</v>
          </cell>
        </row>
        <row r="303">
          <cell r="A303" t="str">
            <v>TarCos</v>
          </cell>
          <cell r="AU303">
            <v>0</v>
          </cell>
        </row>
        <row r="304">
          <cell r="A304" t="str">
            <v>Total Cuenta 5194204</v>
          </cell>
          <cell r="AU304">
            <v>182018955.81</v>
          </cell>
        </row>
        <row r="305">
          <cell r="A305" t="str">
            <v>TOTAL GASTOS A CARGO DE LA SG-INF</v>
          </cell>
          <cell r="AU305">
            <v>13458238243.130001</v>
          </cell>
        </row>
        <row r="306">
          <cell r="A306">
            <v>6102</v>
          </cell>
          <cell r="AU306">
            <v>3242200</v>
          </cell>
        </row>
        <row r="307">
          <cell r="A307">
            <v>6102</v>
          </cell>
          <cell r="AU307">
            <v>0</v>
          </cell>
        </row>
        <row r="308">
          <cell r="A308" t="str">
            <v>Total Cuenta 513095 - Código 6102</v>
          </cell>
          <cell r="AU308">
            <v>3242200</v>
          </cell>
        </row>
        <row r="309">
          <cell r="A309">
            <v>6325</v>
          </cell>
          <cell r="AU309">
            <v>0</v>
          </cell>
        </row>
        <row r="310">
          <cell r="A310">
            <v>6325</v>
          </cell>
          <cell r="AU310">
            <v>0</v>
          </cell>
        </row>
        <row r="311">
          <cell r="A311" t="str">
            <v>Total Cuenta 512066 - Código 6325</v>
          </cell>
          <cell r="AU311">
            <v>0</v>
          </cell>
        </row>
        <row r="312">
          <cell r="A312">
            <v>8077</v>
          </cell>
          <cell r="AU312">
            <v>238667</v>
          </cell>
        </row>
        <row r="313">
          <cell r="A313">
            <v>8077</v>
          </cell>
          <cell r="AU313">
            <v>143200</v>
          </cell>
        </row>
        <row r="314">
          <cell r="A314">
            <v>8077</v>
          </cell>
          <cell r="AU314">
            <v>4296000</v>
          </cell>
        </row>
        <row r="315">
          <cell r="A315">
            <v>8077</v>
          </cell>
          <cell r="AU315">
            <v>3132500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list"/>
      <sheetName val="Hoja1"/>
    </sheetNames>
    <sheetDataSet>
      <sheetData sheetId="0"/>
      <sheetData sheetId="1">
        <row r="15">
          <cell r="A15" t="str">
            <v>Linea Recta</v>
          </cell>
        </row>
        <row r="16">
          <cell r="A16" t="str">
            <v>Suma de Digitos</v>
          </cell>
        </row>
        <row r="17">
          <cell r="A17" t="str">
            <v>Horas de trabajo</v>
          </cell>
        </row>
        <row r="18">
          <cell r="A18" t="str">
            <v>Decreciente</v>
          </cell>
        </row>
        <row r="21">
          <cell r="A21" t="str">
            <v>Si</v>
          </cell>
        </row>
        <row r="22">
          <cell r="A22" t="str">
            <v>No</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list"/>
      <sheetName val="Hoja1"/>
      <sheetName val="CENTROS DE COSTOS"/>
      <sheetName val="CUENTAS"/>
      <sheetName val="PROYECTOS"/>
      <sheetName val="UEN"/>
    </sheetNames>
    <sheetDataSet>
      <sheetData sheetId="0"/>
      <sheetData sheetId="1">
        <row r="15">
          <cell r="A15" t="str">
            <v>Linea Recta</v>
          </cell>
        </row>
        <row r="16">
          <cell r="A16" t="str">
            <v>Suma de Digitos</v>
          </cell>
        </row>
        <row r="17">
          <cell r="A17" t="str">
            <v>Horas de trabajo</v>
          </cell>
        </row>
        <row r="18">
          <cell r="A18" t="str">
            <v>Decreciente</v>
          </cell>
        </row>
        <row r="21">
          <cell r="A21" t="str">
            <v>Si</v>
          </cell>
        </row>
        <row r="22">
          <cell r="A22" t="str">
            <v>No</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customProperty" Target="../customProperty99.bin"/></Relationships>
</file>

<file path=xl/worksheets/_rels/sheet102.xml.rels><?xml version="1.0" encoding="UTF-8" standalone="yes"?>
<Relationships xmlns="http://schemas.openxmlformats.org/package/2006/relationships"><Relationship Id="rId1" Type="http://schemas.openxmlformats.org/officeDocument/2006/relationships/customProperty" Target="../customProperty100.bin"/></Relationships>
</file>

<file path=xl/worksheets/_rels/sheet103.xml.rels><?xml version="1.0" encoding="UTF-8" standalone="yes"?>
<Relationships xmlns="http://schemas.openxmlformats.org/package/2006/relationships"><Relationship Id="rId1" Type="http://schemas.openxmlformats.org/officeDocument/2006/relationships/customProperty" Target="../customProperty101.bin"/></Relationships>
</file>

<file path=xl/worksheets/_rels/sheet104.xml.rels><?xml version="1.0" encoding="UTF-8" standalone="yes"?>
<Relationships xmlns="http://schemas.openxmlformats.org/package/2006/relationships"><Relationship Id="rId2" Type="http://schemas.openxmlformats.org/officeDocument/2006/relationships/customProperty" Target="../customProperty102.bin"/><Relationship Id="rId1" Type="http://schemas.openxmlformats.org/officeDocument/2006/relationships/printerSettings" Target="../printerSettings/printerSettings95.bin"/></Relationships>
</file>

<file path=xl/worksheets/_rels/sheet105.xml.rels><?xml version="1.0" encoding="UTF-8" standalone="yes"?>
<Relationships xmlns="http://schemas.openxmlformats.org/package/2006/relationships"><Relationship Id="rId2" Type="http://schemas.openxmlformats.org/officeDocument/2006/relationships/customProperty" Target="../customProperty103.bin"/><Relationship Id="rId1" Type="http://schemas.openxmlformats.org/officeDocument/2006/relationships/printerSettings" Target="../printerSettings/printerSettings96.bin"/></Relationships>
</file>

<file path=xl/worksheets/_rels/sheet106.xml.rels><?xml version="1.0" encoding="UTF-8" standalone="yes"?>
<Relationships xmlns="http://schemas.openxmlformats.org/package/2006/relationships"><Relationship Id="rId2" Type="http://schemas.openxmlformats.org/officeDocument/2006/relationships/customProperty" Target="../customProperty104.bin"/><Relationship Id="rId1" Type="http://schemas.openxmlformats.org/officeDocument/2006/relationships/printerSettings" Target="../printerSettings/printerSettings97.bin"/></Relationships>
</file>

<file path=xl/worksheets/_rels/sheet107.xml.rels><?xml version="1.0" encoding="UTF-8" standalone="yes"?>
<Relationships xmlns="http://schemas.openxmlformats.org/package/2006/relationships"><Relationship Id="rId2" Type="http://schemas.openxmlformats.org/officeDocument/2006/relationships/customProperty" Target="../customProperty105.bin"/><Relationship Id="rId1" Type="http://schemas.openxmlformats.org/officeDocument/2006/relationships/printerSettings" Target="../printerSettings/printerSettings98.bin"/></Relationships>
</file>

<file path=xl/worksheets/_rels/sheet108.xml.rels><?xml version="1.0" encoding="UTF-8" standalone="yes"?>
<Relationships xmlns="http://schemas.openxmlformats.org/package/2006/relationships"><Relationship Id="rId2" Type="http://schemas.openxmlformats.org/officeDocument/2006/relationships/customProperty" Target="../customProperty106.bin"/><Relationship Id="rId1" Type="http://schemas.openxmlformats.org/officeDocument/2006/relationships/printerSettings" Target="../printerSettings/printerSettings99.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25.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26.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customProperty" Target="../customProperty27.bin"/><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28.bin"/><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customProperty" Target="../customProperty29.bin"/><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customProperty" Target="../customProperty30.bin"/></Relationships>
</file>

<file path=xl/worksheets/_rels/sheet31.xml.rels><?xml version="1.0" encoding="UTF-8" standalone="yes"?>
<Relationships xmlns="http://schemas.openxmlformats.org/package/2006/relationships"><Relationship Id="rId2" Type="http://schemas.openxmlformats.org/officeDocument/2006/relationships/customProperty" Target="../customProperty31.bin"/><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customProperty" Target="../customProperty32.bin"/><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customProperty" Target="../customProperty33.bin"/></Relationships>
</file>

<file path=xl/worksheets/_rels/sheet34.xml.rels><?xml version="1.0" encoding="UTF-8" standalone="yes"?>
<Relationships xmlns="http://schemas.openxmlformats.org/package/2006/relationships"><Relationship Id="rId2" Type="http://schemas.openxmlformats.org/officeDocument/2006/relationships/customProperty" Target="../customProperty34.bin"/><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2" Type="http://schemas.openxmlformats.org/officeDocument/2006/relationships/customProperty" Target="../customProperty35.bin"/><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2" Type="http://schemas.openxmlformats.org/officeDocument/2006/relationships/customProperty" Target="../customProperty36.bin"/><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2" Type="http://schemas.openxmlformats.org/officeDocument/2006/relationships/customProperty" Target="../customProperty37.bin"/><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2" Type="http://schemas.openxmlformats.org/officeDocument/2006/relationships/customProperty" Target="../customProperty38.bin"/><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2" Type="http://schemas.openxmlformats.org/officeDocument/2006/relationships/customProperty" Target="../customProperty39.bin"/><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ustomProperty" Target="../customProperty40.bin"/><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2" Type="http://schemas.openxmlformats.org/officeDocument/2006/relationships/customProperty" Target="../customProperty41.bin"/><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2" Type="http://schemas.openxmlformats.org/officeDocument/2006/relationships/customProperty" Target="../customProperty42.bin"/><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2" Type="http://schemas.openxmlformats.org/officeDocument/2006/relationships/customProperty" Target="../customProperty43.bin"/><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2" Type="http://schemas.openxmlformats.org/officeDocument/2006/relationships/customProperty" Target="../customProperty44.bin"/><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2" Type="http://schemas.openxmlformats.org/officeDocument/2006/relationships/customProperty" Target="../customProperty45.bin"/><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2" Type="http://schemas.openxmlformats.org/officeDocument/2006/relationships/customProperty" Target="../customProperty46.bin"/><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2" Type="http://schemas.openxmlformats.org/officeDocument/2006/relationships/customProperty" Target="../customProperty47.bin"/><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2" Type="http://schemas.openxmlformats.org/officeDocument/2006/relationships/customProperty" Target="../customProperty48.bin"/><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2" Type="http://schemas.openxmlformats.org/officeDocument/2006/relationships/customProperty" Target="../customProperty49.bin"/><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customProperty" Target="../customProperty50.bin"/><Relationship Id="rId1" Type="http://schemas.openxmlformats.org/officeDocument/2006/relationships/printerSettings" Target="../printerSettings/printerSettings48.bin"/></Relationships>
</file>

<file path=xl/worksheets/_rels/sheet51.xml.rels><?xml version="1.0" encoding="UTF-8" standalone="yes"?>
<Relationships xmlns="http://schemas.openxmlformats.org/package/2006/relationships"><Relationship Id="rId2" Type="http://schemas.openxmlformats.org/officeDocument/2006/relationships/customProperty" Target="../customProperty51.bin"/><Relationship Id="rId1" Type="http://schemas.openxmlformats.org/officeDocument/2006/relationships/printerSettings" Target="../printerSettings/printerSettings49.bin"/></Relationships>
</file>

<file path=xl/worksheets/_rels/sheet52.xml.rels><?xml version="1.0" encoding="UTF-8" standalone="yes"?>
<Relationships xmlns="http://schemas.openxmlformats.org/package/2006/relationships"><Relationship Id="rId2" Type="http://schemas.openxmlformats.org/officeDocument/2006/relationships/customProperty" Target="../customProperty52.bin"/><Relationship Id="rId1" Type="http://schemas.openxmlformats.org/officeDocument/2006/relationships/printerSettings" Target="../printerSettings/printerSettings50.bin"/></Relationships>
</file>

<file path=xl/worksheets/_rels/sheet53.xml.rels><?xml version="1.0" encoding="UTF-8" standalone="yes"?>
<Relationships xmlns="http://schemas.openxmlformats.org/package/2006/relationships"><Relationship Id="rId2" Type="http://schemas.openxmlformats.org/officeDocument/2006/relationships/customProperty" Target="../customProperty53.bin"/><Relationship Id="rId1" Type="http://schemas.openxmlformats.org/officeDocument/2006/relationships/printerSettings" Target="../printerSettings/printerSettings51.bin"/></Relationships>
</file>

<file path=xl/worksheets/_rels/sheet54.xml.rels><?xml version="1.0" encoding="UTF-8" standalone="yes"?>
<Relationships xmlns="http://schemas.openxmlformats.org/package/2006/relationships"><Relationship Id="rId2" Type="http://schemas.openxmlformats.org/officeDocument/2006/relationships/customProperty" Target="../customProperty54.bin"/><Relationship Id="rId1" Type="http://schemas.openxmlformats.org/officeDocument/2006/relationships/printerSettings" Target="../printerSettings/printerSettings52.bin"/></Relationships>
</file>

<file path=xl/worksheets/_rels/sheet55.xml.rels><?xml version="1.0" encoding="UTF-8" standalone="yes"?>
<Relationships xmlns="http://schemas.openxmlformats.org/package/2006/relationships"><Relationship Id="rId2" Type="http://schemas.openxmlformats.org/officeDocument/2006/relationships/customProperty" Target="../customProperty55.bin"/><Relationship Id="rId1" Type="http://schemas.openxmlformats.org/officeDocument/2006/relationships/printerSettings" Target="../printerSettings/printerSettings53.bin"/></Relationships>
</file>

<file path=xl/worksheets/_rels/sheet56.xml.rels><?xml version="1.0" encoding="UTF-8" standalone="yes"?>
<Relationships xmlns="http://schemas.openxmlformats.org/package/2006/relationships"><Relationship Id="rId2" Type="http://schemas.openxmlformats.org/officeDocument/2006/relationships/customProperty" Target="../customProperty56.bin"/><Relationship Id="rId1" Type="http://schemas.openxmlformats.org/officeDocument/2006/relationships/printerSettings" Target="../printerSettings/printerSettings54.bin"/></Relationships>
</file>

<file path=xl/worksheets/_rels/sheet57.xml.rels><?xml version="1.0" encoding="UTF-8" standalone="yes"?>
<Relationships xmlns="http://schemas.openxmlformats.org/package/2006/relationships"><Relationship Id="rId2" Type="http://schemas.openxmlformats.org/officeDocument/2006/relationships/customProperty" Target="../customProperty57.bin"/><Relationship Id="rId1" Type="http://schemas.openxmlformats.org/officeDocument/2006/relationships/printerSettings" Target="../printerSettings/printerSettings55.bin"/></Relationships>
</file>

<file path=xl/worksheets/_rels/sheet58.xml.rels><?xml version="1.0" encoding="UTF-8" standalone="yes"?>
<Relationships xmlns="http://schemas.openxmlformats.org/package/2006/relationships"><Relationship Id="rId2" Type="http://schemas.openxmlformats.org/officeDocument/2006/relationships/customProperty" Target="../customProperty58.bin"/><Relationship Id="rId1" Type="http://schemas.openxmlformats.org/officeDocument/2006/relationships/printerSettings" Target="../printerSettings/printerSettings56.bin"/></Relationships>
</file>

<file path=xl/worksheets/_rels/sheet59.xml.rels><?xml version="1.0" encoding="UTF-8" standalone="yes"?>
<Relationships xmlns="http://schemas.openxmlformats.org/package/2006/relationships"><Relationship Id="rId1" Type="http://schemas.openxmlformats.org/officeDocument/2006/relationships/customProperty" Target="../customProperty5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customProperty" Target="../customProperty60.bin"/><Relationship Id="rId1" Type="http://schemas.openxmlformats.org/officeDocument/2006/relationships/printerSettings" Target="../printerSettings/printerSettings57.bin"/></Relationships>
</file>

<file path=xl/worksheets/_rels/sheet61.xml.rels><?xml version="1.0" encoding="UTF-8" standalone="yes"?>
<Relationships xmlns="http://schemas.openxmlformats.org/package/2006/relationships"><Relationship Id="rId2" Type="http://schemas.openxmlformats.org/officeDocument/2006/relationships/customProperty" Target="../customProperty61.bin"/><Relationship Id="rId1" Type="http://schemas.openxmlformats.org/officeDocument/2006/relationships/printerSettings" Target="../printerSettings/printerSettings58.bin"/></Relationships>
</file>

<file path=xl/worksheets/_rels/sheet62.xml.rels><?xml version="1.0" encoding="UTF-8" standalone="yes"?>
<Relationships xmlns="http://schemas.openxmlformats.org/package/2006/relationships"><Relationship Id="rId2" Type="http://schemas.openxmlformats.org/officeDocument/2006/relationships/customProperty" Target="../customProperty62.bin"/><Relationship Id="rId1" Type="http://schemas.openxmlformats.org/officeDocument/2006/relationships/printerSettings" Target="../printerSettings/printerSettings59.bin"/></Relationships>
</file>

<file path=xl/worksheets/_rels/sheet63.xml.rels><?xml version="1.0" encoding="UTF-8" standalone="yes"?>
<Relationships xmlns="http://schemas.openxmlformats.org/package/2006/relationships"><Relationship Id="rId2" Type="http://schemas.openxmlformats.org/officeDocument/2006/relationships/customProperty" Target="../customProperty63.bin"/><Relationship Id="rId1" Type="http://schemas.openxmlformats.org/officeDocument/2006/relationships/printerSettings" Target="../printerSettings/printerSettings60.bin"/></Relationships>
</file>

<file path=xl/worksheets/_rels/sheet64.xml.rels><?xml version="1.0" encoding="UTF-8" standalone="yes"?>
<Relationships xmlns="http://schemas.openxmlformats.org/package/2006/relationships"><Relationship Id="rId2" Type="http://schemas.openxmlformats.org/officeDocument/2006/relationships/customProperty" Target="../customProperty64.bin"/><Relationship Id="rId1" Type="http://schemas.openxmlformats.org/officeDocument/2006/relationships/printerSettings" Target="../printerSettings/printerSettings61.bin"/></Relationships>
</file>

<file path=xl/worksheets/_rels/sheet65.xml.rels><?xml version="1.0" encoding="UTF-8" standalone="yes"?>
<Relationships xmlns="http://schemas.openxmlformats.org/package/2006/relationships"><Relationship Id="rId2" Type="http://schemas.openxmlformats.org/officeDocument/2006/relationships/customProperty" Target="../customProperty65.bin"/><Relationship Id="rId1" Type="http://schemas.openxmlformats.org/officeDocument/2006/relationships/printerSettings" Target="../printerSettings/printerSettings62.bin"/></Relationships>
</file>

<file path=xl/worksheets/_rels/sheet66.xml.rels><?xml version="1.0" encoding="UTF-8" standalone="yes"?>
<Relationships xmlns="http://schemas.openxmlformats.org/package/2006/relationships"><Relationship Id="rId2" Type="http://schemas.openxmlformats.org/officeDocument/2006/relationships/customProperty" Target="../customProperty66.bin"/><Relationship Id="rId1" Type="http://schemas.openxmlformats.org/officeDocument/2006/relationships/printerSettings" Target="../printerSettings/printerSettings63.bin"/></Relationships>
</file>

<file path=xl/worksheets/_rels/sheet67.xml.rels><?xml version="1.0" encoding="UTF-8" standalone="yes"?>
<Relationships xmlns="http://schemas.openxmlformats.org/package/2006/relationships"><Relationship Id="rId2" Type="http://schemas.openxmlformats.org/officeDocument/2006/relationships/customProperty" Target="../customProperty67.bin"/><Relationship Id="rId1" Type="http://schemas.openxmlformats.org/officeDocument/2006/relationships/printerSettings" Target="../printerSettings/printerSettings64.bin"/></Relationships>
</file>

<file path=xl/worksheets/_rels/sheet68.xml.rels><?xml version="1.0" encoding="UTF-8" standalone="yes"?>
<Relationships xmlns="http://schemas.openxmlformats.org/package/2006/relationships"><Relationship Id="rId2" Type="http://schemas.openxmlformats.org/officeDocument/2006/relationships/customProperty" Target="../customProperty68.bin"/><Relationship Id="rId1" Type="http://schemas.openxmlformats.org/officeDocument/2006/relationships/printerSettings" Target="../printerSettings/printerSettings65.bin"/></Relationships>
</file>

<file path=xl/worksheets/_rels/sheet69.xml.rels><?xml version="1.0" encoding="UTF-8" standalone="yes"?>
<Relationships xmlns="http://schemas.openxmlformats.org/package/2006/relationships"><Relationship Id="rId2" Type="http://schemas.openxmlformats.org/officeDocument/2006/relationships/customProperty" Target="../customProperty69.bin"/><Relationship Id="rId1" Type="http://schemas.openxmlformats.org/officeDocument/2006/relationships/printerSettings" Target="../printerSettings/printerSettings6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customProperty" Target="../customProperty70.bin"/><Relationship Id="rId1" Type="http://schemas.openxmlformats.org/officeDocument/2006/relationships/printerSettings" Target="../printerSettings/printerSettings67.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2.xml.rels><?xml version="1.0" encoding="UTF-8" standalone="yes"?>
<Relationships xmlns="http://schemas.openxmlformats.org/package/2006/relationships"><Relationship Id="rId2" Type="http://schemas.openxmlformats.org/officeDocument/2006/relationships/customProperty" Target="../customProperty71.bin"/><Relationship Id="rId1" Type="http://schemas.openxmlformats.org/officeDocument/2006/relationships/printerSettings" Target="../printerSettings/printerSettings69.bin"/></Relationships>
</file>

<file path=xl/worksheets/_rels/sheet73.xml.rels><?xml version="1.0" encoding="UTF-8" standalone="yes"?>
<Relationships xmlns="http://schemas.openxmlformats.org/package/2006/relationships"><Relationship Id="rId2" Type="http://schemas.openxmlformats.org/officeDocument/2006/relationships/customProperty" Target="../customProperty72.bin"/><Relationship Id="rId1" Type="http://schemas.openxmlformats.org/officeDocument/2006/relationships/printerSettings" Target="../printerSettings/printerSettings70.bin"/></Relationships>
</file>

<file path=xl/worksheets/_rels/sheet74.xml.rels><?xml version="1.0" encoding="UTF-8" standalone="yes"?>
<Relationships xmlns="http://schemas.openxmlformats.org/package/2006/relationships"><Relationship Id="rId2" Type="http://schemas.openxmlformats.org/officeDocument/2006/relationships/customProperty" Target="../customProperty73.bin"/><Relationship Id="rId1" Type="http://schemas.openxmlformats.org/officeDocument/2006/relationships/printerSettings" Target="../printerSettings/printerSettings71.bin"/></Relationships>
</file>

<file path=xl/worksheets/_rels/sheet75.xml.rels><?xml version="1.0" encoding="UTF-8" standalone="yes"?>
<Relationships xmlns="http://schemas.openxmlformats.org/package/2006/relationships"><Relationship Id="rId2" Type="http://schemas.openxmlformats.org/officeDocument/2006/relationships/customProperty" Target="../customProperty74.bin"/><Relationship Id="rId1" Type="http://schemas.openxmlformats.org/officeDocument/2006/relationships/printerSettings" Target="../printerSettings/printerSettings72.bin"/></Relationships>
</file>

<file path=xl/worksheets/_rels/sheet76.xml.rels><?xml version="1.0" encoding="UTF-8" standalone="yes"?>
<Relationships xmlns="http://schemas.openxmlformats.org/package/2006/relationships"><Relationship Id="rId1" Type="http://schemas.openxmlformats.org/officeDocument/2006/relationships/customProperty" Target="../customProperty75.bin"/></Relationships>
</file>

<file path=xl/worksheets/_rels/sheet77.xml.rels><?xml version="1.0" encoding="UTF-8" standalone="yes"?>
<Relationships xmlns="http://schemas.openxmlformats.org/package/2006/relationships"><Relationship Id="rId2" Type="http://schemas.openxmlformats.org/officeDocument/2006/relationships/customProperty" Target="../customProperty76.bin"/><Relationship Id="rId1" Type="http://schemas.openxmlformats.org/officeDocument/2006/relationships/printerSettings" Target="../printerSettings/printerSettings73.bin"/></Relationships>
</file>

<file path=xl/worksheets/_rels/sheet78.xml.rels><?xml version="1.0" encoding="UTF-8" standalone="yes"?>
<Relationships xmlns="http://schemas.openxmlformats.org/package/2006/relationships"><Relationship Id="rId2" Type="http://schemas.openxmlformats.org/officeDocument/2006/relationships/customProperty" Target="../customProperty77.bin"/><Relationship Id="rId1" Type="http://schemas.openxmlformats.org/officeDocument/2006/relationships/printerSettings" Target="../printerSettings/printerSettings74.bin"/></Relationships>
</file>

<file path=xl/worksheets/_rels/sheet79.xml.rels><?xml version="1.0" encoding="UTF-8" standalone="yes"?>
<Relationships xmlns="http://schemas.openxmlformats.org/package/2006/relationships"><Relationship Id="rId2" Type="http://schemas.openxmlformats.org/officeDocument/2006/relationships/customProperty" Target="../customProperty78.bin"/><Relationship Id="rId1" Type="http://schemas.openxmlformats.org/officeDocument/2006/relationships/printerSettings" Target="../printerSettings/printerSettings75.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customProperty" Target="../customProperty79.bin"/><Relationship Id="rId1" Type="http://schemas.openxmlformats.org/officeDocument/2006/relationships/printerSettings" Target="../printerSettings/printerSettings76.bin"/></Relationships>
</file>

<file path=xl/worksheets/_rels/sheet81.xml.rels><?xml version="1.0" encoding="UTF-8" standalone="yes"?>
<Relationships xmlns="http://schemas.openxmlformats.org/package/2006/relationships"><Relationship Id="rId2" Type="http://schemas.openxmlformats.org/officeDocument/2006/relationships/customProperty" Target="../customProperty80.bin"/><Relationship Id="rId1" Type="http://schemas.openxmlformats.org/officeDocument/2006/relationships/printerSettings" Target="../printerSettings/printerSettings77.bin"/></Relationships>
</file>

<file path=xl/worksheets/_rels/sheet82.xml.rels><?xml version="1.0" encoding="UTF-8" standalone="yes"?>
<Relationships xmlns="http://schemas.openxmlformats.org/package/2006/relationships"><Relationship Id="rId2" Type="http://schemas.openxmlformats.org/officeDocument/2006/relationships/customProperty" Target="../customProperty81.bin"/><Relationship Id="rId1" Type="http://schemas.openxmlformats.org/officeDocument/2006/relationships/printerSettings" Target="../printerSettings/printerSettings78.bin"/></Relationships>
</file>

<file path=xl/worksheets/_rels/sheet83.xml.rels><?xml version="1.0" encoding="UTF-8" standalone="yes"?>
<Relationships xmlns="http://schemas.openxmlformats.org/package/2006/relationships"><Relationship Id="rId2" Type="http://schemas.openxmlformats.org/officeDocument/2006/relationships/customProperty" Target="../customProperty82.bin"/><Relationship Id="rId1" Type="http://schemas.openxmlformats.org/officeDocument/2006/relationships/printerSettings" Target="../printerSettings/printerSettings79.bin"/></Relationships>
</file>

<file path=xl/worksheets/_rels/sheet84.xml.rels><?xml version="1.0" encoding="UTF-8" standalone="yes"?>
<Relationships xmlns="http://schemas.openxmlformats.org/package/2006/relationships"><Relationship Id="rId2" Type="http://schemas.openxmlformats.org/officeDocument/2006/relationships/customProperty" Target="../customProperty83.bin"/><Relationship Id="rId1" Type="http://schemas.openxmlformats.org/officeDocument/2006/relationships/printerSettings" Target="../printerSettings/printerSettings80.bin"/></Relationships>
</file>

<file path=xl/worksheets/_rels/sheet85.xml.rels><?xml version="1.0" encoding="UTF-8" standalone="yes"?>
<Relationships xmlns="http://schemas.openxmlformats.org/package/2006/relationships"><Relationship Id="rId2" Type="http://schemas.openxmlformats.org/officeDocument/2006/relationships/customProperty" Target="../customProperty84.bin"/><Relationship Id="rId1" Type="http://schemas.openxmlformats.org/officeDocument/2006/relationships/printerSettings" Target="../printerSettings/printerSettings81.bin"/></Relationships>
</file>

<file path=xl/worksheets/_rels/sheet86.xml.rels><?xml version="1.0" encoding="UTF-8" standalone="yes"?>
<Relationships xmlns="http://schemas.openxmlformats.org/package/2006/relationships"><Relationship Id="rId2" Type="http://schemas.openxmlformats.org/officeDocument/2006/relationships/customProperty" Target="../customProperty85.bin"/><Relationship Id="rId1" Type="http://schemas.openxmlformats.org/officeDocument/2006/relationships/printerSettings" Target="../printerSettings/printerSettings82.bin"/></Relationships>
</file>

<file path=xl/worksheets/_rels/sheet87.xml.rels><?xml version="1.0" encoding="UTF-8" standalone="yes"?>
<Relationships xmlns="http://schemas.openxmlformats.org/package/2006/relationships"><Relationship Id="rId2" Type="http://schemas.openxmlformats.org/officeDocument/2006/relationships/customProperty" Target="../customProperty86.bin"/><Relationship Id="rId1" Type="http://schemas.openxmlformats.org/officeDocument/2006/relationships/printerSettings" Target="../printerSettings/printerSettings83.bin"/></Relationships>
</file>

<file path=xl/worksheets/_rels/sheet88.xml.rels><?xml version="1.0" encoding="UTF-8" standalone="yes"?>
<Relationships xmlns="http://schemas.openxmlformats.org/package/2006/relationships"><Relationship Id="rId2" Type="http://schemas.openxmlformats.org/officeDocument/2006/relationships/customProperty" Target="../customProperty87.bin"/><Relationship Id="rId1" Type="http://schemas.openxmlformats.org/officeDocument/2006/relationships/printerSettings" Target="../printerSettings/printerSettings84.bin"/></Relationships>
</file>

<file path=xl/worksheets/_rels/sheet89.xml.rels><?xml version="1.0" encoding="UTF-8" standalone="yes"?>
<Relationships xmlns="http://schemas.openxmlformats.org/package/2006/relationships"><Relationship Id="rId2" Type="http://schemas.openxmlformats.org/officeDocument/2006/relationships/customProperty" Target="../customProperty88.bin"/><Relationship Id="rId1" Type="http://schemas.openxmlformats.org/officeDocument/2006/relationships/printerSettings" Target="../printerSettings/printerSettings85.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customProperty" Target="../customProperty89.bin"/><Relationship Id="rId1" Type="http://schemas.openxmlformats.org/officeDocument/2006/relationships/printerSettings" Target="../printerSettings/printerSettings86.bin"/></Relationships>
</file>

<file path=xl/worksheets/_rels/sheet91.xml.rels><?xml version="1.0" encoding="UTF-8" standalone="yes"?>
<Relationships xmlns="http://schemas.openxmlformats.org/package/2006/relationships"><Relationship Id="rId2" Type="http://schemas.openxmlformats.org/officeDocument/2006/relationships/customProperty" Target="../customProperty90.bin"/><Relationship Id="rId1" Type="http://schemas.openxmlformats.org/officeDocument/2006/relationships/printerSettings" Target="../printerSettings/printerSettings87.bin"/></Relationships>
</file>

<file path=xl/worksheets/_rels/sheet92.xml.rels><?xml version="1.0" encoding="UTF-8" standalone="yes"?>
<Relationships xmlns="http://schemas.openxmlformats.org/package/2006/relationships"><Relationship Id="rId2" Type="http://schemas.openxmlformats.org/officeDocument/2006/relationships/customProperty" Target="../customProperty91.bin"/><Relationship Id="rId1" Type="http://schemas.openxmlformats.org/officeDocument/2006/relationships/printerSettings" Target="../printerSettings/printerSettings88.bin"/></Relationships>
</file>

<file path=xl/worksheets/_rels/sheet93.xml.rels><?xml version="1.0" encoding="UTF-8" standalone="yes"?>
<Relationships xmlns="http://schemas.openxmlformats.org/package/2006/relationships"><Relationship Id="rId2" Type="http://schemas.openxmlformats.org/officeDocument/2006/relationships/customProperty" Target="../customProperty92.bin"/><Relationship Id="rId1" Type="http://schemas.openxmlformats.org/officeDocument/2006/relationships/printerSettings" Target="../printerSettings/printerSettings89.bin"/></Relationships>
</file>

<file path=xl/worksheets/_rels/sheet94.xml.rels><?xml version="1.0" encoding="UTF-8" standalone="yes"?>
<Relationships xmlns="http://schemas.openxmlformats.org/package/2006/relationships"><Relationship Id="rId2" Type="http://schemas.openxmlformats.org/officeDocument/2006/relationships/customProperty" Target="../customProperty93.bin"/><Relationship Id="rId1" Type="http://schemas.openxmlformats.org/officeDocument/2006/relationships/printerSettings" Target="../printerSettings/printerSettings90.bin"/></Relationships>
</file>

<file path=xl/worksheets/_rels/sheet95.xml.rels><?xml version="1.0" encoding="UTF-8" standalone="yes"?>
<Relationships xmlns="http://schemas.openxmlformats.org/package/2006/relationships"><Relationship Id="rId2" Type="http://schemas.openxmlformats.org/officeDocument/2006/relationships/customProperty" Target="../customProperty94.bin"/><Relationship Id="rId1" Type="http://schemas.openxmlformats.org/officeDocument/2006/relationships/printerSettings" Target="../printerSettings/printerSettings91.bin"/></Relationships>
</file>

<file path=xl/worksheets/_rels/sheet96.xml.rels><?xml version="1.0" encoding="UTF-8" standalone="yes"?>
<Relationships xmlns="http://schemas.openxmlformats.org/package/2006/relationships"><Relationship Id="rId2" Type="http://schemas.openxmlformats.org/officeDocument/2006/relationships/customProperty" Target="../customProperty95.bin"/><Relationship Id="rId1" Type="http://schemas.openxmlformats.org/officeDocument/2006/relationships/printerSettings" Target="../printerSettings/printerSettings92.bin"/></Relationships>
</file>

<file path=xl/worksheets/_rels/sheet97.xml.rels><?xml version="1.0" encoding="UTF-8" standalone="yes"?>
<Relationships xmlns="http://schemas.openxmlformats.org/package/2006/relationships"><Relationship Id="rId1" Type="http://schemas.openxmlformats.org/officeDocument/2006/relationships/customProperty" Target="../customProperty96.bin"/></Relationships>
</file>

<file path=xl/worksheets/_rels/sheet98.xml.rels><?xml version="1.0" encoding="UTF-8" standalone="yes"?>
<Relationships xmlns="http://schemas.openxmlformats.org/package/2006/relationships"><Relationship Id="rId2" Type="http://schemas.openxmlformats.org/officeDocument/2006/relationships/customProperty" Target="../customProperty97.bin"/><Relationship Id="rId1" Type="http://schemas.openxmlformats.org/officeDocument/2006/relationships/printerSettings" Target="../printerSettings/printerSettings93.bin"/></Relationships>
</file>

<file path=xl/worksheets/_rels/sheet99.xml.rels><?xml version="1.0" encoding="UTF-8" standalone="yes"?>
<Relationships xmlns="http://schemas.openxmlformats.org/package/2006/relationships"><Relationship Id="rId2" Type="http://schemas.openxmlformats.org/officeDocument/2006/relationships/customProperty" Target="../customProperty98.bin"/><Relationship Id="rId1" Type="http://schemas.openxmlformats.org/officeDocument/2006/relationships/printerSettings" Target="../printerSettings/printerSettings9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1B6A4-3A14-4524-B376-ACF661896389}">
  <sheetPr>
    <tabColor rgb="FF53FFA1"/>
  </sheetPr>
  <dimension ref="A1:A19"/>
  <sheetViews>
    <sheetView zoomScaleNormal="100" workbookViewId="0">
      <selection activeCell="A2" sqref="A2"/>
    </sheetView>
  </sheetViews>
  <sheetFormatPr baseColWidth="10" defaultColWidth="0" defaultRowHeight="15" customHeight="1" zeroHeight="1" x14ac:dyDescent="0.25"/>
  <cols>
    <col min="1" max="1" width="119.140625" style="24" customWidth="1"/>
    <col min="2" max="16384" width="11.42578125" style="24" hidden="1"/>
  </cols>
  <sheetData>
    <row r="1" spans="1:1" ht="15.75" x14ac:dyDescent="0.25">
      <c r="A1" s="902" t="s">
        <v>944</v>
      </c>
    </row>
    <row r="2" spans="1:1" ht="15.75" x14ac:dyDescent="0.25">
      <c r="A2" s="902" t="s">
        <v>945</v>
      </c>
    </row>
    <row r="3" spans="1:1" ht="15.75" x14ac:dyDescent="0.25">
      <c r="A3" s="902" t="s">
        <v>946</v>
      </c>
    </row>
    <row r="4" spans="1:1" ht="15.75" x14ac:dyDescent="0.25">
      <c r="A4" s="902" t="s">
        <v>947</v>
      </c>
    </row>
    <row r="5" spans="1:1" s="903" customFormat="1" ht="15.75" x14ac:dyDescent="0.25">
      <c r="A5" s="902" t="s">
        <v>948</v>
      </c>
    </row>
    <row r="6" spans="1:1" s="903" customFormat="1" ht="15.75" x14ac:dyDescent="0.25">
      <c r="A6" s="902" t="s">
        <v>949</v>
      </c>
    </row>
    <row r="7" spans="1:1" s="903" customFormat="1" ht="15.75" x14ac:dyDescent="0.25">
      <c r="A7" s="902" t="s">
        <v>950</v>
      </c>
    </row>
    <row r="17" s="24" customFormat="1" ht="15" hidden="1" customHeight="1" x14ac:dyDescent="0.25"/>
    <row r="18" s="24" customFormat="1" ht="15" hidden="1" customHeight="1" x14ac:dyDescent="0.25"/>
    <row r="19" s="24" customFormat="1" ht="15" hidden="1" customHeight="1" x14ac:dyDescent="0.25"/>
  </sheetData>
  <pageMargins left="0.7" right="0.7" top="0.75" bottom="0.75" header="0.3" footer="0.3"/>
  <pageSetup orientation="portrait" horizontalDpi="1200" verticalDpi="1200" r:id="rId1"/>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B9D47-4475-4B62-A1C9-297E80EA7A6E}">
  <sheetPr>
    <tabColor theme="4" tint="-0.249977111117893"/>
  </sheetPr>
  <dimension ref="A1:G17"/>
  <sheetViews>
    <sheetView showGridLines="0" zoomScaleNormal="100" workbookViewId="0"/>
  </sheetViews>
  <sheetFormatPr baseColWidth="10" defaultColWidth="0" defaultRowHeight="15" zeroHeight="1" x14ac:dyDescent="0.25"/>
  <cols>
    <col min="1" max="1" width="36.5703125" style="24" customWidth="1"/>
    <col min="2" max="2" width="18.7109375" style="24" customWidth="1"/>
    <col min="3" max="3" width="18.42578125" style="24" bestFit="1" customWidth="1"/>
    <col min="4" max="4" width="20.5703125" style="24" bestFit="1" customWidth="1"/>
    <col min="5" max="5" width="17.42578125" style="24" customWidth="1"/>
    <col min="6" max="6" width="16.28515625" style="24" customWidth="1"/>
    <col min="7" max="7" width="20.5703125" style="24" bestFit="1" customWidth="1"/>
    <col min="8" max="16384" width="11.42578125" style="24" hidden="1"/>
  </cols>
  <sheetData>
    <row r="1" spans="1:7" ht="18.75" x14ac:dyDescent="0.25">
      <c r="A1" s="112" t="s">
        <v>202</v>
      </c>
      <c r="B1" s="113"/>
      <c r="C1" s="113"/>
      <c r="D1" s="113"/>
      <c r="E1" s="113"/>
      <c r="F1" s="114"/>
      <c r="G1" s="114"/>
    </row>
    <row r="2" spans="1:7" ht="18.75" x14ac:dyDescent="0.25">
      <c r="A2" s="112" t="s">
        <v>203</v>
      </c>
      <c r="B2" s="113"/>
      <c r="C2" s="113"/>
      <c r="D2" s="113"/>
      <c r="E2" s="113"/>
      <c r="F2" s="114"/>
      <c r="G2" s="114"/>
    </row>
    <row r="3" spans="1:7" ht="18.75" x14ac:dyDescent="0.25">
      <c r="A3" s="119" t="s">
        <v>219</v>
      </c>
      <c r="B3" s="113"/>
      <c r="C3" s="113"/>
      <c r="D3" s="113"/>
      <c r="E3" s="113"/>
      <c r="F3" s="114"/>
      <c r="G3" s="114"/>
    </row>
    <row r="4" spans="1:7" ht="15.75" x14ac:dyDescent="0.25">
      <c r="A4" s="1072" t="s">
        <v>204</v>
      </c>
      <c r="B4" s="1072"/>
      <c r="C4" s="1072"/>
      <c r="D4" s="1072"/>
      <c r="E4" s="1072"/>
      <c r="F4" s="1072"/>
      <c r="G4" s="1072"/>
    </row>
    <row r="5" spans="1:7" ht="15.75" x14ac:dyDescent="0.25">
      <c r="A5" s="1073" t="s">
        <v>95</v>
      </c>
      <c r="B5" s="1073"/>
      <c r="C5" s="1073"/>
      <c r="D5" s="1073"/>
      <c r="E5" s="1073"/>
      <c r="F5" s="1073"/>
      <c r="G5" s="1073"/>
    </row>
    <row r="6" spans="1:7" ht="33.75" x14ac:dyDescent="0.25">
      <c r="A6" s="115"/>
      <c r="B6" s="116" t="s">
        <v>205</v>
      </c>
      <c r="C6" s="116" t="s">
        <v>206</v>
      </c>
      <c r="D6" s="116" t="s">
        <v>207</v>
      </c>
      <c r="E6" s="116" t="s">
        <v>208</v>
      </c>
      <c r="F6" s="116" t="s">
        <v>209</v>
      </c>
      <c r="G6" s="116" t="s">
        <v>108</v>
      </c>
    </row>
    <row r="7" spans="1:7" ht="15.75" x14ac:dyDescent="0.25">
      <c r="A7" s="117" t="s">
        <v>210</v>
      </c>
      <c r="B7" s="118">
        <f>SUM(B8:B10)</f>
        <v>602179993521</v>
      </c>
      <c r="C7" s="118">
        <f t="shared" ref="C7:F7" si="0">SUM(C8:C10)</f>
        <v>17740656967</v>
      </c>
      <c r="D7" s="118">
        <f t="shared" si="0"/>
        <v>11634690537</v>
      </c>
      <c r="E7" s="118">
        <f t="shared" si="0"/>
        <v>19521553224</v>
      </c>
      <c r="F7" s="118">
        <f t="shared" si="0"/>
        <v>955090554</v>
      </c>
      <c r="G7" s="118">
        <f>SUM(G8:G10)</f>
        <v>652031984803</v>
      </c>
    </row>
    <row r="8" spans="1:7" ht="15.75" x14ac:dyDescent="0.25">
      <c r="A8" s="119" t="s">
        <v>211</v>
      </c>
      <c r="B8" s="120">
        <v>0</v>
      </c>
      <c r="C8" s="120">
        <v>0</v>
      </c>
      <c r="D8" s="120">
        <v>0</v>
      </c>
      <c r="E8" s="120">
        <v>0</v>
      </c>
      <c r="F8" s="120">
        <v>955090554</v>
      </c>
      <c r="G8" s="120">
        <f>SUM(B8:F8)</f>
        <v>955090554</v>
      </c>
    </row>
    <row r="9" spans="1:7" ht="15.75" x14ac:dyDescent="0.25">
      <c r="A9" s="119" t="s">
        <v>212</v>
      </c>
      <c r="B9" s="120">
        <v>0</v>
      </c>
      <c r="C9" s="120">
        <v>0</v>
      </c>
      <c r="D9" s="120">
        <v>0</v>
      </c>
      <c r="E9" s="120">
        <v>7491391754</v>
      </c>
      <c r="F9" s="120">
        <v>0</v>
      </c>
      <c r="G9" s="120">
        <f>SUM(B9:F9)</f>
        <v>7491391754</v>
      </c>
    </row>
    <row r="10" spans="1:7" ht="15.75" x14ac:dyDescent="0.25">
      <c r="A10" s="119" t="s">
        <v>213</v>
      </c>
      <c r="B10" s="120">
        <v>602179993521</v>
      </c>
      <c r="C10" s="120">
        <v>17740656967</v>
      </c>
      <c r="D10" s="120">
        <v>11634690537</v>
      </c>
      <c r="E10" s="120">
        <v>12030161470</v>
      </c>
      <c r="F10" s="120">
        <v>0</v>
      </c>
      <c r="G10" s="120">
        <f>SUM(B10:F10)</f>
        <v>643585502495</v>
      </c>
    </row>
    <row r="11" spans="1:7" ht="15.75" x14ac:dyDescent="0.25">
      <c r="A11" s="117" t="s">
        <v>214</v>
      </c>
      <c r="B11" s="121">
        <f>SUM(B12:B17)</f>
        <v>602179993521</v>
      </c>
      <c r="C11" s="121">
        <f t="shared" ref="C11:F11" si="1">SUM(C12:C17)</f>
        <v>17740656967</v>
      </c>
      <c r="D11" s="121">
        <f t="shared" si="1"/>
        <v>11634690537</v>
      </c>
      <c r="E11" s="121">
        <f t="shared" si="1"/>
        <v>19521553224</v>
      </c>
      <c r="F11" s="121">
        <f t="shared" si="1"/>
        <v>955090554</v>
      </c>
      <c r="G11" s="121">
        <f>SUM(G12:G17)</f>
        <v>652031984803</v>
      </c>
    </row>
    <row r="12" spans="1:7" ht="15.75" x14ac:dyDescent="0.25">
      <c r="A12" s="119" t="s">
        <v>45</v>
      </c>
      <c r="B12" s="120">
        <v>19495444761</v>
      </c>
      <c r="C12" s="120">
        <v>185051159</v>
      </c>
      <c r="D12" s="120">
        <v>639558848</v>
      </c>
      <c r="E12" s="120">
        <v>107778725</v>
      </c>
      <c r="F12" s="120">
        <v>109299</v>
      </c>
      <c r="G12" s="120">
        <f t="shared" ref="G12:G17" si="2">SUM(B12:F12)</f>
        <v>20427942792</v>
      </c>
    </row>
    <row r="13" spans="1:7" ht="15.75" x14ac:dyDescent="0.25">
      <c r="A13" s="119" t="s">
        <v>215</v>
      </c>
      <c r="B13" s="120">
        <v>0</v>
      </c>
      <c r="C13" s="120">
        <v>0</v>
      </c>
      <c r="D13" s="120">
        <v>0</v>
      </c>
      <c r="E13" s="120">
        <v>0</v>
      </c>
      <c r="F13" s="120">
        <v>954981255</v>
      </c>
      <c r="G13" s="120">
        <f t="shared" si="2"/>
        <v>954981255</v>
      </c>
    </row>
    <row r="14" spans="1:7" ht="15.75" x14ac:dyDescent="0.25">
      <c r="A14" s="119" t="s">
        <v>216</v>
      </c>
      <c r="B14" s="120">
        <v>582684548760</v>
      </c>
      <c r="C14" s="120">
        <v>17555304719</v>
      </c>
      <c r="D14" s="120">
        <v>10995131689</v>
      </c>
      <c r="E14" s="120">
        <v>0</v>
      </c>
      <c r="F14" s="120">
        <v>0</v>
      </c>
      <c r="G14" s="120">
        <f t="shared" si="2"/>
        <v>611234985168</v>
      </c>
    </row>
    <row r="15" spans="1:7" ht="15.75" x14ac:dyDescent="0.25">
      <c r="A15" s="119" t="s">
        <v>217</v>
      </c>
      <c r="B15" s="120">
        <v>0</v>
      </c>
      <c r="C15" s="120">
        <v>301089</v>
      </c>
      <c r="D15" s="120">
        <v>0</v>
      </c>
      <c r="E15" s="120">
        <v>19413774499</v>
      </c>
      <c r="F15" s="120">
        <v>0</v>
      </c>
      <c r="G15" s="120">
        <f t="shared" si="2"/>
        <v>19414075588</v>
      </c>
    </row>
    <row r="16" spans="1:7" ht="15.75" x14ac:dyDescent="0.25">
      <c r="A16" s="119" t="s">
        <v>35</v>
      </c>
      <c r="B16" s="120">
        <v>0</v>
      </c>
      <c r="C16" s="120">
        <v>1348863308</v>
      </c>
      <c r="D16" s="120">
        <v>0</v>
      </c>
      <c r="E16" s="120">
        <v>236475578</v>
      </c>
      <c r="F16" s="120">
        <v>0</v>
      </c>
      <c r="G16" s="120">
        <f t="shared" si="2"/>
        <v>1585338886</v>
      </c>
    </row>
    <row r="17" spans="1:7" ht="15.75" x14ac:dyDescent="0.25">
      <c r="A17" s="122" t="s">
        <v>218</v>
      </c>
      <c r="B17" s="123">
        <v>0</v>
      </c>
      <c r="C17" s="124">
        <v>-1348863308</v>
      </c>
      <c r="D17" s="123">
        <v>0</v>
      </c>
      <c r="E17" s="124">
        <v>-236475578</v>
      </c>
      <c r="F17" s="123">
        <v>0</v>
      </c>
      <c r="G17" s="124">
        <f t="shared" si="2"/>
        <v>-1585338886</v>
      </c>
    </row>
  </sheetData>
  <mergeCells count="2">
    <mergeCell ref="A4:G4"/>
    <mergeCell ref="A5:G5"/>
  </mergeCells>
  <pageMargins left="0.7" right="0.7" top="0.75" bottom="0.75" header="0.3" footer="0.3"/>
  <pageSetup orientation="portrait" r:id="rId1"/>
  <customProperties>
    <customPr name="_pios_id" r:id="rId2"/>
  </customProperties>
  <ignoredErrors>
    <ignoredError sqref="B11:F17 G12:G17 G8:G10" unlockedFormula="1"/>
    <ignoredError sqref="G11" formula="1" unlockedFormula="1"/>
  </ignoredErrors>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FB9D6-D40B-4355-AC70-3D9145D5A5E8}">
  <sheetPr>
    <tabColor theme="4" tint="-0.249977111117893"/>
  </sheetPr>
  <dimension ref="A1:C7"/>
  <sheetViews>
    <sheetView showGridLines="0" zoomScaleNormal="100" workbookViewId="0"/>
  </sheetViews>
  <sheetFormatPr baseColWidth="10" defaultColWidth="0" defaultRowHeight="15" zeroHeight="1" x14ac:dyDescent="0.25"/>
  <cols>
    <col min="1" max="1" width="24.7109375" bestFit="1" customWidth="1"/>
    <col min="2" max="3" width="18.85546875" customWidth="1"/>
    <col min="4" max="16384" width="11.42578125" hidden="1"/>
  </cols>
  <sheetData>
    <row r="1" spans="1:3" ht="18.75" x14ac:dyDescent="0.25">
      <c r="A1" s="367" t="s">
        <v>426</v>
      </c>
      <c r="B1" s="368"/>
      <c r="C1" s="368"/>
    </row>
    <row r="2" spans="1:3" ht="15.75" x14ac:dyDescent="0.25">
      <c r="A2" s="1100" t="s">
        <v>427</v>
      </c>
      <c r="B2" s="1100"/>
      <c r="C2" s="1100"/>
    </row>
    <row r="3" spans="1:3" ht="15.75" x14ac:dyDescent="0.25">
      <c r="A3" s="1101" t="s">
        <v>95</v>
      </c>
      <c r="B3" s="1101"/>
      <c r="C3" s="1101"/>
    </row>
    <row r="4" spans="1:3" ht="31.5" x14ac:dyDescent="0.25">
      <c r="A4" s="130" t="s">
        <v>92</v>
      </c>
      <c r="B4" s="369" t="s">
        <v>157</v>
      </c>
      <c r="C4" s="132" t="s">
        <v>99</v>
      </c>
    </row>
    <row r="5" spans="1:3" ht="15.75" x14ac:dyDescent="0.25">
      <c r="A5" s="109" t="s">
        <v>280</v>
      </c>
      <c r="B5" s="370">
        <v>92084486</v>
      </c>
      <c r="C5" s="370">
        <v>82055398</v>
      </c>
    </row>
    <row r="6" spans="1:3" ht="15.75" x14ac:dyDescent="0.25">
      <c r="A6" s="371" t="s">
        <v>282</v>
      </c>
      <c r="B6" s="372">
        <v>95638080</v>
      </c>
      <c r="C6" s="372">
        <v>183318144</v>
      </c>
    </row>
    <row r="7" spans="1:3" ht="15.75" x14ac:dyDescent="0.25">
      <c r="A7" s="373" t="s">
        <v>96</v>
      </c>
      <c r="B7" s="374">
        <f>SUM(B5:B6)</f>
        <v>187722566</v>
      </c>
      <c r="C7" s="375">
        <f>SUM(C5:C6)</f>
        <v>265373542</v>
      </c>
    </row>
  </sheetData>
  <mergeCells count="2">
    <mergeCell ref="A2:C2"/>
    <mergeCell ref="A3:C3"/>
  </mergeCells>
  <pageMargins left="0.7" right="0.7" top="0.75" bottom="0.75" header="0.3" footer="0.3"/>
  <customProperties>
    <customPr name="_pios_id" r:id="rId1"/>
  </customProperties>
  <ignoredErrors>
    <ignoredError sqref="B7" unlockedFormula="1"/>
  </ignoredErrors>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8BA62-D040-45AA-B08E-9ABFE7C006F1}">
  <sheetPr>
    <tabColor theme="4" tint="-0.249977111117893"/>
  </sheetPr>
  <dimension ref="A1:F20"/>
  <sheetViews>
    <sheetView showGridLines="0" zoomScaleNormal="100" workbookViewId="0"/>
  </sheetViews>
  <sheetFormatPr baseColWidth="10" defaultColWidth="0" defaultRowHeight="15" zeroHeight="1" x14ac:dyDescent="0.25"/>
  <cols>
    <col min="1" max="1" width="54.5703125" bestFit="1" customWidth="1"/>
    <col min="2" max="3" width="17.7109375" customWidth="1"/>
    <col min="4" max="6" width="0" hidden="1" customWidth="1"/>
    <col min="7" max="16384" width="11.42578125" hidden="1"/>
  </cols>
  <sheetData>
    <row r="1" spans="1:3" ht="18.75" x14ac:dyDescent="0.3">
      <c r="A1" s="86" t="s">
        <v>575</v>
      </c>
      <c r="B1" s="87"/>
      <c r="C1" s="87"/>
    </row>
    <row r="2" spans="1:3" ht="18.75" x14ac:dyDescent="0.3">
      <c r="A2" s="86" t="s">
        <v>136</v>
      </c>
      <c r="B2" s="87"/>
      <c r="C2" s="87"/>
    </row>
    <row r="3" spans="1:3" ht="15.75" x14ac:dyDescent="0.25">
      <c r="A3" s="1100" t="s">
        <v>136</v>
      </c>
      <c r="B3" s="1100"/>
      <c r="C3" s="1100"/>
    </row>
    <row r="4" spans="1:3" ht="15.75" x14ac:dyDescent="0.25">
      <c r="A4" s="1101" t="s">
        <v>95</v>
      </c>
      <c r="B4" s="1101"/>
      <c r="C4" s="1101"/>
    </row>
    <row r="5" spans="1:3" ht="31.5" x14ac:dyDescent="0.25">
      <c r="A5" s="130" t="s">
        <v>92</v>
      </c>
      <c r="B5" s="369" t="s">
        <v>157</v>
      </c>
      <c r="C5" s="369" t="s">
        <v>99</v>
      </c>
    </row>
    <row r="6" spans="1:3" ht="15.75" x14ac:dyDescent="0.25">
      <c r="A6" s="109" t="s">
        <v>137</v>
      </c>
      <c r="B6" s="545">
        <v>40848790</v>
      </c>
      <c r="C6" s="546">
        <v>0</v>
      </c>
    </row>
    <row r="7" spans="1:3" ht="15.75" x14ac:dyDescent="0.25">
      <c r="A7" s="109" t="s">
        <v>576</v>
      </c>
      <c r="B7" s="545">
        <v>0</v>
      </c>
      <c r="C7" s="546">
        <v>5229819</v>
      </c>
    </row>
    <row r="8" spans="1:3" ht="15.75" x14ac:dyDescent="0.25">
      <c r="A8" s="109" t="s">
        <v>138</v>
      </c>
      <c r="B8" s="545">
        <v>754742</v>
      </c>
      <c r="C8" s="546">
        <v>0</v>
      </c>
    </row>
    <row r="9" spans="1:3" ht="15.75" x14ac:dyDescent="0.25">
      <c r="A9" s="109" t="s">
        <v>139</v>
      </c>
      <c r="B9" s="545">
        <v>0</v>
      </c>
      <c r="C9" s="546">
        <v>8202265</v>
      </c>
    </row>
    <row r="10" spans="1:3" ht="15.75" x14ac:dyDescent="0.25">
      <c r="A10" s="547" t="s">
        <v>96</v>
      </c>
      <c r="B10" s="548">
        <f>SUM(B6:B9)</f>
        <v>41603532</v>
      </c>
      <c r="C10" s="548">
        <f>SUM(C6:C9)</f>
        <v>13432084</v>
      </c>
    </row>
    <row r="11" spans="1:3" ht="18.75" hidden="1" x14ac:dyDescent="0.3">
      <c r="A11" s="1050"/>
      <c r="B11" s="1051"/>
      <c r="C11" s="1051"/>
    </row>
    <row r="12" spans="1:3" ht="18.75" hidden="1" x14ac:dyDescent="0.3">
      <c r="A12" s="1050"/>
      <c r="B12" s="1051"/>
      <c r="C12" s="1051"/>
    </row>
    <row r="13" spans="1:3" ht="15.75" hidden="1" x14ac:dyDescent="0.25">
      <c r="A13" s="1100"/>
      <c r="B13" s="1157"/>
      <c r="C13" s="1157"/>
    </row>
    <row r="14" spans="1:3" ht="15.75" hidden="1" x14ac:dyDescent="0.25">
      <c r="A14" s="1101"/>
      <c r="B14" s="1158"/>
      <c r="C14" s="1158"/>
    </row>
    <row r="15" spans="1:3" ht="15.75" hidden="1" x14ac:dyDescent="0.25">
      <c r="A15" s="130"/>
      <c r="B15" s="369"/>
      <c r="C15" s="132"/>
    </row>
    <row r="16" spans="1:3" ht="15.75" hidden="1" x14ac:dyDescent="0.25">
      <c r="A16" s="109"/>
      <c r="B16" s="1052"/>
      <c r="C16" s="1052"/>
    </row>
    <row r="17" spans="1:3" ht="15.75" hidden="1" x14ac:dyDescent="0.25">
      <c r="A17" s="109"/>
      <c r="B17" s="1052"/>
      <c r="C17" s="1052"/>
    </row>
    <row r="18" spans="1:3" ht="15.75" hidden="1" x14ac:dyDescent="0.25">
      <c r="A18" s="109"/>
      <c r="B18" s="1052"/>
      <c r="C18" s="1052"/>
    </row>
    <row r="19" spans="1:3" ht="15.75" hidden="1" x14ac:dyDescent="0.25">
      <c r="A19" s="109"/>
      <c r="B19" s="1052"/>
      <c r="C19" s="1052"/>
    </row>
    <row r="20" spans="1:3" ht="15.75" hidden="1" x14ac:dyDescent="0.25">
      <c r="A20" s="364"/>
      <c r="B20" s="375"/>
      <c r="C20" s="374"/>
    </row>
  </sheetData>
  <mergeCells count="4">
    <mergeCell ref="A3:C3"/>
    <mergeCell ref="A4:C4"/>
    <mergeCell ref="A13:C13"/>
    <mergeCell ref="A14:C14"/>
  </mergeCells>
  <pageMargins left="0.7" right="0.7" top="0.75" bottom="0.75" header="0.3" footer="0.3"/>
  <ignoredErrors>
    <ignoredError sqref="B10:C10" unlockedFormula="1"/>
  </ignoredErrors>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F0E02-5AF7-4F78-ABFB-FBD07ECA81DD}">
  <sheetPr>
    <tabColor theme="4" tint="-0.249977111117893"/>
  </sheetPr>
  <dimension ref="A1:F10"/>
  <sheetViews>
    <sheetView showGridLines="0" zoomScaleNormal="100" workbookViewId="0"/>
  </sheetViews>
  <sheetFormatPr baseColWidth="10" defaultColWidth="0" defaultRowHeight="15" zeroHeight="1" x14ac:dyDescent="0.25"/>
  <cols>
    <col min="1" max="1" width="54.5703125" bestFit="1" customWidth="1"/>
    <col min="2" max="3" width="17.7109375" customWidth="1"/>
    <col min="4" max="6" width="0" hidden="1" customWidth="1"/>
    <col min="7" max="16384" width="11.42578125" hidden="1"/>
  </cols>
  <sheetData>
    <row r="1" spans="1:3" ht="18.75" x14ac:dyDescent="0.3">
      <c r="A1" s="1050" t="s">
        <v>575</v>
      </c>
      <c r="B1" s="1051"/>
      <c r="C1" s="1051"/>
    </row>
    <row r="2" spans="1:3" ht="18.75" x14ac:dyDescent="0.3">
      <c r="A2" s="1050" t="s">
        <v>978</v>
      </c>
      <c r="B2" s="1051"/>
      <c r="C2" s="1051"/>
    </row>
    <row r="3" spans="1:3" ht="15.75" x14ac:dyDescent="0.25">
      <c r="A3" s="1100" t="s">
        <v>978</v>
      </c>
      <c r="B3" s="1157"/>
      <c r="C3" s="1157"/>
    </row>
    <row r="4" spans="1:3" ht="15.75" x14ac:dyDescent="0.25">
      <c r="A4" s="1101" t="s">
        <v>95</v>
      </c>
      <c r="B4" s="1158"/>
      <c r="C4" s="1158"/>
    </row>
    <row r="5" spans="1:3" ht="31.5" x14ac:dyDescent="0.25">
      <c r="A5" s="130" t="s">
        <v>92</v>
      </c>
      <c r="B5" s="369" t="s">
        <v>157</v>
      </c>
      <c r="C5" s="132" t="s">
        <v>99</v>
      </c>
    </row>
    <row r="6" spans="1:3" ht="15.75" x14ac:dyDescent="0.25">
      <c r="A6" s="109" t="s">
        <v>137</v>
      </c>
      <c r="B6" s="1052">
        <v>0</v>
      </c>
      <c r="C6" s="1052">
        <v>83695846</v>
      </c>
    </row>
    <row r="7" spans="1:3" ht="15.75" x14ac:dyDescent="0.25">
      <c r="A7" s="109" t="s">
        <v>576</v>
      </c>
      <c r="B7" s="1052">
        <v>2779777</v>
      </c>
      <c r="C7" s="1052">
        <v>0</v>
      </c>
    </row>
    <row r="8" spans="1:3" ht="15.75" x14ac:dyDescent="0.25">
      <c r="A8" s="109" t="s">
        <v>138</v>
      </c>
      <c r="B8" s="1052">
        <v>0</v>
      </c>
      <c r="C8" s="1052">
        <v>912541</v>
      </c>
    </row>
    <row r="9" spans="1:3" ht="15.75" x14ac:dyDescent="0.25">
      <c r="A9" s="109" t="s">
        <v>139</v>
      </c>
      <c r="B9" s="1052">
        <v>4883515</v>
      </c>
      <c r="C9" s="1052">
        <v>0</v>
      </c>
    </row>
    <row r="10" spans="1:3" ht="15.75" x14ac:dyDescent="0.25">
      <c r="A10" s="364" t="s">
        <v>96</v>
      </c>
      <c r="B10" s="375">
        <f>SUM(B6:B9)</f>
        <v>7663292</v>
      </c>
      <c r="C10" s="374">
        <f>SUM(C6:C9)</f>
        <v>84608387</v>
      </c>
    </row>
  </sheetData>
  <mergeCells count="2">
    <mergeCell ref="A3:C3"/>
    <mergeCell ref="A4:C4"/>
  </mergeCells>
  <pageMargins left="0.7" right="0.7" top="0.75" bottom="0.75" header="0.3" footer="0.3"/>
  <customProperties>
    <customPr name="_pios_id" r:id="rId1"/>
  </customProperties>
  <ignoredErrors>
    <ignoredError sqref="C10" unlockedFormula="1"/>
  </ignoredErrors>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DB969-77FA-402C-9492-6DCF1E5A1ABB}">
  <sheetPr>
    <tabColor theme="4" tint="-0.249977111117893"/>
  </sheetPr>
  <dimension ref="A1:C20"/>
  <sheetViews>
    <sheetView showGridLines="0" zoomScaleNormal="100" workbookViewId="0"/>
  </sheetViews>
  <sheetFormatPr baseColWidth="10" defaultColWidth="0" defaultRowHeight="15" zeroHeight="1" x14ac:dyDescent="0.25"/>
  <cols>
    <col min="1" max="1" width="53" customWidth="1"/>
    <col min="2" max="3" width="18.28515625" customWidth="1"/>
    <col min="4" max="16384" width="11.42578125" hidden="1"/>
  </cols>
  <sheetData>
    <row r="1" spans="1:3" ht="18.75" x14ac:dyDescent="0.3">
      <c r="A1" s="86" t="s">
        <v>484</v>
      </c>
      <c r="B1" s="451"/>
      <c r="C1" s="451"/>
    </row>
    <row r="2" spans="1:3" ht="15.75" x14ac:dyDescent="0.25">
      <c r="A2" s="1159" t="s">
        <v>485</v>
      </c>
      <c r="B2" s="1100"/>
      <c r="C2" s="1100"/>
    </row>
    <row r="3" spans="1:3" ht="15.75" x14ac:dyDescent="0.25">
      <c r="A3" s="1101" t="s">
        <v>95</v>
      </c>
      <c r="B3" s="1101"/>
      <c r="C3" s="1101"/>
    </row>
    <row r="4" spans="1:3" ht="31.5" x14ac:dyDescent="0.25">
      <c r="A4" s="130" t="s">
        <v>92</v>
      </c>
      <c r="B4" s="452" t="s">
        <v>157</v>
      </c>
      <c r="C4" s="452" t="s">
        <v>99</v>
      </c>
    </row>
    <row r="5" spans="1:3" ht="15.75" hidden="1" x14ac:dyDescent="0.25">
      <c r="A5" s="453" t="s">
        <v>486</v>
      </c>
      <c r="B5" s="454">
        <v>0</v>
      </c>
      <c r="C5" s="454">
        <v>0</v>
      </c>
    </row>
    <row r="6" spans="1:3" ht="15.75" x14ac:dyDescent="0.25">
      <c r="A6" s="235" t="s">
        <v>487</v>
      </c>
      <c r="B6" s="454">
        <v>14377957</v>
      </c>
      <c r="C6" s="455">
        <v>15697326</v>
      </c>
    </row>
    <row r="7" spans="1:3" ht="15.75" hidden="1" x14ac:dyDescent="0.25">
      <c r="A7" s="235" t="s">
        <v>488</v>
      </c>
      <c r="B7" s="454">
        <v>0</v>
      </c>
      <c r="C7" s="455">
        <v>0</v>
      </c>
    </row>
    <row r="8" spans="1:3" ht="15.75" x14ac:dyDescent="0.25">
      <c r="A8" s="235" t="s">
        <v>489</v>
      </c>
      <c r="B8" s="454">
        <v>3988177</v>
      </c>
      <c r="C8" s="455">
        <v>3977165</v>
      </c>
    </row>
    <row r="9" spans="1:3" ht="15.75" x14ac:dyDescent="0.25">
      <c r="A9" s="235" t="s">
        <v>224</v>
      </c>
      <c r="B9" s="454">
        <v>2584932</v>
      </c>
      <c r="C9" s="455">
        <v>2270464</v>
      </c>
    </row>
    <row r="10" spans="1:3" ht="15.75" x14ac:dyDescent="0.25">
      <c r="A10" s="235" t="s">
        <v>490</v>
      </c>
      <c r="B10" s="454">
        <v>1045628</v>
      </c>
      <c r="C10" s="455">
        <v>877104</v>
      </c>
    </row>
    <row r="11" spans="1:3" ht="15.75" x14ac:dyDescent="0.25">
      <c r="A11" s="235" t="s">
        <v>491</v>
      </c>
      <c r="B11" s="454">
        <v>6070940</v>
      </c>
      <c r="C11" s="455">
        <v>4763901</v>
      </c>
    </row>
    <row r="12" spans="1:3" ht="15.75" x14ac:dyDescent="0.25">
      <c r="A12" s="235" t="s">
        <v>492</v>
      </c>
      <c r="B12" s="454">
        <v>2694905</v>
      </c>
      <c r="C12" s="455">
        <v>1346824</v>
      </c>
    </row>
    <row r="13" spans="1:3" ht="15.75" x14ac:dyDescent="0.25">
      <c r="A13" s="235" t="s">
        <v>493</v>
      </c>
      <c r="B13" s="454">
        <v>21000</v>
      </c>
      <c r="C13" s="455">
        <v>0</v>
      </c>
    </row>
    <row r="14" spans="1:3" ht="15.75" x14ac:dyDescent="0.25">
      <c r="A14" s="235" t="s">
        <v>494</v>
      </c>
      <c r="B14" s="454">
        <v>1811545</v>
      </c>
      <c r="C14" s="455">
        <v>1758031</v>
      </c>
    </row>
    <row r="15" spans="1:3" ht="15.75" x14ac:dyDescent="0.25">
      <c r="A15" s="235" t="s">
        <v>495</v>
      </c>
      <c r="B15" s="454">
        <v>478222</v>
      </c>
      <c r="C15" s="455">
        <v>205735</v>
      </c>
    </row>
    <row r="16" spans="1:3" ht="15.75" x14ac:dyDescent="0.25">
      <c r="A16" s="235" t="s">
        <v>496</v>
      </c>
      <c r="B16" s="454">
        <v>375784</v>
      </c>
      <c r="C16" s="455">
        <v>892456</v>
      </c>
    </row>
    <row r="17" spans="1:3" ht="15.75" x14ac:dyDescent="0.25">
      <c r="A17" s="235" t="s">
        <v>497</v>
      </c>
      <c r="B17" s="454">
        <v>3083780</v>
      </c>
      <c r="C17" s="455">
        <v>40942</v>
      </c>
    </row>
    <row r="18" spans="1:3" ht="15.75" x14ac:dyDescent="0.25">
      <c r="A18" s="235" t="s">
        <v>498</v>
      </c>
      <c r="B18" s="454">
        <v>103854</v>
      </c>
      <c r="C18" s="455">
        <v>0</v>
      </c>
    </row>
    <row r="19" spans="1:3" ht="15.75" x14ac:dyDescent="0.25">
      <c r="A19" s="235" t="s">
        <v>499</v>
      </c>
      <c r="B19" s="454">
        <v>6652091</v>
      </c>
      <c r="C19" s="455">
        <v>5667682</v>
      </c>
    </row>
    <row r="20" spans="1:3" ht="15.75" x14ac:dyDescent="0.25">
      <c r="A20" s="364" t="s">
        <v>96</v>
      </c>
      <c r="B20" s="456">
        <f>SUM(B5:B19)</f>
        <v>43288815</v>
      </c>
      <c r="C20" s="457">
        <f>SUM(C5:C19)</f>
        <v>37497630</v>
      </c>
    </row>
  </sheetData>
  <mergeCells count="2">
    <mergeCell ref="A2:C2"/>
    <mergeCell ref="A3:C3"/>
  </mergeCells>
  <pageMargins left="0.7" right="0.7" top="0.75" bottom="0.75" header="0.3" footer="0.3"/>
  <customProperties>
    <customPr name="_pios_id" r:id="rId1"/>
  </customProperties>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A7B7D-B283-41DD-8D3C-8FC0FF80110F}">
  <sheetPr>
    <tabColor theme="4" tint="-0.249977111117893"/>
  </sheetPr>
  <dimension ref="A1:C13"/>
  <sheetViews>
    <sheetView showGridLines="0" zoomScaleNormal="100" workbookViewId="0"/>
  </sheetViews>
  <sheetFormatPr baseColWidth="10" defaultColWidth="0" defaultRowHeight="12.75" zeroHeight="1" x14ac:dyDescent="0.2"/>
  <cols>
    <col min="1" max="1" width="31.42578125" style="351" customWidth="1"/>
    <col min="2" max="3" width="17.85546875" style="351" customWidth="1"/>
    <col min="4" max="16384" width="11.42578125" style="351" hidden="1"/>
  </cols>
  <sheetData>
    <row r="1" spans="1:3" ht="18.75" x14ac:dyDescent="0.3">
      <c r="A1" s="350" t="s">
        <v>414</v>
      </c>
    </row>
    <row r="2" spans="1:3" ht="15.75" x14ac:dyDescent="0.2">
      <c r="A2" s="1076" t="s">
        <v>415</v>
      </c>
      <c r="B2" s="1076"/>
      <c r="C2" s="1076"/>
    </row>
    <row r="3" spans="1:3" ht="15.75" x14ac:dyDescent="0.2">
      <c r="A3" s="1073" t="s">
        <v>95</v>
      </c>
      <c r="B3" s="1073"/>
      <c r="C3" s="1073"/>
    </row>
    <row r="4" spans="1:3" ht="31.5" customHeight="1" x14ac:dyDescent="0.2">
      <c r="A4" s="84" t="s">
        <v>92</v>
      </c>
      <c r="B4" s="199" t="s">
        <v>157</v>
      </c>
      <c r="C4" s="83" t="s">
        <v>99</v>
      </c>
    </row>
    <row r="5" spans="1:3" ht="15.75" x14ac:dyDescent="0.2">
      <c r="A5" s="352" t="s">
        <v>416</v>
      </c>
      <c r="B5" s="353">
        <f>+B6+B7+B8</f>
        <v>529160632</v>
      </c>
      <c r="C5" s="353">
        <f>+C6+C7+C8</f>
        <v>512631941</v>
      </c>
    </row>
    <row r="6" spans="1:3" ht="15.75" x14ac:dyDescent="0.2">
      <c r="A6" s="354" t="s">
        <v>417</v>
      </c>
      <c r="B6" s="355">
        <v>520417799</v>
      </c>
      <c r="C6" s="355">
        <v>497964979</v>
      </c>
    </row>
    <row r="7" spans="1:3" ht="15.75" x14ac:dyDescent="0.2">
      <c r="A7" s="356" t="s">
        <v>418</v>
      </c>
      <c r="B7" s="357">
        <v>7459043</v>
      </c>
      <c r="C7" s="357">
        <v>14047993</v>
      </c>
    </row>
    <row r="8" spans="1:3" ht="15.75" x14ac:dyDescent="0.2">
      <c r="A8" s="354" t="s">
        <v>419</v>
      </c>
      <c r="B8" s="357">
        <v>1283790</v>
      </c>
      <c r="C8" s="357">
        <v>618969</v>
      </c>
    </row>
    <row r="9" spans="1:3" ht="15.75" x14ac:dyDescent="0.2">
      <c r="A9" s="358" t="s">
        <v>420</v>
      </c>
      <c r="B9" s="359">
        <f>+B10</f>
        <v>1137190</v>
      </c>
      <c r="C9" s="359">
        <f>+C10</f>
        <v>4106585</v>
      </c>
    </row>
    <row r="10" spans="1:3" ht="15.75" x14ac:dyDescent="0.2">
      <c r="A10" s="354" t="s">
        <v>421</v>
      </c>
      <c r="B10" s="357">
        <v>1137190</v>
      </c>
      <c r="C10" s="357">
        <v>4106585</v>
      </c>
    </row>
    <row r="11" spans="1:3" ht="15.75" x14ac:dyDescent="0.2">
      <c r="A11" s="360" t="s">
        <v>422</v>
      </c>
      <c r="B11" s="359">
        <f>+B12</f>
        <v>46822039</v>
      </c>
      <c r="C11" s="359">
        <f>+C12</f>
        <v>43152830</v>
      </c>
    </row>
    <row r="12" spans="1:3" ht="15.75" x14ac:dyDescent="0.2">
      <c r="A12" s="354" t="s">
        <v>422</v>
      </c>
      <c r="B12" s="357">
        <v>46822039</v>
      </c>
      <c r="C12" s="357">
        <v>43152830</v>
      </c>
    </row>
    <row r="13" spans="1:3" ht="15.75" x14ac:dyDescent="0.2">
      <c r="A13" s="361" t="s">
        <v>96</v>
      </c>
      <c r="B13" s="362">
        <f>+B5+B9+B11</f>
        <v>577119861</v>
      </c>
      <c r="C13" s="362">
        <f>+C5+C9+C11</f>
        <v>559891356</v>
      </c>
    </row>
  </sheetData>
  <mergeCells count="2">
    <mergeCell ref="A2:C2"/>
    <mergeCell ref="A3:C3"/>
  </mergeCells>
  <pageMargins left="0.7" right="0.7" top="0.75" bottom="0.75" header="0.3" footer="0.3"/>
  <pageSetup orientation="portrait" r:id="rId1"/>
  <customProperties>
    <customPr name="_pios_id" r:id="rId2"/>
  </customProperties>
  <ignoredErrors>
    <ignoredError sqref="B5:C5" unlockedFormula="1"/>
  </ignoredErrors>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D8202-320D-464C-8BCC-D1EC572E2A5F}">
  <sheetPr>
    <tabColor theme="4" tint="-0.249977111117893"/>
  </sheetPr>
  <dimension ref="A1:C9"/>
  <sheetViews>
    <sheetView showGridLines="0" zoomScaleNormal="100" workbookViewId="0"/>
  </sheetViews>
  <sheetFormatPr baseColWidth="10" defaultColWidth="0" defaultRowHeight="15" zeroHeight="1" x14ac:dyDescent="0.25"/>
  <cols>
    <col min="1" max="1" width="50.28515625" customWidth="1"/>
    <col min="2" max="3" width="18.42578125" customWidth="1"/>
    <col min="4" max="16384" width="11.42578125" hidden="1"/>
  </cols>
  <sheetData>
    <row r="1" spans="1:3" ht="18.75" x14ac:dyDescent="0.3">
      <c r="A1" s="19" t="s">
        <v>509</v>
      </c>
      <c r="B1" s="20"/>
      <c r="C1" s="20"/>
    </row>
    <row r="2" spans="1:3" ht="15.75" x14ac:dyDescent="0.25">
      <c r="A2" s="1099" t="s">
        <v>510</v>
      </c>
      <c r="B2" s="1076"/>
      <c r="C2" s="1076"/>
    </row>
    <row r="3" spans="1:3" ht="15.75" x14ac:dyDescent="0.25">
      <c r="A3" s="1073" t="s">
        <v>95</v>
      </c>
      <c r="B3" s="1073"/>
      <c r="C3" s="1073"/>
    </row>
    <row r="4" spans="1:3" ht="31.5" x14ac:dyDescent="0.25">
      <c r="A4" s="84" t="s">
        <v>92</v>
      </c>
      <c r="B4" s="199" t="s">
        <v>157</v>
      </c>
      <c r="C4" s="83" t="s">
        <v>99</v>
      </c>
    </row>
    <row r="5" spans="1:3" ht="15.75" x14ac:dyDescent="0.25">
      <c r="A5" s="155" t="s">
        <v>511</v>
      </c>
      <c r="B5" s="465">
        <v>30242765</v>
      </c>
      <c r="C5" s="466">
        <v>25603884</v>
      </c>
    </row>
    <row r="6" spans="1:3" ht="15.75" x14ac:dyDescent="0.25">
      <c r="A6" s="119" t="s">
        <v>512</v>
      </c>
      <c r="B6" s="467">
        <v>22463528</v>
      </c>
      <c r="C6" s="467">
        <v>22078345</v>
      </c>
    </row>
    <row r="7" spans="1:3" ht="15.75" x14ac:dyDescent="0.25">
      <c r="A7" s="179" t="s">
        <v>513</v>
      </c>
      <c r="B7" s="465">
        <v>21561976</v>
      </c>
      <c r="C7" s="467">
        <v>21992596</v>
      </c>
    </row>
    <row r="8" spans="1:3" ht="15.75" x14ac:dyDescent="0.25">
      <c r="A8" s="177" t="s">
        <v>514</v>
      </c>
      <c r="B8" s="465">
        <v>118022347</v>
      </c>
      <c r="C8" s="467">
        <v>98660974</v>
      </c>
    </row>
    <row r="9" spans="1:3" ht="15.75" x14ac:dyDescent="0.25">
      <c r="A9" s="468" t="s">
        <v>515</v>
      </c>
      <c r="B9" s="469">
        <f>SUM(B5:B8)</f>
        <v>192290616</v>
      </c>
      <c r="C9" s="469">
        <f>SUM(C5:C8)</f>
        <v>168335799</v>
      </c>
    </row>
  </sheetData>
  <mergeCells count="2">
    <mergeCell ref="A2:C2"/>
    <mergeCell ref="A3:C3"/>
  </mergeCells>
  <pageMargins left="0.7" right="0.7" top="0.75" bottom="0.75" header="0.3" footer="0.3"/>
  <pageSetup orientation="portrait" r:id="rId1"/>
  <customProperties>
    <customPr name="_pios_id" r:id="rId2"/>
  </customProperties>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DD7D2-B0F1-4875-80C9-7C1E5F6057D8}">
  <sheetPr>
    <tabColor theme="4" tint="-0.249977111117893"/>
  </sheetPr>
  <dimension ref="A1:C12"/>
  <sheetViews>
    <sheetView showGridLines="0" zoomScaleNormal="100" workbookViewId="0"/>
  </sheetViews>
  <sheetFormatPr baseColWidth="10" defaultColWidth="0" defaultRowHeight="12.75" zeroHeight="1" x14ac:dyDescent="0.2"/>
  <cols>
    <col min="1" max="1" width="58.85546875" style="494" customWidth="1"/>
    <col min="2" max="3" width="17.28515625" style="494" customWidth="1"/>
    <col min="4" max="16384" width="13.140625" style="494" hidden="1"/>
  </cols>
  <sheetData>
    <row r="1" spans="1:3" ht="18.75" x14ac:dyDescent="0.3">
      <c r="A1" s="493" t="s">
        <v>564</v>
      </c>
    </row>
    <row r="2" spans="1:3" ht="18.75" x14ac:dyDescent="0.3">
      <c r="A2" s="493" t="s">
        <v>565</v>
      </c>
    </row>
    <row r="3" spans="1:3" ht="15.75" x14ac:dyDescent="0.25">
      <c r="A3" s="1160" t="s">
        <v>565</v>
      </c>
      <c r="B3" s="1160"/>
      <c r="C3" s="1160"/>
    </row>
    <row r="4" spans="1:3" ht="15.75" x14ac:dyDescent="0.25">
      <c r="A4" s="1109" t="s">
        <v>95</v>
      </c>
      <c r="B4" s="1109"/>
      <c r="C4" s="1109"/>
    </row>
    <row r="5" spans="1:3" s="533" customFormat="1" ht="31.5" x14ac:dyDescent="0.2">
      <c r="A5" s="531" t="s">
        <v>92</v>
      </c>
      <c r="B5" s="532" t="s">
        <v>157</v>
      </c>
      <c r="C5" s="532" t="s">
        <v>99</v>
      </c>
    </row>
    <row r="6" spans="1:3" ht="31.5" x14ac:dyDescent="0.2">
      <c r="A6" s="534" t="s">
        <v>566</v>
      </c>
      <c r="B6" s="535">
        <f>+SUM(B7:B9)</f>
        <v>46226697</v>
      </c>
      <c r="C6" s="535">
        <v>41856282</v>
      </c>
    </row>
    <row r="7" spans="1:3" s="459" customFormat="1" ht="15.75" x14ac:dyDescent="0.2">
      <c r="A7" s="536" t="s">
        <v>567</v>
      </c>
      <c r="B7" s="537">
        <v>44602500</v>
      </c>
      <c r="C7" s="535">
        <v>40841544</v>
      </c>
    </row>
    <row r="8" spans="1:3" s="459" customFormat="1" ht="15.75" x14ac:dyDescent="0.2">
      <c r="A8" s="536" t="s">
        <v>568</v>
      </c>
      <c r="B8" s="538">
        <v>27839</v>
      </c>
      <c r="C8" s="535">
        <v>27838</v>
      </c>
    </row>
    <row r="9" spans="1:3" s="459" customFormat="1" ht="15.75" x14ac:dyDescent="0.2">
      <c r="A9" s="536" t="s">
        <v>569</v>
      </c>
      <c r="B9" s="538">
        <v>1596358</v>
      </c>
      <c r="C9" s="535">
        <v>986900</v>
      </c>
    </row>
    <row r="10" spans="1:3" ht="15.75" x14ac:dyDescent="0.2">
      <c r="A10" s="539" t="s">
        <v>570</v>
      </c>
      <c r="B10" s="540">
        <v>44487548</v>
      </c>
      <c r="C10" s="540">
        <v>45027912</v>
      </c>
    </row>
    <row r="11" spans="1:3" ht="15.75" x14ac:dyDescent="0.25">
      <c r="A11" s="539" t="s">
        <v>571</v>
      </c>
      <c r="B11" s="541">
        <v>4441442</v>
      </c>
      <c r="C11" s="540">
        <v>598407</v>
      </c>
    </row>
    <row r="12" spans="1:3" ht="15.75" x14ac:dyDescent="0.25">
      <c r="A12" s="542" t="s">
        <v>572</v>
      </c>
      <c r="B12" s="543">
        <f>+B6+B10+B11</f>
        <v>95155687</v>
      </c>
      <c r="C12" s="543">
        <f>+C6+C10+C11</f>
        <v>87482601</v>
      </c>
    </row>
  </sheetData>
  <mergeCells count="2">
    <mergeCell ref="A3:C3"/>
    <mergeCell ref="A4:C4"/>
  </mergeCells>
  <pageMargins left="0.7" right="0.7" top="0.75" bottom="0.75" header="0.3" footer="0.3"/>
  <pageSetup orientation="portrait" horizontalDpi="360" verticalDpi="360" r:id="rId1"/>
  <customProperties>
    <customPr name="_pios_id" r:id="rId2"/>
  </customProperties>
  <ignoredErrors>
    <ignoredError sqref="B6" formulaRange="1"/>
  </ignoredErrors>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59D69-F063-4E7E-A373-961AD6C8A7DD}">
  <sheetPr>
    <tabColor theme="4" tint="-0.249977111117893"/>
  </sheetPr>
  <dimension ref="A1:C8"/>
  <sheetViews>
    <sheetView showGridLines="0" zoomScaleNormal="100" workbookViewId="0"/>
  </sheetViews>
  <sheetFormatPr baseColWidth="10" defaultColWidth="0" defaultRowHeight="12.75" zeroHeight="1" x14ac:dyDescent="0.2"/>
  <cols>
    <col min="1" max="1" width="35.5703125" style="20" customWidth="1"/>
    <col min="2" max="2" width="17.28515625" style="20" customWidth="1"/>
    <col min="3" max="3" width="18" style="20" customWidth="1"/>
    <col min="4" max="16384" width="11.42578125" style="20" hidden="1"/>
  </cols>
  <sheetData>
    <row r="1" spans="1:3" ht="18.75" x14ac:dyDescent="0.3">
      <c r="A1" s="19" t="s">
        <v>605</v>
      </c>
      <c r="B1" s="176"/>
    </row>
    <row r="2" spans="1:3" ht="18.75" x14ac:dyDescent="0.3">
      <c r="A2" s="19" t="s">
        <v>606</v>
      </c>
      <c r="B2" s="176"/>
    </row>
    <row r="3" spans="1:3" ht="15.75" x14ac:dyDescent="0.25">
      <c r="A3" s="1161" t="s">
        <v>606</v>
      </c>
      <c r="B3" s="1161"/>
      <c r="C3" s="1161"/>
    </row>
    <row r="4" spans="1:3" ht="15.75" x14ac:dyDescent="0.25">
      <c r="A4" s="1162" t="s">
        <v>95</v>
      </c>
      <c r="B4" s="1162"/>
      <c r="C4" s="1162"/>
    </row>
    <row r="5" spans="1:3" s="26" customFormat="1" ht="31.5" x14ac:dyDescent="0.2">
      <c r="A5" s="570" t="s">
        <v>92</v>
      </c>
      <c r="B5" s="571" t="s">
        <v>157</v>
      </c>
      <c r="C5" s="572" t="s">
        <v>607</v>
      </c>
    </row>
    <row r="6" spans="1:3" s="26" customFormat="1" ht="15.75" x14ac:dyDescent="0.2">
      <c r="A6" s="296" t="s">
        <v>213</v>
      </c>
      <c r="B6" s="573">
        <f>1017558</f>
        <v>1017558</v>
      </c>
      <c r="C6" s="573">
        <v>1679171</v>
      </c>
    </row>
    <row r="7" spans="1:3" ht="15.75" x14ac:dyDescent="0.2">
      <c r="A7" s="296" t="s">
        <v>246</v>
      </c>
      <c r="B7" s="573">
        <v>308143</v>
      </c>
      <c r="C7" s="574">
        <v>172444</v>
      </c>
    </row>
    <row r="8" spans="1:3" ht="15.75" x14ac:dyDescent="0.2">
      <c r="A8" s="575" t="s">
        <v>608</v>
      </c>
      <c r="B8" s="576">
        <f>SUM(B6:B7)</f>
        <v>1325701</v>
      </c>
      <c r="C8" s="576">
        <f>SUM(C6:C7)</f>
        <v>1851615</v>
      </c>
    </row>
  </sheetData>
  <mergeCells count="2">
    <mergeCell ref="A3:C3"/>
    <mergeCell ref="A4:C4"/>
  </mergeCells>
  <pageMargins left="0.7" right="0.7" top="0.75" bottom="0.75" header="0.3" footer="0.3"/>
  <pageSetup orientation="portrait" r:id="rId1"/>
  <customProperties>
    <customPr name="_pios_id" r:id="rId2"/>
  </customProperties>
  <ignoredErrors>
    <ignoredError sqref="B8:C8 B6" unlockedFormula="1"/>
  </ignoredErrors>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1FFB9-6C9B-4654-A2D8-2A4E1CC030C5}">
  <sheetPr>
    <tabColor theme="4" tint="-0.249977111117893"/>
  </sheetPr>
  <dimension ref="A1:E10"/>
  <sheetViews>
    <sheetView showGridLines="0" zoomScaleNormal="100" workbookViewId="0"/>
  </sheetViews>
  <sheetFormatPr baseColWidth="10" defaultColWidth="0" defaultRowHeight="15" customHeight="1" zeroHeight="1" x14ac:dyDescent="0.2"/>
  <cols>
    <col min="1" max="1" width="43.140625" style="166" customWidth="1"/>
    <col min="2" max="2" width="18.85546875" style="166" customWidth="1"/>
    <col min="3" max="3" width="21.85546875" style="166" customWidth="1"/>
    <col min="4" max="5" width="12.28515625" style="166" hidden="1" customWidth="1"/>
    <col min="6" max="16384" width="11.42578125" style="166" hidden="1"/>
  </cols>
  <sheetData>
    <row r="1" spans="1:3" ht="18" customHeight="1" x14ac:dyDescent="0.3">
      <c r="A1" s="299" t="s">
        <v>516</v>
      </c>
    </row>
    <row r="2" spans="1:3" ht="51.75" customHeight="1" x14ac:dyDescent="0.2">
      <c r="A2" s="1163" t="s">
        <v>969</v>
      </c>
      <c r="B2" s="1163"/>
      <c r="C2" s="1163"/>
    </row>
    <row r="3" spans="1:3" ht="15.75" x14ac:dyDescent="0.25">
      <c r="A3" s="1138" t="s">
        <v>66</v>
      </c>
      <c r="B3" s="1069"/>
      <c r="C3" s="1069"/>
    </row>
    <row r="4" spans="1:3" ht="15.75" x14ac:dyDescent="0.25">
      <c r="A4" s="1070" t="s">
        <v>95</v>
      </c>
      <c r="B4" s="1070"/>
      <c r="C4" s="1070"/>
    </row>
    <row r="5" spans="1:3" s="313" customFormat="1" ht="31.5" x14ac:dyDescent="0.2">
      <c r="A5" s="470" t="s">
        <v>92</v>
      </c>
      <c r="B5" s="471" t="s">
        <v>157</v>
      </c>
      <c r="C5" s="85" t="s">
        <v>99</v>
      </c>
    </row>
    <row r="6" spans="1:3" ht="15.75" x14ac:dyDescent="0.2">
      <c r="A6" s="119" t="s">
        <v>517</v>
      </c>
      <c r="B6" s="472">
        <v>5222655</v>
      </c>
      <c r="C6" s="472">
        <v>2411720</v>
      </c>
    </row>
    <row r="7" spans="1:3" ht="15.75" x14ac:dyDescent="0.2">
      <c r="A7" s="119" t="s">
        <v>518</v>
      </c>
      <c r="B7" s="472">
        <v>59894382</v>
      </c>
      <c r="C7" s="473">
        <v>7173584</v>
      </c>
    </row>
    <row r="8" spans="1:3" ht="15.75" x14ac:dyDescent="0.2">
      <c r="A8" s="119" t="s">
        <v>519</v>
      </c>
      <c r="B8" s="472">
        <v>3848006</v>
      </c>
      <c r="C8" s="473">
        <v>3031769</v>
      </c>
    </row>
    <row r="9" spans="1:3" ht="18" x14ac:dyDescent="0.2">
      <c r="A9" s="177" t="s">
        <v>520</v>
      </c>
      <c r="B9" s="472">
        <v>4195211</v>
      </c>
      <c r="C9" s="473">
        <v>7993767</v>
      </c>
    </row>
    <row r="10" spans="1:3" ht="17.25" customHeight="1" x14ac:dyDescent="0.2">
      <c r="A10" s="474" t="s">
        <v>521</v>
      </c>
      <c r="B10" s="475">
        <f>SUM(B6:B9)</f>
        <v>73160254</v>
      </c>
      <c r="C10" s="475">
        <f>SUM(C6:C9)</f>
        <v>20610840</v>
      </c>
    </row>
  </sheetData>
  <mergeCells count="3">
    <mergeCell ref="A3:C3"/>
    <mergeCell ref="A4:C4"/>
    <mergeCell ref="A2:C2"/>
  </mergeCells>
  <pageMargins left="0.7" right="0.7" top="0.75" bottom="0.75" header="0.3" footer="0.3"/>
  <pageSetup orientation="portrait" r:id="rId1"/>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C410E-337D-4C77-A86D-97787A0566DB}">
  <sheetPr>
    <tabColor theme="4" tint="-0.249977111117893"/>
  </sheetPr>
  <dimension ref="A1:G17"/>
  <sheetViews>
    <sheetView showGridLines="0" zoomScaleNormal="100" workbookViewId="0"/>
  </sheetViews>
  <sheetFormatPr baseColWidth="10" defaultColWidth="0" defaultRowHeight="15" zeroHeight="1" x14ac:dyDescent="0.25"/>
  <cols>
    <col min="1" max="1" width="36.5703125" style="24" customWidth="1"/>
    <col min="2" max="2" width="18.7109375" style="24" customWidth="1"/>
    <col min="3" max="3" width="18.42578125" style="24" bestFit="1" customWidth="1"/>
    <col min="4" max="4" width="20.5703125" style="24" bestFit="1" customWidth="1"/>
    <col min="5" max="5" width="17.42578125" style="24" customWidth="1"/>
    <col min="6" max="6" width="16.28515625" style="24" customWidth="1"/>
    <col min="7" max="7" width="20.5703125" style="24" bestFit="1" customWidth="1"/>
    <col min="8" max="16384" width="11.42578125" style="24" hidden="1"/>
  </cols>
  <sheetData>
    <row r="1" spans="1:7" ht="18.75" x14ac:dyDescent="0.25">
      <c r="A1" s="112" t="s">
        <v>202</v>
      </c>
      <c r="B1" s="113"/>
      <c r="C1" s="113"/>
      <c r="D1" s="113"/>
      <c r="E1" s="113"/>
      <c r="F1" s="114"/>
      <c r="G1" s="114"/>
    </row>
    <row r="2" spans="1:7" ht="18.75" x14ac:dyDescent="0.25">
      <c r="A2" s="112" t="s">
        <v>220</v>
      </c>
      <c r="B2" s="113"/>
      <c r="C2" s="113"/>
      <c r="D2" s="113"/>
      <c r="E2" s="113"/>
      <c r="F2" s="114"/>
      <c r="G2" s="114"/>
    </row>
    <row r="3" spans="1:7" ht="18.75" x14ac:dyDescent="0.25">
      <c r="A3" s="119" t="s">
        <v>219</v>
      </c>
      <c r="B3" s="113"/>
      <c r="C3" s="113"/>
      <c r="D3" s="113"/>
      <c r="E3" s="113"/>
      <c r="F3" s="114"/>
      <c r="G3" s="114"/>
    </row>
    <row r="4" spans="1:7" ht="15.75" x14ac:dyDescent="0.25">
      <c r="A4" s="1072" t="s">
        <v>204</v>
      </c>
      <c r="B4" s="1072"/>
      <c r="C4" s="1072"/>
      <c r="D4" s="1072"/>
      <c r="E4" s="1072"/>
      <c r="F4" s="1072"/>
      <c r="G4" s="1072"/>
    </row>
    <row r="5" spans="1:7" ht="15.75" x14ac:dyDescent="0.25">
      <c r="A5" s="1073" t="s">
        <v>95</v>
      </c>
      <c r="B5" s="1073"/>
      <c r="C5" s="1073"/>
      <c r="D5" s="1073"/>
      <c r="E5" s="1073"/>
      <c r="F5" s="1073"/>
      <c r="G5" s="1073"/>
    </row>
    <row r="6" spans="1:7" ht="33.75" x14ac:dyDescent="0.25">
      <c r="A6" s="115"/>
      <c r="B6" s="116" t="s">
        <v>205</v>
      </c>
      <c r="C6" s="116" t="s">
        <v>206</v>
      </c>
      <c r="D6" s="116" t="s">
        <v>207</v>
      </c>
      <c r="E6" s="116" t="s">
        <v>208</v>
      </c>
      <c r="F6" s="116" t="s">
        <v>209</v>
      </c>
      <c r="G6" s="116" t="s">
        <v>108</v>
      </c>
    </row>
    <row r="7" spans="1:7" ht="15.75" x14ac:dyDescent="0.25">
      <c r="A7" s="117" t="s">
        <v>210</v>
      </c>
      <c r="B7" s="118">
        <f>SUM(B8:B10)</f>
        <v>514879645067</v>
      </c>
      <c r="C7" s="118">
        <f t="shared" ref="C7:F7" si="0">SUM(C8:C10)</f>
        <v>16929238348</v>
      </c>
      <c r="D7" s="118">
        <f t="shared" si="0"/>
        <v>11826393244</v>
      </c>
      <c r="E7" s="118">
        <f t="shared" si="0"/>
        <v>16173308141</v>
      </c>
      <c r="F7" s="118">
        <f t="shared" si="0"/>
        <v>632598897</v>
      </c>
      <c r="G7" s="118">
        <f>SUM(G8:G10)</f>
        <v>560441183697</v>
      </c>
    </row>
    <row r="8" spans="1:7" ht="15.75" x14ac:dyDescent="0.25">
      <c r="A8" s="119" t="s">
        <v>211</v>
      </c>
      <c r="B8" s="125">
        <v>0</v>
      </c>
      <c r="C8" s="125">
        <v>0</v>
      </c>
      <c r="D8" s="125">
        <v>25086</v>
      </c>
      <c r="E8" s="125">
        <v>0</v>
      </c>
      <c r="F8" s="125">
        <v>632598897</v>
      </c>
      <c r="G8" s="125">
        <f>SUM(B8:F8)</f>
        <v>632623983</v>
      </c>
    </row>
    <row r="9" spans="1:7" ht="15.75" x14ac:dyDescent="0.25">
      <c r="A9" s="119" t="s">
        <v>212</v>
      </c>
      <c r="B9" s="125">
        <v>0</v>
      </c>
      <c r="C9" s="125">
        <v>0</v>
      </c>
      <c r="D9" s="125">
        <v>0</v>
      </c>
      <c r="E9" s="125">
        <v>5745022267</v>
      </c>
      <c r="F9" s="125">
        <v>0</v>
      </c>
      <c r="G9" s="125">
        <f>SUM(B9:F9)</f>
        <v>5745022267</v>
      </c>
    </row>
    <row r="10" spans="1:7" ht="15.75" x14ac:dyDescent="0.25">
      <c r="A10" s="119" t="s">
        <v>213</v>
      </c>
      <c r="B10" s="125">
        <v>514879645067</v>
      </c>
      <c r="C10" s="125">
        <v>16929238348</v>
      </c>
      <c r="D10" s="125">
        <v>11826368158</v>
      </c>
      <c r="E10" s="125">
        <v>10428285874</v>
      </c>
      <c r="F10" s="125">
        <v>0</v>
      </c>
      <c r="G10" s="125">
        <f>SUM(B10:F10)</f>
        <v>554063537447</v>
      </c>
    </row>
    <row r="11" spans="1:7" ht="15.75" x14ac:dyDescent="0.25">
      <c r="A11" s="117" t="s">
        <v>214</v>
      </c>
      <c r="B11" s="126">
        <f>SUM(B12:B17)</f>
        <v>514879645067</v>
      </c>
      <c r="C11" s="126">
        <f t="shared" ref="C11:F11" si="1">SUM(C12:C17)</f>
        <v>16929238348</v>
      </c>
      <c r="D11" s="126">
        <f t="shared" si="1"/>
        <v>11826393244</v>
      </c>
      <c r="E11" s="126">
        <f t="shared" si="1"/>
        <v>16173308141</v>
      </c>
      <c r="F11" s="126">
        <f t="shared" si="1"/>
        <v>632598897</v>
      </c>
      <c r="G11" s="126">
        <f>SUM(G12:G17)</f>
        <v>560441183697</v>
      </c>
    </row>
    <row r="12" spans="1:7" ht="15.75" x14ac:dyDescent="0.25">
      <c r="A12" s="119" t="s">
        <v>45</v>
      </c>
      <c r="B12" s="125">
        <v>16245583876</v>
      </c>
      <c r="C12" s="125">
        <v>271552483</v>
      </c>
      <c r="D12" s="125">
        <v>729196312</v>
      </c>
      <c r="E12" s="125">
        <v>86905148</v>
      </c>
      <c r="F12" s="125">
        <v>82367956</v>
      </c>
      <c r="G12" s="125">
        <f t="shared" ref="G12:G17" si="2">SUM(B12:F12)</f>
        <v>17415605775</v>
      </c>
    </row>
    <row r="13" spans="1:7" ht="15.75" x14ac:dyDescent="0.25">
      <c r="A13" s="119" t="s">
        <v>215</v>
      </c>
      <c r="B13" s="125">
        <v>0</v>
      </c>
      <c r="C13" s="125">
        <v>0</v>
      </c>
      <c r="D13" s="125">
        <v>0</v>
      </c>
      <c r="E13" s="125">
        <v>0</v>
      </c>
      <c r="F13" s="125">
        <v>550230941</v>
      </c>
      <c r="G13" s="125">
        <f t="shared" si="2"/>
        <v>550230941</v>
      </c>
    </row>
    <row r="14" spans="1:7" ht="15.75" x14ac:dyDescent="0.25">
      <c r="A14" s="119" t="s">
        <v>216</v>
      </c>
      <c r="B14" s="125">
        <v>498634061191</v>
      </c>
      <c r="C14" s="125">
        <v>16657372524</v>
      </c>
      <c r="D14" s="125">
        <v>11097196932</v>
      </c>
      <c r="E14" s="125">
        <v>0</v>
      </c>
      <c r="F14" s="125">
        <v>0</v>
      </c>
      <c r="G14" s="125">
        <f t="shared" si="2"/>
        <v>526388630647</v>
      </c>
    </row>
    <row r="15" spans="1:7" ht="15.75" x14ac:dyDescent="0.25">
      <c r="A15" s="119" t="s">
        <v>217</v>
      </c>
      <c r="B15" s="125">
        <v>0</v>
      </c>
      <c r="C15" s="125">
        <v>313341</v>
      </c>
      <c r="D15" s="125">
        <v>0</v>
      </c>
      <c r="E15" s="125">
        <v>16086402993</v>
      </c>
      <c r="F15" s="125">
        <v>0</v>
      </c>
      <c r="G15" s="125">
        <f t="shared" si="2"/>
        <v>16086716334</v>
      </c>
    </row>
    <row r="16" spans="1:7" ht="15.75" x14ac:dyDescent="0.25">
      <c r="A16" s="119" t="s">
        <v>35</v>
      </c>
      <c r="B16" s="125">
        <v>0</v>
      </c>
      <c r="C16" s="125">
        <v>1501376789</v>
      </c>
      <c r="D16" s="125">
        <v>0</v>
      </c>
      <c r="E16" s="125">
        <v>325808838</v>
      </c>
      <c r="F16" s="125">
        <v>0</v>
      </c>
      <c r="G16" s="125">
        <f t="shared" si="2"/>
        <v>1827185627</v>
      </c>
    </row>
    <row r="17" spans="1:7" ht="15.75" x14ac:dyDescent="0.25">
      <c r="A17" s="122" t="s">
        <v>218</v>
      </c>
      <c r="B17" s="123">
        <v>0</v>
      </c>
      <c r="C17" s="124">
        <v>-1501376789</v>
      </c>
      <c r="D17" s="123">
        <v>0</v>
      </c>
      <c r="E17" s="124">
        <v>-325808838</v>
      </c>
      <c r="F17" s="123">
        <v>0</v>
      </c>
      <c r="G17" s="124">
        <f t="shared" si="2"/>
        <v>-1827185627</v>
      </c>
    </row>
  </sheetData>
  <mergeCells count="2">
    <mergeCell ref="A4:G4"/>
    <mergeCell ref="A5:G5"/>
  </mergeCells>
  <pageMargins left="0.7" right="0.7" top="0.75" bottom="0.75" header="0.3" footer="0.3"/>
  <pageSetup orientation="portrait" r:id="rId1"/>
  <customProperties>
    <customPr name="_pios_id" r:id="rId2"/>
  </customProperties>
  <ignoredErrors>
    <ignoredError sqref="B17:G17 B11:F16 G12:G16 G8:G10" unlockedFormula="1"/>
    <ignoredError sqref="G11" formula="1"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B71DD-5A26-4162-89C9-D243642DB9F8}">
  <sheetPr>
    <tabColor theme="4" tint="-0.249977111117893"/>
  </sheetPr>
  <dimension ref="A1:F7"/>
  <sheetViews>
    <sheetView showGridLines="0" zoomScaleNormal="100" workbookViewId="0"/>
  </sheetViews>
  <sheetFormatPr baseColWidth="10" defaultColWidth="0" defaultRowHeight="12.75" zeroHeight="1" x14ac:dyDescent="0.2"/>
  <cols>
    <col min="1" max="1" width="33" style="21" customWidth="1"/>
    <col min="2" max="3" width="18.85546875" style="21" customWidth="1"/>
    <col min="4" max="4" width="18" style="21" hidden="1" customWidth="1"/>
    <col min="5" max="6" width="0" style="21" hidden="1" customWidth="1"/>
    <col min="7" max="16384" width="11.42578125" style="21" hidden="1"/>
  </cols>
  <sheetData>
    <row r="1" spans="1:6" ht="18.75" x14ac:dyDescent="0.3">
      <c r="A1" s="47" t="s">
        <v>633</v>
      </c>
      <c r="B1" s="619"/>
      <c r="C1" s="619"/>
    </row>
    <row r="2" spans="1:6" ht="15.75" x14ac:dyDescent="0.2">
      <c r="A2" s="1074" t="s">
        <v>14</v>
      </c>
      <c r="B2" s="1074"/>
      <c r="C2" s="1074"/>
    </row>
    <row r="3" spans="1:6" ht="15.75" x14ac:dyDescent="0.2">
      <c r="A3" s="1075" t="s">
        <v>95</v>
      </c>
      <c r="B3" s="1075"/>
      <c r="C3" s="1075"/>
    </row>
    <row r="4" spans="1:6" s="22" customFormat="1" ht="31.5" x14ac:dyDescent="0.2">
      <c r="A4" s="48"/>
      <c r="B4" s="48" t="s">
        <v>157</v>
      </c>
      <c r="C4" s="48" t="s">
        <v>99</v>
      </c>
    </row>
    <row r="5" spans="1:6" ht="15.75" x14ac:dyDescent="0.2">
      <c r="A5" s="30" t="s">
        <v>634</v>
      </c>
      <c r="B5" s="620">
        <v>8315849</v>
      </c>
      <c r="C5" s="620">
        <v>7481643</v>
      </c>
    </row>
    <row r="6" spans="1:6" ht="15.75" x14ac:dyDescent="0.2">
      <c r="A6" s="27" t="s">
        <v>635</v>
      </c>
      <c r="B6" s="621">
        <v>654702530</v>
      </c>
      <c r="C6" s="621">
        <v>566299770</v>
      </c>
      <c r="E6" s="20"/>
      <c r="F6" s="53"/>
    </row>
    <row r="7" spans="1:6" ht="15.75" x14ac:dyDescent="0.2">
      <c r="A7" s="51" t="s">
        <v>108</v>
      </c>
      <c r="B7" s="622">
        <f>SUM(B5:B6)</f>
        <v>663018379</v>
      </c>
      <c r="C7" s="622">
        <f>SUM(C5:C6)</f>
        <v>573781413</v>
      </c>
      <c r="E7" s="31"/>
      <c r="F7" s="53"/>
    </row>
  </sheetData>
  <mergeCells count="2">
    <mergeCell ref="A2:C2"/>
    <mergeCell ref="A3:C3"/>
  </mergeCells>
  <pageMargins left="0.7" right="0.7" top="0.75" bottom="0.75" header="0.3" footer="0.3"/>
  <pageSetup orientation="portrait" verticalDpi="300" r:id="rId1"/>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F83F9-FD79-44E5-B95F-6457F0D87F78}">
  <sheetPr>
    <tabColor theme="4" tint="-0.249977111117893"/>
    <pageSetUpPr fitToPage="1"/>
  </sheetPr>
  <dimension ref="A1:N85"/>
  <sheetViews>
    <sheetView showGridLines="0" zoomScaleNormal="100" zoomScaleSheetLayoutView="100" workbookViewId="0"/>
  </sheetViews>
  <sheetFormatPr baseColWidth="10" defaultColWidth="0" defaultRowHeight="12.75" zeroHeight="1" x14ac:dyDescent="0.2"/>
  <cols>
    <col min="1" max="1" width="65.85546875" style="20" customWidth="1"/>
    <col min="2" max="2" width="22" style="790" customWidth="1"/>
    <col min="3" max="3" width="20.85546875" style="790" customWidth="1"/>
    <col min="4" max="4" width="21" style="790" customWidth="1"/>
    <col min="5" max="5" width="22.42578125" style="790" bestFit="1" customWidth="1"/>
    <col min="6" max="11" width="10.42578125" style="20" hidden="1" customWidth="1"/>
    <col min="12" max="14" width="0" style="20" hidden="1" customWidth="1"/>
    <col min="15" max="16384" width="10.42578125" style="20" hidden="1"/>
  </cols>
  <sheetData>
    <row r="1" spans="1:5" s="761" customFormat="1" ht="20.100000000000001" customHeight="1" x14ac:dyDescent="0.3">
      <c r="A1" s="758" t="s">
        <v>748</v>
      </c>
      <c r="B1" s="759"/>
      <c r="C1" s="759"/>
      <c r="D1" s="760"/>
      <c r="E1" s="760"/>
    </row>
    <row r="2" spans="1:5" s="761" customFormat="1" ht="16.5" customHeight="1" x14ac:dyDescent="0.3">
      <c r="A2" s="758" t="s">
        <v>749</v>
      </c>
      <c r="B2" s="759"/>
      <c r="C2" s="759"/>
      <c r="D2" s="760"/>
      <c r="E2" s="760"/>
    </row>
    <row r="3" spans="1:5" s="166" customFormat="1" ht="15.75" customHeight="1" x14ac:dyDescent="0.2">
      <c r="A3" s="1076" t="s">
        <v>749</v>
      </c>
      <c r="B3" s="1076"/>
      <c r="C3" s="1076"/>
      <c r="D3" s="1076"/>
      <c r="E3" s="1076"/>
    </row>
    <row r="4" spans="1:5" s="166" customFormat="1" ht="15.75" x14ac:dyDescent="0.25">
      <c r="A4" s="1070" t="s">
        <v>95</v>
      </c>
      <c r="B4" s="1070"/>
      <c r="C4" s="1070"/>
      <c r="D4" s="1070"/>
      <c r="E4" s="1070"/>
    </row>
    <row r="5" spans="1:5" s="166" customFormat="1" ht="31.5" x14ac:dyDescent="0.25">
      <c r="A5" s="749"/>
      <c r="B5" s="762" t="s">
        <v>680</v>
      </c>
      <c r="C5" s="762" t="s">
        <v>750</v>
      </c>
      <c r="D5" s="763" t="s">
        <v>157</v>
      </c>
      <c r="E5" s="764" t="s">
        <v>99</v>
      </c>
    </row>
    <row r="6" spans="1:5" s="166" customFormat="1" ht="15.75" x14ac:dyDescent="0.25">
      <c r="A6" s="765"/>
      <c r="B6" s="766" t="s">
        <v>239</v>
      </c>
      <c r="C6" s="766" t="s">
        <v>240</v>
      </c>
      <c r="D6" s="766" t="s">
        <v>308</v>
      </c>
      <c r="E6" s="767"/>
    </row>
    <row r="7" spans="1:5" s="262" customFormat="1" ht="15.75" x14ac:dyDescent="0.25">
      <c r="A7" s="768" t="s">
        <v>682</v>
      </c>
      <c r="B7" s="769">
        <f>SUM(B8:B18)</f>
        <v>105022391437</v>
      </c>
      <c r="C7" s="769">
        <f>SUM(C8:C18)</f>
        <v>82948809951</v>
      </c>
      <c r="D7" s="769">
        <f>SUM(D8:D18)</f>
        <v>187971201388</v>
      </c>
      <c r="E7" s="769">
        <f>SUM(E8:E18)</f>
        <v>156749876075</v>
      </c>
    </row>
    <row r="8" spans="1:5" ht="15.75" x14ac:dyDescent="0.2">
      <c r="A8" s="770" t="s">
        <v>751</v>
      </c>
      <c r="B8" s="771">
        <v>14973036266</v>
      </c>
      <c r="C8" s="771">
        <v>0</v>
      </c>
      <c r="D8" s="771">
        <f t="shared" ref="D8:D18" si="0">+B8+C8</f>
        <v>14973036266</v>
      </c>
      <c r="E8" s="771">
        <v>6360023535</v>
      </c>
    </row>
    <row r="9" spans="1:5" ht="15.75" x14ac:dyDescent="0.2">
      <c r="A9" s="770" t="s">
        <v>752</v>
      </c>
      <c r="B9" s="772">
        <v>1991466362</v>
      </c>
      <c r="C9" s="771">
        <v>0</v>
      </c>
      <c r="D9" s="771">
        <f t="shared" si="0"/>
        <v>1991466362</v>
      </c>
      <c r="E9" s="771">
        <v>1727656183</v>
      </c>
    </row>
    <row r="10" spans="1:5" ht="15.75" x14ac:dyDescent="0.2">
      <c r="A10" s="770" t="s">
        <v>753</v>
      </c>
      <c r="B10" s="771">
        <v>5301520201</v>
      </c>
      <c r="C10" s="771">
        <v>0</v>
      </c>
      <c r="D10" s="771">
        <f t="shared" si="0"/>
        <v>5301520201</v>
      </c>
      <c r="E10" s="771">
        <v>2174352105</v>
      </c>
    </row>
    <row r="11" spans="1:5" s="775" customFormat="1" ht="15.75" hidden="1" x14ac:dyDescent="0.2">
      <c r="A11" s="773" t="s">
        <v>754</v>
      </c>
      <c r="B11" s="774">
        <v>0</v>
      </c>
      <c r="C11" s="774">
        <v>0</v>
      </c>
      <c r="D11" s="774">
        <f t="shared" si="0"/>
        <v>0</v>
      </c>
      <c r="E11" s="774">
        <v>0</v>
      </c>
    </row>
    <row r="12" spans="1:5" ht="15.75" x14ac:dyDescent="0.2">
      <c r="A12" s="770" t="s">
        <v>755</v>
      </c>
      <c r="B12" s="771">
        <v>18541990417</v>
      </c>
      <c r="C12" s="771">
        <v>0</v>
      </c>
      <c r="D12" s="771">
        <f t="shared" si="0"/>
        <v>18541990417</v>
      </c>
      <c r="E12" s="771">
        <v>18497513905</v>
      </c>
    </row>
    <row r="13" spans="1:5" ht="15.75" x14ac:dyDescent="0.2">
      <c r="A13" s="770" t="s">
        <v>336</v>
      </c>
      <c r="B13" s="771">
        <v>63082614902</v>
      </c>
      <c r="C13" s="771">
        <v>82948809951</v>
      </c>
      <c r="D13" s="771">
        <f t="shared" si="0"/>
        <v>146031424853</v>
      </c>
      <c r="E13" s="771">
        <v>117305827635</v>
      </c>
    </row>
    <row r="14" spans="1:5" ht="15.75" x14ac:dyDescent="0.2">
      <c r="A14" s="770" t="s">
        <v>756</v>
      </c>
      <c r="B14" s="771">
        <v>0</v>
      </c>
      <c r="C14" s="771">
        <v>0</v>
      </c>
      <c r="D14" s="771">
        <f t="shared" si="0"/>
        <v>0</v>
      </c>
      <c r="E14" s="771">
        <v>3480456217</v>
      </c>
    </row>
    <row r="15" spans="1:5" ht="15.75" x14ac:dyDescent="0.2">
      <c r="A15" s="776" t="s">
        <v>757</v>
      </c>
      <c r="B15" s="771">
        <v>441578923</v>
      </c>
      <c r="C15" s="771">
        <v>0</v>
      </c>
      <c r="D15" s="772">
        <f t="shared" si="0"/>
        <v>441578923</v>
      </c>
      <c r="E15" s="772">
        <v>170743013</v>
      </c>
    </row>
    <row r="16" spans="1:5" ht="15.75" x14ac:dyDescent="0.2">
      <c r="A16" s="770" t="s">
        <v>758</v>
      </c>
      <c r="B16" s="771">
        <v>9100595</v>
      </c>
      <c r="C16" s="771">
        <v>0</v>
      </c>
      <c r="D16" s="771">
        <f t="shared" si="0"/>
        <v>9100595</v>
      </c>
      <c r="E16" s="771">
        <v>11176215</v>
      </c>
    </row>
    <row r="17" spans="1:5" ht="15.75" x14ac:dyDescent="0.2">
      <c r="A17" s="770" t="s">
        <v>759</v>
      </c>
      <c r="B17" s="771">
        <v>665512935</v>
      </c>
      <c r="C17" s="771">
        <v>0</v>
      </c>
      <c r="D17" s="771">
        <f t="shared" si="0"/>
        <v>665512935</v>
      </c>
      <c r="E17" s="771">
        <v>7011257114</v>
      </c>
    </row>
    <row r="18" spans="1:5" ht="15.75" x14ac:dyDescent="0.2">
      <c r="A18" s="776" t="s">
        <v>760</v>
      </c>
      <c r="B18" s="771">
        <v>15570836</v>
      </c>
      <c r="C18" s="771">
        <v>0</v>
      </c>
      <c r="D18" s="772">
        <f t="shared" si="0"/>
        <v>15570836</v>
      </c>
      <c r="E18" s="772">
        <v>10870153</v>
      </c>
    </row>
    <row r="19" spans="1:5" s="262" customFormat="1" ht="15.75" x14ac:dyDescent="0.25">
      <c r="A19" s="777" t="s">
        <v>685</v>
      </c>
      <c r="B19" s="778">
        <f>B20+B27+B33+B39+B46+B55+B65+B74</f>
        <v>12812313251</v>
      </c>
      <c r="C19" s="778">
        <f>C20+C27+C33+C39+C46+C55+C65+C74</f>
        <v>57941486212</v>
      </c>
      <c r="D19" s="778">
        <f>D20+D27+D33+D39+D46+D55+D65+D74</f>
        <v>70753799463</v>
      </c>
      <c r="E19" s="778">
        <f>E20+E27+E33+E39+E46+E55+E65+E74</f>
        <v>57740245393</v>
      </c>
    </row>
    <row r="20" spans="1:5" ht="15.75" x14ac:dyDescent="0.25">
      <c r="A20" s="779" t="s">
        <v>761</v>
      </c>
      <c r="B20" s="778">
        <f>SUM(B21:B26)</f>
        <v>1731244638</v>
      </c>
      <c r="C20" s="778">
        <f>SUM(C21:C26)</f>
        <v>6143829765</v>
      </c>
      <c r="D20" s="778">
        <f>SUM(D21:D26)</f>
        <v>7875074403</v>
      </c>
      <c r="E20" s="778">
        <f>SUM(E21:E26)</f>
        <v>6793988991</v>
      </c>
    </row>
    <row r="21" spans="1:5" ht="15.75" x14ac:dyDescent="0.25">
      <c r="A21" s="780" t="s">
        <v>25</v>
      </c>
      <c r="B21" s="771">
        <v>82520239</v>
      </c>
      <c r="C21" s="771">
        <v>0</v>
      </c>
      <c r="D21" s="771">
        <f t="shared" ref="D21:D26" si="1">+B21+C21</f>
        <v>82520239</v>
      </c>
      <c r="E21" s="771">
        <v>107120280</v>
      </c>
    </row>
    <row r="22" spans="1:5" ht="15.75" x14ac:dyDescent="0.25">
      <c r="A22" s="780" t="s">
        <v>752</v>
      </c>
      <c r="B22" s="772">
        <v>151596581</v>
      </c>
      <c r="C22" s="771">
        <v>0</v>
      </c>
      <c r="D22" s="771">
        <f t="shared" si="1"/>
        <v>151596581</v>
      </c>
      <c r="E22" s="771">
        <v>160128229</v>
      </c>
    </row>
    <row r="23" spans="1:5" ht="15.75" x14ac:dyDescent="0.25">
      <c r="A23" s="780" t="s">
        <v>760</v>
      </c>
      <c r="B23" s="771">
        <v>20905318</v>
      </c>
      <c r="C23" s="771">
        <v>0</v>
      </c>
      <c r="D23" s="771">
        <f t="shared" si="1"/>
        <v>20905318</v>
      </c>
      <c r="E23" s="771">
        <v>7648720</v>
      </c>
    </row>
    <row r="24" spans="1:5" s="775" customFormat="1" ht="15.75" hidden="1" x14ac:dyDescent="0.25">
      <c r="A24" s="782" t="s">
        <v>755</v>
      </c>
      <c r="B24" s="774">
        <v>0</v>
      </c>
      <c r="C24" s="774">
        <v>0</v>
      </c>
      <c r="D24" s="774">
        <f t="shared" si="1"/>
        <v>0</v>
      </c>
      <c r="E24" s="774">
        <v>0</v>
      </c>
    </row>
    <row r="25" spans="1:5" ht="15.75" x14ac:dyDescent="0.25">
      <c r="A25" s="780" t="s">
        <v>336</v>
      </c>
      <c r="B25" s="771">
        <v>1476222500</v>
      </c>
      <c r="C25" s="771">
        <v>6143829765</v>
      </c>
      <c r="D25" s="771">
        <f t="shared" si="1"/>
        <v>7620052265</v>
      </c>
      <c r="E25" s="771">
        <v>6519091762</v>
      </c>
    </row>
    <row r="26" spans="1:5" s="775" customFormat="1" ht="15" hidden="1" customHeight="1" x14ac:dyDescent="0.25">
      <c r="A26" s="782" t="s">
        <v>759</v>
      </c>
      <c r="B26" s="774">
        <v>0</v>
      </c>
      <c r="C26" s="774">
        <v>0</v>
      </c>
      <c r="D26" s="774">
        <f t="shared" si="1"/>
        <v>0</v>
      </c>
      <c r="E26" s="774">
        <v>0</v>
      </c>
    </row>
    <row r="27" spans="1:5" s="775" customFormat="1" ht="15.75" hidden="1" x14ac:dyDescent="0.25">
      <c r="A27" s="783" t="s">
        <v>762</v>
      </c>
      <c r="B27" s="784">
        <f>SUM(B28:B32)</f>
        <v>0</v>
      </c>
      <c r="C27" s="784">
        <f>SUM(C28:C32)</f>
        <v>0</v>
      </c>
      <c r="D27" s="784">
        <f>SUM(D28:D32)</f>
        <v>0</v>
      </c>
      <c r="E27" s="784">
        <f>SUM(E28:E32)</f>
        <v>0</v>
      </c>
    </row>
    <row r="28" spans="1:5" s="775" customFormat="1" ht="15.75" hidden="1" x14ac:dyDescent="0.25">
      <c r="A28" s="782" t="s">
        <v>25</v>
      </c>
      <c r="B28" s="774">
        <v>0</v>
      </c>
      <c r="C28" s="774">
        <v>0</v>
      </c>
      <c r="D28" s="774">
        <f>B28+C28</f>
        <v>0</v>
      </c>
      <c r="E28" s="774">
        <v>0</v>
      </c>
    </row>
    <row r="29" spans="1:5" s="775" customFormat="1" ht="15.75" hidden="1" x14ac:dyDescent="0.25">
      <c r="A29" s="782" t="s">
        <v>752</v>
      </c>
      <c r="B29" s="774">
        <v>0</v>
      </c>
      <c r="C29" s="774">
        <v>0</v>
      </c>
      <c r="D29" s="774">
        <f>B29+C29</f>
        <v>0</v>
      </c>
      <c r="E29" s="774">
        <v>0</v>
      </c>
    </row>
    <row r="30" spans="1:5" s="775" customFormat="1" ht="15.75" hidden="1" x14ac:dyDescent="0.25">
      <c r="A30" s="782" t="s">
        <v>760</v>
      </c>
      <c r="B30" s="774">
        <v>0</v>
      </c>
      <c r="C30" s="774">
        <v>0</v>
      </c>
      <c r="D30" s="774">
        <f>B30+C30</f>
        <v>0</v>
      </c>
      <c r="E30" s="774">
        <v>0</v>
      </c>
    </row>
    <row r="31" spans="1:5" s="775" customFormat="1" ht="15.75" hidden="1" x14ac:dyDescent="0.25">
      <c r="A31" s="782" t="s">
        <v>755</v>
      </c>
      <c r="B31" s="774">
        <v>0</v>
      </c>
      <c r="C31" s="774">
        <v>0</v>
      </c>
      <c r="D31" s="774">
        <f>B31+C31</f>
        <v>0</v>
      </c>
      <c r="E31" s="774">
        <v>0</v>
      </c>
    </row>
    <row r="32" spans="1:5" s="775" customFormat="1" ht="15.75" hidden="1" x14ac:dyDescent="0.25">
      <c r="A32" s="782" t="s">
        <v>336</v>
      </c>
      <c r="B32" s="774">
        <v>0</v>
      </c>
      <c r="C32" s="774">
        <v>0</v>
      </c>
      <c r="D32" s="774">
        <f>B32+C32</f>
        <v>0</v>
      </c>
      <c r="E32" s="774">
        <v>0</v>
      </c>
    </row>
    <row r="33" spans="1:5" ht="15.75" x14ac:dyDescent="0.25">
      <c r="A33" s="779" t="s">
        <v>763</v>
      </c>
      <c r="B33" s="778">
        <f>SUM(B34:B38)</f>
        <v>971592750</v>
      </c>
      <c r="C33" s="778">
        <f>SUM(C34:C38)</f>
        <v>8859439036</v>
      </c>
      <c r="D33" s="778">
        <f>SUM(D34:D38)</f>
        <v>9831031786</v>
      </c>
      <c r="E33" s="778">
        <f>SUM(E34:E38)</f>
        <v>8498925599</v>
      </c>
    </row>
    <row r="34" spans="1:5" ht="15.75" x14ac:dyDescent="0.25">
      <c r="A34" s="780" t="s">
        <v>25</v>
      </c>
      <c r="B34" s="771">
        <v>50544314</v>
      </c>
      <c r="C34" s="771">
        <v>0</v>
      </c>
      <c r="D34" s="771">
        <f>+C34+B34</f>
        <v>50544314</v>
      </c>
      <c r="E34" s="771">
        <v>52130444</v>
      </c>
    </row>
    <row r="35" spans="1:5" ht="15.75" x14ac:dyDescent="0.25">
      <c r="A35" s="780" t="s">
        <v>752</v>
      </c>
      <c r="B35" s="772">
        <v>77820814</v>
      </c>
      <c r="C35" s="771">
        <v>0</v>
      </c>
      <c r="D35" s="771">
        <f>+C35+B35</f>
        <v>77820814</v>
      </c>
      <c r="E35" s="771">
        <v>47163867</v>
      </c>
    </row>
    <row r="36" spans="1:5" ht="15.75" x14ac:dyDescent="0.25">
      <c r="A36" s="780" t="s">
        <v>759</v>
      </c>
      <c r="B36" s="771">
        <v>0</v>
      </c>
      <c r="C36" s="771">
        <v>0</v>
      </c>
      <c r="D36" s="771">
        <f>+C36+B36</f>
        <v>0</v>
      </c>
      <c r="E36" s="771">
        <v>221595572</v>
      </c>
    </row>
    <row r="37" spans="1:5" s="785" customFormat="1" ht="15.75" x14ac:dyDescent="0.25">
      <c r="A37" s="780" t="s">
        <v>760</v>
      </c>
      <c r="B37" s="771">
        <v>8380179</v>
      </c>
      <c r="C37" s="771">
        <v>0</v>
      </c>
      <c r="D37" s="771">
        <f>+C37+B37</f>
        <v>8380179</v>
      </c>
      <c r="E37" s="771">
        <v>7305553</v>
      </c>
    </row>
    <row r="38" spans="1:5" ht="15.75" x14ac:dyDescent="0.25">
      <c r="A38" s="780" t="s">
        <v>336</v>
      </c>
      <c r="B38" s="771">
        <v>834847443</v>
      </c>
      <c r="C38" s="771">
        <v>8859439036</v>
      </c>
      <c r="D38" s="771">
        <f>+C38+B38</f>
        <v>9694286479</v>
      </c>
      <c r="E38" s="771">
        <v>8170730163</v>
      </c>
    </row>
    <row r="39" spans="1:5" ht="15.75" x14ac:dyDescent="0.25">
      <c r="A39" s="779" t="s">
        <v>764</v>
      </c>
      <c r="B39" s="778">
        <f>SUM(B40:B45)</f>
        <v>1112415148</v>
      </c>
      <c r="C39" s="778">
        <f>SUM(C40:C45)</f>
        <v>11058061814</v>
      </c>
      <c r="D39" s="778">
        <f>SUM(D40:D45)</f>
        <v>12170476962</v>
      </c>
      <c r="E39" s="778">
        <f>SUM(E40:E45)</f>
        <v>10195215047</v>
      </c>
    </row>
    <row r="40" spans="1:5" ht="15.75" x14ac:dyDescent="0.25">
      <c r="A40" s="780" t="s">
        <v>25</v>
      </c>
      <c r="B40" s="771">
        <v>71005782</v>
      </c>
      <c r="C40" s="771">
        <v>0</v>
      </c>
      <c r="D40" s="771">
        <f t="shared" ref="D40:D45" si="2">+C40+B40</f>
        <v>71005782</v>
      </c>
      <c r="E40" s="771">
        <v>43780395</v>
      </c>
    </row>
    <row r="41" spans="1:5" ht="15.75" x14ac:dyDescent="0.25">
      <c r="A41" s="780" t="s">
        <v>752</v>
      </c>
      <c r="B41" s="772">
        <v>80359803</v>
      </c>
      <c r="C41" s="771">
        <v>0</v>
      </c>
      <c r="D41" s="771">
        <f t="shared" si="2"/>
        <v>80359803</v>
      </c>
      <c r="E41" s="771">
        <v>38374224</v>
      </c>
    </row>
    <row r="42" spans="1:5" ht="15.75" x14ac:dyDescent="0.25">
      <c r="A42" s="780" t="s">
        <v>760</v>
      </c>
      <c r="B42" s="771">
        <v>57611522</v>
      </c>
      <c r="C42" s="771">
        <v>0</v>
      </c>
      <c r="D42" s="771">
        <f t="shared" si="2"/>
        <v>57611522</v>
      </c>
      <c r="E42" s="771">
        <v>5439383</v>
      </c>
    </row>
    <row r="43" spans="1:5" ht="15.75" x14ac:dyDescent="0.25">
      <c r="A43" s="780" t="s">
        <v>755</v>
      </c>
      <c r="B43" s="771">
        <v>0</v>
      </c>
      <c r="C43" s="771">
        <v>0</v>
      </c>
      <c r="D43" s="771">
        <f t="shared" si="2"/>
        <v>0</v>
      </c>
      <c r="E43" s="771">
        <v>306431166</v>
      </c>
    </row>
    <row r="44" spans="1:5" ht="15.75" x14ac:dyDescent="0.25">
      <c r="A44" s="780" t="s">
        <v>336</v>
      </c>
      <c r="B44" s="771">
        <v>897419383</v>
      </c>
      <c r="C44" s="771">
        <v>11058061814</v>
      </c>
      <c r="D44" s="771">
        <f t="shared" si="2"/>
        <v>11955481197</v>
      </c>
      <c r="E44" s="771">
        <v>9695127520</v>
      </c>
    </row>
    <row r="45" spans="1:5" ht="15.75" x14ac:dyDescent="0.25">
      <c r="A45" s="780" t="s">
        <v>759</v>
      </c>
      <c r="B45" s="771">
        <v>6018658</v>
      </c>
      <c r="C45" s="771">
        <v>0</v>
      </c>
      <c r="D45" s="771">
        <f t="shared" si="2"/>
        <v>6018658</v>
      </c>
      <c r="E45" s="771">
        <v>106062359</v>
      </c>
    </row>
    <row r="46" spans="1:5" ht="15.75" x14ac:dyDescent="0.25">
      <c r="A46" s="779" t="s">
        <v>765</v>
      </c>
      <c r="B46" s="778">
        <f>SUM(B47:B54)</f>
        <v>3367949294</v>
      </c>
      <c r="C46" s="778">
        <f>SUM(C47:C54)</f>
        <v>8719415357</v>
      </c>
      <c r="D46" s="778">
        <f>SUM(D47:D54)</f>
        <v>12087364651</v>
      </c>
      <c r="E46" s="778">
        <f>SUM(E47:E54)</f>
        <v>10085248669</v>
      </c>
    </row>
    <row r="47" spans="1:5" ht="15.75" x14ac:dyDescent="0.25">
      <c r="A47" s="780" t="s">
        <v>25</v>
      </c>
      <c r="B47" s="771">
        <v>23668412</v>
      </c>
      <c r="C47" s="771">
        <v>0</v>
      </c>
      <c r="D47" s="771">
        <f t="shared" ref="D47:D54" si="3">+C47+B47</f>
        <v>23668412</v>
      </c>
      <c r="E47" s="771">
        <v>10765231</v>
      </c>
    </row>
    <row r="48" spans="1:5" ht="15.75" x14ac:dyDescent="0.25">
      <c r="A48" s="780" t="s">
        <v>752</v>
      </c>
      <c r="B48" s="772">
        <v>10034019</v>
      </c>
      <c r="C48" s="771">
        <v>0</v>
      </c>
      <c r="D48" s="771">
        <f t="shared" si="3"/>
        <v>10034019</v>
      </c>
      <c r="E48" s="771">
        <v>4283443</v>
      </c>
    </row>
    <row r="49" spans="1:5" ht="15.75" x14ac:dyDescent="0.25">
      <c r="A49" s="780" t="s">
        <v>760</v>
      </c>
      <c r="B49" s="771">
        <v>18838948</v>
      </c>
      <c r="C49" s="771">
        <v>0</v>
      </c>
      <c r="D49" s="771">
        <f t="shared" si="3"/>
        <v>18838948</v>
      </c>
      <c r="E49" s="771">
        <v>6531734</v>
      </c>
    </row>
    <row r="50" spans="1:5" ht="15.75" x14ac:dyDescent="0.25">
      <c r="A50" s="780" t="s">
        <v>755</v>
      </c>
      <c r="B50" s="771">
        <v>922783342</v>
      </c>
      <c r="C50" s="771">
        <v>0</v>
      </c>
      <c r="D50" s="771">
        <f t="shared" si="3"/>
        <v>922783342</v>
      </c>
      <c r="E50" s="771">
        <v>230630814</v>
      </c>
    </row>
    <row r="51" spans="1:5" ht="15.75" x14ac:dyDescent="0.25">
      <c r="A51" s="780" t="s">
        <v>336</v>
      </c>
      <c r="B51" s="771">
        <v>2387421776</v>
      </c>
      <c r="C51" s="771">
        <v>8719415357</v>
      </c>
      <c r="D51" s="771">
        <f t="shared" si="3"/>
        <v>11106837133</v>
      </c>
      <c r="E51" s="771">
        <v>9776887710</v>
      </c>
    </row>
    <row r="52" spans="1:5" ht="15.75" x14ac:dyDescent="0.25">
      <c r="A52" s="780" t="s">
        <v>766</v>
      </c>
      <c r="B52" s="771">
        <v>5202796.9999999991</v>
      </c>
      <c r="C52" s="771">
        <v>0</v>
      </c>
      <c r="D52" s="771">
        <f t="shared" si="3"/>
        <v>5202796.9999999991</v>
      </c>
      <c r="E52" s="771">
        <v>3974932</v>
      </c>
    </row>
    <row r="53" spans="1:5" ht="15.75" x14ac:dyDescent="0.25">
      <c r="A53" s="780" t="s">
        <v>759</v>
      </c>
      <c r="B53" s="771">
        <v>0</v>
      </c>
      <c r="C53" s="771">
        <v>0</v>
      </c>
      <c r="D53" s="771">
        <f t="shared" si="3"/>
        <v>0</v>
      </c>
      <c r="E53" s="771">
        <v>52174805</v>
      </c>
    </row>
    <row r="54" spans="1:5" s="775" customFormat="1" ht="15.75" hidden="1" x14ac:dyDescent="0.25">
      <c r="A54" s="782" t="s">
        <v>757</v>
      </c>
      <c r="B54" s="774">
        <v>0</v>
      </c>
      <c r="C54" s="774">
        <v>0</v>
      </c>
      <c r="D54" s="774">
        <f t="shared" si="3"/>
        <v>0</v>
      </c>
      <c r="E54" s="774">
        <v>0</v>
      </c>
    </row>
    <row r="55" spans="1:5" ht="15.75" x14ac:dyDescent="0.25">
      <c r="A55" s="779" t="s">
        <v>691</v>
      </c>
      <c r="B55" s="778">
        <f>+SUM(B56:B64)</f>
        <v>2494993653</v>
      </c>
      <c r="C55" s="778">
        <f>+SUM(C56:C64)</f>
        <v>9947472277</v>
      </c>
      <c r="D55" s="778">
        <f>SUM(D56:D64)</f>
        <v>12442465930</v>
      </c>
      <c r="E55" s="778">
        <f>SUM(E56:E64)</f>
        <v>8412170270</v>
      </c>
    </row>
    <row r="56" spans="1:5" ht="15.75" x14ac:dyDescent="0.25">
      <c r="A56" s="780" t="s">
        <v>25</v>
      </c>
      <c r="B56" s="771">
        <v>6412761</v>
      </c>
      <c r="C56" s="771">
        <v>0</v>
      </c>
      <c r="D56" s="771">
        <f t="shared" ref="D56:D64" si="4">+C56+B56</f>
        <v>6412761</v>
      </c>
      <c r="E56" s="771">
        <v>2664891</v>
      </c>
    </row>
    <row r="57" spans="1:5" ht="15.75" x14ac:dyDescent="0.25">
      <c r="A57" s="780" t="s">
        <v>752</v>
      </c>
      <c r="B57" s="772">
        <v>37602745</v>
      </c>
      <c r="C57" s="771">
        <v>0</v>
      </c>
      <c r="D57" s="771">
        <f t="shared" si="4"/>
        <v>37602745</v>
      </c>
      <c r="E57" s="771">
        <v>414477393</v>
      </c>
    </row>
    <row r="58" spans="1:5" ht="15.75" x14ac:dyDescent="0.25">
      <c r="A58" s="780" t="s">
        <v>760</v>
      </c>
      <c r="B58" s="771">
        <v>1752578</v>
      </c>
      <c r="C58" s="771">
        <v>0</v>
      </c>
      <c r="D58" s="771">
        <f t="shared" si="4"/>
        <v>1752578</v>
      </c>
      <c r="E58" s="771">
        <v>8624382</v>
      </c>
    </row>
    <row r="59" spans="1:5" ht="15.75" x14ac:dyDescent="0.25">
      <c r="A59" s="780" t="s">
        <v>755</v>
      </c>
      <c r="B59" s="771">
        <v>43791568</v>
      </c>
      <c r="C59" s="771">
        <v>0</v>
      </c>
      <c r="D59" s="771">
        <f t="shared" si="4"/>
        <v>43791568</v>
      </c>
      <c r="E59" s="771">
        <v>221219875</v>
      </c>
    </row>
    <row r="60" spans="1:5" ht="15.75" x14ac:dyDescent="0.25">
      <c r="A60" s="780" t="s">
        <v>336</v>
      </c>
      <c r="B60" s="771">
        <v>953514681</v>
      </c>
      <c r="C60" s="771">
        <v>9947472277</v>
      </c>
      <c r="D60" s="771">
        <f t="shared" si="4"/>
        <v>10900986958</v>
      </c>
      <c r="E60" s="771">
        <v>7724642212</v>
      </c>
    </row>
    <row r="61" spans="1:5" s="775" customFormat="1" ht="15.75" hidden="1" x14ac:dyDescent="0.25">
      <c r="A61" s="782" t="s">
        <v>766</v>
      </c>
      <c r="B61" s="774">
        <v>0</v>
      </c>
      <c r="C61" s="774">
        <v>0</v>
      </c>
      <c r="D61" s="774">
        <f t="shared" si="4"/>
        <v>0</v>
      </c>
      <c r="E61" s="774">
        <v>0</v>
      </c>
    </row>
    <row r="62" spans="1:5" ht="15" customHeight="1" x14ac:dyDescent="0.25">
      <c r="A62" s="780" t="s">
        <v>759</v>
      </c>
      <c r="B62" s="771">
        <v>509857888</v>
      </c>
      <c r="C62" s="771">
        <v>0</v>
      </c>
      <c r="D62" s="771">
        <f t="shared" si="4"/>
        <v>509857888</v>
      </c>
      <c r="E62" s="771">
        <v>40541517</v>
      </c>
    </row>
    <row r="63" spans="1:5" s="775" customFormat="1" ht="15.75" hidden="1" x14ac:dyDescent="0.25">
      <c r="A63" s="782" t="s">
        <v>757</v>
      </c>
      <c r="B63" s="774">
        <v>0</v>
      </c>
      <c r="C63" s="774">
        <v>0</v>
      </c>
      <c r="D63" s="774">
        <f t="shared" si="4"/>
        <v>0</v>
      </c>
      <c r="E63" s="774">
        <v>0</v>
      </c>
    </row>
    <row r="64" spans="1:5" ht="15.75" x14ac:dyDescent="0.25">
      <c r="A64" s="780" t="s">
        <v>757</v>
      </c>
      <c r="B64" s="771">
        <v>942061432</v>
      </c>
      <c r="C64" s="771">
        <v>0</v>
      </c>
      <c r="D64" s="771">
        <f t="shared" si="4"/>
        <v>942061432</v>
      </c>
      <c r="E64" s="771">
        <v>0</v>
      </c>
    </row>
    <row r="65" spans="1:5" ht="15.75" x14ac:dyDescent="0.25">
      <c r="A65" s="779" t="s">
        <v>692</v>
      </c>
      <c r="B65" s="778">
        <f>SUM(B66:B73)</f>
        <v>1657455422</v>
      </c>
      <c r="C65" s="778">
        <f>SUM(C66:C73)</f>
        <v>6566808955</v>
      </c>
      <c r="D65" s="778">
        <f>SUM(D66:D73)</f>
        <v>8224264377</v>
      </c>
      <c r="E65" s="778">
        <f>SUM(E66:E73)</f>
        <v>6933096714</v>
      </c>
    </row>
    <row r="66" spans="1:5" ht="15.75" x14ac:dyDescent="0.25">
      <c r="A66" s="780" t="s">
        <v>25</v>
      </c>
      <c r="B66" s="771">
        <v>4</v>
      </c>
      <c r="C66" s="771">
        <v>0</v>
      </c>
      <c r="D66" s="771">
        <f t="shared" ref="D66:D72" si="5">+C66+B66</f>
        <v>4</v>
      </c>
      <c r="E66" s="771">
        <v>2010401</v>
      </c>
    </row>
    <row r="67" spans="1:5" ht="15.75" x14ac:dyDescent="0.25">
      <c r="A67" s="780" t="s">
        <v>752</v>
      </c>
      <c r="B67" s="772">
        <v>48870089</v>
      </c>
      <c r="C67" s="771">
        <v>0</v>
      </c>
      <c r="D67" s="771">
        <f t="shared" si="5"/>
        <v>48870089</v>
      </c>
      <c r="E67" s="771">
        <v>57480823</v>
      </c>
    </row>
    <row r="68" spans="1:5" ht="15.75" x14ac:dyDescent="0.25">
      <c r="A68" s="780" t="s">
        <v>760</v>
      </c>
      <c r="B68" s="771">
        <v>15268397</v>
      </c>
      <c r="C68" s="771">
        <v>0</v>
      </c>
      <c r="D68" s="771">
        <f t="shared" si="5"/>
        <v>15268397</v>
      </c>
      <c r="E68" s="771">
        <v>4219623</v>
      </c>
    </row>
    <row r="69" spans="1:5" ht="15.75" x14ac:dyDescent="0.25">
      <c r="A69" s="780" t="s">
        <v>755</v>
      </c>
      <c r="B69" s="771">
        <v>332005550</v>
      </c>
      <c r="C69" s="771">
        <v>0</v>
      </c>
      <c r="D69" s="771">
        <f t="shared" si="5"/>
        <v>332005550</v>
      </c>
      <c r="E69" s="771">
        <v>1137192969</v>
      </c>
    </row>
    <row r="70" spans="1:5" ht="15.75" x14ac:dyDescent="0.25">
      <c r="A70" s="780" t="s">
        <v>336</v>
      </c>
      <c r="B70" s="771">
        <v>1259217036</v>
      </c>
      <c r="C70" s="771">
        <v>6566808955</v>
      </c>
      <c r="D70" s="771">
        <f t="shared" si="5"/>
        <v>7826025991</v>
      </c>
      <c r="E70" s="771">
        <v>5727472386</v>
      </c>
    </row>
    <row r="71" spans="1:5" s="775" customFormat="1" ht="15.75" hidden="1" x14ac:dyDescent="0.25">
      <c r="A71" s="782" t="s">
        <v>766</v>
      </c>
      <c r="B71" s="774">
        <v>0</v>
      </c>
      <c r="C71" s="774">
        <v>0</v>
      </c>
      <c r="D71" s="774">
        <f t="shared" si="5"/>
        <v>0</v>
      </c>
      <c r="E71" s="774">
        <v>0</v>
      </c>
    </row>
    <row r="72" spans="1:5" ht="15.75" x14ac:dyDescent="0.25">
      <c r="A72" s="780" t="s">
        <v>759</v>
      </c>
      <c r="B72" s="771">
        <v>2094346</v>
      </c>
      <c r="C72" s="771">
        <v>0</v>
      </c>
      <c r="D72" s="771">
        <f t="shared" si="5"/>
        <v>2094346</v>
      </c>
      <c r="E72" s="771">
        <v>4720512</v>
      </c>
    </row>
    <row r="73" spans="1:5" s="775" customFormat="1" ht="15.75" hidden="1" x14ac:dyDescent="0.25">
      <c r="A73" s="782" t="s">
        <v>757</v>
      </c>
      <c r="B73" s="774">
        <v>0</v>
      </c>
      <c r="C73" s="774">
        <v>0</v>
      </c>
      <c r="D73" s="774">
        <f>B73+C73</f>
        <v>0</v>
      </c>
      <c r="E73" s="774">
        <v>0</v>
      </c>
    </row>
    <row r="74" spans="1:5" ht="15.75" x14ac:dyDescent="0.25">
      <c r="A74" s="779" t="s">
        <v>767</v>
      </c>
      <c r="B74" s="778">
        <f>SUM(B75:B84)</f>
        <v>1476662346</v>
      </c>
      <c r="C74" s="778">
        <f>SUM(C75:C84)</f>
        <v>6646459008</v>
      </c>
      <c r="D74" s="778">
        <f>SUM(D75:D84)</f>
        <v>8123121354</v>
      </c>
      <c r="E74" s="778">
        <f>SUM(E75:E84)</f>
        <v>6821600103</v>
      </c>
    </row>
    <row r="75" spans="1:5" ht="15.75" x14ac:dyDescent="0.25">
      <c r="A75" s="780" t="s">
        <v>25</v>
      </c>
      <c r="B75" s="771">
        <v>225813614</v>
      </c>
      <c r="C75" s="771">
        <v>0</v>
      </c>
      <c r="D75" s="771">
        <f t="shared" ref="D75:D84" si="6">+C75+B75</f>
        <v>225813614</v>
      </c>
      <c r="E75" s="771">
        <v>103568290</v>
      </c>
    </row>
    <row r="76" spans="1:5" ht="15.75" x14ac:dyDescent="0.25">
      <c r="A76" s="780" t="s">
        <v>752</v>
      </c>
      <c r="B76" s="772">
        <v>220188998</v>
      </c>
      <c r="C76" s="771">
        <v>0</v>
      </c>
      <c r="D76" s="771">
        <f t="shared" si="6"/>
        <v>220188998</v>
      </c>
      <c r="E76" s="771">
        <v>129511934</v>
      </c>
    </row>
    <row r="77" spans="1:5" ht="15.75" x14ac:dyDescent="0.25">
      <c r="A77" s="780" t="s">
        <v>760</v>
      </c>
      <c r="B77" s="771">
        <v>10106745</v>
      </c>
      <c r="C77" s="771">
        <v>0</v>
      </c>
      <c r="D77" s="771">
        <f t="shared" si="6"/>
        <v>10106745</v>
      </c>
      <c r="E77" s="771">
        <v>6486105</v>
      </c>
    </row>
    <row r="78" spans="1:5" s="775" customFormat="1" ht="15.75" hidden="1" x14ac:dyDescent="0.25">
      <c r="A78" s="782" t="s">
        <v>755</v>
      </c>
      <c r="B78" s="774">
        <v>0</v>
      </c>
      <c r="C78" s="774">
        <v>0</v>
      </c>
      <c r="D78" s="774">
        <f t="shared" si="6"/>
        <v>0</v>
      </c>
      <c r="E78" s="774">
        <v>0</v>
      </c>
    </row>
    <row r="79" spans="1:5" ht="15.75" x14ac:dyDescent="0.25">
      <c r="A79" s="780" t="s">
        <v>755</v>
      </c>
      <c r="B79" s="771">
        <v>263252777</v>
      </c>
      <c r="C79" s="771">
        <v>0</v>
      </c>
      <c r="D79" s="771">
        <f t="shared" si="6"/>
        <v>263252777</v>
      </c>
      <c r="E79" s="771">
        <v>0</v>
      </c>
    </row>
    <row r="80" spans="1:5" ht="15.75" x14ac:dyDescent="0.25">
      <c r="A80" s="780" t="s">
        <v>336</v>
      </c>
      <c r="B80" s="771">
        <v>756167060</v>
      </c>
      <c r="C80" s="771">
        <v>6646459008</v>
      </c>
      <c r="D80" s="771">
        <f t="shared" si="6"/>
        <v>7402626068</v>
      </c>
      <c r="E80" s="771">
        <v>6447760380</v>
      </c>
    </row>
    <row r="81" spans="1:5" s="775" customFormat="1" ht="15.75" hidden="1" x14ac:dyDescent="0.25">
      <c r="A81" s="782" t="s">
        <v>766</v>
      </c>
      <c r="B81" s="774">
        <v>0</v>
      </c>
      <c r="C81" s="774">
        <v>0</v>
      </c>
      <c r="D81" s="774">
        <f t="shared" si="6"/>
        <v>0</v>
      </c>
      <c r="E81" s="774">
        <v>0</v>
      </c>
    </row>
    <row r="82" spans="1:5" ht="15.75" x14ac:dyDescent="0.25">
      <c r="A82" s="780" t="s">
        <v>766</v>
      </c>
      <c r="B82" s="771">
        <v>1133152</v>
      </c>
      <c r="C82" s="771">
        <v>0</v>
      </c>
      <c r="D82" s="771">
        <f t="shared" si="6"/>
        <v>1133152</v>
      </c>
      <c r="E82" s="771">
        <v>0</v>
      </c>
    </row>
    <row r="83" spans="1:5" ht="15.75" x14ac:dyDescent="0.25">
      <c r="A83" s="786" t="s">
        <v>759</v>
      </c>
      <c r="B83" s="772">
        <v>0</v>
      </c>
      <c r="C83" s="772">
        <v>0</v>
      </c>
      <c r="D83" s="772">
        <f t="shared" si="6"/>
        <v>0</v>
      </c>
      <c r="E83" s="772">
        <v>134273394</v>
      </c>
    </row>
    <row r="84" spans="1:5" s="775" customFormat="1" ht="15.75" hidden="1" x14ac:dyDescent="0.25">
      <c r="A84" s="787" t="s">
        <v>757</v>
      </c>
      <c r="B84" s="774">
        <v>0</v>
      </c>
      <c r="C84" s="774">
        <v>0</v>
      </c>
      <c r="D84" s="774">
        <f t="shared" si="6"/>
        <v>0</v>
      </c>
      <c r="E84" s="774">
        <v>0</v>
      </c>
    </row>
    <row r="85" spans="1:5" ht="15.75" x14ac:dyDescent="0.2">
      <c r="A85" s="788" t="s">
        <v>397</v>
      </c>
      <c r="B85" s="789">
        <f>B7+B19</f>
        <v>117834704688</v>
      </c>
      <c r="C85" s="789">
        <f>C7+C19</f>
        <v>140890296163</v>
      </c>
      <c r="D85" s="789">
        <f>D7+D19</f>
        <v>258725000851</v>
      </c>
      <c r="E85" s="789">
        <f>E7+E19</f>
        <v>214490121468</v>
      </c>
    </row>
  </sheetData>
  <mergeCells count="2">
    <mergeCell ref="A3:E3"/>
    <mergeCell ref="A4:E4"/>
  </mergeCells>
  <pageMargins left="0.35433070866141736" right="0.35433070866141736" top="0.78740157480314965" bottom="0.59055118110236227" header="0.51181102362204722" footer="0.51181102362204722"/>
  <pageSetup scale="74" orientation="portrait" r:id="rId1"/>
  <headerFooter alignWithMargins="0">
    <oddFooter>&amp;R&amp;D&amp;T</oddFooter>
  </headerFooter>
  <customProperties>
    <customPr name="_pios_id" r:id="rId2"/>
  </customProperties>
  <ignoredErrors>
    <ignoredError sqref="B7:E38 B66:E85 B53:B65 E53:E65 B50:E52 B47 D47:E47 B48 D48:E48 B49 D49:E49 B40:E45 B39:C39 E39 B46:C46 E46" unlockedFormula="1"/>
    <ignoredError sqref="C53:D65 D39 D46" formula="1"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9175A-645D-437B-9209-708CEFEA7D58}">
  <sheetPr>
    <tabColor theme="4" tint="-0.249977111117893"/>
  </sheetPr>
  <dimension ref="A1:Y20"/>
  <sheetViews>
    <sheetView showGridLines="0" zoomScaleNormal="100" workbookViewId="0"/>
  </sheetViews>
  <sheetFormatPr baseColWidth="10" defaultColWidth="0" defaultRowHeight="12.75" zeroHeight="1" x14ac:dyDescent="0.2"/>
  <cols>
    <col min="1" max="1" width="39.7109375" style="20" customWidth="1"/>
    <col min="2" max="2" width="16.85546875" style="20" bestFit="1" customWidth="1"/>
    <col min="3" max="3" width="18" style="20" bestFit="1" customWidth="1"/>
    <col min="4" max="9" width="15.5703125" style="20" bestFit="1" customWidth="1"/>
    <col min="10" max="10" width="18.42578125" style="20" customWidth="1"/>
    <col min="11" max="13" width="10.42578125" style="20" hidden="1" customWidth="1"/>
    <col min="14" max="25" width="0" style="20" hidden="1" customWidth="1"/>
    <col min="26" max="16384" width="10.42578125" style="20" hidden="1"/>
  </cols>
  <sheetData>
    <row r="1" spans="1:10" ht="20.100000000000001" customHeight="1" x14ac:dyDescent="0.3">
      <c r="A1" s="725" t="s">
        <v>768</v>
      </c>
      <c r="B1" s="791"/>
      <c r="C1" s="726"/>
      <c r="D1" s="726"/>
      <c r="E1" s="726"/>
      <c r="F1" s="726"/>
      <c r="G1" s="726"/>
      <c r="H1" s="726"/>
      <c r="I1" s="726"/>
      <c r="J1" s="726"/>
    </row>
    <row r="2" spans="1:10" ht="15.75" customHeight="1" x14ac:dyDescent="0.3">
      <c r="A2" s="725" t="s">
        <v>769</v>
      </c>
      <c r="B2" s="792"/>
      <c r="C2" s="792"/>
      <c r="D2" s="792"/>
      <c r="E2" s="726"/>
      <c r="F2" s="726"/>
      <c r="G2" s="726"/>
      <c r="H2" s="726"/>
      <c r="I2" s="726"/>
      <c r="J2" s="726"/>
    </row>
    <row r="3" spans="1:10" ht="15.75" customHeight="1" x14ac:dyDescent="0.25">
      <c r="A3" s="749" t="s">
        <v>780</v>
      </c>
      <c r="B3" s="792"/>
      <c r="C3" s="792"/>
      <c r="D3" s="792"/>
      <c r="E3" s="726"/>
      <c r="F3" s="726"/>
      <c r="G3" s="726"/>
      <c r="H3" s="726"/>
      <c r="I3" s="726"/>
      <c r="J3" s="726"/>
    </row>
    <row r="4" spans="1:10" s="166" customFormat="1" ht="15.75" x14ac:dyDescent="0.25">
      <c r="A4" s="1069" t="s">
        <v>390</v>
      </c>
      <c r="B4" s="1069"/>
      <c r="C4" s="1069"/>
      <c r="D4" s="1069"/>
      <c r="E4" s="1069"/>
      <c r="F4" s="1069"/>
      <c r="G4" s="1069"/>
      <c r="H4" s="1069"/>
      <c r="I4" s="1069"/>
      <c r="J4" s="1069"/>
    </row>
    <row r="5" spans="1:10" s="166" customFormat="1" ht="15.75" x14ac:dyDescent="0.25">
      <c r="A5" s="1070" t="s">
        <v>95</v>
      </c>
      <c r="B5" s="1070"/>
      <c r="C5" s="1070"/>
      <c r="D5" s="1070"/>
      <c r="E5" s="1070"/>
      <c r="F5" s="1070"/>
      <c r="G5" s="1070"/>
      <c r="H5" s="1070"/>
      <c r="I5" s="1070"/>
      <c r="J5" s="1070"/>
    </row>
    <row r="6" spans="1:10" s="166" customFormat="1" ht="48" customHeight="1" x14ac:dyDescent="0.2">
      <c r="A6" s="898" t="s">
        <v>391</v>
      </c>
      <c r="B6" s="898" t="s">
        <v>393</v>
      </c>
      <c r="C6" s="898" t="s">
        <v>770</v>
      </c>
      <c r="D6" s="898" t="s">
        <v>771</v>
      </c>
      <c r="E6" s="898" t="s">
        <v>772</v>
      </c>
      <c r="F6" s="898" t="s">
        <v>773</v>
      </c>
      <c r="G6" s="898" t="s">
        <v>774</v>
      </c>
      <c r="H6" s="898" t="s">
        <v>395</v>
      </c>
      <c r="I6" s="898" t="s">
        <v>775</v>
      </c>
      <c r="J6" s="898" t="s">
        <v>158</v>
      </c>
    </row>
    <row r="7" spans="1:10" s="166" customFormat="1" ht="15.75" x14ac:dyDescent="0.2">
      <c r="A7" s="727" t="s">
        <v>776</v>
      </c>
      <c r="B7" s="793"/>
      <c r="C7" s="793"/>
      <c r="D7" s="793"/>
      <c r="E7" s="793"/>
      <c r="F7" s="793"/>
      <c r="G7" s="793"/>
      <c r="H7" s="793"/>
      <c r="I7" s="793"/>
      <c r="J7" s="794"/>
    </row>
    <row r="8" spans="1:10" s="166" customFormat="1" ht="15.75" x14ac:dyDescent="0.2">
      <c r="A8" s="795" t="s">
        <v>751</v>
      </c>
      <c r="B8" s="796">
        <v>14973036266</v>
      </c>
      <c r="C8" s="796">
        <v>0</v>
      </c>
      <c r="D8" s="796">
        <v>0</v>
      </c>
      <c r="E8" s="796">
        <v>0</v>
      </c>
      <c r="F8" s="796">
        <v>0</v>
      </c>
      <c r="G8" s="796">
        <v>0</v>
      </c>
      <c r="H8" s="796">
        <v>0</v>
      </c>
      <c r="I8" s="796">
        <v>0</v>
      </c>
      <c r="J8" s="797">
        <f t="shared" ref="J8:J18" si="0">SUM(B8:I8)</f>
        <v>14973036266</v>
      </c>
    </row>
    <row r="9" spans="1:10" s="166" customFormat="1" ht="15.75" x14ac:dyDescent="0.2">
      <c r="A9" s="795" t="s">
        <v>755</v>
      </c>
      <c r="B9" s="796">
        <v>13744270996</v>
      </c>
      <c r="C9" s="796">
        <v>4062543620</v>
      </c>
      <c r="D9" s="796">
        <v>1968507042</v>
      </c>
      <c r="E9" s="796">
        <v>0</v>
      </c>
      <c r="F9" s="796">
        <v>0</v>
      </c>
      <c r="G9" s="796">
        <v>328501996</v>
      </c>
      <c r="H9" s="796">
        <v>0</v>
      </c>
      <c r="I9" s="796">
        <v>0</v>
      </c>
      <c r="J9" s="797">
        <f t="shared" si="0"/>
        <v>20103823654</v>
      </c>
    </row>
    <row r="10" spans="1:10" s="166" customFormat="1" ht="15.75" x14ac:dyDescent="0.2">
      <c r="A10" s="798" t="s">
        <v>336</v>
      </c>
      <c r="B10" s="796">
        <v>39052078264</v>
      </c>
      <c r="C10" s="796">
        <v>162436949086</v>
      </c>
      <c r="D10" s="796">
        <v>1168874392</v>
      </c>
      <c r="E10" s="796">
        <v>5447089202</v>
      </c>
      <c r="F10" s="796">
        <v>2577491122</v>
      </c>
      <c r="G10" s="796">
        <v>1462102154</v>
      </c>
      <c r="H10" s="796">
        <v>140352850</v>
      </c>
      <c r="I10" s="796">
        <v>252783874</v>
      </c>
      <c r="J10" s="797">
        <f t="shared" si="0"/>
        <v>212537720944</v>
      </c>
    </row>
    <row r="11" spans="1:10" s="166" customFormat="1" ht="15.75" x14ac:dyDescent="0.2">
      <c r="A11" s="795" t="s">
        <v>777</v>
      </c>
      <c r="B11" s="796">
        <v>0</v>
      </c>
      <c r="C11" s="796">
        <v>0</v>
      </c>
      <c r="D11" s="796">
        <v>0</v>
      </c>
      <c r="E11" s="796">
        <v>0</v>
      </c>
      <c r="F11" s="796">
        <v>0</v>
      </c>
      <c r="G11" s="796">
        <v>0</v>
      </c>
      <c r="H11" s="796">
        <v>0</v>
      </c>
      <c r="I11" s="796">
        <v>1383640355</v>
      </c>
      <c r="J11" s="797">
        <f t="shared" si="0"/>
        <v>1383640355</v>
      </c>
    </row>
    <row r="12" spans="1:10" s="166" customFormat="1" ht="15.75" x14ac:dyDescent="0.2">
      <c r="A12" s="155" t="s">
        <v>778</v>
      </c>
      <c r="B12" s="796">
        <v>0</v>
      </c>
      <c r="C12" s="796">
        <v>0</v>
      </c>
      <c r="D12" s="796">
        <v>0</v>
      </c>
      <c r="E12" s="796">
        <v>0</v>
      </c>
      <c r="F12" s="796">
        <v>4033466540</v>
      </c>
      <c r="G12" s="796">
        <v>0</v>
      </c>
      <c r="H12" s="796">
        <v>1268053661</v>
      </c>
      <c r="I12" s="796">
        <v>0</v>
      </c>
      <c r="J12" s="797">
        <f t="shared" si="0"/>
        <v>5301520201</v>
      </c>
    </row>
    <row r="13" spans="1:10" s="166" customFormat="1" ht="15.75" x14ac:dyDescent="0.2">
      <c r="A13" s="155" t="s">
        <v>779</v>
      </c>
      <c r="B13" s="796">
        <v>2617939411</v>
      </c>
      <c r="C13" s="796">
        <v>0</v>
      </c>
      <c r="D13" s="796">
        <v>0</v>
      </c>
      <c r="E13" s="796">
        <v>0</v>
      </c>
      <c r="F13" s="796">
        <v>0</v>
      </c>
      <c r="G13" s="796">
        <v>0</v>
      </c>
      <c r="H13" s="796">
        <v>0</v>
      </c>
      <c r="I13" s="796">
        <v>0</v>
      </c>
      <c r="J13" s="797">
        <f t="shared" si="0"/>
        <v>2617939411</v>
      </c>
    </row>
    <row r="14" spans="1:10" s="166" customFormat="1" ht="15.75" hidden="1" customHeight="1" x14ac:dyDescent="0.2">
      <c r="A14" s="795" t="s">
        <v>756</v>
      </c>
      <c r="B14" s="796">
        <v>0</v>
      </c>
      <c r="C14" s="796">
        <v>0</v>
      </c>
      <c r="D14" s="796">
        <v>0</v>
      </c>
      <c r="E14" s="796">
        <v>0</v>
      </c>
      <c r="F14" s="796">
        <v>0</v>
      </c>
      <c r="G14" s="796">
        <v>0</v>
      </c>
      <c r="H14" s="796">
        <v>0</v>
      </c>
      <c r="I14" s="796">
        <v>0</v>
      </c>
      <c r="J14" s="797">
        <f t="shared" si="0"/>
        <v>0</v>
      </c>
    </row>
    <row r="15" spans="1:10" s="166" customFormat="1" ht="15.75" x14ac:dyDescent="0.25">
      <c r="A15" s="799" t="s">
        <v>25</v>
      </c>
      <c r="B15" s="796">
        <v>459965126</v>
      </c>
      <c r="C15" s="796">
        <v>0</v>
      </c>
      <c r="D15" s="796">
        <v>0</v>
      </c>
      <c r="E15" s="796">
        <v>0</v>
      </c>
      <c r="F15" s="796">
        <v>9100595</v>
      </c>
      <c r="G15" s="796">
        <v>0</v>
      </c>
      <c r="H15" s="796">
        <v>0</v>
      </c>
      <c r="I15" s="796">
        <v>0</v>
      </c>
      <c r="J15" s="797">
        <f t="shared" si="0"/>
        <v>469065721</v>
      </c>
    </row>
    <row r="16" spans="1:10" s="166" customFormat="1" ht="15.75" x14ac:dyDescent="0.2">
      <c r="A16" s="795" t="s">
        <v>760</v>
      </c>
      <c r="B16" s="796">
        <v>0</v>
      </c>
      <c r="C16" s="796">
        <v>24929881</v>
      </c>
      <c r="D16" s="796">
        <v>0</v>
      </c>
      <c r="E16" s="796">
        <v>17868865</v>
      </c>
      <c r="F16" s="796">
        <v>102350991</v>
      </c>
      <c r="G16" s="796">
        <v>3284786</v>
      </c>
      <c r="H16" s="796">
        <v>0</v>
      </c>
      <c r="I16" s="796">
        <v>0</v>
      </c>
      <c r="J16" s="797">
        <f t="shared" si="0"/>
        <v>148434523</v>
      </c>
    </row>
    <row r="17" spans="1:10" s="166" customFormat="1" ht="31.5" x14ac:dyDescent="0.2">
      <c r="A17" s="795" t="s">
        <v>759</v>
      </c>
      <c r="B17" s="796">
        <v>0</v>
      </c>
      <c r="C17" s="796">
        <v>1177083470</v>
      </c>
      <c r="D17" s="796">
        <v>0</v>
      </c>
      <c r="E17" s="796">
        <v>4118238</v>
      </c>
      <c r="F17" s="796">
        <v>2282119</v>
      </c>
      <c r="G17" s="796">
        <v>0</v>
      </c>
      <c r="H17" s="796">
        <v>0</v>
      </c>
      <c r="I17" s="796">
        <v>0</v>
      </c>
      <c r="J17" s="797">
        <f t="shared" si="0"/>
        <v>1183483827</v>
      </c>
    </row>
    <row r="18" spans="1:10" s="166" customFormat="1" ht="15.75" x14ac:dyDescent="0.2">
      <c r="A18" s="795" t="s">
        <v>766</v>
      </c>
      <c r="B18" s="796">
        <v>0</v>
      </c>
      <c r="C18" s="796">
        <v>0</v>
      </c>
      <c r="D18" s="796">
        <v>0</v>
      </c>
      <c r="E18" s="796">
        <v>0</v>
      </c>
      <c r="F18" s="796">
        <v>6335949</v>
      </c>
      <c r="G18" s="796">
        <v>0</v>
      </c>
      <c r="H18" s="796">
        <v>0</v>
      </c>
      <c r="I18" s="796">
        <v>0</v>
      </c>
      <c r="J18" s="797">
        <f t="shared" si="0"/>
        <v>6335949</v>
      </c>
    </row>
    <row r="19" spans="1:10" s="166" customFormat="1" ht="15.75" x14ac:dyDescent="0.2">
      <c r="A19" s="800" t="s">
        <v>622</v>
      </c>
      <c r="B19" s="801">
        <f>SUM(B8:B18)</f>
        <v>70847290063</v>
      </c>
      <c r="C19" s="801">
        <f t="shared" ref="C19:J19" si="1">SUM(C8:C18)</f>
        <v>167701506057</v>
      </c>
      <c r="D19" s="801">
        <f t="shared" si="1"/>
        <v>3137381434</v>
      </c>
      <c r="E19" s="801">
        <f t="shared" si="1"/>
        <v>5469076305</v>
      </c>
      <c r="F19" s="801">
        <f t="shared" si="1"/>
        <v>6731027316</v>
      </c>
      <c r="G19" s="801">
        <f t="shared" si="1"/>
        <v>1793888936</v>
      </c>
      <c r="H19" s="801">
        <f t="shared" si="1"/>
        <v>1408406511</v>
      </c>
      <c r="I19" s="801">
        <f t="shared" si="1"/>
        <v>1636424229</v>
      </c>
      <c r="J19" s="797">
        <f t="shared" si="1"/>
        <v>258725000851</v>
      </c>
    </row>
    <row r="20" spans="1:10" s="166" customFormat="1" ht="15.75" x14ac:dyDescent="0.2">
      <c r="A20" s="736" t="s">
        <v>398</v>
      </c>
      <c r="B20" s="802">
        <f t="shared" ref="B20:J20" si="2">+B19/$J$19</f>
        <v>0.2738324082712093</v>
      </c>
      <c r="C20" s="802">
        <f t="shared" si="2"/>
        <v>0.6481843869181374</v>
      </c>
      <c r="D20" s="802">
        <f t="shared" si="2"/>
        <v>1.2126317223617757E-2</v>
      </c>
      <c r="E20" s="802">
        <f t="shared" si="2"/>
        <v>2.1138569086911113E-2</v>
      </c>
      <c r="F20" s="802">
        <f t="shared" si="2"/>
        <v>2.6016145690831036E-2</v>
      </c>
      <c r="G20" s="802">
        <f t="shared" si="2"/>
        <v>6.9335739882095994E-3</v>
      </c>
      <c r="H20" s="802">
        <f t="shared" si="2"/>
        <v>5.4436428886557534E-3</v>
      </c>
      <c r="I20" s="802">
        <f t="shared" si="2"/>
        <v>6.3249559324281088E-3</v>
      </c>
      <c r="J20" s="802">
        <f t="shared" si="2"/>
        <v>1</v>
      </c>
    </row>
  </sheetData>
  <mergeCells count="2">
    <mergeCell ref="A4:J4"/>
    <mergeCell ref="A5:J5"/>
  </mergeCells>
  <pageMargins left="0.7" right="0.7" top="0.75" bottom="0.75" header="0.3" footer="0.3"/>
  <pageSetup orientation="portrait" r:id="rId1"/>
  <customProperties>
    <customPr name="_pios_id" r:id="rId2"/>
  </customProperties>
  <ignoredErrors>
    <ignoredError sqref="A1:J2 A5:J19" unlocked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C8A83-E759-4660-A089-D71FFA852AE2}">
  <sheetPr>
    <tabColor theme="4" tint="-0.249977111117893"/>
  </sheetPr>
  <dimension ref="A1:Y20"/>
  <sheetViews>
    <sheetView showGridLines="0" zoomScaleNormal="100" workbookViewId="0"/>
  </sheetViews>
  <sheetFormatPr baseColWidth="10" defaultColWidth="0" defaultRowHeight="12.75" zeroHeight="1" x14ac:dyDescent="0.2"/>
  <cols>
    <col min="1" max="1" width="39.42578125" style="20" customWidth="1"/>
    <col min="2" max="2" width="16.85546875" style="20" bestFit="1" customWidth="1"/>
    <col min="3" max="3" width="18" style="20" bestFit="1" customWidth="1"/>
    <col min="4" max="6" width="15.5703125" style="20" bestFit="1" customWidth="1"/>
    <col min="7" max="7" width="13.85546875" style="20" bestFit="1" customWidth="1"/>
    <col min="8" max="8" width="15.5703125" style="20" bestFit="1" customWidth="1"/>
    <col min="9" max="9" width="13.85546875" style="20" bestFit="1" customWidth="1"/>
    <col min="10" max="10" width="18.42578125" style="20" customWidth="1"/>
    <col min="11" max="13" width="10.42578125" style="20" hidden="1" customWidth="1"/>
    <col min="14" max="25" width="0" style="20" hidden="1" customWidth="1"/>
    <col min="26" max="16384" width="10.42578125" style="20" hidden="1"/>
  </cols>
  <sheetData>
    <row r="1" spans="1:10" ht="20.100000000000001" customHeight="1" x14ac:dyDescent="0.3">
      <c r="A1" s="725" t="s">
        <v>768</v>
      </c>
      <c r="B1" s="791"/>
      <c r="C1" s="726"/>
      <c r="D1" s="726"/>
      <c r="E1" s="726"/>
      <c r="F1" s="726"/>
      <c r="G1" s="726"/>
      <c r="H1" s="726"/>
      <c r="I1" s="726"/>
      <c r="J1" s="726"/>
    </row>
    <row r="2" spans="1:10" ht="15.75" customHeight="1" x14ac:dyDescent="0.3">
      <c r="A2" s="725" t="s">
        <v>781</v>
      </c>
      <c r="B2" s="792"/>
      <c r="C2" s="792"/>
      <c r="D2" s="792"/>
      <c r="E2" s="726"/>
      <c r="F2" s="726"/>
      <c r="G2" s="726"/>
      <c r="H2" s="726"/>
      <c r="I2" s="726"/>
      <c r="J2" s="726"/>
    </row>
    <row r="3" spans="1:10" ht="15.75" customHeight="1" x14ac:dyDescent="0.25">
      <c r="A3" s="749" t="s">
        <v>780</v>
      </c>
      <c r="B3" s="792"/>
      <c r="C3" s="792"/>
      <c r="D3" s="792"/>
      <c r="E3" s="726"/>
      <c r="F3" s="726"/>
      <c r="G3" s="726"/>
      <c r="H3" s="726"/>
      <c r="I3" s="726"/>
      <c r="J3" s="726"/>
    </row>
    <row r="4" spans="1:10" s="166" customFormat="1" ht="15.75" x14ac:dyDescent="0.25">
      <c r="A4" s="1069" t="s">
        <v>390</v>
      </c>
      <c r="B4" s="1069"/>
      <c r="C4" s="1069"/>
      <c r="D4" s="1069"/>
      <c r="E4" s="1069"/>
      <c r="F4" s="1069"/>
      <c r="G4" s="1069"/>
      <c r="H4" s="1069"/>
      <c r="I4" s="1069"/>
      <c r="J4" s="1069"/>
    </row>
    <row r="5" spans="1:10" s="166" customFormat="1" ht="15.75" x14ac:dyDescent="0.25">
      <c r="A5" s="1070" t="s">
        <v>95</v>
      </c>
      <c r="B5" s="1070"/>
      <c r="C5" s="1070"/>
      <c r="D5" s="1070"/>
      <c r="E5" s="1070"/>
      <c r="F5" s="1070"/>
      <c r="G5" s="1070"/>
      <c r="H5" s="1070"/>
      <c r="I5" s="1070"/>
      <c r="J5" s="1070"/>
    </row>
    <row r="6" spans="1:10" s="166" customFormat="1" ht="46.5" customHeight="1" x14ac:dyDescent="0.2">
      <c r="A6" s="149" t="s">
        <v>391</v>
      </c>
      <c r="B6" s="149" t="s">
        <v>393</v>
      </c>
      <c r="C6" s="149" t="s">
        <v>770</v>
      </c>
      <c r="D6" s="149" t="s">
        <v>771</v>
      </c>
      <c r="E6" s="149" t="s">
        <v>772</v>
      </c>
      <c r="F6" s="149" t="s">
        <v>773</v>
      </c>
      <c r="G6" s="149" t="s">
        <v>774</v>
      </c>
      <c r="H6" s="149" t="s">
        <v>395</v>
      </c>
      <c r="I6" s="149" t="s">
        <v>775</v>
      </c>
      <c r="J6" s="149" t="s">
        <v>104</v>
      </c>
    </row>
    <row r="7" spans="1:10" s="166" customFormat="1" ht="15.75" x14ac:dyDescent="0.2">
      <c r="A7" s="727" t="s">
        <v>776</v>
      </c>
      <c r="B7" s="793"/>
      <c r="C7" s="793"/>
      <c r="D7" s="793"/>
      <c r="E7" s="793"/>
      <c r="F7" s="793"/>
      <c r="G7" s="793"/>
      <c r="H7" s="793"/>
      <c r="I7" s="793"/>
      <c r="J7" s="794"/>
    </row>
    <row r="8" spans="1:10" s="166" customFormat="1" ht="15.75" x14ac:dyDescent="0.2">
      <c r="A8" s="795" t="s">
        <v>751</v>
      </c>
      <c r="B8" s="796">
        <v>6360023535</v>
      </c>
      <c r="C8" s="796">
        <v>0</v>
      </c>
      <c r="D8" s="796">
        <v>0</v>
      </c>
      <c r="E8" s="796">
        <v>0</v>
      </c>
      <c r="F8" s="796">
        <v>0</v>
      </c>
      <c r="G8" s="796">
        <v>0</v>
      </c>
      <c r="H8" s="796">
        <v>0</v>
      </c>
      <c r="I8" s="796">
        <v>0</v>
      </c>
      <c r="J8" s="797">
        <f t="shared" ref="J8:J18" si="0">SUM(B8:I8)</f>
        <v>6360023535</v>
      </c>
    </row>
    <row r="9" spans="1:10" s="166" customFormat="1" ht="15.75" x14ac:dyDescent="0.2">
      <c r="A9" s="795" t="s">
        <v>755</v>
      </c>
      <c r="B9" s="796">
        <v>13838687879</v>
      </c>
      <c r="C9" s="796">
        <v>4462267489</v>
      </c>
      <c r="D9" s="796">
        <v>1516850579</v>
      </c>
      <c r="E9" s="796">
        <v>227677554</v>
      </c>
      <c r="F9" s="796">
        <v>21618815</v>
      </c>
      <c r="G9" s="796">
        <v>325886413</v>
      </c>
      <c r="H9" s="796">
        <v>0</v>
      </c>
      <c r="I9" s="796">
        <v>0</v>
      </c>
      <c r="J9" s="797">
        <f t="shared" si="0"/>
        <v>20392988729</v>
      </c>
    </row>
    <row r="10" spans="1:10" s="166" customFormat="1" ht="15.75" x14ac:dyDescent="0.2">
      <c r="A10" s="795" t="s">
        <v>336</v>
      </c>
      <c r="B10" s="796">
        <v>36843723042</v>
      </c>
      <c r="C10" s="796">
        <v>128211995481</v>
      </c>
      <c r="D10" s="796">
        <v>1059296642</v>
      </c>
      <c r="E10" s="796">
        <v>2533124231</v>
      </c>
      <c r="F10" s="796">
        <v>2343377010</v>
      </c>
      <c r="G10" s="796">
        <v>128925455</v>
      </c>
      <c r="H10" s="796">
        <v>86040378</v>
      </c>
      <c r="I10" s="796">
        <v>161057529</v>
      </c>
      <c r="J10" s="797">
        <f t="shared" si="0"/>
        <v>171367539768</v>
      </c>
    </row>
    <row r="11" spans="1:10" s="166" customFormat="1" ht="15.75" x14ac:dyDescent="0.2">
      <c r="A11" s="795" t="s">
        <v>777</v>
      </c>
      <c r="B11" s="796">
        <v>0</v>
      </c>
      <c r="C11" s="796">
        <v>0</v>
      </c>
      <c r="D11" s="796">
        <v>0</v>
      </c>
      <c r="E11" s="796">
        <v>0</v>
      </c>
      <c r="F11" s="796">
        <v>0</v>
      </c>
      <c r="G11" s="796">
        <v>0</v>
      </c>
      <c r="H11" s="796">
        <v>0</v>
      </c>
      <c r="I11" s="796">
        <v>170743013</v>
      </c>
      <c r="J11" s="797">
        <f t="shared" si="0"/>
        <v>170743013</v>
      </c>
    </row>
    <row r="12" spans="1:10" s="166" customFormat="1" ht="15.75" x14ac:dyDescent="0.2">
      <c r="A12" s="155" t="s">
        <v>778</v>
      </c>
      <c r="B12" s="796">
        <v>0</v>
      </c>
      <c r="C12" s="796">
        <v>0</v>
      </c>
      <c r="D12" s="796">
        <v>0</v>
      </c>
      <c r="E12" s="796">
        <v>0</v>
      </c>
      <c r="F12" s="796">
        <v>1107846442</v>
      </c>
      <c r="G12" s="796">
        <v>0</v>
      </c>
      <c r="H12" s="796">
        <v>1066505663</v>
      </c>
      <c r="I12" s="796">
        <v>0</v>
      </c>
      <c r="J12" s="797">
        <f t="shared" si="0"/>
        <v>2174352105</v>
      </c>
    </row>
    <row r="13" spans="1:10" s="166" customFormat="1" ht="15.75" x14ac:dyDescent="0.2">
      <c r="A13" s="155" t="s">
        <v>779</v>
      </c>
      <c r="B13" s="796">
        <v>2579076096</v>
      </c>
      <c r="C13" s="796">
        <v>0</v>
      </c>
      <c r="D13" s="796">
        <v>0</v>
      </c>
      <c r="E13" s="796">
        <v>0</v>
      </c>
      <c r="F13" s="796">
        <v>0</v>
      </c>
      <c r="G13" s="796">
        <v>0</v>
      </c>
      <c r="H13" s="796">
        <v>0</v>
      </c>
      <c r="I13" s="796">
        <v>0</v>
      </c>
      <c r="J13" s="797">
        <f t="shared" si="0"/>
        <v>2579076096</v>
      </c>
    </row>
    <row r="14" spans="1:10" s="166" customFormat="1" ht="15.75" x14ac:dyDescent="0.2">
      <c r="A14" s="795" t="s">
        <v>756</v>
      </c>
      <c r="B14" s="796">
        <v>3480456217</v>
      </c>
      <c r="C14" s="796">
        <v>0</v>
      </c>
      <c r="D14" s="796">
        <v>0</v>
      </c>
      <c r="E14" s="796">
        <v>0</v>
      </c>
      <c r="F14" s="796">
        <v>0</v>
      </c>
      <c r="G14" s="796">
        <v>0</v>
      </c>
      <c r="H14" s="796">
        <v>0</v>
      </c>
      <c r="I14" s="796">
        <v>0</v>
      </c>
      <c r="J14" s="797">
        <f t="shared" si="0"/>
        <v>3480456217</v>
      </c>
    </row>
    <row r="15" spans="1:10" s="166" customFormat="1" ht="15.75" x14ac:dyDescent="0.25">
      <c r="A15" s="799" t="s">
        <v>25</v>
      </c>
      <c r="B15" s="796">
        <v>223493704</v>
      </c>
      <c r="C15" s="796">
        <v>0</v>
      </c>
      <c r="D15" s="796">
        <v>0</v>
      </c>
      <c r="E15" s="796">
        <v>0</v>
      </c>
      <c r="F15" s="796">
        <v>109722443</v>
      </c>
      <c r="G15" s="796">
        <v>0</v>
      </c>
      <c r="H15" s="796">
        <v>0</v>
      </c>
      <c r="I15" s="796">
        <v>0</v>
      </c>
      <c r="J15" s="797">
        <f t="shared" si="0"/>
        <v>333216147</v>
      </c>
    </row>
    <row r="16" spans="1:10" s="166" customFormat="1" ht="15.75" x14ac:dyDescent="0.2">
      <c r="A16" s="795" t="s">
        <v>760</v>
      </c>
      <c r="B16" s="796">
        <v>0</v>
      </c>
      <c r="C16" s="796">
        <v>29328038</v>
      </c>
      <c r="D16" s="796">
        <v>0</v>
      </c>
      <c r="E16" s="796">
        <v>7197241</v>
      </c>
      <c r="F16" s="796">
        <v>18254348</v>
      </c>
      <c r="G16" s="796">
        <v>2346026</v>
      </c>
      <c r="H16" s="796">
        <v>0</v>
      </c>
      <c r="I16" s="796">
        <v>0</v>
      </c>
      <c r="J16" s="797">
        <f t="shared" si="0"/>
        <v>57125653</v>
      </c>
    </row>
    <row r="17" spans="1:10" s="166" customFormat="1" ht="31.5" x14ac:dyDescent="0.2">
      <c r="A17" s="795" t="s">
        <v>759</v>
      </c>
      <c r="B17" s="796">
        <v>625118064</v>
      </c>
      <c r="C17" s="796">
        <v>6945507209</v>
      </c>
      <c r="D17" s="796">
        <v>0</v>
      </c>
      <c r="E17" s="796">
        <v>0</v>
      </c>
      <c r="F17" s="796">
        <v>0</v>
      </c>
      <c r="G17" s="796">
        <v>0</v>
      </c>
      <c r="H17" s="796">
        <v>0</v>
      </c>
      <c r="I17" s="796">
        <v>0</v>
      </c>
      <c r="J17" s="797">
        <f t="shared" si="0"/>
        <v>7570625273</v>
      </c>
    </row>
    <row r="18" spans="1:10" s="166" customFormat="1" ht="15.75" x14ac:dyDescent="0.2">
      <c r="A18" s="795" t="s">
        <v>766</v>
      </c>
      <c r="B18" s="796">
        <v>0</v>
      </c>
      <c r="C18" s="796">
        <v>0</v>
      </c>
      <c r="D18" s="796">
        <v>0</v>
      </c>
      <c r="E18" s="796">
        <v>0</v>
      </c>
      <c r="F18" s="796">
        <v>3974932</v>
      </c>
      <c r="G18" s="796">
        <v>0</v>
      </c>
      <c r="H18" s="796">
        <v>0</v>
      </c>
      <c r="I18" s="796">
        <v>0</v>
      </c>
      <c r="J18" s="797">
        <f t="shared" si="0"/>
        <v>3974932</v>
      </c>
    </row>
    <row r="19" spans="1:10" s="166" customFormat="1" ht="15.75" x14ac:dyDescent="0.2">
      <c r="A19" s="800" t="s">
        <v>622</v>
      </c>
      <c r="B19" s="797">
        <f t="shared" ref="B19:J19" si="1">SUM(B8:B18)</f>
        <v>63950578537</v>
      </c>
      <c r="C19" s="797">
        <f t="shared" si="1"/>
        <v>139649098217</v>
      </c>
      <c r="D19" s="797">
        <f t="shared" si="1"/>
        <v>2576147221</v>
      </c>
      <c r="E19" s="797">
        <f t="shared" si="1"/>
        <v>2767999026</v>
      </c>
      <c r="F19" s="797">
        <f t="shared" si="1"/>
        <v>3604793990</v>
      </c>
      <c r="G19" s="797">
        <f t="shared" si="1"/>
        <v>457157894</v>
      </c>
      <c r="H19" s="797">
        <f t="shared" si="1"/>
        <v>1152546041</v>
      </c>
      <c r="I19" s="797">
        <f t="shared" si="1"/>
        <v>331800542</v>
      </c>
      <c r="J19" s="797">
        <f t="shared" si="1"/>
        <v>214490121468</v>
      </c>
    </row>
    <row r="20" spans="1:10" s="166" customFormat="1" ht="15.75" x14ac:dyDescent="0.2">
      <c r="A20" s="736" t="s">
        <v>398</v>
      </c>
      <c r="B20" s="802">
        <f t="shared" ref="B20:J20" si="2">+B19/$J$19</f>
        <v>0.29815162628149683</v>
      </c>
      <c r="C20" s="802">
        <f t="shared" si="2"/>
        <v>0.65107473137327865</v>
      </c>
      <c r="D20" s="802">
        <f t="shared" si="2"/>
        <v>1.2010563485947477E-2</v>
      </c>
      <c r="E20" s="802">
        <f t="shared" si="2"/>
        <v>1.2905018688298709E-2</v>
      </c>
      <c r="F20" s="802">
        <f t="shared" si="2"/>
        <v>1.6806340382150432E-2</v>
      </c>
      <c r="G20" s="802">
        <f t="shared" si="2"/>
        <v>2.1313703907254481E-3</v>
      </c>
      <c r="H20" s="802">
        <f t="shared" si="2"/>
        <v>5.3734224826384345E-3</v>
      </c>
      <c r="I20" s="802">
        <f t="shared" si="2"/>
        <v>1.5469269154640376E-3</v>
      </c>
      <c r="J20" s="802">
        <f t="shared" si="2"/>
        <v>1</v>
      </c>
    </row>
  </sheetData>
  <mergeCells count="2">
    <mergeCell ref="A4:J4"/>
    <mergeCell ref="A5:J5"/>
  </mergeCells>
  <pageMargins left="0.7" right="0.7" top="0.75" bottom="0.75" header="0.3" footer="0.3"/>
  <pageSetup orientation="portrait" r:id="rId1"/>
  <customProperties>
    <customPr name="_pios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FF3BB-1E95-4E26-991A-605713B1435E}">
  <sheetPr>
    <tabColor theme="4" tint="-0.249977111117893"/>
  </sheetPr>
  <dimension ref="A1:J19"/>
  <sheetViews>
    <sheetView showGridLines="0" zoomScaleNormal="100" workbookViewId="0"/>
  </sheetViews>
  <sheetFormatPr baseColWidth="10" defaultColWidth="0" defaultRowHeight="12.75" zeroHeight="1" x14ac:dyDescent="0.2"/>
  <cols>
    <col min="1" max="1" width="39.5703125" style="20" customWidth="1"/>
    <col min="2" max="2" width="16.5703125" style="20" bestFit="1" customWidth="1"/>
    <col min="3" max="3" width="17.7109375" style="20" bestFit="1" customWidth="1"/>
    <col min="4" max="4" width="15.85546875" style="20" bestFit="1" customWidth="1"/>
    <col min="5" max="5" width="15.28515625" style="20" bestFit="1" customWidth="1"/>
    <col min="6" max="6" width="13.5703125" style="20" bestFit="1" customWidth="1"/>
    <col min="7" max="7" width="19" style="20" customWidth="1"/>
    <col min="8" max="9" width="10.42578125" style="20" hidden="1" customWidth="1"/>
    <col min="10" max="10" width="0" style="20" hidden="1" customWidth="1"/>
    <col min="11" max="16384" width="10.42578125" style="20" hidden="1"/>
  </cols>
  <sheetData>
    <row r="1" spans="1:7" ht="20.100000000000001" customHeight="1" x14ac:dyDescent="0.3">
      <c r="A1" s="725" t="s">
        <v>768</v>
      </c>
      <c r="B1" s="184"/>
      <c r="C1" s="803"/>
      <c r="D1" s="803"/>
      <c r="E1" s="803"/>
      <c r="F1" s="803"/>
    </row>
    <row r="2" spans="1:7" ht="20.100000000000001" customHeight="1" x14ac:dyDescent="0.3">
      <c r="A2" s="725" t="s">
        <v>782</v>
      </c>
      <c r="B2" s="210"/>
      <c r="C2" s="804"/>
      <c r="D2" s="803"/>
      <c r="E2" s="803"/>
      <c r="F2" s="803"/>
    </row>
    <row r="3" spans="1:7" ht="15.75" x14ac:dyDescent="0.25">
      <c r="A3" s="1069" t="s">
        <v>406</v>
      </c>
      <c r="B3" s="1069"/>
      <c r="C3" s="1069"/>
      <c r="D3" s="1069"/>
      <c r="E3" s="1069"/>
      <c r="F3" s="1069"/>
      <c r="G3" s="1069"/>
    </row>
    <row r="4" spans="1:7" ht="15.75" x14ac:dyDescent="0.25">
      <c r="A4" s="1077" t="s">
        <v>95</v>
      </c>
      <c r="B4" s="1069"/>
      <c r="C4" s="1069"/>
      <c r="D4" s="1069"/>
      <c r="E4" s="1069"/>
      <c r="F4" s="1069"/>
      <c r="G4" s="1069"/>
    </row>
    <row r="5" spans="1:7" s="805" customFormat="1" ht="48" customHeight="1" x14ac:dyDescent="0.25">
      <c r="A5" s="149" t="s">
        <v>391</v>
      </c>
      <c r="B5" s="149" t="s">
        <v>410</v>
      </c>
      <c r="C5" s="149" t="s">
        <v>783</v>
      </c>
      <c r="D5" s="149" t="s">
        <v>784</v>
      </c>
      <c r="E5" s="149" t="s">
        <v>785</v>
      </c>
      <c r="F5" s="149" t="s">
        <v>786</v>
      </c>
      <c r="G5" s="149" t="s">
        <v>158</v>
      </c>
    </row>
    <row r="6" spans="1:7" ht="15.75" x14ac:dyDescent="0.2">
      <c r="A6" s="806" t="s">
        <v>776</v>
      </c>
      <c r="C6" s="807"/>
      <c r="D6" s="807"/>
      <c r="E6" s="807"/>
      <c r="F6" s="807"/>
      <c r="G6" s="807"/>
    </row>
    <row r="7" spans="1:7" ht="15.75" x14ac:dyDescent="0.2">
      <c r="A7" s="808" t="s">
        <v>751</v>
      </c>
      <c r="B7" s="809">
        <v>0</v>
      </c>
      <c r="C7" s="809">
        <v>14973036266</v>
      </c>
      <c r="D7" s="809">
        <v>0</v>
      </c>
      <c r="E7" s="809">
        <v>0</v>
      </c>
      <c r="F7" s="809">
        <v>0</v>
      </c>
      <c r="G7" s="810">
        <f>SUM(B7:F7)</f>
        <v>14973036266</v>
      </c>
    </row>
    <row r="8" spans="1:7" ht="15.75" x14ac:dyDescent="0.2">
      <c r="A8" s="808" t="s">
        <v>755</v>
      </c>
      <c r="B8" s="809">
        <v>12655452675</v>
      </c>
      <c r="C8" s="809">
        <v>4409762856</v>
      </c>
      <c r="D8" s="809">
        <v>3038608123</v>
      </c>
      <c r="E8" s="809">
        <v>0</v>
      </c>
      <c r="F8" s="809">
        <v>0</v>
      </c>
      <c r="G8" s="810">
        <f t="shared" ref="G8:G17" si="0">SUM(B8:F8)</f>
        <v>20103823654</v>
      </c>
    </row>
    <row r="9" spans="1:7" ht="15.75" x14ac:dyDescent="0.2">
      <c r="A9" s="808" t="s">
        <v>336</v>
      </c>
      <c r="B9" s="809">
        <v>15305366179</v>
      </c>
      <c r="C9" s="809">
        <v>188922055681</v>
      </c>
      <c r="D9" s="809">
        <v>3894411682</v>
      </c>
      <c r="E9" s="809">
        <v>4415887402</v>
      </c>
      <c r="F9" s="809">
        <v>0</v>
      </c>
      <c r="G9" s="810">
        <f t="shared" si="0"/>
        <v>212537720944</v>
      </c>
    </row>
    <row r="10" spans="1:7" ht="15.75" x14ac:dyDescent="0.2">
      <c r="A10" s="808" t="s">
        <v>757</v>
      </c>
      <c r="B10" s="809">
        <v>909351826</v>
      </c>
      <c r="C10" s="809">
        <v>0</v>
      </c>
      <c r="D10" s="809">
        <v>0</v>
      </c>
      <c r="E10" s="809">
        <v>474288529</v>
      </c>
      <c r="F10" s="809">
        <v>0</v>
      </c>
      <c r="G10" s="810">
        <f t="shared" si="0"/>
        <v>1383640355</v>
      </c>
    </row>
    <row r="11" spans="1:7" ht="15.75" x14ac:dyDescent="0.2">
      <c r="A11" s="808" t="s">
        <v>778</v>
      </c>
      <c r="B11" s="809">
        <v>1268053660</v>
      </c>
      <c r="C11" s="809">
        <v>4033466541</v>
      </c>
      <c r="D11" s="809">
        <v>0</v>
      </c>
      <c r="E11" s="809">
        <v>0</v>
      </c>
      <c r="F11" s="809">
        <v>0</v>
      </c>
      <c r="G11" s="810">
        <f t="shared" si="0"/>
        <v>5301520201</v>
      </c>
    </row>
    <row r="12" spans="1:7" ht="15.75" x14ac:dyDescent="0.2">
      <c r="A12" s="808" t="s">
        <v>779</v>
      </c>
      <c r="B12" s="809">
        <v>0</v>
      </c>
      <c r="C12" s="809">
        <v>0</v>
      </c>
      <c r="D12" s="809">
        <v>2617939411</v>
      </c>
      <c r="E12" s="809">
        <v>0</v>
      </c>
      <c r="F12" s="809">
        <v>0</v>
      </c>
      <c r="G12" s="810">
        <f t="shared" si="0"/>
        <v>2617939411</v>
      </c>
    </row>
    <row r="13" spans="1:7" ht="15.75" hidden="1" x14ac:dyDescent="0.2">
      <c r="A13" s="808" t="s">
        <v>756</v>
      </c>
      <c r="B13" s="809">
        <v>0</v>
      </c>
      <c r="C13" s="809">
        <v>0</v>
      </c>
      <c r="D13" s="809">
        <v>0</v>
      </c>
      <c r="E13" s="809">
        <v>0</v>
      </c>
      <c r="F13" s="809">
        <v>0</v>
      </c>
      <c r="G13" s="810">
        <f t="shared" si="0"/>
        <v>0</v>
      </c>
    </row>
    <row r="14" spans="1:7" ht="15.75" x14ac:dyDescent="0.2">
      <c r="A14" s="808" t="s">
        <v>25</v>
      </c>
      <c r="B14" s="809">
        <v>9100595</v>
      </c>
      <c r="C14" s="809">
        <v>459965126</v>
      </c>
      <c r="D14" s="809">
        <v>0</v>
      </c>
      <c r="E14" s="809">
        <v>0</v>
      </c>
      <c r="F14" s="809">
        <v>0</v>
      </c>
      <c r="G14" s="810">
        <f t="shared" si="0"/>
        <v>469065721</v>
      </c>
    </row>
    <row r="15" spans="1:7" ht="15.75" x14ac:dyDescent="0.2">
      <c r="A15" s="808" t="s">
        <v>760</v>
      </c>
      <c r="B15" s="809">
        <v>0</v>
      </c>
      <c r="C15" s="809">
        <v>0</v>
      </c>
      <c r="D15" s="809">
        <v>0</v>
      </c>
      <c r="E15" s="809">
        <v>24929881</v>
      </c>
      <c r="F15" s="809">
        <v>123504642</v>
      </c>
      <c r="G15" s="810">
        <f t="shared" si="0"/>
        <v>148434523</v>
      </c>
    </row>
    <row r="16" spans="1:7" ht="31.5" x14ac:dyDescent="0.2">
      <c r="A16" s="795" t="s">
        <v>759</v>
      </c>
      <c r="B16" s="809">
        <v>6400360</v>
      </c>
      <c r="C16" s="809">
        <v>1177083467</v>
      </c>
      <c r="D16" s="809">
        <v>0</v>
      </c>
      <c r="E16" s="809">
        <v>0</v>
      </c>
      <c r="F16" s="809">
        <v>0</v>
      </c>
      <c r="G16" s="810">
        <f t="shared" si="0"/>
        <v>1183483827</v>
      </c>
    </row>
    <row r="17" spans="1:7" ht="15.75" x14ac:dyDescent="0.2">
      <c r="A17" s="795" t="s">
        <v>766</v>
      </c>
      <c r="B17" s="809">
        <v>6335949</v>
      </c>
      <c r="C17" s="809">
        <v>0</v>
      </c>
      <c r="D17" s="809">
        <v>0</v>
      </c>
      <c r="E17" s="809">
        <v>0</v>
      </c>
      <c r="F17" s="809">
        <v>0</v>
      </c>
      <c r="G17" s="810">
        <f t="shared" si="0"/>
        <v>6335949</v>
      </c>
    </row>
    <row r="18" spans="1:7" ht="15.75" x14ac:dyDescent="0.2">
      <c r="A18" s="811" t="s">
        <v>622</v>
      </c>
      <c r="B18" s="810">
        <f>SUM(B7:B17)</f>
        <v>30160061244</v>
      </c>
      <c r="C18" s="810">
        <f t="shared" ref="C18:G18" si="1">SUM(C7:C17)</f>
        <v>213975369937</v>
      </c>
      <c r="D18" s="810">
        <f t="shared" si="1"/>
        <v>9550959216</v>
      </c>
      <c r="E18" s="810">
        <f t="shared" si="1"/>
        <v>4915105812</v>
      </c>
      <c r="F18" s="810">
        <f t="shared" si="1"/>
        <v>123504642</v>
      </c>
      <c r="G18" s="810">
        <f t="shared" si="1"/>
        <v>258725000851</v>
      </c>
    </row>
    <row r="19" spans="1:7" ht="15.75" x14ac:dyDescent="0.2">
      <c r="A19" s="812" t="s">
        <v>398</v>
      </c>
      <c r="B19" s="802">
        <f>IFERROR((B18/$G$18),0)</f>
        <v>0.11657188576595739</v>
      </c>
      <c r="C19" s="802">
        <f>IFERROR((C18/$G$18),0)</f>
        <v>0.8270378557665119</v>
      </c>
      <c r="D19" s="802">
        <f>IFERROR((D18/$G$18),0)</f>
        <v>3.6915486267600432E-2</v>
      </c>
      <c r="E19" s="802">
        <f>IFERROR((E18/$G$18),0)</f>
        <v>1.8997413453795346E-2</v>
      </c>
      <c r="F19" s="802">
        <f>IFERROR((F18/$G$18),0)</f>
        <v>4.7735874613496072E-4</v>
      </c>
      <c r="G19" s="802">
        <f>SUM(B19:F19)</f>
        <v>1</v>
      </c>
    </row>
  </sheetData>
  <mergeCells count="2">
    <mergeCell ref="A3:G3"/>
    <mergeCell ref="A4:G4"/>
  </mergeCells>
  <pageMargins left="0.7" right="0.7" top="0.75" bottom="0.75" header="0.3" footer="0.3"/>
  <pageSetup orientation="portrait" r:id="rId1"/>
  <customProperties>
    <customPr name="_pios_id" r:id="rId2"/>
  </customProperties>
  <ignoredErrors>
    <ignoredError sqref="G18"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6DEF8-CFA9-4F9D-9269-5EA2C1A127ED}">
  <sheetPr>
    <tabColor theme="4" tint="-0.249977111117893"/>
  </sheetPr>
  <dimension ref="A1:J19"/>
  <sheetViews>
    <sheetView showGridLines="0" zoomScaleNormal="100" workbookViewId="0"/>
  </sheetViews>
  <sheetFormatPr baseColWidth="10" defaultColWidth="0" defaultRowHeight="12.75" zeroHeight="1" x14ac:dyDescent="0.2"/>
  <cols>
    <col min="1" max="1" width="39" style="20" customWidth="1"/>
    <col min="2" max="2" width="15.28515625" style="20" bestFit="1" customWidth="1"/>
    <col min="3" max="3" width="17.7109375" style="20" bestFit="1" customWidth="1"/>
    <col min="4" max="4" width="16.5703125" style="20" bestFit="1" customWidth="1"/>
    <col min="5" max="5" width="15.28515625" style="20" bestFit="1" customWidth="1"/>
    <col min="6" max="6" width="12.42578125" style="20" bestFit="1" customWidth="1"/>
    <col min="7" max="7" width="19" style="20" bestFit="1" customWidth="1"/>
    <col min="8" max="9" width="10.42578125" style="20" hidden="1" customWidth="1"/>
    <col min="10" max="10" width="0" style="20" hidden="1" customWidth="1"/>
    <col min="11" max="16384" width="10.42578125" style="20" hidden="1"/>
  </cols>
  <sheetData>
    <row r="1" spans="1:7" ht="20.100000000000001" customHeight="1" x14ac:dyDescent="0.3">
      <c r="A1" s="725" t="s">
        <v>768</v>
      </c>
      <c r="B1" s="184"/>
      <c r="C1" s="803"/>
      <c r="D1" s="803"/>
      <c r="E1" s="803"/>
      <c r="F1" s="803"/>
    </row>
    <row r="2" spans="1:7" ht="20.100000000000001" customHeight="1" x14ac:dyDescent="0.3">
      <c r="A2" s="725" t="s">
        <v>787</v>
      </c>
      <c r="B2" s="210"/>
      <c r="C2" s="804"/>
      <c r="D2" s="803"/>
      <c r="E2" s="803"/>
      <c r="F2" s="803"/>
    </row>
    <row r="3" spans="1:7" ht="15.75" x14ac:dyDescent="0.25">
      <c r="A3" s="1069" t="s">
        <v>406</v>
      </c>
      <c r="B3" s="1069"/>
      <c r="C3" s="1069"/>
      <c r="D3" s="1069"/>
      <c r="E3" s="1069"/>
      <c r="F3" s="1069"/>
      <c r="G3" s="1069"/>
    </row>
    <row r="4" spans="1:7" ht="15.75" x14ac:dyDescent="0.25">
      <c r="A4" s="1077" t="s">
        <v>95</v>
      </c>
      <c r="B4" s="1069"/>
      <c r="C4" s="1069"/>
      <c r="D4" s="1069"/>
      <c r="E4" s="1069"/>
      <c r="F4" s="1069"/>
      <c r="G4" s="1069"/>
    </row>
    <row r="5" spans="1:7" s="805" customFormat="1" ht="34.5" customHeight="1" x14ac:dyDescent="0.25">
      <c r="A5" s="149" t="s">
        <v>391</v>
      </c>
      <c r="B5" s="149" t="s">
        <v>410</v>
      </c>
      <c r="C5" s="149" t="s">
        <v>783</v>
      </c>
      <c r="D5" s="149" t="s">
        <v>784</v>
      </c>
      <c r="E5" s="149" t="s">
        <v>785</v>
      </c>
      <c r="F5" s="149" t="s">
        <v>786</v>
      </c>
      <c r="G5" s="149" t="s">
        <v>104</v>
      </c>
    </row>
    <row r="6" spans="1:7" ht="15.75" x14ac:dyDescent="0.2">
      <c r="A6" s="806" t="s">
        <v>776</v>
      </c>
      <c r="B6" s="807"/>
      <c r="C6" s="807"/>
      <c r="D6" s="807"/>
      <c r="E6" s="807"/>
      <c r="F6" s="807"/>
      <c r="G6" s="807"/>
    </row>
    <row r="7" spans="1:7" ht="15.75" x14ac:dyDescent="0.2">
      <c r="A7" s="808" t="s">
        <v>751</v>
      </c>
      <c r="B7" s="809">
        <v>0</v>
      </c>
      <c r="C7" s="809">
        <v>6360023535</v>
      </c>
      <c r="D7" s="809">
        <v>0</v>
      </c>
      <c r="E7" s="809">
        <v>0</v>
      </c>
      <c r="F7" s="809">
        <v>0</v>
      </c>
      <c r="G7" s="810">
        <f t="shared" ref="G7:G17" si="0">SUM(B7:F7)</f>
        <v>6360023535</v>
      </c>
    </row>
    <row r="8" spans="1:7" ht="15.75" x14ac:dyDescent="0.2">
      <c r="A8" s="808" t="s">
        <v>755</v>
      </c>
      <c r="B8" s="809">
        <v>75557230</v>
      </c>
      <c r="C8" s="809">
        <v>3880109634</v>
      </c>
      <c r="D8" s="809">
        <v>16437321865</v>
      </c>
      <c r="E8" s="809">
        <v>0</v>
      </c>
      <c r="F8" s="809">
        <v>0</v>
      </c>
      <c r="G8" s="810">
        <f t="shared" si="0"/>
        <v>20392988729</v>
      </c>
    </row>
    <row r="9" spans="1:7" ht="15.75" x14ac:dyDescent="0.2">
      <c r="A9" s="808" t="s">
        <v>336</v>
      </c>
      <c r="B9" s="809">
        <v>3301407971</v>
      </c>
      <c r="C9" s="809">
        <v>150453799622</v>
      </c>
      <c r="D9" s="809">
        <v>13415603439</v>
      </c>
      <c r="E9" s="809">
        <v>4196728736</v>
      </c>
      <c r="F9" s="809">
        <v>0</v>
      </c>
      <c r="G9" s="810">
        <f t="shared" si="0"/>
        <v>171367539768</v>
      </c>
    </row>
    <row r="10" spans="1:7" ht="15.75" x14ac:dyDescent="0.2">
      <c r="A10" s="808" t="s">
        <v>757</v>
      </c>
      <c r="B10" s="809">
        <v>116806243</v>
      </c>
      <c r="C10" s="809">
        <v>0</v>
      </c>
      <c r="D10" s="809">
        <v>0</v>
      </c>
      <c r="E10" s="809">
        <v>53936770</v>
      </c>
      <c r="F10" s="809">
        <v>0</v>
      </c>
      <c r="G10" s="810">
        <f t="shared" si="0"/>
        <v>170743013</v>
      </c>
    </row>
    <row r="11" spans="1:7" ht="15.75" x14ac:dyDescent="0.2">
      <c r="A11" s="808" t="s">
        <v>778</v>
      </c>
      <c r="B11" s="809">
        <v>1066505663</v>
      </c>
      <c r="C11" s="809">
        <v>1107846442</v>
      </c>
      <c r="D11" s="809">
        <v>0</v>
      </c>
      <c r="E11" s="809">
        <v>0</v>
      </c>
      <c r="F11" s="809">
        <v>0</v>
      </c>
      <c r="G11" s="810">
        <f t="shared" si="0"/>
        <v>2174352105</v>
      </c>
    </row>
    <row r="12" spans="1:7" ht="15.75" x14ac:dyDescent="0.2">
      <c r="A12" s="808" t="s">
        <v>779</v>
      </c>
      <c r="B12" s="809">
        <v>0</v>
      </c>
      <c r="C12" s="809">
        <v>0</v>
      </c>
      <c r="D12" s="809">
        <v>2579076096</v>
      </c>
      <c r="E12" s="809">
        <v>0</v>
      </c>
      <c r="F12" s="809">
        <v>0</v>
      </c>
      <c r="G12" s="810">
        <f t="shared" si="0"/>
        <v>2579076096</v>
      </c>
    </row>
    <row r="13" spans="1:7" ht="15.75" x14ac:dyDescent="0.2">
      <c r="A13" s="808" t="s">
        <v>756</v>
      </c>
      <c r="B13" s="809">
        <v>0</v>
      </c>
      <c r="C13" s="809">
        <v>0</v>
      </c>
      <c r="D13" s="809">
        <v>3480456217</v>
      </c>
      <c r="E13" s="809">
        <v>0</v>
      </c>
      <c r="F13" s="809">
        <v>0</v>
      </c>
      <c r="G13" s="810">
        <f t="shared" si="0"/>
        <v>3480456217</v>
      </c>
    </row>
    <row r="14" spans="1:7" ht="15.75" x14ac:dyDescent="0.2">
      <c r="A14" s="808" t="s">
        <v>25</v>
      </c>
      <c r="B14" s="809">
        <v>109722444</v>
      </c>
      <c r="C14" s="809">
        <v>223493703</v>
      </c>
      <c r="D14" s="809">
        <v>0</v>
      </c>
      <c r="E14" s="809">
        <v>0</v>
      </c>
      <c r="F14" s="809">
        <v>0</v>
      </c>
      <c r="G14" s="810">
        <f t="shared" si="0"/>
        <v>333216147</v>
      </c>
    </row>
    <row r="15" spans="1:7" ht="15.75" x14ac:dyDescent="0.2">
      <c r="A15" s="808" t="s">
        <v>760</v>
      </c>
      <c r="B15" s="809">
        <v>0</v>
      </c>
      <c r="C15" s="809">
        <v>0</v>
      </c>
      <c r="D15" s="809">
        <v>0</v>
      </c>
      <c r="E15" s="809">
        <v>29328038</v>
      </c>
      <c r="F15" s="809">
        <v>27797615</v>
      </c>
      <c r="G15" s="810">
        <f t="shared" si="0"/>
        <v>57125653</v>
      </c>
    </row>
    <row r="16" spans="1:7" ht="31.5" x14ac:dyDescent="0.2">
      <c r="A16" s="795" t="s">
        <v>759</v>
      </c>
      <c r="B16" s="809">
        <v>0</v>
      </c>
      <c r="C16" s="809">
        <v>7570625273</v>
      </c>
      <c r="D16" s="809">
        <v>0</v>
      </c>
      <c r="E16" s="809">
        <v>0</v>
      </c>
      <c r="F16" s="809">
        <v>0</v>
      </c>
      <c r="G16" s="810">
        <f t="shared" si="0"/>
        <v>7570625273</v>
      </c>
    </row>
    <row r="17" spans="1:7" ht="15.75" x14ac:dyDescent="0.2">
      <c r="A17" s="795" t="s">
        <v>766</v>
      </c>
      <c r="B17" s="809">
        <v>3974932</v>
      </c>
      <c r="C17" s="809">
        <v>0</v>
      </c>
      <c r="D17" s="809">
        <v>0</v>
      </c>
      <c r="E17" s="809">
        <v>0</v>
      </c>
      <c r="F17" s="809">
        <v>0</v>
      </c>
      <c r="G17" s="810">
        <f t="shared" si="0"/>
        <v>3974932</v>
      </c>
    </row>
    <row r="18" spans="1:7" ht="15.75" x14ac:dyDescent="0.2">
      <c r="A18" s="811" t="s">
        <v>622</v>
      </c>
      <c r="B18" s="810">
        <f t="shared" ref="B18:G18" si="1">SUM(B7:B17)</f>
        <v>4673974483</v>
      </c>
      <c r="C18" s="810">
        <f t="shared" si="1"/>
        <v>169595898209</v>
      </c>
      <c r="D18" s="810">
        <f t="shared" si="1"/>
        <v>35912457617</v>
      </c>
      <c r="E18" s="810">
        <f t="shared" si="1"/>
        <v>4279993544</v>
      </c>
      <c r="F18" s="810">
        <f t="shared" si="1"/>
        <v>27797615</v>
      </c>
      <c r="G18" s="810">
        <f t="shared" si="1"/>
        <v>214490121468</v>
      </c>
    </row>
    <row r="19" spans="1:7" ht="15.75" x14ac:dyDescent="0.2">
      <c r="A19" s="812" t="s">
        <v>398</v>
      </c>
      <c r="B19" s="802">
        <f>IFERROR((B18/$G$18),0)</f>
        <v>2.1791094391716847E-2</v>
      </c>
      <c r="C19" s="802">
        <f>IFERROR((C18/$G$18),0)</f>
        <v>0.79069328250766169</v>
      </c>
      <c r="D19" s="802">
        <f>IFERROR((D18/$G$18),0)</f>
        <v>0.16743175569676674</v>
      </c>
      <c r="E19" s="802">
        <f>IFERROR((E18/$G$18),0)</f>
        <v>1.9954268824629934E-2</v>
      </c>
      <c r="F19" s="802">
        <f>IFERROR((F18/$G$18),0)</f>
        <v>1.295985792247647E-4</v>
      </c>
      <c r="G19" s="802">
        <f>SUM(B19:F19)</f>
        <v>1</v>
      </c>
    </row>
  </sheetData>
  <mergeCells count="2">
    <mergeCell ref="A3:G3"/>
    <mergeCell ref="A4:G4"/>
  </mergeCells>
  <pageMargins left="0.7" right="0.7" top="0.75" bottom="0.75" header="0.3" footer="0.3"/>
  <pageSetup orientation="portrait" r:id="rId1"/>
  <customProperties>
    <customPr name="_pios_id" r:id="rId2"/>
  </customProperties>
  <ignoredErrors>
    <ignoredError sqref="G18" 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5B01C-0D88-4EC9-B592-E521BE5F7944}">
  <sheetPr>
    <tabColor theme="4" tint="-0.249977111117893"/>
  </sheetPr>
  <dimension ref="A1:G18"/>
  <sheetViews>
    <sheetView showGridLines="0" zoomScaleNormal="100" workbookViewId="0"/>
  </sheetViews>
  <sheetFormatPr baseColWidth="10" defaultColWidth="0" defaultRowHeight="12.75" zeroHeight="1" x14ac:dyDescent="0.2"/>
  <cols>
    <col min="1" max="1" width="50" style="20" customWidth="1"/>
    <col min="2" max="2" width="24.28515625" style="20" customWidth="1"/>
    <col min="3" max="3" width="19.5703125" style="20" customWidth="1"/>
    <col min="4" max="4" width="23.42578125" style="20" customWidth="1"/>
    <col min="5" max="5" width="24.85546875" style="20" customWidth="1"/>
    <col min="6" max="6" width="11.42578125" style="20" hidden="1" customWidth="1"/>
    <col min="7" max="7" width="0" style="20" hidden="1" customWidth="1"/>
    <col min="8" max="16384" width="11.42578125" style="20" hidden="1"/>
  </cols>
  <sheetData>
    <row r="1" spans="1:5" ht="18.75" x14ac:dyDescent="0.3">
      <c r="A1" s="725" t="s">
        <v>768</v>
      </c>
      <c r="B1" s="184"/>
      <c r="C1" s="813"/>
      <c r="D1" s="813"/>
    </row>
    <row r="2" spans="1:5" ht="18.75" x14ac:dyDescent="0.3">
      <c r="A2" s="725" t="s">
        <v>788</v>
      </c>
      <c r="C2" s="813"/>
      <c r="D2" s="813"/>
    </row>
    <row r="3" spans="1:5" ht="15.75" x14ac:dyDescent="0.2">
      <c r="A3" s="1027" t="s">
        <v>789</v>
      </c>
      <c r="B3" s="814"/>
      <c r="C3" s="814"/>
      <c r="D3" s="814"/>
      <c r="E3" s="814"/>
    </row>
    <row r="4" spans="1:5" ht="15.75" x14ac:dyDescent="0.25">
      <c r="A4" s="1069" t="s">
        <v>790</v>
      </c>
      <c r="B4" s="1069"/>
      <c r="C4" s="1069"/>
      <c r="D4" s="1069"/>
      <c r="E4" s="1069"/>
    </row>
    <row r="5" spans="1:5" ht="15.75" x14ac:dyDescent="0.25">
      <c r="A5" s="1069" t="s">
        <v>788</v>
      </c>
      <c r="B5" s="1069"/>
      <c r="C5" s="1069"/>
      <c r="D5" s="1069"/>
      <c r="E5" s="1069"/>
    </row>
    <row r="6" spans="1:5" s="26" customFormat="1" ht="15.75" x14ac:dyDescent="0.25">
      <c r="A6" s="613" t="s">
        <v>92</v>
      </c>
      <c r="B6" s="1078" t="s">
        <v>157</v>
      </c>
      <c r="C6" s="1078"/>
      <c r="D6" s="1078" t="s">
        <v>99</v>
      </c>
      <c r="E6" s="1078"/>
    </row>
    <row r="7" spans="1:5" s="26" customFormat="1" ht="15.75" x14ac:dyDescent="0.2">
      <c r="A7" s="149"/>
      <c r="B7" s="1079" t="s">
        <v>791</v>
      </c>
      <c r="C7" s="1079"/>
      <c r="D7" s="1079"/>
      <c r="E7" s="1079"/>
    </row>
    <row r="8" spans="1:5" ht="15.75" x14ac:dyDescent="0.2">
      <c r="A8" s="665" t="s">
        <v>792</v>
      </c>
      <c r="B8" s="815" t="s">
        <v>793</v>
      </c>
      <c r="C8" s="816" t="s">
        <v>794</v>
      </c>
      <c r="D8" s="815" t="s">
        <v>793</v>
      </c>
      <c r="E8" s="816" t="s">
        <v>794</v>
      </c>
    </row>
    <row r="9" spans="1:5" s="176" customFormat="1" ht="15.75" x14ac:dyDescent="0.2">
      <c r="A9" s="659" t="s">
        <v>795</v>
      </c>
      <c r="B9" s="817" t="s">
        <v>796</v>
      </c>
      <c r="C9" s="817" t="s">
        <v>797</v>
      </c>
      <c r="D9" s="815" t="s">
        <v>798</v>
      </c>
      <c r="E9" s="816" t="s">
        <v>799</v>
      </c>
    </row>
    <row r="10" spans="1:5" s="176" customFormat="1" ht="15.75" x14ac:dyDescent="0.2">
      <c r="A10" s="818" t="s">
        <v>800</v>
      </c>
      <c r="B10" s="819">
        <v>-1684780459</v>
      </c>
      <c r="C10" s="819">
        <v>1684780459</v>
      </c>
      <c r="D10" s="819">
        <v>-1298570706</v>
      </c>
      <c r="E10" s="820">
        <v>1298570706</v>
      </c>
    </row>
    <row r="17" s="20" customFormat="1" hidden="1" x14ac:dyDescent="0.2"/>
    <row r="18" s="20" customFormat="1" hidden="1" x14ac:dyDescent="0.2"/>
  </sheetData>
  <mergeCells count="5">
    <mergeCell ref="A4:E4"/>
    <mergeCell ref="A5:E5"/>
    <mergeCell ref="B6:C6"/>
    <mergeCell ref="D6:E6"/>
    <mergeCell ref="B7:E7"/>
  </mergeCells>
  <pageMargins left="0.7" right="0.7" top="0.75" bottom="0.75" header="0.3" footer="0.3"/>
  <pageSetup orientation="portrait" r:id="rId1"/>
  <customProperties>
    <customPr name="_pios_id" r:id="rId2"/>
  </customProperties>
  <ignoredErrors>
    <ignoredError sqref="B9:E10"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5F172-C5FF-4332-93F0-2F1E21EA63E3}">
  <sheetPr>
    <tabColor theme="4" tint="-0.249977111117893"/>
  </sheetPr>
  <dimension ref="A1:J19"/>
  <sheetViews>
    <sheetView showGridLines="0" zoomScaleNormal="100" workbookViewId="0"/>
  </sheetViews>
  <sheetFormatPr baseColWidth="10" defaultColWidth="0" defaultRowHeight="12.75" zeroHeight="1" x14ac:dyDescent="0.2"/>
  <cols>
    <col min="1" max="1" width="38.7109375" style="20" customWidth="1"/>
    <col min="2" max="2" width="17.7109375" style="20" customWidth="1"/>
    <col min="3" max="4" width="16.5703125" style="20" bestFit="1" customWidth="1"/>
    <col min="5" max="5" width="15.28515625" style="20" bestFit="1" customWidth="1"/>
    <col min="6" max="6" width="16.5703125" style="20" bestFit="1" customWidth="1"/>
    <col min="7" max="7" width="19" style="20" bestFit="1" customWidth="1"/>
    <col min="8" max="9" width="9.140625" style="20" hidden="1" customWidth="1"/>
    <col min="10" max="10" width="0" style="20" hidden="1" customWidth="1"/>
    <col min="11" max="16384" width="9.140625" style="20" hidden="1"/>
  </cols>
  <sheetData>
    <row r="1" spans="1:7" ht="20.100000000000001" customHeight="1" x14ac:dyDescent="0.3">
      <c r="A1" s="725" t="s">
        <v>768</v>
      </c>
      <c r="B1" s="184"/>
      <c r="C1" s="804"/>
      <c r="D1" s="804"/>
      <c r="E1" s="804"/>
      <c r="F1" s="804"/>
      <c r="G1" s="804"/>
    </row>
    <row r="2" spans="1:7" ht="18" customHeight="1" x14ac:dyDescent="0.3">
      <c r="A2" s="725" t="s">
        <v>801</v>
      </c>
      <c r="B2" s="210"/>
      <c r="C2" s="804"/>
      <c r="D2" s="804"/>
      <c r="E2" s="804"/>
      <c r="F2" s="804"/>
      <c r="G2" s="804"/>
    </row>
    <row r="3" spans="1:7" ht="15.75" x14ac:dyDescent="0.25">
      <c r="A3" s="1069" t="s">
        <v>802</v>
      </c>
      <c r="B3" s="1069"/>
      <c r="C3" s="1069"/>
      <c r="D3" s="1069"/>
      <c r="E3" s="1069"/>
      <c r="F3" s="1069"/>
      <c r="G3" s="1069"/>
    </row>
    <row r="4" spans="1:7" ht="15.75" x14ac:dyDescent="0.25">
      <c r="A4" s="1077" t="s">
        <v>95</v>
      </c>
      <c r="B4" s="1077"/>
      <c r="C4" s="1077"/>
      <c r="D4" s="1077"/>
      <c r="E4" s="1077"/>
      <c r="F4" s="1077"/>
      <c r="G4" s="1077"/>
    </row>
    <row r="5" spans="1:7" s="26" customFormat="1" ht="31.5" customHeight="1" x14ac:dyDescent="0.2">
      <c r="A5" s="149" t="s">
        <v>391</v>
      </c>
      <c r="B5" s="149" t="s">
        <v>803</v>
      </c>
      <c r="C5" s="149" t="s">
        <v>804</v>
      </c>
      <c r="D5" s="149" t="s">
        <v>805</v>
      </c>
      <c r="E5" s="149" t="s">
        <v>438</v>
      </c>
      <c r="F5" s="149" t="s">
        <v>806</v>
      </c>
      <c r="G5" s="149" t="s">
        <v>158</v>
      </c>
    </row>
    <row r="6" spans="1:7" ht="15.75" x14ac:dyDescent="0.25">
      <c r="A6" s="821" t="s">
        <v>776</v>
      </c>
      <c r="B6" s="822"/>
      <c r="C6" s="822"/>
      <c r="D6" s="822"/>
      <c r="E6" s="822"/>
      <c r="F6" s="822"/>
      <c r="G6" s="823"/>
    </row>
    <row r="7" spans="1:7" ht="15.75" x14ac:dyDescent="0.2">
      <c r="A7" s="795" t="s">
        <v>751</v>
      </c>
      <c r="B7" s="824">
        <v>14973036266</v>
      </c>
      <c r="C7" s="824">
        <v>0</v>
      </c>
      <c r="D7" s="824">
        <v>0</v>
      </c>
      <c r="E7" s="824">
        <v>0</v>
      </c>
      <c r="F7" s="824">
        <v>0</v>
      </c>
      <c r="G7" s="810">
        <f t="shared" ref="G7:G17" si="0">SUM(B7:F7)</f>
        <v>14973036266</v>
      </c>
    </row>
    <row r="8" spans="1:7" ht="15.75" x14ac:dyDescent="0.2">
      <c r="A8" s="795" t="s">
        <v>755</v>
      </c>
      <c r="B8" s="824">
        <v>19100386459</v>
      </c>
      <c r="C8" s="824">
        <v>674935199</v>
      </c>
      <c r="D8" s="824">
        <v>0</v>
      </c>
      <c r="E8" s="824">
        <v>0</v>
      </c>
      <c r="F8" s="824">
        <v>328501996</v>
      </c>
      <c r="G8" s="810">
        <f t="shared" si="0"/>
        <v>20103823654</v>
      </c>
    </row>
    <row r="9" spans="1:7" ht="15.75" x14ac:dyDescent="0.2">
      <c r="A9" s="795" t="s">
        <v>336</v>
      </c>
      <c r="B9" s="824">
        <v>177430262772</v>
      </c>
      <c r="C9" s="824">
        <v>12054004909</v>
      </c>
      <c r="D9" s="824">
        <v>11740166082</v>
      </c>
      <c r="E9" s="824">
        <v>1188503139</v>
      </c>
      <c r="F9" s="824">
        <v>10124784042</v>
      </c>
      <c r="G9" s="810">
        <f t="shared" si="0"/>
        <v>212537720944</v>
      </c>
    </row>
    <row r="10" spans="1:7" ht="15.75" x14ac:dyDescent="0.2">
      <c r="A10" s="795" t="s">
        <v>757</v>
      </c>
      <c r="B10" s="824">
        <v>1383640355</v>
      </c>
      <c r="C10" s="824">
        <v>0</v>
      </c>
      <c r="D10" s="824">
        <v>0</v>
      </c>
      <c r="E10" s="824">
        <v>0</v>
      </c>
      <c r="F10" s="824">
        <v>0</v>
      </c>
      <c r="G10" s="810">
        <f t="shared" si="0"/>
        <v>1383640355</v>
      </c>
    </row>
    <row r="11" spans="1:7" ht="15.75" x14ac:dyDescent="0.2">
      <c r="A11" s="795" t="s">
        <v>778</v>
      </c>
      <c r="B11" s="824">
        <v>1268053660</v>
      </c>
      <c r="C11" s="824">
        <v>0</v>
      </c>
      <c r="D11" s="824">
        <v>0</v>
      </c>
      <c r="E11" s="824">
        <v>0</v>
      </c>
      <c r="F11" s="824">
        <v>4033466541</v>
      </c>
      <c r="G11" s="810">
        <f t="shared" si="0"/>
        <v>5301520201</v>
      </c>
    </row>
    <row r="12" spans="1:7" ht="15.75" x14ac:dyDescent="0.2">
      <c r="A12" s="795" t="s">
        <v>779</v>
      </c>
      <c r="B12" s="824">
        <v>2617939411</v>
      </c>
      <c r="C12" s="824">
        <v>0</v>
      </c>
      <c r="D12" s="824">
        <v>0</v>
      </c>
      <c r="E12" s="824">
        <v>0</v>
      </c>
      <c r="F12" s="824">
        <v>0</v>
      </c>
      <c r="G12" s="810">
        <f t="shared" si="0"/>
        <v>2617939411</v>
      </c>
    </row>
    <row r="13" spans="1:7" ht="15.75" hidden="1" x14ac:dyDescent="0.2">
      <c r="A13" s="808" t="s">
        <v>756</v>
      </c>
      <c r="B13" s="824">
        <v>0</v>
      </c>
      <c r="C13" s="824">
        <v>0</v>
      </c>
      <c r="D13" s="824">
        <v>0</v>
      </c>
      <c r="E13" s="824">
        <v>0</v>
      </c>
      <c r="F13" s="824">
        <v>0</v>
      </c>
      <c r="G13" s="810">
        <f t="shared" si="0"/>
        <v>0</v>
      </c>
    </row>
    <row r="14" spans="1:7" ht="15.75" x14ac:dyDescent="0.2">
      <c r="A14" s="795" t="s">
        <v>25</v>
      </c>
      <c r="B14" s="824">
        <v>97310844</v>
      </c>
      <c r="C14" s="824">
        <v>47443679</v>
      </c>
      <c r="D14" s="824">
        <v>33808375</v>
      </c>
      <c r="E14" s="824">
        <v>31481700</v>
      </c>
      <c r="F14" s="824">
        <v>259021123</v>
      </c>
      <c r="G14" s="810">
        <f t="shared" si="0"/>
        <v>469065721</v>
      </c>
    </row>
    <row r="15" spans="1:7" ht="15.75" x14ac:dyDescent="0.2">
      <c r="A15" s="798" t="s">
        <v>760</v>
      </c>
      <c r="B15" s="824">
        <v>24929880</v>
      </c>
      <c r="C15" s="824">
        <v>9087468</v>
      </c>
      <c r="D15" s="824">
        <v>18755496</v>
      </c>
      <c r="E15" s="824">
        <v>3090700</v>
      </c>
      <c r="F15" s="824">
        <v>92570979</v>
      </c>
      <c r="G15" s="825">
        <f t="shared" si="0"/>
        <v>148434523</v>
      </c>
    </row>
    <row r="16" spans="1:7" ht="31.5" x14ac:dyDescent="0.2">
      <c r="A16" s="795" t="s">
        <v>759</v>
      </c>
      <c r="B16" s="824">
        <v>1179365589</v>
      </c>
      <c r="C16" s="824">
        <v>0</v>
      </c>
      <c r="D16" s="824">
        <v>0</v>
      </c>
      <c r="E16" s="824">
        <v>0</v>
      </c>
      <c r="F16" s="824">
        <v>4118238</v>
      </c>
      <c r="G16" s="810">
        <f t="shared" si="0"/>
        <v>1183483827</v>
      </c>
    </row>
    <row r="17" spans="1:7" ht="15.75" x14ac:dyDescent="0.2">
      <c r="A17" s="795" t="s">
        <v>766</v>
      </c>
      <c r="B17" s="824">
        <v>6335949</v>
      </c>
      <c r="C17" s="824">
        <v>0</v>
      </c>
      <c r="D17" s="824">
        <v>0</v>
      </c>
      <c r="E17" s="824">
        <v>0</v>
      </c>
      <c r="F17" s="824">
        <v>0</v>
      </c>
      <c r="G17" s="810">
        <f t="shared" si="0"/>
        <v>6335949</v>
      </c>
    </row>
    <row r="18" spans="1:7" ht="15.75" x14ac:dyDescent="0.2">
      <c r="A18" s="800" t="s">
        <v>622</v>
      </c>
      <c r="B18" s="810">
        <f>SUM(B7:B17)</f>
        <v>218081261185</v>
      </c>
      <c r="C18" s="810">
        <f t="shared" ref="C18:F18" si="1">SUM(C7:C17)</f>
        <v>12785471255</v>
      </c>
      <c r="D18" s="810">
        <f t="shared" si="1"/>
        <v>11792729953</v>
      </c>
      <c r="E18" s="810">
        <f t="shared" si="1"/>
        <v>1223075539</v>
      </c>
      <c r="F18" s="810">
        <f t="shared" si="1"/>
        <v>14842462919</v>
      </c>
      <c r="G18" s="810">
        <f>SUM(G7:G17)</f>
        <v>258725000851</v>
      </c>
    </row>
    <row r="19" spans="1:7" ht="15.75" x14ac:dyDescent="0.2">
      <c r="A19" s="826" t="s">
        <v>398</v>
      </c>
      <c r="B19" s="827">
        <f>+IFERROR((B18/$G$18),0)</f>
        <v>0.84290756775605624</v>
      </c>
      <c r="C19" s="827">
        <f>+IFERROR((C18/$G$18),0)</f>
        <v>4.9417223743147907E-2</v>
      </c>
      <c r="D19" s="827">
        <f>IFERROR((D18/$G$18),0)</f>
        <v>4.5580171665711752E-2</v>
      </c>
      <c r="E19" s="827">
        <f>IFERROR((E18/$G$18),0)</f>
        <v>4.7273187166955331E-3</v>
      </c>
      <c r="F19" s="827">
        <f>IFERROR((F18/$G$18),0)</f>
        <v>5.7367718118388526E-2</v>
      </c>
      <c r="G19" s="827">
        <f>SUM(B19:F19)</f>
        <v>0.99999999999999989</v>
      </c>
    </row>
  </sheetData>
  <mergeCells count="2">
    <mergeCell ref="A3:G3"/>
    <mergeCell ref="A4:G4"/>
  </mergeCells>
  <pageMargins left="0.7" right="0.7" top="0.75" bottom="0.75" header="0.3" footer="0.3"/>
  <pageSetup orientation="portrait" verticalDpi="1200" r:id="rId1"/>
  <customProperties>
    <customPr name="_pios_id" r:id="rId2"/>
  </customProperties>
  <ignoredErrors>
    <ignoredError sqref="G18"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CEC83-1058-4EB2-B55F-8E32840F9F68}">
  <sheetPr>
    <tabColor theme="4" tint="-0.249977111117893"/>
    <pageSetUpPr fitToPage="1"/>
  </sheetPr>
  <dimension ref="A1:XFA49"/>
  <sheetViews>
    <sheetView showGridLines="0" tabSelected="1" zoomScaleNormal="100" workbookViewId="0"/>
  </sheetViews>
  <sheetFormatPr baseColWidth="10" defaultColWidth="0" defaultRowHeight="17.45" customHeight="1" zeroHeight="1" x14ac:dyDescent="0.2"/>
  <cols>
    <col min="1" max="1" width="78.7109375" style="1" customWidth="1"/>
    <col min="2" max="2" width="10.7109375" style="4" customWidth="1"/>
    <col min="3" max="3" width="27.7109375" style="3" customWidth="1"/>
    <col min="4" max="4" width="27.7109375" style="2" customWidth="1"/>
    <col min="5" max="9" width="16.28515625" style="1" hidden="1"/>
    <col min="10" max="16381" width="0" style="1" hidden="1"/>
    <col min="16382" max="16384" width="16.28515625" style="1" hidden="1"/>
  </cols>
  <sheetData>
    <row r="1" spans="1:4" ht="17.45" customHeight="1" x14ac:dyDescent="0.2">
      <c r="A1" s="907" t="s">
        <v>32</v>
      </c>
      <c r="B1" s="904"/>
      <c r="C1" s="904"/>
      <c r="D1" s="904"/>
    </row>
    <row r="2" spans="1:4" ht="17.45" customHeight="1" x14ac:dyDescent="0.2">
      <c r="A2" s="907" t="s">
        <v>31</v>
      </c>
      <c r="B2" s="904"/>
      <c r="C2" s="904"/>
      <c r="D2" s="904"/>
    </row>
    <row r="3" spans="1:4" ht="17.45" customHeight="1" x14ac:dyDescent="0.2">
      <c r="A3" s="908" t="s">
        <v>154</v>
      </c>
      <c r="B3" s="905"/>
      <c r="C3" s="905"/>
      <c r="D3" s="905"/>
    </row>
    <row r="4" spans="1:4" ht="17.45" customHeight="1" x14ac:dyDescent="0.2">
      <c r="A4" s="906" t="s">
        <v>30</v>
      </c>
      <c r="B4" s="906"/>
      <c r="C4" s="906"/>
      <c r="D4" s="906"/>
    </row>
    <row r="5" spans="1:4" s="15" customFormat="1" ht="21" customHeight="1" x14ac:dyDescent="0.25">
      <c r="A5" s="1054" t="s">
        <v>29</v>
      </c>
      <c r="B5" s="1055" t="s">
        <v>28</v>
      </c>
      <c r="C5" s="1056" t="s">
        <v>155</v>
      </c>
      <c r="D5" s="1056" t="s">
        <v>93</v>
      </c>
    </row>
    <row r="6" spans="1:4" s="15" customFormat="1" ht="20.25" customHeight="1" x14ac:dyDescent="0.25">
      <c r="A6" s="1054"/>
      <c r="B6" s="1055"/>
      <c r="C6" s="1056"/>
      <c r="D6" s="1056"/>
    </row>
    <row r="7" spans="1:4" s="15" customFormat="1" ht="17.45" customHeight="1" x14ac:dyDescent="0.25">
      <c r="A7" s="909" t="s">
        <v>27</v>
      </c>
      <c r="B7" s="910"/>
      <c r="C7" s="911">
        <f>+C8+C15</f>
        <v>289679104915</v>
      </c>
      <c r="D7" s="911">
        <f>+D8+D15</f>
        <v>244216689316</v>
      </c>
    </row>
    <row r="8" spans="1:4" s="15" customFormat="1" ht="17.45" customHeight="1" x14ac:dyDescent="0.25">
      <c r="A8" s="909" t="s">
        <v>26</v>
      </c>
      <c r="B8" s="910">
        <v>5</v>
      </c>
      <c r="C8" s="912">
        <f>SUM(C9:C14)</f>
        <v>281389032771</v>
      </c>
      <c r="D8" s="912">
        <f>SUM(D9:D14)</f>
        <v>234161155565</v>
      </c>
    </row>
    <row r="9" spans="1:4" s="15" customFormat="1" ht="17.45" customHeight="1" x14ac:dyDescent="0.25">
      <c r="A9" s="913" t="s">
        <v>25</v>
      </c>
      <c r="B9" s="914" t="s">
        <v>167</v>
      </c>
      <c r="C9" s="915">
        <v>663018379</v>
      </c>
      <c r="D9" s="915">
        <v>573781413</v>
      </c>
    </row>
    <row r="10" spans="1:4" s="15" customFormat="1" ht="17.45" customHeight="1" x14ac:dyDescent="0.25">
      <c r="A10" s="913" t="s">
        <v>23</v>
      </c>
      <c r="B10" s="914" t="s">
        <v>168</v>
      </c>
      <c r="C10" s="916">
        <v>187971201388</v>
      </c>
      <c r="D10" s="916">
        <v>156749876075</v>
      </c>
    </row>
    <row r="11" spans="1:4" s="15" customFormat="1" ht="17.45" customHeight="1" x14ac:dyDescent="0.25">
      <c r="A11" s="913" t="s">
        <v>22</v>
      </c>
      <c r="B11" s="914" t="s">
        <v>168</v>
      </c>
      <c r="C11" s="916">
        <v>70753799463</v>
      </c>
      <c r="D11" s="916">
        <v>57740245393</v>
      </c>
    </row>
    <row r="12" spans="1:4" s="15" customFormat="1" ht="17.45" customHeight="1" x14ac:dyDescent="0.25">
      <c r="A12" s="913" t="s">
        <v>186</v>
      </c>
      <c r="B12" s="914" t="s">
        <v>169</v>
      </c>
      <c r="C12" s="916">
        <v>1730275216</v>
      </c>
      <c r="D12" s="916">
        <v>1184807122</v>
      </c>
    </row>
    <row r="13" spans="1:4" s="15" customFormat="1" ht="15.75" x14ac:dyDescent="0.25">
      <c r="A13" s="913" t="s">
        <v>20</v>
      </c>
      <c r="B13" s="914" t="s">
        <v>170</v>
      </c>
      <c r="C13" s="916">
        <v>17520086003</v>
      </c>
      <c r="D13" s="916">
        <v>15655110289</v>
      </c>
    </row>
    <row r="14" spans="1:4" s="15" customFormat="1" ht="15.75" x14ac:dyDescent="0.25">
      <c r="A14" s="913" t="s">
        <v>19</v>
      </c>
      <c r="B14" s="914" t="s">
        <v>171</v>
      </c>
      <c r="C14" s="916">
        <v>2750652322</v>
      </c>
      <c r="D14" s="916">
        <v>2257335273</v>
      </c>
    </row>
    <row r="15" spans="1:4" s="15" customFormat="1" ht="15.75" x14ac:dyDescent="0.25">
      <c r="A15" s="909" t="s">
        <v>18</v>
      </c>
      <c r="B15" s="910">
        <v>6</v>
      </c>
      <c r="C15" s="912">
        <f>SUM(C16:C17)</f>
        <v>8290072144</v>
      </c>
      <c r="D15" s="912">
        <f>SUM(D16:D17)</f>
        <v>10055533751</v>
      </c>
    </row>
    <row r="16" spans="1:4" s="15" customFormat="1" ht="15.75" x14ac:dyDescent="0.25">
      <c r="A16" s="913" t="s">
        <v>17</v>
      </c>
      <c r="B16" s="914" t="s">
        <v>24</v>
      </c>
      <c r="C16" s="916">
        <v>8288908673</v>
      </c>
      <c r="D16" s="916">
        <v>10052216252</v>
      </c>
    </row>
    <row r="17" spans="1:4" s="15" customFormat="1" ht="17.45" customHeight="1" x14ac:dyDescent="0.25">
      <c r="A17" s="913" t="s">
        <v>16</v>
      </c>
      <c r="B17" s="914" t="s">
        <v>21</v>
      </c>
      <c r="C17" s="916">
        <v>1163471</v>
      </c>
      <c r="D17" s="916">
        <v>3317499</v>
      </c>
    </row>
    <row r="18" spans="1:4" s="15" customFormat="1" ht="17.45" customHeight="1" x14ac:dyDescent="0.25">
      <c r="A18" s="909" t="s">
        <v>15</v>
      </c>
      <c r="B18" s="910"/>
      <c r="C18" s="912">
        <f>+C19+C20+C24+C25+C26+C27+C28+C29+C30+C31+C32+C33+C34+C23</f>
        <v>55435406423</v>
      </c>
      <c r="D18" s="912">
        <f>+D19+D20+D24+D25+D26+D27+D28+D29+D30+D31+D32+D33+D34+D23</f>
        <v>55991741799</v>
      </c>
    </row>
    <row r="19" spans="1:4" s="15" customFormat="1" ht="17.45" customHeight="1" x14ac:dyDescent="0.25">
      <c r="A19" s="913" t="s">
        <v>14</v>
      </c>
      <c r="B19" s="910">
        <v>7</v>
      </c>
      <c r="C19" s="916">
        <v>2122330</v>
      </c>
      <c r="D19" s="916">
        <v>3745501</v>
      </c>
    </row>
    <row r="20" spans="1:4" s="15" customFormat="1" ht="17.45" customHeight="1" x14ac:dyDescent="0.25">
      <c r="A20" s="913" t="s">
        <v>13</v>
      </c>
      <c r="B20" s="910">
        <v>8</v>
      </c>
      <c r="C20" s="916">
        <f>+C21+C22</f>
        <v>52105212893</v>
      </c>
      <c r="D20" s="916">
        <f>+D21+D22</f>
        <v>52767007816</v>
      </c>
    </row>
    <row r="21" spans="1:4" s="15" customFormat="1" ht="17.45" customHeight="1" x14ac:dyDescent="0.25">
      <c r="A21" s="917" t="s">
        <v>12</v>
      </c>
      <c r="B21" s="914" t="s">
        <v>188</v>
      </c>
      <c r="C21" s="916">
        <v>24042574080</v>
      </c>
      <c r="D21" s="916">
        <v>8880090729</v>
      </c>
    </row>
    <row r="22" spans="1:4" s="15" customFormat="1" ht="17.45" customHeight="1" x14ac:dyDescent="0.25">
      <c r="A22" s="917" t="s">
        <v>11</v>
      </c>
      <c r="B22" s="914" t="s">
        <v>189</v>
      </c>
      <c r="C22" s="916">
        <v>28062638813</v>
      </c>
      <c r="D22" s="916">
        <v>43886917087</v>
      </c>
    </row>
    <row r="23" spans="1:4" s="15" customFormat="1" ht="15.75" x14ac:dyDescent="0.25">
      <c r="A23" s="913" t="s">
        <v>94</v>
      </c>
      <c r="B23" s="910">
        <v>9</v>
      </c>
      <c r="C23" s="916">
        <v>0</v>
      </c>
      <c r="D23" s="916">
        <v>15040335</v>
      </c>
    </row>
    <row r="24" spans="1:4" s="15" customFormat="1" ht="17.45" customHeight="1" x14ac:dyDescent="0.25">
      <c r="A24" s="913" t="s">
        <v>10</v>
      </c>
      <c r="B24" s="910">
        <v>28</v>
      </c>
      <c r="C24" s="916">
        <v>23190541</v>
      </c>
      <c r="D24" s="916">
        <v>16351167</v>
      </c>
    </row>
    <row r="25" spans="1:4" s="15" customFormat="1" ht="17.45" customHeight="1" x14ac:dyDescent="0.25">
      <c r="A25" s="913" t="s">
        <v>9</v>
      </c>
      <c r="B25" s="910">
        <v>10</v>
      </c>
      <c r="C25" s="916">
        <v>368743217</v>
      </c>
      <c r="D25" s="916">
        <v>334181661</v>
      </c>
    </row>
    <row r="26" spans="1:4" s="15" customFormat="1" ht="17.45" customHeight="1" x14ac:dyDescent="0.25">
      <c r="A26" s="913" t="s">
        <v>8</v>
      </c>
      <c r="B26" s="910">
        <v>11</v>
      </c>
      <c r="C26" s="916">
        <v>723624948</v>
      </c>
      <c r="D26" s="916">
        <v>696789889</v>
      </c>
    </row>
    <row r="27" spans="1:4" s="15" customFormat="1" ht="17.45" customHeight="1" x14ac:dyDescent="0.25">
      <c r="A27" s="913" t="s">
        <v>7</v>
      </c>
      <c r="B27" s="910">
        <v>12</v>
      </c>
      <c r="C27" s="916">
        <v>75069925</v>
      </c>
      <c r="D27" s="916">
        <v>72933775</v>
      </c>
    </row>
    <row r="28" spans="1:4" s="15" customFormat="1" ht="17.45" customHeight="1" x14ac:dyDescent="0.25">
      <c r="A28" s="913" t="s">
        <v>6</v>
      </c>
      <c r="B28" s="910">
        <v>13</v>
      </c>
      <c r="C28" s="916">
        <v>20849584</v>
      </c>
      <c r="D28" s="916">
        <v>8302683</v>
      </c>
    </row>
    <row r="29" spans="1:4" s="15" customFormat="1" ht="17.45" customHeight="1" x14ac:dyDescent="0.25">
      <c r="A29" s="913" t="s">
        <v>5</v>
      </c>
      <c r="B29" s="910">
        <v>14</v>
      </c>
      <c r="C29" s="916">
        <v>145714374</v>
      </c>
      <c r="D29" s="916">
        <v>139162776</v>
      </c>
    </row>
    <row r="30" spans="1:4" s="15" customFormat="1" ht="17.45" customHeight="1" x14ac:dyDescent="0.25">
      <c r="A30" s="918" t="s">
        <v>4</v>
      </c>
      <c r="B30" s="910">
        <v>15</v>
      </c>
      <c r="C30" s="916">
        <v>1542421640</v>
      </c>
      <c r="D30" s="916">
        <v>1534422374</v>
      </c>
    </row>
    <row r="31" spans="1:4" s="15" customFormat="1" ht="17.45" customHeight="1" x14ac:dyDescent="0.25">
      <c r="A31" s="918" t="s">
        <v>3</v>
      </c>
      <c r="B31" s="910">
        <v>16</v>
      </c>
      <c r="C31" s="916">
        <v>48763562</v>
      </c>
      <c r="D31" s="916">
        <v>40707930</v>
      </c>
    </row>
    <row r="32" spans="1:4" s="15" customFormat="1" ht="17.45" customHeight="1" x14ac:dyDescent="0.25">
      <c r="A32" s="918" t="s">
        <v>2</v>
      </c>
      <c r="B32" s="910">
        <v>17</v>
      </c>
      <c r="C32" s="916">
        <v>2591743</v>
      </c>
      <c r="D32" s="916">
        <v>2619582</v>
      </c>
    </row>
    <row r="33" spans="1:4" s="15" customFormat="1" ht="17.45" customHeight="1" x14ac:dyDescent="0.25">
      <c r="A33" s="913" t="s">
        <v>153</v>
      </c>
      <c r="B33" s="910">
        <v>18</v>
      </c>
      <c r="C33" s="916">
        <v>353506549</v>
      </c>
      <c r="D33" s="916">
        <v>342898307</v>
      </c>
    </row>
    <row r="34" spans="1:4" s="15" customFormat="1" ht="17.45" customHeight="1" x14ac:dyDescent="0.25">
      <c r="A34" s="913" t="s">
        <v>1</v>
      </c>
      <c r="B34" s="910">
        <v>19</v>
      </c>
      <c r="C34" s="916">
        <v>23595117</v>
      </c>
      <c r="D34" s="916">
        <v>17578003</v>
      </c>
    </row>
    <row r="35" spans="1:4" s="15" customFormat="1" ht="17.45" customHeight="1" x14ac:dyDescent="0.25">
      <c r="A35" s="919" t="s">
        <v>0</v>
      </c>
      <c r="B35" s="920"/>
      <c r="C35" s="921">
        <f>+C18+C7</f>
        <v>345114511338</v>
      </c>
      <c r="D35" s="921">
        <f>+D18+D7</f>
        <v>300208431115</v>
      </c>
    </row>
    <row r="36" spans="1:4" ht="17.45" hidden="1" customHeight="1" x14ac:dyDescent="0.2">
      <c r="A36" s="7"/>
      <c r="B36" s="18"/>
      <c r="D36" s="8"/>
    </row>
    <row r="37" spans="1:4" ht="17.45" hidden="1" customHeight="1" x14ac:dyDescent="0.2">
      <c r="A37" s="7"/>
      <c r="B37" s="18"/>
      <c r="D37" s="8"/>
    </row>
    <row r="38" spans="1:4" ht="17.45" hidden="1" customHeight="1" x14ac:dyDescent="0.2">
      <c r="A38" s="7"/>
      <c r="B38" s="18"/>
      <c r="D38" s="8"/>
    </row>
    <row r="39" spans="1:4" ht="17.45" hidden="1" customHeight="1" x14ac:dyDescent="0.2">
      <c r="A39" s="7"/>
      <c r="B39" s="18"/>
      <c r="D39" s="8"/>
    </row>
    <row r="40" spans="1:4" ht="17.45" hidden="1" customHeight="1" x14ac:dyDescent="0.2">
      <c r="A40" s="7"/>
      <c r="B40" s="18"/>
      <c r="D40" s="8"/>
    </row>
    <row r="41" spans="1:4" ht="17.45" hidden="1" customHeight="1" x14ac:dyDescent="0.2">
      <c r="A41" s="7"/>
      <c r="B41" s="18"/>
      <c r="D41" s="8"/>
    </row>
    <row r="42" spans="1:4" ht="17.45" hidden="1" customHeight="1" x14ac:dyDescent="0.2">
      <c r="A42" s="7"/>
      <c r="B42" s="18"/>
      <c r="D42" s="8"/>
    </row>
    <row r="43" spans="1:4" ht="17.45" hidden="1" customHeight="1" x14ac:dyDescent="0.2">
      <c r="A43" s="7"/>
      <c r="B43" s="18"/>
      <c r="D43" s="8"/>
    </row>
    <row r="44" spans="1:4" ht="17.45" hidden="1" customHeight="1" x14ac:dyDescent="0.2">
      <c r="B44" s="18"/>
      <c r="D44" s="8"/>
    </row>
    <row r="47" spans="1:4" ht="17.45" hidden="1" customHeight="1" x14ac:dyDescent="0.2">
      <c r="A47" s="6"/>
      <c r="D47" s="5"/>
    </row>
    <row r="49" spans="3:4" ht="17.45" hidden="1" customHeight="1" x14ac:dyDescent="0.2">
      <c r="C49" s="17">
        <f>+C7+C18-C35</f>
        <v>0</v>
      </c>
      <c r="D49" s="17">
        <f>+D7+D18-D35</f>
        <v>0</v>
      </c>
    </row>
  </sheetData>
  <mergeCells count="4">
    <mergeCell ref="A5:A6"/>
    <mergeCell ref="B5:B6"/>
    <mergeCell ref="C5:C6"/>
    <mergeCell ref="D5:D6"/>
  </mergeCells>
  <hyperlinks>
    <hyperlink ref="A34" location="'ANEXO OTROS ACTIVOS'!A1" display="Otros activos " xr:uid="{01F3EC5B-E94C-4C8F-A8B1-E34FD470F653}"/>
  </hyperlinks>
  <printOptions horizontalCentered="1" verticalCentered="1"/>
  <pageMargins left="0.39370078740157483" right="0.39370078740157483" top="0.98425196850393704" bottom="1.7716535433070868" header="0" footer="0"/>
  <pageSetup scale="67" orientation="portrait" r:id="rId1"/>
  <headerFooter alignWithMargins="0"/>
  <customProperties>
    <customPr name="_pios_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CAB0E-0B51-4070-A6FD-3D27BF7D677E}">
  <sheetPr>
    <tabColor theme="4" tint="-0.249977111117893"/>
  </sheetPr>
  <dimension ref="A1:G19"/>
  <sheetViews>
    <sheetView showGridLines="0" zoomScaleNormal="100" workbookViewId="0"/>
  </sheetViews>
  <sheetFormatPr baseColWidth="10" defaultColWidth="0" defaultRowHeight="12.75" zeroHeight="1" x14ac:dyDescent="0.2"/>
  <cols>
    <col min="1" max="1" width="38.7109375" style="20" customWidth="1"/>
    <col min="2" max="2" width="17.7109375" style="20" customWidth="1"/>
    <col min="3" max="3" width="17" style="20" bestFit="1" customWidth="1"/>
    <col min="4" max="4" width="16.5703125" style="20" bestFit="1" customWidth="1"/>
    <col min="5" max="5" width="14.85546875" style="20" bestFit="1" customWidth="1"/>
    <col min="6" max="6" width="16.5703125" style="20" bestFit="1" customWidth="1"/>
    <col min="7" max="7" width="19" style="20" bestFit="1" customWidth="1"/>
    <col min="8" max="16384" width="9.140625" style="20" hidden="1"/>
  </cols>
  <sheetData>
    <row r="1" spans="1:7" ht="20.100000000000001" customHeight="1" x14ac:dyDescent="0.3">
      <c r="A1" s="725" t="s">
        <v>768</v>
      </c>
      <c r="B1" s="184"/>
      <c r="C1" s="804"/>
      <c r="D1" s="804"/>
      <c r="E1" s="804"/>
      <c r="F1" s="804"/>
      <c r="G1" s="804"/>
    </row>
    <row r="2" spans="1:7" ht="18" customHeight="1" x14ac:dyDescent="0.3">
      <c r="A2" s="725" t="s">
        <v>814</v>
      </c>
      <c r="B2" s="210"/>
      <c r="C2" s="804"/>
      <c r="D2" s="804"/>
      <c r="E2" s="804"/>
      <c r="F2" s="804"/>
      <c r="G2" s="804"/>
    </row>
    <row r="3" spans="1:7" ht="15.75" x14ac:dyDescent="0.25">
      <c r="A3" s="1069" t="s">
        <v>802</v>
      </c>
      <c r="B3" s="1069"/>
      <c r="C3" s="1069"/>
      <c r="D3" s="1069"/>
      <c r="E3" s="1069"/>
      <c r="F3" s="1069"/>
      <c r="G3" s="1069"/>
    </row>
    <row r="4" spans="1:7" ht="15.75" x14ac:dyDescent="0.25">
      <c r="A4" s="1077" t="s">
        <v>95</v>
      </c>
      <c r="B4" s="1077"/>
      <c r="C4" s="1077"/>
      <c r="D4" s="1077"/>
      <c r="E4" s="1077"/>
      <c r="F4" s="1077"/>
      <c r="G4" s="1077"/>
    </row>
    <row r="5" spans="1:7" s="26" customFormat="1" ht="31.5" customHeight="1" x14ac:dyDescent="0.2">
      <c r="A5" s="149" t="s">
        <v>391</v>
      </c>
      <c r="B5" s="149" t="s">
        <v>803</v>
      </c>
      <c r="C5" s="149" t="s">
        <v>804</v>
      </c>
      <c r="D5" s="149" t="s">
        <v>805</v>
      </c>
      <c r="E5" s="149" t="s">
        <v>438</v>
      </c>
      <c r="F5" s="149" t="s">
        <v>806</v>
      </c>
      <c r="G5" s="149" t="s">
        <v>104</v>
      </c>
    </row>
    <row r="6" spans="1:7" ht="15.75" x14ac:dyDescent="0.25">
      <c r="A6" s="821" t="s">
        <v>776</v>
      </c>
      <c r="B6" s="822"/>
      <c r="C6" s="822"/>
      <c r="D6" s="822"/>
      <c r="E6" s="822"/>
      <c r="F6" s="822"/>
      <c r="G6" s="823"/>
    </row>
    <row r="7" spans="1:7" ht="15.75" x14ac:dyDescent="0.2">
      <c r="A7" s="795" t="s">
        <v>751</v>
      </c>
      <c r="B7" s="824">
        <v>6360023535</v>
      </c>
      <c r="C7" s="824">
        <v>0</v>
      </c>
      <c r="D7" s="824">
        <v>0</v>
      </c>
      <c r="E7" s="824">
        <v>0</v>
      </c>
      <c r="F7" s="824">
        <v>0</v>
      </c>
      <c r="G7" s="810">
        <f t="shared" ref="G7:G17" si="0">SUM(B7:F7)</f>
        <v>6360023535</v>
      </c>
    </row>
    <row r="8" spans="1:7" ht="15.75" x14ac:dyDescent="0.2">
      <c r="A8" s="795" t="s">
        <v>755</v>
      </c>
      <c r="B8" s="824">
        <v>19833704634</v>
      </c>
      <c r="C8" s="824">
        <v>233397681</v>
      </c>
      <c r="D8" s="824">
        <v>0</v>
      </c>
      <c r="E8" s="824">
        <v>0</v>
      </c>
      <c r="F8" s="824">
        <v>325886414</v>
      </c>
      <c r="G8" s="810">
        <f t="shared" si="0"/>
        <v>20392988729</v>
      </c>
    </row>
    <row r="9" spans="1:7" ht="15.75" x14ac:dyDescent="0.2">
      <c r="A9" s="795" t="s">
        <v>336</v>
      </c>
      <c r="B9" s="824">
        <v>136907970082</v>
      </c>
      <c r="C9" s="824">
        <v>8920311164</v>
      </c>
      <c r="D9" s="824">
        <v>13260641146</v>
      </c>
      <c r="E9" s="824">
        <v>160909581</v>
      </c>
      <c r="F9" s="824">
        <v>12117707795</v>
      </c>
      <c r="G9" s="810">
        <f t="shared" si="0"/>
        <v>171367539768</v>
      </c>
    </row>
    <row r="10" spans="1:7" ht="15.75" x14ac:dyDescent="0.2">
      <c r="A10" s="795" t="s">
        <v>757</v>
      </c>
      <c r="B10" s="824">
        <v>170743013</v>
      </c>
      <c r="C10" s="824">
        <v>0</v>
      </c>
      <c r="D10" s="824">
        <v>0</v>
      </c>
      <c r="E10" s="824">
        <v>0</v>
      </c>
      <c r="F10" s="824">
        <v>0</v>
      </c>
      <c r="G10" s="810">
        <f t="shared" si="0"/>
        <v>170743013</v>
      </c>
    </row>
    <row r="11" spans="1:7" ht="15.75" x14ac:dyDescent="0.2">
      <c r="A11" s="795" t="s">
        <v>778</v>
      </c>
      <c r="B11" s="824">
        <v>1066505663</v>
      </c>
      <c r="C11" s="824">
        <v>0</v>
      </c>
      <c r="D11" s="824">
        <v>0</v>
      </c>
      <c r="E11" s="824">
        <v>0</v>
      </c>
      <c r="F11" s="824">
        <v>1107846442</v>
      </c>
      <c r="G11" s="810">
        <f t="shared" si="0"/>
        <v>2174352105</v>
      </c>
    </row>
    <row r="12" spans="1:7" ht="15.75" x14ac:dyDescent="0.2">
      <c r="A12" s="795" t="s">
        <v>779</v>
      </c>
      <c r="B12" s="824">
        <v>2579076096</v>
      </c>
      <c r="C12" s="824">
        <v>0</v>
      </c>
      <c r="D12" s="824">
        <v>0</v>
      </c>
      <c r="E12" s="824">
        <v>0</v>
      </c>
      <c r="F12" s="824">
        <v>0</v>
      </c>
      <c r="G12" s="810">
        <f t="shared" si="0"/>
        <v>2579076096</v>
      </c>
    </row>
    <row r="13" spans="1:7" ht="15.75" x14ac:dyDescent="0.2">
      <c r="A13" s="808" t="s">
        <v>756</v>
      </c>
      <c r="B13" s="824">
        <v>3480456217</v>
      </c>
      <c r="C13" s="824">
        <v>0</v>
      </c>
      <c r="D13" s="824">
        <v>0</v>
      </c>
      <c r="E13" s="824">
        <v>0</v>
      </c>
      <c r="F13" s="824">
        <v>0</v>
      </c>
      <c r="G13" s="810">
        <f t="shared" si="0"/>
        <v>3480456217</v>
      </c>
    </row>
    <row r="14" spans="1:7" ht="15.75" x14ac:dyDescent="0.2">
      <c r="A14" s="795" t="s">
        <v>25</v>
      </c>
      <c r="B14" s="824">
        <v>110985003</v>
      </c>
      <c r="C14" s="824">
        <v>36814047</v>
      </c>
      <c r="D14" s="824">
        <v>63740541</v>
      </c>
      <c r="E14" s="824">
        <v>8937714</v>
      </c>
      <c r="F14" s="824">
        <v>112738842</v>
      </c>
      <c r="G14" s="810">
        <f t="shared" si="0"/>
        <v>333216147</v>
      </c>
    </row>
    <row r="15" spans="1:7" ht="15.75" x14ac:dyDescent="0.2">
      <c r="A15" s="798" t="s">
        <v>760</v>
      </c>
      <c r="B15" s="831">
        <v>29328038</v>
      </c>
      <c r="C15" s="831">
        <v>2030199</v>
      </c>
      <c r="D15" s="831">
        <v>3065405</v>
      </c>
      <c r="E15" s="831">
        <v>188352</v>
      </c>
      <c r="F15" s="831">
        <v>22513659</v>
      </c>
      <c r="G15" s="825">
        <f t="shared" si="0"/>
        <v>57125653</v>
      </c>
    </row>
    <row r="16" spans="1:7" ht="31.5" x14ac:dyDescent="0.2">
      <c r="A16" s="795" t="s">
        <v>759</v>
      </c>
      <c r="B16" s="824">
        <v>6947848187</v>
      </c>
      <c r="C16" s="824">
        <v>70016721</v>
      </c>
      <c r="D16" s="824">
        <v>444780074</v>
      </c>
      <c r="E16" s="824">
        <v>0</v>
      </c>
      <c r="F16" s="824">
        <v>107980291</v>
      </c>
      <c r="G16" s="810">
        <f t="shared" si="0"/>
        <v>7570625273</v>
      </c>
    </row>
    <row r="17" spans="1:7" ht="15.75" x14ac:dyDescent="0.2">
      <c r="A17" s="795" t="s">
        <v>766</v>
      </c>
      <c r="B17" s="824">
        <v>3974932</v>
      </c>
      <c r="C17" s="824">
        <v>0</v>
      </c>
      <c r="D17" s="824">
        <v>0</v>
      </c>
      <c r="E17" s="824">
        <v>0</v>
      </c>
      <c r="F17" s="824">
        <v>0</v>
      </c>
      <c r="G17" s="810">
        <f t="shared" si="0"/>
        <v>3974932</v>
      </c>
    </row>
    <row r="18" spans="1:7" ht="15.75" x14ac:dyDescent="0.2">
      <c r="A18" s="800" t="s">
        <v>622</v>
      </c>
      <c r="B18" s="810">
        <f>SUM(B7:B17)</f>
        <v>177490615400</v>
      </c>
      <c r="C18" s="810">
        <f t="shared" ref="C18:F18" si="1">SUM(C7:C17)</f>
        <v>9262569812</v>
      </c>
      <c r="D18" s="810">
        <f t="shared" si="1"/>
        <v>13772227166</v>
      </c>
      <c r="E18" s="810">
        <f t="shared" si="1"/>
        <v>170035647</v>
      </c>
      <c r="F18" s="810">
        <f t="shared" si="1"/>
        <v>13794673443</v>
      </c>
      <c r="G18" s="810">
        <f>SUM(G7:G17)</f>
        <v>214490121468</v>
      </c>
    </row>
    <row r="19" spans="1:7" ht="15.75" x14ac:dyDescent="0.2">
      <c r="A19" s="826" t="s">
        <v>398</v>
      </c>
      <c r="B19" s="827">
        <f>+IFERROR((B18/$G$18),0)</f>
        <v>0.82750018595369212</v>
      </c>
      <c r="C19" s="827">
        <f>+IFERROR((C18/$G$18),0)</f>
        <v>4.3184132437455364E-2</v>
      </c>
      <c r="D19" s="827">
        <f>IFERROR((D18/$G$18),0)</f>
        <v>6.4209144326745571E-2</v>
      </c>
      <c r="E19" s="827">
        <f>IFERROR((E18/$G$18),0)</f>
        <v>7.9274348784108355E-4</v>
      </c>
      <c r="F19" s="827">
        <f>IFERROR((F18/$G$18),0)</f>
        <v>6.4313793794265911E-2</v>
      </c>
      <c r="G19" s="827">
        <f>SUM(B19:F19)</f>
        <v>1</v>
      </c>
    </row>
  </sheetData>
  <mergeCells count="2">
    <mergeCell ref="A3:G3"/>
    <mergeCell ref="A4:G4"/>
  </mergeCells>
  <pageMargins left="0.7" right="0.7" top="0.75" bottom="0.75" header="0.3" footer="0.3"/>
  <pageSetup orientation="portrait" verticalDpi="1200" r:id="rId1"/>
  <customProperties>
    <customPr name="_pios_id" r:id="rId2"/>
  </customProperties>
  <ignoredErrors>
    <ignoredError sqref="F17:G18" 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6EFFB-E3E0-416C-A806-AD22B70F490E}">
  <sheetPr>
    <tabColor theme="4" tint="-0.249977111117893"/>
  </sheetPr>
  <dimension ref="A1:D7"/>
  <sheetViews>
    <sheetView showGridLines="0" zoomScaleNormal="100" workbookViewId="0"/>
  </sheetViews>
  <sheetFormatPr baseColWidth="10" defaultColWidth="0" defaultRowHeight="15.75" zeroHeight="1" x14ac:dyDescent="0.25"/>
  <cols>
    <col min="1" max="4" width="18.5703125" style="23" customWidth="1"/>
    <col min="5" max="16384" width="11.42578125" style="23" hidden="1"/>
  </cols>
  <sheetData>
    <row r="1" spans="1:4" ht="18.75" x14ac:dyDescent="0.3">
      <c r="A1" s="725" t="s">
        <v>815</v>
      </c>
      <c r="B1" s="210"/>
      <c r="C1" s="804"/>
      <c r="D1" s="804"/>
    </row>
    <row r="2" spans="1:4" ht="18.75" x14ac:dyDescent="0.3">
      <c r="A2" s="725" t="s">
        <v>816</v>
      </c>
      <c r="B2" s="210"/>
      <c r="C2" s="804"/>
      <c r="D2" s="804"/>
    </row>
    <row r="3" spans="1:4" x14ac:dyDescent="0.25">
      <c r="A3" s="1080" t="s">
        <v>816</v>
      </c>
      <c r="B3" s="1080"/>
      <c r="C3" s="1080"/>
      <c r="D3" s="1080"/>
    </row>
    <row r="4" spans="1:4" x14ac:dyDescent="0.25">
      <c r="A4" s="1081" t="s">
        <v>807</v>
      </c>
      <c r="B4" s="1081"/>
      <c r="C4" s="1081"/>
      <c r="D4" s="1081"/>
    </row>
    <row r="5" spans="1:4" ht="31.5" x14ac:dyDescent="0.25">
      <c r="A5" s="832" t="s">
        <v>817</v>
      </c>
      <c r="B5" s="833" t="s">
        <v>818</v>
      </c>
      <c r="C5" s="833" t="s">
        <v>819</v>
      </c>
      <c r="D5" s="833" t="s">
        <v>820</v>
      </c>
    </row>
    <row r="6" spans="1:4" x14ac:dyDescent="0.25">
      <c r="A6" s="834">
        <v>45657</v>
      </c>
      <c r="B6" s="835">
        <v>159961000</v>
      </c>
      <c r="C6" s="835">
        <v>730121000</v>
      </c>
      <c r="D6" s="835">
        <v>2529213000</v>
      </c>
    </row>
    <row r="7" spans="1:4" x14ac:dyDescent="0.25">
      <c r="A7" s="836">
        <v>45291</v>
      </c>
      <c r="B7" s="837">
        <v>166590000</v>
      </c>
      <c r="C7" s="837">
        <v>760378000</v>
      </c>
      <c r="D7" s="837">
        <v>2634026000</v>
      </c>
    </row>
  </sheetData>
  <mergeCells count="2">
    <mergeCell ref="A3:D3"/>
    <mergeCell ref="A4:D4"/>
  </mergeCells>
  <pageMargins left="0.7" right="0.7" top="0.75" bottom="0.75" header="0.3" footer="0.3"/>
  <pageSetup paperSize="9" orientation="portrait" horizontalDpi="90" verticalDpi="90" r:id="rId1"/>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89EC7-839D-4D10-A997-0634E0D58263}">
  <sheetPr>
    <tabColor theme="4" tint="-0.249977111117893"/>
  </sheetPr>
  <dimension ref="A1:H12"/>
  <sheetViews>
    <sheetView showGridLines="0" zoomScaleNormal="100" workbookViewId="0"/>
  </sheetViews>
  <sheetFormatPr baseColWidth="10" defaultColWidth="0" defaultRowHeight="12.75" zeroHeight="1" x14ac:dyDescent="0.25"/>
  <cols>
    <col min="1" max="1" width="28.42578125" style="129" customWidth="1"/>
    <col min="2" max="3" width="18.85546875" style="129" customWidth="1"/>
    <col min="4" max="4" width="10.5703125" style="129" hidden="1" customWidth="1"/>
    <col min="5" max="5" width="28.28515625" style="129" hidden="1" customWidth="1"/>
    <col min="6" max="6" width="23.140625" style="129" hidden="1" customWidth="1"/>
    <col min="7" max="8" width="0" style="129" hidden="1" customWidth="1"/>
    <col min="9" max="16384" width="11.42578125" style="129" hidden="1"/>
  </cols>
  <sheetData>
    <row r="1" spans="1:8" ht="18.75" x14ac:dyDescent="0.25">
      <c r="A1" s="318" t="s">
        <v>821</v>
      </c>
      <c r="B1" s="838"/>
      <c r="F1" s="133"/>
      <c r="G1" s="133"/>
      <c r="H1" s="133"/>
    </row>
    <row r="2" spans="1:8" ht="18.75" x14ac:dyDescent="0.25">
      <c r="A2" s="318" t="s">
        <v>822</v>
      </c>
      <c r="B2" s="549"/>
      <c r="F2" s="133"/>
      <c r="G2" s="133"/>
      <c r="H2" s="133"/>
    </row>
    <row r="3" spans="1:8" ht="15.75" x14ac:dyDescent="0.25">
      <c r="A3" s="1076" t="s">
        <v>823</v>
      </c>
      <c r="B3" s="1076"/>
      <c r="C3" s="1076"/>
      <c r="E3" s="839"/>
      <c r="F3" s="133"/>
      <c r="G3" s="133"/>
      <c r="H3" s="133"/>
    </row>
    <row r="4" spans="1:8" ht="15.75" x14ac:dyDescent="0.25">
      <c r="A4" s="1082" t="s">
        <v>95</v>
      </c>
      <c r="B4" s="1076"/>
      <c r="C4" s="1076"/>
      <c r="E4" s="839"/>
    </row>
    <row r="5" spans="1:8" s="133" customFormat="1" ht="31.5" x14ac:dyDescent="0.25">
      <c r="A5" s="614" t="s">
        <v>434</v>
      </c>
      <c r="B5" s="148" t="s">
        <v>157</v>
      </c>
      <c r="C5" s="148" t="s">
        <v>99</v>
      </c>
      <c r="D5" s="129"/>
      <c r="E5" s="839"/>
    </row>
    <row r="6" spans="1:8" ht="15.75" hidden="1" x14ac:dyDescent="0.25">
      <c r="A6" s="840" t="s">
        <v>808</v>
      </c>
      <c r="B6" s="835">
        <v>0</v>
      </c>
      <c r="C6" s="835">
        <v>0</v>
      </c>
      <c r="E6" s="839"/>
    </row>
    <row r="7" spans="1:8" ht="15.75" x14ac:dyDescent="0.25">
      <c r="A7" s="840" t="s">
        <v>809</v>
      </c>
      <c r="B7" s="835">
        <v>6994126</v>
      </c>
      <c r="C7" s="835">
        <v>9806400</v>
      </c>
      <c r="E7" s="839"/>
    </row>
    <row r="8" spans="1:8" ht="15.75" x14ac:dyDescent="0.25">
      <c r="A8" s="840" t="s">
        <v>811</v>
      </c>
      <c r="B8" s="835">
        <v>1205429</v>
      </c>
      <c r="C8" s="835">
        <v>582223</v>
      </c>
      <c r="E8" s="839"/>
    </row>
    <row r="9" spans="1:8" ht="15.75" x14ac:dyDescent="0.25">
      <c r="A9" s="840" t="s">
        <v>812</v>
      </c>
      <c r="B9" s="835">
        <v>252262</v>
      </c>
      <c r="C9" s="835">
        <v>481530</v>
      </c>
      <c r="E9" s="839"/>
    </row>
    <row r="10" spans="1:8" ht="15.75" x14ac:dyDescent="0.25">
      <c r="A10" s="840" t="s">
        <v>824</v>
      </c>
      <c r="B10" s="835">
        <v>605775</v>
      </c>
      <c r="C10" s="835">
        <v>0</v>
      </c>
      <c r="E10" s="839"/>
    </row>
    <row r="11" spans="1:8" ht="15.75" x14ac:dyDescent="0.25">
      <c r="A11" s="840" t="s">
        <v>806</v>
      </c>
      <c r="B11" s="835">
        <v>6513244</v>
      </c>
      <c r="C11" s="835">
        <v>0</v>
      </c>
      <c r="E11" s="839"/>
    </row>
    <row r="12" spans="1:8" ht="15.75" x14ac:dyDescent="0.25">
      <c r="A12" s="736" t="s">
        <v>825</v>
      </c>
      <c r="B12" s="841">
        <f>+SUM(B6:B11)</f>
        <v>15570836</v>
      </c>
      <c r="C12" s="841">
        <f>+SUM(C6:C11)</f>
        <v>10870153</v>
      </c>
      <c r="E12" s="839"/>
    </row>
  </sheetData>
  <mergeCells count="2">
    <mergeCell ref="A3:C3"/>
    <mergeCell ref="A4:C4"/>
  </mergeCells>
  <pageMargins left="0.7" right="0.7" top="0.75" bottom="0.75" header="0.3" footer="0.3"/>
  <pageSetup orientation="portrait" r:id="rId1"/>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BA604-D178-42E6-A45A-6763AF303AFC}">
  <sheetPr>
    <tabColor theme="4" tint="-0.249977111117893"/>
  </sheetPr>
  <dimension ref="A1:H12"/>
  <sheetViews>
    <sheetView showGridLines="0" zoomScaleNormal="100" workbookViewId="0"/>
  </sheetViews>
  <sheetFormatPr baseColWidth="10" defaultColWidth="0" defaultRowHeight="12.75" zeroHeight="1" x14ac:dyDescent="0.2"/>
  <cols>
    <col min="1" max="1" width="23.5703125" style="20" customWidth="1"/>
    <col min="2" max="2" width="23.28515625" style="20" customWidth="1"/>
    <col min="3" max="3" width="23.7109375" style="20" customWidth="1"/>
    <col min="4" max="4" width="10.42578125" style="20" hidden="1" customWidth="1"/>
    <col min="5" max="8" width="0" style="20" hidden="1" customWidth="1"/>
    <col min="9" max="16384" width="11.42578125" style="20" hidden="1"/>
  </cols>
  <sheetData>
    <row r="1" spans="1:8" ht="18.75" x14ac:dyDescent="0.3">
      <c r="A1" s="318" t="s">
        <v>821</v>
      </c>
      <c r="B1" s="184"/>
      <c r="C1" s="210"/>
      <c r="F1" s="26"/>
      <c r="G1" s="26"/>
      <c r="H1" s="26"/>
    </row>
    <row r="2" spans="1:8" ht="18.75" x14ac:dyDescent="0.25">
      <c r="A2" s="318" t="s">
        <v>826</v>
      </c>
      <c r="B2" s="210"/>
      <c r="C2" s="210"/>
      <c r="F2" s="26"/>
      <c r="G2" s="26"/>
      <c r="H2" s="26"/>
    </row>
    <row r="3" spans="1:8" ht="15.75" x14ac:dyDescent="0.2">
      <c r="A3" s="1076" t="s">
        <v>827</v>
      </c>
      <c r="B3" s="1076"/>
      <c r="C3" s="1076"/>
      <c r="F3" s="26"/>
      <c r="G3" s="26"/>
      <c r="H3" s="26"/>
    </row>
    <row r="4" spans="1:8" ht="15.75" x14ac:dyDescent="0.2">
      <c r="A4" s="1082" t="s">
        <v>95</v>
      </c>
      <c r="B4" s="1076"/>
      <c r="C4" s="1076"/>
    </row>
    <row r="5" spans="1:8" s="26" customFormat="1" ht="31.5" x14ac:dyDescent="0.2">
      <c r="A5" s="614" t="s">
        <v>434</v>
      </c>
      <c r="B5" s="148" t="s">
        <v>157</v>
      </c>
      <c r="C5" s="148" t="s">
        <v>99</v>
      </c>
    </row>
    <row r="6" spans="1:8" ht="15.75" x14ac:dyDescent="0.2">
      <c r="A6" s="830" t="s">
        <v>808</v>
      </c>
      <c r="B6" s="842">
        <v>1167163</v>
      </c>
      <c r="C6" s="843">
        <v>6236599</v>
      </c>
      <c r="E6" s="142"/>
    </row>
    <row r="7" spans="1:8" ht="15.75" x14ac:dyDescent="0.2">
      <c r="A7" s="829" t="s">
        <v>809</v>
      </c>
      <c r="B7" s="842">
        <v>11986943</v>
      </c>
      <c r="C7" s="843">
        <v>5302</v>
      </c>
      <c r="E7" s="142"/>
    </row>
    <row r="8" spans="1:8" ht="15.75" x14ac:dyDescent="0.2">
      <c r="A8" s="829" t="s">
        <v>810</v>
      </c>
      <c r="B8" s="842">
        <v>17827</v>
      </c>
      <c r="C8" s="843">
        <v>433645</v>
      </c>
      <c r="E8" s="142"/>
    </row>
    <row r="9" spans="1:8" ht="15.75" x14ac:dyDescent="0.2">
      <c r="A9" s="829" t="s">
        <v>811</v>
      </c>
      <c r="B9" s="842">
        <v>14934025</v>
      </c>
      <c r="C9" s="843">
        <v>17742914</v>
      </c>
      <c r="E9" s="142"/>
    </row>
    <row r="10" spans="1:8" ht="15.75" x14ac:dyDescent="0.2">
      <c r="A10" s="829" t="s">
        <v>812</v>
      </c>
      <c r="B10" s="842">
        <v>17045970</v>
      </c>
      <c r="C10" s="843">
        <v>497197</v>
      </c>
      <c r="E10" s="142"/>
    </row>
    <row r="11" spans="1:8" ht="15.75" x14ac:dyDescent="0.2">
      <c r="A11" s="829" t="s">
        <v>806</v>
      </c>
      <c r="B11" s="842">
        <v>1545544</v>
      </c>
      <c r="C11" s="843">
        <v>3193807</v>
      </c>
      <c r="E11" s="142"/>
    </row>
    <row r="12" spans="1:8" ht="15.75" x14ac:dyDescent="0.2">
      <c r="A12" s="844" t="s">
        <v>825</v>
      </c>
      <c r="B12" s="845">
        <f>+SUM(B6:B11)</f>
        <v>46697472</v>
      </c>
      <c r="C12" s="845">
        <f>+SUM(C6:C11)</f>
        <v>28109464</v>
      </c>
      <c r="E12" s="142"/>
    </row>
  </sheetData>
  <mergeCells count="2">
    <mergeCell ref="A3:C3"/>
    <mergeCell ref="A4:C4"/>
  </mergeCells>
  <pageMargins left="0.7" right="0.7" top="0.75" bottom="0.75" header="0.3" footer="0.3"/>
  <pageSetup orientation="portrait" r:id="rId1"/>
  <customProperties>
    <customPr name="_pios_id" r:id="rId2"/>
  </customProperties>
  <ignoredErrors>
    <ignoredError sqref="B12:C12" unlockedFormula="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2C4ED-5EC2-41F7-860B-63B1893A382F}">
  <sheetPr>
    <tabColor theme="4" tint="-0.249977111117893"/>
  </sheetPr>
  <dimension ref="A1:AT15"/>
  <sheetViews>
    <sheetView showGridLines="0" zoomScaleNormal="100" workbookViewId="0"/>
  </sheetViews>
  <sheetFormatPr baseColWidth="10" defaultColWidth="0" defaultRowHeight="12.75" zeroHeight="1" x14ac:dyDescent="0.2"/>
  <cols>
    <col min="1" max="1" width="27" style="20" customWidth="1"/>
    <col min="2" max="3" width="18.28515625" style="20" customWidth="1"/>
    <col min="4" max="4" width="10.85546875" style="20" hidden="1" customWidth="1"/>
    <col min="5" max="14" width="23" style="20" hidden="1" customWidth="1"/>
    <col min="15" max="19" width="23" style="846" hidden="1" customWidth="1"/>
    <col min="20" max="21" width="5" style="846" hidden="1" customWidth="1"/>
    <col min="22" max="39" width="5" style="20" hidden="1" customWidth="1"/>
    <col min="40" max="40" width="11.42578125" style="20" hidden="1" customWidth="1"/>
    <col min="41" max="41" width="5.28515625" style="20" hidden="1" customWidth="1"/>
    <col min="42" max="45" width="11.42578125" style="20" hidden="1" customWidth="1"/>
    <col min="46" max="46" width="5.140625" style="20" hidden="1" customWidth="1"/>
    <col min="47" max="16384" width="11.42578125" style="20" hidden="1"/>
  </cols>
  <sheetData>
    <row r="1" spans="1:21" ht="20.100000000000001" customHeight="1" x14ac:dyDescent="0.3">
      <c r="A1" s="318" t="s">
        <v>821</v>
      </c>
      <c r="B1" s="184"/>
      <c r="C1" s="210"/>
      <c r="F1" s="26"/>
      <c r="G1" s="26"/>
      <c r="H1" s="26"/>
    </row>
    <row r="2" spans="1:21" ht="18.75" x14ac:dyDescent="0.25">
      <c r="A2" s="318" t="s">
        <v>828</v>
      </c>
      <c r="B2" s="210"/>
      <c r="C2" s="210"/>
      <c r="F2" s="26"/>
      <c r="G2" s="26"/>
      <c r="H2" s="26"/>
    </row>
    <row r="3" spans="1:21" ht="15.75" x14ac:dyDescent="0.25">
      <c r="A3" s="1069" t="s">
        <v>829</v>
      </c>
      <c r="B3" s="1069"/>
      <c r="C3" s="1069"/>
      <c r="O3" s="20"/>
      <c r="P3" s="20"/>
      <c r="Q3" s="20"/>
      <c r="R3" s="20"/>
      <c r="S3" s="20"/>
      <c r="T3" s="20"/>
      <c r="U3" s="20"/>
    </row>
    <row r="4" spans="1:21" ht="15.75" x14ac:dyDescent="0.25">
      <c r="A4" s="1077" t="s">
        <v>95</v>
      </c>
      <c r="B4" s="1069" t="s">
        <v>830</v>
      </c>
      <c r="C4" s="1069" t="s">
        <v>831</v>
      </c>
      <c r="O4" s="20"/>
      <c r="P4" s="20"/>
      <c r="Q4" s="20"/>
      <c r="R4" s="20"/>
      <c r="S4" s="20"/>
      <c r="T4" s="20"/>
      <c r="U4" s="20"/>
    </row>
    <row r="5" spans="1:21" s="26" customFormat="1" ht="40.5" customHeight="1" x14ac:dyDescent="0.2">
      <c r="A5" s="614" t="s">
        <v>434</v>
      </c>
      <c r="B5" s="614" t="s">
        <v>832</v>
      </c>
      <c r="C5" s="614" t="s">
        <v>833</v>
      </c>
    </row>
    <row r="6" spans="1:21" ht="15.75" x14ac:dyDescent="0.2">
      <c r="A6" s="828" t="s">
        <v>807</v>
      </c>
      <c r="B6" s="847">
        <v>24929880</v>
      </c>
      <c r="C6" s="847">
        <v>29328038</v>
      </c>
      <c r="E6" s="142"/>
      <c r="O6" s="20"/>
      <c r="P6" s="20"/>
      <c r="Q6" s="20"/>
      <c r="R6" s="20"/>
      <c r="S6" s="20"/>
      <c r="T6" s="20"/>
      <c r="U6" s="20"/>
    </row>
    <row r="7" spans="1:21" ht="15.75" x14ac:dyDescent="0.2">
      <c r="A7" s="829" t="s">
        <v>808</v>
      </c>
      <c r="B7" s="847">
        <v>12197908</v>
      </c>
      <c r="C7" s="848">
        <v>2921100</v>
      </c>
      <c r="E7" s="142"/>
      <c r="O7" s="20"/>
      <c r="P7" s="20"/>
      <c r="Q7" s="20"/>
      <c r="R7" s="20"/>
      <c r="S7" s="20"/>
      <c r="T7" s="20"/>
      <c r="U7" s="20"/>
    </row>
    <row r="8" spans="1:21" ht="15.75" x14ac:dyDescent="0.2">
      <c r="A8" s="830" t="s">
        <v>809</v>
      </c>
      <c r="B8" s="847">
        <v>53788260</v>
      </c>
      <c r="C8" s="848">
        <v>2595100</v>
      </c>
      <c r="E8" s="142"/>
      <c r="O8" s="20"/>
      <c r="P8" s="20"/>
      <c r="Q8" s="20"/>
      <c r="R8" s="20"/>
      <c r="S8" s="20"/>
      <c r="T8" s="20"/>
      <c r="U8" s="20"/>
    </row>
    <row r="9" spans="1:21" ht="15.75" x14ac:dyDescent="0.2">
      <c r="A9" s="829" t="s">
        <v>810</v>
      </c>
      <c r="B9" s="847">
        <v>1574912</v>
      </c>
      <c r="C9" s="848">
        <v>188352</v>
      </c>
      <c r="E9" s="142"/>
      <c r="O9" s="20"/>
      <c r="P9" s="20"/>
      <c r="Q9" s="20"/>
      <c r="R9" s="20"/>
      <c r="S9" s="20"/>
      <c r="T9" s="20"/>
      <c r="U9" s="20"/>
    </row>
    <row r="10" spans="1:21" ht="15.75" x14ac:dyDescent="0.2">
      <c r="A10" s="830" t="s">
        <v>811</v>
      </c>
      <c r="B10" s="847">
        <v>17550067</v>
      </c>
      <c r="C10" s="848">
        <v>2483182</v>
      </c>
      <c r="E10" s="142"/>
      <c r="O10" s="20"/>
      <c r="P10" s="20"/>
      <c r="Q10" s="20"/>
      <c r="R10" s="20"/>
      <c r="S10" s="20"/>
      <c r="T10" s="20"/>
      <c r="U10" s="20"/>
    </row>
    <row r="11" spans="1:21" ht="15.75" x14ac:dyDescent="0.2">
      <c r="A11" s="830" t="s">
        <v>812</v>
      </c>
      <c r="B11" s="847">
        <v>8835206</v>
      </c>
      <c r="C11" s="848">
        <v>1548669</v>
      </c>
      <c r="E11" s="142"/>
      <c r="O11" s="20"/>
      <c r="P11" s="20"/>
      <c r="Q11" s="20"/>
      <c r="R11" s="20"/>
      <c r="S11" s="20"/>
      <c r="T11" s="20"/>
      <c r="U11" s="20"/>
    </row>
    <row r="12" spans="1:21" ht="15.75" x14ac:dyDescent="0.2">
      <c r="A12" s="830" t="s">
        <v>813</v>
      </c>
      <c r="B12" s="847">
        <v>2712263</v>
      </c>
      <c r="C12" s="848">
        <v>146332</v>
      </c>
      <c r="E12" s="142"/>
      <c r="O12" s="20"/>
      <c r="P12" s="20"/>
      <c r="Q12" s="20"/>
      <c r="R12" s="20"/>
      <c r="S12" s="20"/>
      <c r="T12" s="20"/>
      <c r="U12" s="20"/>
    </row>
    <row r="13" spans="1:21" ht="15.75" x14ac:dyDescent="0.2">
      <c r="A13" s="830" t="s">
        <v>440</v>
      </c>
      <c r="B13" s="847">
        <v>1232788</v>
      </c>
      <c r="C13" s="848">
        <v>1086817</v>
      </c>
      <c r="E13" s="142"/>
      <c r="O13" s="20"/>
      <c r="P13" s="20"/>
      <c r="Q13" s="20"/>
      <c r="R13" s="20"/>
      <c r="S13" s="20"/>
      <c r="T13" s="20"/>
      <c r="U13" s="20"/>
    </row>
    <row r="14" spans="1:21" ht="15.75" x14ac:dyDescent="0.2">
      <c r="A14" s="830" t="s">
        <v>806</v>
      </c>
      <c r="B14" s="847">
        <v>10042403</v>
      </c>
      <c r="C14" s="848">
        <v>5957910</v>
      </c>
      <c r="E14" s="142"/>
      <c r="O14" s="20"/>
      <c r="P14" s="20"/>
      <c r="Q14" s="20"/>
      <c r="R14" s="20"/>
      <c r="S14" s="20"/>
      <c r="T14" s="20"/>
      <c r="U14" s="20"/>
    </row>
    <row r="15" spans="1:21" ht="15.75" x14ac:dyDescent="0.2">
      <c r="A15" s="849" t="s">
        <v>825</v>
      </c>
      <c r="B15" s="850">
        <f>SUM(B6:B14)</f>
        <v>132863687</v>
      </c>
      <c r="C15" s="850">
        <f>SUM(C6:C14)</f>
        <v>46255500</v>
      </c>
      <c r="E15" s="142"/>
      <c r="O15" s="20"/>
      <c r="P15" s="20"/>
      <c r="Q15" s="20"/>
      <c r="R15" s="20"/>
      <c r="S15" s="20"/>
      <c r="T15" s="20"/>
      <c r="U15" s="20"/>
    </row>
  </sheetData>
  <mergeCells count="2">
    <mergeCell ref="A3:C3"/>
    <mergeCell ref="A4:C4"/>
  </mergeCells>
  <pageMargins left="0.7" right="0.7" top="0.75" bottom="0.75" header="0.3" footer="0.3"/>
  <pageSetup orientation="portrait" r:id="rId1"/>
  <customProperties>
    <customPr name="_pios_id" r:id="rId2"/>
  </customProperties>
  <ignoredErrors>
    <ignoredError sqref="B15:C15" unlockedFormula="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A3849-9DA2-450E-AC82-E35516CFB62A}">
  <sheetPr>
    <tabColor theme="4" tint="-0.249977111117893"/>
  </sheetPr>
  <dimension ref="A1:C15"/>
  <sheetViews>
    <sheetView showGridLines="0" zoomScaleNormal="100" workbookViewId="0"/>
  </sheetViews>
  <sheetFormatPr baseColWidth="10" defaultColWidth="0" defaultRowHeight="12" customHeight="1" zeroHeight="1" x14ac:dyDescent="0.2"/>
  <cols>
    <col min="1" max="1" width="30.42578125" style="20" customWidth="1"/>
    <col min="2" max="2" width="24.28515625" style="20" customWidth="1"/>
    <col min="3" max="3" width="17" style="20" customWidth="1"/>
    <col min="4" max="16384" width="11.42578125" style="20" hidden="1"/>
  </cols>
  <sheetData>
    <row r="1" spans="1:3" ht="20.100000000000001" customHeight="1" x14ac:dyDescent="0.3">
      <c r="A1" s="318" t="s">
        <v>821</v>
      </c>
      <c r="B1" s="184"/>
      <c r="C1" s="184"/>
    </row>
    <row r="2" spans="1:3" ht="20.100000000000001" customHeight="1" x14ac:dyDescent="0.25">
      <c r="A2" s="318" t="s">
        <v>834</v>
      </c>
      <c r="B2" s="210"/>
    </row>
    <row r="3" spans="1:3" ht="15.75" x14ac:dyDescent="0.2">
      <c r="A3" s="1076" t="s">
        <v>827</v>
      </c>
      <c r="B3" s="1076"/>
      <c r="C3" s="1076"/>
    </row>
    <row r="4" spans="1:3" ht="15.75" x14ac:dyDescent="0.2">
      <c r="A4" s="1082" t="s">
        <v>95</v>
      </c>
      <c r="B4" s="1076"/>
      <c r="C4" s="1076"/>
    </row>
    <row r="5" spans="1:3" s="26" customFormat="1" ht="36.75" customHeight="1" x14ac:dyDescent="0.2">
      <c r="A5" s="614" t="s">
        <v>434</v>
      </c>
      <c r="B5" s="614" t="s">
        <v>157</v>
      </c>
      <c r="C5" s="614" t="s">
        <v>99</v>
      </c>
    </row>
    <row r="6" spans="1:3" ht="15.75" x14ac:dyDescent="0.2">
      <c r="A6" s="829" t="s">
        <v>807</v>
      </c>
      <c r="B6" s="851">
        <v>16543146</v>
      </c>
      <c r="C6" s="851">
        <v>20382466</v>
      </c>
    </row>
    <row r="7" spans="1:3" ht="15.75" x14ac:dyDescent="0.2">
      <c r="A7" s="830" t="s">
        <v>808</v>
      </c>
      <c r="B7" s="851">
        <v>15107594</v>
      </c>
      <c r="C7" s="851">
        <v>8245944</v>
      </c>
    </row>
    <row r="8" spans="1:3" ht="15.75" x14ac:dyDescent="0.2">
      <c r="A8" s="829" t="s">
        <v>809</v>
      </c>
      <c r="B8" s="851">
        <v>29689569</v>
      </c>
      <c r="C8" s="851">
        <v>3259824</v>
      </c>
    </row>
    <row r="9" spans="1:3" ht="15.75" x14ac:dyDescent="0.2">
      <c r="A9" s="830" t="s">
        <v>810</v>
      </c>
      <c r="B9" s="851">
        <v>436746</v>
      </c>
      <c r="C9" s="851">
        <v>2320691</v>
      </c>
    </row>
    <row r="10" spans="1:3" ht="15.75" x14ac:dyDescent="0.2">
      <c r="A10" s="830" t="s">
        <v>811</v>
      </c>
      <c r="B10" s="851">
        <v>3397591</v>
      </c>
      <c r="C10" s="851">
        <v>2069859</v>
      </c>
    </row>
    <row r="11" spans="1:3" ht="15.75" x14ac:dyDescent="0.2">
      <c r="A11" s="830" t="s">
        <v>812</v>
      </c>
      <c r="B11" s="851">
        <v>1856630</v>
      </c>
      <c r="C11" s="851">
        <v>15024159</v>
      </c>
    </row>
    <row r="12" spans="1:3" ht="15.75" x14ac:dyDescent="0.2">
      <c r="A12" s="830" t="s">
        <v>440</v>
      </c>
      <c r="B12" s="851">
        <v>1266659</v>
      </c>
      <c r="C12" s="851">
        <v>1296766</v>
      </c>
    </row>
    <row r="13" spans="1:3" ht="15.75" x14ac:dyDescent="0.2">
      <c r="A13" s="830" t="s">
        <v>813</v>
      </c>
      <c r="B13" s="851">
        <v>991434</v>
      </c>
      <c r="C13" s="851">
        <v>1578795</v>
      </c>
    </row>
    <row r="14" spans="1:3" ht="15.75" x14ac:dyDescent="0.2">
      <c r="A14" s="830" t="s">
        <v>806</v>
      </c>
      <c r="B14" s="851">
        <v>5122382</v>
      </c>
      <c r="C14" s="851">
        <v>4290265</v>
      </c>
    </row>
    <row r="15" spans="1:3" ht="15.75" x14ac:dyDescent="0.2">
      <c r="A15" s="826" t="s">
        <v>825</v>
      </c>
      <c r="B15" s="152">
        <f>SUM(B6:B14)</f>
        <v>74411751</v>
      </c>
      <c r="C15" s="152">
        <f>SUM(C6:C14)</f>
        <v>58468769</v>
      </c>
    </row>
  </sheetData>
  <mergeCells count="2">
    <mergeCell ref="A3:C3"/>
    <mergeCell ref="A4:C4"/>
  </mergeCells>
  <pageMargins left="0.7" right="0.7" top="0.75" bottom="0.75" header="0.3" footer="0.3"/>
  <pageSetup orientation="portrait" r:id="rId1"/>
  <customProperties>
    <customPr name="_pios_id" r:id="rId2"/>
  </customProperties>
  <ignoredErrors>
    <ignoredError sqref="B15:C15" unlockedFormula="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6E695-EF9B-4807-98CC-77568C1BCAD6}">
  <sheetPr>
    <tabColor theme="4" tint="-0.249977111117893"/>
  </sheetPr>
  <dimension ref="A1:C7"/>
  <sheetViews>
    <sheetView showGridLines="0" zoomScaleNormal="100" workbookViewId="0"/>
  </sheetViews>
  <sheetFormatPr baseColWidth="10" defaultColWidth="0" defaultRowHeight="12.75" zeroHeight="1" x14ac:dyDescent="0.25"/>
  <cols>
    <col min="1" max="1" width="36.28515625" style="630" customWidth="1"/>
    <col min="2" max="3" width="19.28515625" style="630" customWidth="1"/>
    <col min="4" max="16384" width="11.42578125" style="630" hidden="1"/>
  </cols>
  <sheetData>
    <row r="1" spans="1:3" ht="18.75" x14ac:dyDescent="0.25">
      <c r="A1" s="628" t="s">
        <v>642</v>
      </c>
      <c r="B1" s="629"/>
    </row>
    <row r="2" spans="1:3" s="631" customFormat="1" ht="15.75" x14ac:dyDescent="0.25">
      <c r="A2" s="1083" t="s">
        <v>643</v>
      </c>
      <c r="B2" s="1083"/>
      <c r="C2" s="1083"/>
    </row>
    <row r="3" spans="1:3" s="631" customFormat="1" ht="15.75" x14ac:dyDescent="0.25">
      <c r="A3" s="1084" t="s">
        <v>95</v>
      </c>
      <c r="B3" s="1084"/>
      <c r="C3" s="1084"/>
    </row>
    <row r="4" spans="1:3" s="631" customFormat="1" ht="31.5" x14ac:dyDescent="0.25">
      <c r="A4" s="632"/>
      <c r="B4" s="633" t="s">
        <v>644</v>
      </c>
      <c r="C4" s="633" t="s">
        <v>645</v>
      </c>
    </row>
    <row r="5" spans="1:3" s="636" customFormat="1" ht="15.75" x14ac:dyDescent="0.25">
      <c r="A5" s="634" t="s">
        <v>646</v>
      </c>
      <c r="B5" s="635">
        <v>14674872046</v>
      </c>
      <c r="C5" s="635">
        <v>13117755225</v>
      </c>
    </row>
    <row r="6" spans="1:3" s="636" customFormat="1" ht="15.75" x14ac:dyDescent="0.25">
      <c r="A6" s="634" t="s">
        <v>647</v>
      </c>
      <c r="B6" s="635">
        <v>2845213957</v>
      </c>
      <c r="C6" s="635">
        <v>2537355064</v>
      </c>
    </row>
    <row r="7" spans="1:3" s="636" customFormat="1" ht="15.75" x14ac:dyDescent="0.25">
      <c r="A7" s="637" t="s">
        <v>96</v>
      </c>
      <c r="B7" s="638">
        <f>B5+B6</f>
        <v>17520086003</v>
      </c>
      <c r="C7" s="638">
        <f>C5+C6</f>
        <v>15655110289</v>
      </c>
    </row>
  </sheetData>
  <mergeCells count="2">
    <mergeCell ref="A2:C2"/>
    <mergeCell ref="A3:C3"/>
  </mergeCells>
  <pageMargins left="0.75" right="0.75" top="1" bottom="1" header="0" footer="0"/>
  <pageSetup orientation="portrait" r:id="rId1"/>
  <headerFooter alignWithMargins="0"/>
  <customProperties>
    <customPr name="_pios_i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EEB75-B0E3-4C56-8CF5-B7EC88B98518}">
  <sheetPr>
    <tabColor theme="4" tint="-0.249977111117893"/>
  </sheetPr>
  <dimension ref="A1:H7"/>
  <sheetViews>
    <sheetView showGridLines="0" zoomScaleNormal="100" workbookViewId="0"/>
  </sheetViews>
  <sheetFormatPr baseColWidth="10" defaultColWidth="0" defaultRowHeight="12.75" zeroHeight="1" x14ac:dyDescent="0.2"/>
  <cols>
    <col min="1" max="1" width="24.140625" style="351" customWidth="1"/>
    <col min="2" max="3" width="18.28515625" style="351" customWidth="1"/>
    <col min="4" max="5" width="11.42578125" style="351" hidden="1" customWidth="1"/>
    <col min="6" max="8" width="0" style="351" hidden="1" customWidth="1"/>
    <col min="9" max="16384" width="11.42578125" style="351" hidden="1"/>
  </cols>
  <sheetData>
    <row r="1" spans="1:3" ht="18.75" x14ac:dyDescent="0.3">
      <c r="A1" s="350" t="s">
        <v>648</v>
      </c>
      <c r="B1" s="639"/>
      <c r="C1" s="639"/>
    </row>
    <row r="2" spans="1:3" s="641" customFormat="1" ht="15.75" x14ac:dyDescent="0.2">
      <c r="A2" s="1083" t="s">
        <v>649</v>
      </c>
      <c r="B2" s="1083"/>
      <c r="C2" s="1083"/>
    </row>
    <row r="3" spans="1:3" s="641" customFormat="1" ht="15.75" x14ac:dyDescent="0.2">
      <c r="A3" s="1084" t="s">
        <v>95</v>
      </c>
      <c r="B3" s="1084"/>
      <c r="C3" s="1084"/>
    </row>
    <row r="4" spans="1:3" s="641" customFormat="1" ht="31.5" x14ac:dyDescent="0.2">
      <c r="A4" s="632"/>
      <c r="B4" s="633" t="s">
        <v>157</v>
      </c>
      <c r="C4" s="633" t="s">
        <v>99</v>
      </c>
    </row>
    <row r="5" spans="1:3" s="640" customFormat="1" ht="15.75" x14ac:dyDescent="0.25">
      <c r="A5" s="642" t="s">
        <v>650</v>
      </c>
      <c r="B5" s="643">
        <v>2662469322</v>
      </c>
      <c r="C5" s="643">
        <v>2180894273</v>
      </c>
    </row>
    <row r="6" spans="1:3" s="640" customFormat="1" ht="15.75" x14ac:dyDescent="0.25">
      <c r="A6" s="642" t="s">
        <v>651</v>
      </c>
      <c r="B6" s="643">
        <v>88183000</v>
      </c>
      <c r="C6" s="643">
        <v>76441000</v>
      </c>
    </row>
    <row r="7" spans="1:3" s="640" customFormat="1" ht="15.75" x14ac:dyDescent="0.25">
      <c r="A7" s="644" t="s">
        <v>96</v>
      </c>
      <c r="B7" s="645">
        <f>B5+B6</f>
        <v>2750652322</v>
      </c>
      <c r="C7" s="645">
        <f>C5+C6</f>
        <v>2257335273</v>
      </c>
    </row>
  </sheetData>
  <mergeCells count="2">
    <mergeCell ref="A2:C2"/>
    <mergeCell ref="A3:C3"/>
  </mergeCells>
  <pageMargins left="0.7" right="0.7" top="0.75" bottom="0.75" header="0.3" footer="0.3"/>
  <pageSetup orientation="portrait" r:id="rId1"/>
  <customProperties>
    <customPr name="_pios_id" r:id="rId2"/>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14179-42A1-4BFA-AC54-2FA971EC1692}">
  <sheetPr>
    <tabColor theme="4" tint="-0.249977111117893"/>
  </sheetPr>
  <dimension ref="A1:K19"/>
  <sheetViews>
    <sheetView showGridLines="0" zoomScaleNormal="100" workbookViewId="0"/>
  </sheetViews>
  <sheetFormatPr baseColWidth="10" defaultColWidth="0" defaultRowHeight="12.75" zeroHeight="1" x14ac:dyDescent="0.2"/>
  <cols>
    <col min="1" max="1" width="50" style="351" customWidth="1"/>
    <col min="2" max="3" width="18.85546875" style="351" customWidth="1"/>
    <col min="4" max="7" width="11.42578125" style="351" hidden="1" customWidth="1"/>
    <col min="8" max="11" width="0" style="351" hidden="1" customWidth="1"/>
    <col min="12" max="16384" width="11.42578125" style="351" hidden="1"/>
  </cols>
  <sheetData>
    <row r="1" spans="1:3" ht="18.75" x14ac:dyDescent="0.3">
      <c r="A1" s="350" t="s">
        <v>652</v>
      </c>
    </row>
    <row r="2" spans="1:3" s="56" customFormat="1" ht="15.75" x14ac:dyDescent="0.2">
      <c r="A2" s="1076" t="s">
        <v>17</v>
      </c>
      <c r="B2" s="1076"/>
      <c r="C2" s="1076"/>
    </row>
    <row r="3" spans="1:3" s="56" customFormat="1" ht="15.75" x14ac:dyDescent="0.2">
      <c r="A3" s="1073" t="s">
        <v>95</v>
      </c>
      <c r="B3" s="1073"/>
      <c r="C3" s="1073"/>
    </row>
    <row r="4" spans="1:3" s="57" customFormat="1" ht="31.5" x14ac:dyDescent="0.2">
      <c r="A4" s="251"/>
      <c r="B4" s="646" t="s">
        <v>157</v>
      </c>
      <c r="C4" s="646" t="s">
        <v>99</v>
      </c>
    </row>
    <row r="5" spans="1:3" ht="15.75" x14ac:dyDescent="0.25">
      <c r="A5" s="647" t="s">
        <v>273</v>
      </c>
      <c r="B5" s="648">
        <f>SUM(B6:B13)</f>
        <v>377850886</v>
      </c>
      <c r="C5" s="648">
        <f>SUM(C6:C13)</f>
        <v>336966525</v>
      </c>
    </row>
    <row r="6" spans="1:3" s="61" customFormat="1" ht="15.75" hidden="1" x14ac:dyDescent="0.25">
      <c r="A6" s="409" t="s">
        <v>653</v>
      </c>
      <c r="B6" s="649">
        <v>0</v>
      </c>
      <c r="C6" s="649">
        <v>0</v>
      </c>
    </row>
    <row r="7" spans="1:3" s="61" customFormat="1" ht="15.75" hidden="1" x14ac:dyDescent="0.25">
      <c r="A7" s="140" t="s">
        <v>654</v>
      </c>
      <c r="B7" s="649">
        <v>0</v>
      </c>
      <c r="C7" s="649">
        <v>0</v>
      </c>
    </row>
    <row r="8" spans="1:3" s="61" customFormat="1" ht="15.75" hidden="1" x14ac:dyDescent="0.25">
      <c r="A8" s="409" t="s">
        <v>655</v>
      </c>
      <c r="B8" s="649">
        <v>0</v>
      </c>
      <c r="C8" s="649">
        <v>0</v>
      </c>
    </row>
    <row r="9" spans="1:3" s="61" customFormat="1" ht="15.75" hidden="1" x14ac:dyDescent="0.25">
      <c r="A9" s="409" t="s">
        <v>656</v>
      </c>
      <c r="B9" s="649">
        <v>0</v>
      </c>
      <c r="C9" s="649">
        <v>0</v>
      </c>
    </row>
    <row r="10" spans="1:3" s="61" customFormat="1" ht="15.75" hidden="1" x14ac:dyDescent="0.25">
      <c r="A10" s="409" t="s">
        <v>657</v>
      </c>
      <c r="B10" s="649">
        <v>0</v>
      </c>
      <c r="C10" s="649">
        <v>0</v>
      </c>
    </row>
    <row r="11" spans="1:3" s="61" customFormat="1" ht="15.75" hidden="1" x14ac:dyDescent="0.25">
      <c r="A11" s="140" t="s">
        <v>658</v>
      </c>
      <c r="B11" s="649">
        <v>0</v>
      </c>
      <c r="C11" s="649">
        <v>0</v>
      </c>
    </row>
    <row r="12" spans="1:3" s="61" customFormat="1" ht="15.75" hidden="1" x14ac:dyDescent="0.25">
      <c r="A12" s="409" t="s">
        <v>659</v>
      </c>
      <c r="B12" s="649">
        <v>0</v>
      </c>
      <c r="C12" s="649">
        <v>0</v>
      </c>
    </row>
    <row r="13" spans="1:3" s="61" customFormat="1" ht="15.75" x14ac:dyDescent="0.25">
      <c r="A13" s="140" t="s">
        <v>660</v>
      </c>
      <c r="B13" s="649">
        <v>377850886</v>
      </c>
      <c r="C13" s="649">
        <v>336966525</v>
      </c>
    </row>
    <row r="14" spans="1:3" ht="15.75" x14ac:dyDescent="0.2">
      <c r="A14" s="650" t="s">
        <v>274</v>
      </c>
      <c r="B14" s="648">
        <f>SUM(B15:B18)</f>
        <v>7911057787</v>
      </c>
      <c r="C14" s="648">
        <f>SUM(C15:C18)</f>
        <v>9715249727</v>
      </c>
    </row>
    <row r="15" spans="1:3" s="61" customFormat="1" ht="15.75" x14ac:dyDescent="0.25">
      <c r="A15" s="140" t="s">
        <v>20</v>
      </c>
      <c r="B15" s="649">
        <v>7911057787</v>
      </c>
      <c r="C15" s="651">
        <v>9715249727</v>
      </c>
    </row>
    <row r="16" spans="1:3" s="61" customFormat="1" ht="15.75" hidden="1" x14ac:dyDescent="0.25">
      <c r="A16" s="409" t="s">
        <v>654</v>
      </c>
      <c r="B16" s="649">
        <v>0</v>
      </c>
      <c r="C16" s="649">
        <v>0</v>
      </c>
    </row>
    <row r="17" spans="1:3" s="61" customFormat="1" ht="15.75" hidden="1" x14ac:dyDescent="0.25">
      <c r="A17" s="409" t="s">
        <v>656</v>
      </c>
      <c r="B17" s="649">
        <v>0</v>
      </c>
      <c r="C17" s="649">
        <v>0</v>
      </c>
    </row>
    <row r="18" spans="1:3" s="61" customFormat="1" ht="15.75" hidden="1" x14ac:dyDescent="0.25">
      <c r="A18" s="409" t="s">
        <v>657</v>
      </c>
      <c r="B18" s="649">
        <v>0</v>
      </c>
      <c r="C18" s="649">
        <v>0</v>
      </c>
    </row>
    <row r="19" spans="1:3" s="61" customFormat="1" ht="15.75" x14ac:dyDescent="0.25">
      <c r="A19" s="431" t="s">
        <v>105</v>
      </c>
      <c r="B19" s="652">
        <f>B14+B5</f>
        <v>8288908673</v>
      </c>
      <c r="C19" s="652">
        <f>C14+C5</f>
        <v>10052216252</v>
      </c>
    </row>
  </sheetData>
  <mergeCells count="2">
    <mergeCell ref="A2:C2"/>
    <mergeCell ref="A3:C3"/>
  </mergeCells>
  <pageMargins left="0.75" right="0.75" top="1" bottom="1" header="0" footer="0"/>
  <pageSetup orientation="portrait" r:id="rId1"/>
  <headerFooter alignWithMargins="0"/>
  <customProperties>
    <customPr name="_pios_id" r:id="rId2"/>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612E5-7F5B-40AA-A638-B67B0BB4B0A3}">
  <sheetPr>
    <tabColor theme="4" tint="-0.249977111117893"/>
  </sheetPr>
  <dimension ref="A1:E12"/>
  <sheetViews>
    <sheetView showGridLines="0" zoomScaleNormal="100" workbookViewId="0"/>
  </sheetViews>
  <sheetFormatPr baseColWidth="10" defaultColWidth="0" defaultRowHeight="12.75" zeroHeight="1" x14ac:dyDescent="0.2"/>
  <cols>
    <col min="1" max="1" width="54.28515625" style="20" customWidth="1"/>
    <col min="2" max="2" width="15.5703125" style="20" customWidth="1"/>
    <col min="3" max="3" width="17.85546875" style="20" customWidth="1"/>
    <col min="4" max="5" width="16.5703125" style="20" customWidth="1"/>
    <col min="6" max="16384" width="11.42578125" style="20" hidden="1"/>
  </cols>
  <sheetData>
    <row r="1" spans="1:5" ht="18.75" x14ac:dyDescent="0.3">
      <c r="A1" s="19" t="s">
        <v>628</v>
      </c>
    </row>
    <row r="2" spans="1:5" ht="18.75" x14ac:dyDescent="0.3">
      <c r="A2" s="19" t="s">
        <v>18</v>
      </c>
    </row>
    <row r="3" spans="1:5" ht="15.75" customHeight="1" x14ac:dyDescent="0.2">
      <c r="A3" s="1076" t="s">
        <v>18</v>
      </c>
      <c r="B3" s="1076"/>
      <c r="C3" s="1076"/>
      <c r="D3" s="1076"/>
      <c r="E3" s="1076"/>
    </row>
    <row r="4" spans="1:5" ht="15.75" x14ac:dyDescent="0.2">
      <c r="A4" s="1073" t="s">
        <v>95</v>
      </c>
      <c r="B4" s="1073"/>
      <c r="C4" s="1073"/>
      <c r="D4" s="1073"/>
      <c r="E4" s="1073"/>
    </row>
    <row r="5" spans="1:5" s="26" customFormat="1" ht="46.5" customHeight="1" x14ac:dyDescent="0.25">
      <c r="A5" s="613" t="s">
        <v>92</v>
      </c>
      <c r="B5" s="147" t="s">
        <v>629</v>
      </c>
      <c r="C5" s="147" t="s">
        <v>630</v>
      </c>
      <c r="D5" s="614" t="s">
        <v>157</v>
      </c>
      <c r="E5" s="614" t="s">
        <v>99</v>
      </c>
    </row>
    <row r="6" spans="1:5" s="26" customFormat="1" ht="15.75" x14ac:dyDescent="0.2">
      <c r="A6" s="149"/>
      <c r="B6" s="150" t="s">
        <v>239</v>
      </c>
      <c r="C6" s="150" t="s">
        <v>240</v>
      </c>
      <c r="D6" s="150" t="s">
        <v>241</v>
      </c>
      <c r="E6" s="150"/>
    </row>
    <row r="7" spans="1:5" ht="15.75" x14ac:dyDescent="0.2">
      <c r="A7" s="27" t="s">
        <v>631</v>
      </c>
      <c r="B7" s="615">
        <v>0</v>
      </c>
      <c r="C7" s="615">
        <v>106680124</v>
      </c>
      <c r="D7" s="616">
        <f t="shared" ref="D7:D11" si="0">+B7+C7</f>
        <v>106680124</v>
      </c>
      <c r="E7" s="617">
        <v>106680124</v>
      </c>
    </row>
    <row r="8" spans="1:5" ht="15.75" x14ac:dyDescent="0.2">
      <c r="A8" s="27" t="s">
        <v>632</v>
      </c>
      <c r="B8" s="615">
        <v>0</v>
      </c>
      <c r="C8" s="615">
        <v>1173481</v>
      </c>
      <c r="D8" s="616">
        <f>+B8+C8</f>
        <v>1173481</v>
      </c>
      <c r="E8" s="617">
        <v>1173481</v>
      </c>
    </row>
    <row r="9" spans="1:5" ht="15.75" x14ac:dyDescent="0.2">
      <c r="A9" s="30" t="s">
        <v>285</v>
      </c>
      <c r="B9" s="615">
        <v>1136691</v>
      </c>
      <c r="C9" s="615">
        <v>0</v>
      </c>
      <c r="D9" s="616">
        <f t="shared" si="0"/>
        <v>1136691</v>
      </c>
      <c r="E9" s="617">
        <v>3290719</v>
      </c>
    </row>
    <row r="10" spans="1:5" ht="15.75" x14ac:dyDescent="0.2">
      <c r="A10" s="27" t="s">
        <v>16</v>
      </c>
      <c r="B10" s="615">
        <v>0</v>
      </c>
      <c r="C10" s="615">
        <v>26780</v>
      </c>
      <c r="D10" s="616">
        <f t="shared" si="0"/>
        <v>26780</v>
      </c>
      <c r="E10" s="617">
        <v>26780</v>
      </c>
    </row>
    <row r="11" spans="1:5" ht="15.75" x14ac:dyDescent="0.2">
      <c r="A11" s="27" t="s">
        <v>432</v>
      </c>
      <c r="B11" s="615">
        <v>0</v>
      </c>
      <c r="C11" s="615">
        <v>-107853605</v>
      </c>
      <c r="D11" s="616">
        <f t="shared" si="0"/>
        <v>-107853605</v>
      </c>
      <c r="E11" s="617">
        <v>-107853605</v>
      </c>
    </row>
    <row r="12" spans="1:5" ht="15.75" x14ac:dyDescent="0.2">
      <c r="A12" s="167" t="s">
        <v>105</v>
      </c>
      <c r="B12" s="618">
        <f>SUM(B7:B11)</f>
        <v>1136691</v>
      </c>
      <c r="C12" s="618">
        <f>SUM(C7:C11)</f>
        <v>26780</v>
      </c>
      <c r="D12" s="618">
        <f>SUM(D7:D11)</f>
        <v>1163471</v>
      </c>
      <c r="E12" s="618">
        <f>SUM(E7:E11)</f>
        <v>3317499</v>
      </c>
    </row>
  </sheetData>
  <mergeCells count="2">
    <mergeCell ref="A3:E3"/>
    <mergeCell ref="A4:E4"/>
  </mergeCells>
  <pageMargins left="0.7" right="0.7" top="0.75" bottom="0.75" header="0.3" footer="0.3"/>
  <pageSetup orientation="portrait" verticalDpi="0" r:id="rId1"/>
  <customProperties>
    <customPr name="_pios_id" r:id="rId2"/>
  </customProperties>
  <ignoredErrors>
    <ignoredError sqref="D7:E11 D12:E12 B12:C12"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C32E0-F4DD-4229-A20D-DF0164F4EB69}">
  <sheetPr>
    <tabColor theme="4" tint="-0.249977111117893"/>
    <pageSetUpPr fitToPage="1"/>
  </sheetPr>
  <dimension ref="A1:XEZ47"/>
  <sheetViews>
    <sheetView showGridLines="0" zoomScaleNormal="100" workbookViewId="0"/>
  </sheetViews>
  <sheetFormatPr baseColWidth="10" defaultColWidth="0" defaultRowHeight="17.45" customHeight="1" zeroHeight="1" x14ac:dyDescent="0.2"/>
  <cols>
    <col min="1" max="1" width="78.7109375" style="1" customWidth="1"/>
    <col min="2" max="2" width="10.7109375" style="4" customWidth="1"/>
    <col min="3" max="3" width="27.7109375" style="10" customWidth="1"/>
    <col min="4" max="4" width="27.7109375" style="8" customWidth="1"/>
    <col min="5" max="5" width="22.42578125" style="1" hidden="1"/>
    <col min="6" max="6" width="21" style="1" hidden="1"/>
    <col min="7" max="7" width="16.28515625" style="1" hidden="1"/>
    <col min="8" max="16380" width="0" style="1" hidden="1"/>
    <col min="16381" max="16384" width="16.28515625" style="1" hidden="1"/>
  </cols>
  <sheetData>
    <row r="1" spans="1:16379" ht="17.45" customHeight="1" x14ac:dyDescent="0.2">
      <c r="A1" s="907" t="s">
        <v>32</v>
      </c>
      <c r="B1" s="904"/>
      <c r="C1" s="904"/>
      <c r="D1" s="904"/>
      <c r="E1" s="1057"/>
      <c r="F1" s="1057"/>
      <c r="G1" s="1057"/>
      <c r="H1" s="1057"/>
      <c r="I1" s="1057"/>
      <c r="J1" s="1057"/>
      <c r="K1" s="1057"/>
      <c r="L1" s="1057"/>
      <c r="M1" s="1057"/>
      <c r="N1" s="1057"/>
      <c r="O1" s="1057"/>
      <c r="P1" s="1057"/>
      <c r="Q1" s="1057"/>
      <c r="R1" s="1057"/>
      <c r="S1" s="1057"/>
      <c r="T1" s="1057"/>
      <c r="U1" s="1057"/>
      <c r="V1" s="1057"/>
      <c r="W1" s="1057"/>
      <c r="X1" s="1057"/>
      <c r="Y1" s="1057"/>
      <c r="Z1" s="1057"/>
      <c r="AA1" s="1057"/>
      <c r="AB1" s="1057"/>
      <c r="AC1" s="1057"/>
      <c r="AD1" s="1057"/>
      <c r="AE1" s="1057"/>
      <c r="AF1" s="1057"/>
      <c r="AG1" s="1057"/>
      <c r="AH1" s="1057"/>
      <c r="AI1" s="1057"/>
      <c r="AJ1" s="1057"/>
      <c r="AK1" s="1057"/>
      <c r="AL1" s="1057"/>
      <c r="AM1" s="1057"/>
      <c r="AN1" s="1057"/>
      <c r="AO1" s="1057"/>
      <c r="AP1" s="1057"/>
      <c r="AQ1" s="1057"/>
      <c r="AR1" s="1057"/>
      <c r="AS1" s="1057"/>
      <c r="AT1" s="1057"/>
      <c r="AU1" s="1057"/>
      <c r="AV1" s="1057"/>
      <c r="AW1" s="1057"/>
      <c r="AX1" s="1057"/>
      <c r="AY1" s="1057"/>
      <c r="AZ1" s="1057"/>
      <c r="BA1" s="1057"/>
      <c r="BB1" s="1057"/>
      <c r="BC1" s="1057"/>
      <c r="BD1" s="1057"/>
      <c r="BE1" s="1057"/>
      <c r="BF1" s="1057"/>
      <c r="BG1" s="1057"/>
      <c r="BH1" s="1057"/>
      <c r="BI1" s="1057"/>
      <c r="BJ1" s="1057"/>
      <c r="BK1" s="1057"/>
      <c r="BL1" s="1057"/>
      <c r="BM1" s="1057"/>
      <c r="BN1" s="1057"/>
      <c r="BO1" s="1057"/>
      <c r="BP1" s="1057"/>
      <c r="BQ1" s="1057"/>
      <c r="BR1" s="1057"/>
      <c r="BS1" s="1057"/>
      <c r="BT1" s="1057"/>
      <c r="BU1" s="1057"/>
      <c r="BV1" s="1057"/>
      <c r="BW1" s="1057"/>
      <c r="BX1" s="1057"/>
      <c r="BY1" s="1057"/>
      <c r="BZ1" s="1057"/>
      <c r="CA1" s="1057"/>
      <c r="CB1" s="1057"/>
      <c r="CC1" s="1057"/>
      <c r="CD1" s="1057"/>
      <c r="CE1" s="1057"/>
      <c r="CF1" s="1057"/>
      <c r="CG1" s="1057"/>
      <c r="CH1" s="1057"/>
      <c r="CI1" s="1057"/>
      <c r="CJ1" s="1057"/>
      <c r="CK1" s="1057"/>
      <c r="CL1" s="1057"/>
      <c r="CM1" s="1057"/>
      <c r="CN1" s="1057"/>
      <c r="CO1" s="1057"/>
      <c r="CP1" s="1057"/>
      <c r="CQ1" s="1057"/>
      <c r="CR1" s="1057"/>
      <c r="CS1" s="1057"/>
      <c r="CT1" s="1057"/>
      <c r="CU1" s="1057"/>
      <c r="CV1" s="1057"/>
      <c r="CW1" s="1057"/>
      <c r="CX1" s="1057"/>
      <c r="CY1" s="1057"/>
      <c r="CZ1" s="1057"/>
      <c r="DA1" s="1057"/>
      <c r="DB1" s="1057"/>
      <c r="DC1" s="1057"/>
      <c r="DD1" s="1057"/>
      <c r="DE1" s="1057"/>
      <c r="DF1" s="1057"/>
      <c r="DG1" s="1057"/>
      <c r="DH1" s="1057"/>
      <c r="DI1" s="1057"/>
      <c r="DJ1" s="1057"/>
      <c r="DK1" s="1057"/>
      <c r="DL1" s="1057"/>
      <c r="DM1" s="1057"/>
      <c r="DN1" s="1057"/>
      <c r="DO1" s="1057"/>
      <c r="DP1" s="1057"/>
      <c r="DQ1" s="1057"/>
      <c r="DR1" s="1057"/>
      <c r="DS1" s="1057"/>
      <c r="DT1" s="1057"/>
      <c r="DU1" s="1057"/>
      <c r="DV1" s="1057"/>
      <c r="DW1" s="1057"/>
      <c r="DX1" s="1057"/>
      <c r="DY1" s="1057"/>
      <c r="DZ1" s="1057"/>
      <c r="EA1" s="1057"/>
      <c r="EB1" s="1057"/>
      <c r="EC1" s="1057"/>
      <c r="ED1" s="1057"/>
      <c r="EE1" s="1057"/>
      <c r="EF1" s="1057"/>
      <c r="EG1" s="1057"/>
      <c r="EH1" s="1057"/>
      <c r="EI1" s="1057"/>
      <c r="EJ1" s="1057"/>
      <c r="EK1" s="1057"/>
      <c r="EL1" s="1057"/>
      <c r="EM1" s="1057"/>
      <c r="EN1" s="1057"/>
      <c r="EO1" s="1057"/>
      <c r="EP1" s="1057"/>
      <c r="EQ1" s="1057"/>
      <c r="ER1" s="1057"/>
      <c r="ES1" s="1057"/>
      <c r="ET1" s="1057"/>
      <c r="EU1" s="1057"/>
      <c r="EV1" s="1057"/>
      <c r="EW1" s="1057"/>
      <c r="EX1" s="1057"/>
      <c r="EY1" s="1057"/>
      <c r="EZ1" s="1057"/>
      <c r="FA1" s="1057"/>
      <c r="FB1" s="1057"/>
      <c r="FC1" s="1057"/>
      <c r="FD1" s="1057"/>
      <c r="FE1" s="1057"/>
      <c r="FF1" s="1057"/>
      <c r="FG1" s="1057"/>
      <c r="FH1" s="1057"/>
      <c r="FI1" s="1057"/>
      <c r="FJ1" s="1057"/>
      <c r="FK1" s="1057"/>
      <c r="FL1" s="1057"/>
      <c r="FM1" s="1057"/>
      <c r="FN1" s="1057"/>
      <c r="FO1" s="1057"/>
      <c r="FP1" s="1057"/>
      <c r="FQ1" s="1057"/>
      <c r="FR1" s="1057"/>
      <c r="FS1" s="1057"/>
      <c r="FT1" s="1057"/>
      <c r="FU1" s="1057"/>
      <c r="FV1" s="1057"/>
      <c r="FW1" s="1057"/>
      <c r="FX1" s="1057"/>
      <c r="FY1" s="1057"/>
      <c r="FZ1" s="1057"/>
      <c r="GA1" s="1057"/>
      <c r="GB1" s="1057"/>
      <c r="GC1" s="1057"/>
      <c r="GD1" s="1057"/>
      <c r="GE1" s="1057"/>
      <c r="GF1" s="1057"/>
      <c r="GG1" s="1057"/>
      <c r="GH1" s="1057"/>
      <c r="GI1" s="1057"/>
      <c r="GJ1" s="1057"/>
      <c r="GK1" s="1057"/>
      <c r="GL1" s="1057"/>
      <c r="GM1" s="1057"/>
      <c r="GN1" s="1057"/>
      <c r="GO1" s="1057"/>
      <c r="GP1" s="1057"/>
      <c r="GQ1" s="1057"/>
      <c r="GR1" s="1057"/>
      <c r="GS1" s="1057"/>
      <c r="GT1" s="1057"/>
      <c r="GU1" s="1057"/>
      <c r="GV1" s="1057"/>
      <c r="GW1" s="1057"/>
      <c r="GX1" s="1057"/>
      <c r="GY1" s="1057"/>
      <c r="GZ1" s="1057"/>
      <c r="HA1" s="1057"/>
      <c r="HB1" s="1057"/>
      <c r="HC1" s="1057"/>
      <c r="HD1" s="1057"/>
      <c r="HE1" s="1057"/>
      <c r="HF1" s="1057"/>
      <c r="HG1" s="1057"/>
      <c r="HH1" s="1057"/>
      <c r="HI1" s="1057"/>
      <c r="HJ1" s="1057"/>
      <c r="HK1" s="1057"/>
      <c r="HL1" s="1057"/>
      <c r="HM1" s="1057"/>
      <c r="HN1" s="1057"/>
      <c r="HO1" s="1057"/>
      <c r="HP1" s="1057"/>
      <c r="HQ1" s="1057"/>
      <c r="HR1" s="1057"/>
      <c r="HS1" s="1057"/>
      <c r="HT1" s="1057"/>
      <c r="HU1" s="1057"/>
      <c r="HV1" s="1057"/>
      <c r="HW1" s="1057"/>
      <c r="HX1" s="1057"/>
      <c r="HY1" s="1057"/>
      <c r="HZ1" s="1057"/>
      <c r="IA1" s="1057"/>
      <c r="IB1" s="1057"/>
      <c r="IC1" s="1057"/>
      <c r="ID1" s="1057"/>
      <c r="IE1" s="1057"/>
      <c r="IF1" s="1057"/>
      <c r="IG1" s="1057"/>
      <c r="IH1" s="1057"/>
      <c r="II1" s="1057"/>
      <c r="IJ1" s="1057"/>
      <c r="IK1" s="1057"/>
      <c r="IL1" s="1057"/>
      <c r="IM1" s="1057"/>
      <c r="IN1" s="1057"/>
      <c r="IO1" s="1057"/>
      <c r="IP1" s="1057"/>
      <c r="IQ1" s="1057"/>
      <c r="IR1" s="1057"/>
      <c r="IS1" s="1057"/>
      <c r="IT1" s="1057"/>
      <c r="IU1" s="1057"/>
      <c r="IV1" s="1057"/>
      <c r="IW1" s="1057"/>
      <c r="IX1" s="1057"/>
      <c r="IY1" s="1057"/>
      <c r="IZ1" s="1057"/>
      <c r="JA1" s="1057"/>
      <c r="JB1" s="1057"/>
      <c r="JC1" s="1057"/>
      <c r="JD1" s="1057"/>
      <c r="JE1" s="1057"/>
      <c r="JF1" s="1057"/>
      <c r="JG1" s="1057"/>
      <c r="JH1" s="1057"/>
      <c r="JI1" s="1057"/>
      <c r="JJ1" s="1057"/>
      <c r="JK1" s="1057"/>
      <c r="JL1" s="1057"/>
      <c r="JM1" s="1057"/>
      <c r="JN1" s="1057"/>
      <c r="JO1" s="1057"/>
      <c r="JP1" s="1057"/>
      <c r="JQ1" s="1057"/>
      <c r="JR1" s="1057"/>
      <c r="JS1" s="1057"/>
      <c r="JT1" s="1057"/>
      <c r="JU1" s="1057"/>
      <c r="JV1" s="1057"/>
      <c r="JW1" s="1057"/>
      <c r="JX1" s="1057"/>
      <c r="JY1" s="1057"/>
      <c r="JZ1" s="1057"/>
      <c r="KA1" s="1057"/>
      <c r="KB1" s="1057"/>
      <c r="KC1" s="1057"/>
      <c r="KD1" s="1057"/>
      <c r="KE1" s="1057"/>
      <c r="KF1" s="1057"/>
      <c r="KG1" s="1057"/>
      <c r="KH1" s="1057"/>
      <c r="KI1" s="1057"/>
      <c r="KJ1" s="1057"/>
      <c r="KK1" s="1057"/>
      <c r="KL1" s="1057"/>
      <c r="KM1" s="1057"/>
      <c r="KN1" s="1057"/>
      <c r="KO1" s="1057"/>
      <c r="KP1" s="1057"/>
      <c r="KQ1" s="1057"/>
      <c r="KR1" s="1057"/>
      <c r="KS1" s="1057"/>
      <c r="KT1" s="1057"/>
      <c r="KU1" s="1057"/>
      <c r="KV1" s="1057"/>
      <c r="KW1" s="1057"/>
      <c r="KX1" s="1057"/>
      <c r="KY1" s="1057"/>
      <c r="KZ1" s="1057"/>
      <c r="LA1" s="1057"/>
      <c r="LB1" s="1057"/>
      <c r="LC1" s="1057"/>
      <c r="LD1" s="1057"/>
      <c r="LE1" s="1057"/>
      <c r="LF1" s="1057"/>
      <c r="LG1" s="1057"/>
      <c r="LH1" s="1057"/>
      <c r="LI1" s="1057"/>
      <c r="LJ1" s="1057"/>
      <c r="LK1" s="1057"/>
      <c r="LL1" s="1057"/>
      <c r="LM1" s="1057"/>
      <c r="LN1" s="1057"/>
      <c r="LO1" s="1057"/>
      <c r="LP1" s="1057"/>
      <c r="LQ1" s="1057"/>
      <c r="LR1" s="1057"/>
      <c r="LS1" s="1057"/>
      <c r="LT1" s="1057"/>
      <c r="LU1" s="1057"/>
      <c r="LV1" s="1057"/>
      <c r="LW1" s="1057"/>
      <c r="LX1" s="1057"/>
      <c r="LY1" s="1057"/>
      <c r="LZ1" s="1057"/>
      <c r="MA1" s="1057"/>
      <c r="MB1" s="1057"/>
      <c r="MC1" s="1057"/>
      <c r="MD1" s="1057"/>
      <c r="ME1" s="1057"/>
      <c r="MF1" s="1057"/>
      <c r="MG1" s="1057"/>
      <c r="MH1" s="1057"/>
      <c r="MI1" s="1057"/>
      <c r="MJ1" s="1057"/>
      <c r="MK1" s="1057"/>
      <c r="ML1" s="1057"/>
      <c r="MM1" s="1057"/>
      <c r="MN1" s="1057"/>
      <c r="MO1" s="1057"/>
      <c r="MP1" s="1057"/>
      <c r="MQ1" s="1057"/>
      <c r="MR1" s="1057"/>
      <c r="MS1" s="1057"/>
      <c r="MT1" s="1057"/>
      <c r="MU1" s="1057"/>
      <c r="MV1" s="1057"/>
      <c r="MW1" s="1057"/>
      <c r="MX1" s="1057"/>
      <c r="MY1" s="1057"/>
      <c r="MZ1" s="1057"/>
      <c r="NA1" s="1057"/>
      <c r="NB1" s="1057"/>
      <c r="NC1" s="1057"/>
      <c r="ND1" s="1057"/>
      <c r="NE1" s="1057"/>
      <c r="NF1" s="1057"/>
      <c r="NG1" s="1057"/>
      <c r="NH1" s="1057"/>
      <c r="NI1" s="1057"/>
      <c r="NJ1" s="1057"/>
      <c r="NK1" s="1057"/>
      <c r="NL1" s="1057"/>
      <c r="NM1" s="1057"/>
      <c r="NN1" s="1057"/>
      <c r="NO1" s="1057"/>
      <c r="NP1" s="1057"/>
      <c r="NQ1" s="1057"/>
      <c r="NR1" s="1057"/>
      <c r="NS1" s="1057"/>
      <c r="NT1" s="1057"/>
      <c r="NU1" s="1057"/>
      <c r="NV1" s="1057"/>
      <c r="NW1" s="1057"/>
      <c r="NX1" s="1057"/>
      <c r="NY1" s="1057"/>
      <c r="NZ1" s="1057"/>
      <c r="OA1" s="1057"/>
      <c r="OB1" s="1057"/>
      <c r="OC1" s="1057"/>
      <c r="OD1" s="1057"/>
      <c r="OE1" s="1057"/>
      <c r="OF1" s="1057"/>
      <c r="OG1" s="1057"/>
      <c r="OH1" s="1057"/>
      <c r="OI1" s="1057"/>
      <c r="OJ1" s="1057"/>
      <c r="OK1" s="1057"/>
      <c r="OL1" s="1057"/>
      <c r="OM1" s="1057"/>
      <c r="ON1" s="1057"/>
      <c r="OO1" s="1057"/>
      <c r="OP1" s="1057"/>
      <c r="OQ1" s="1057"/>
      <c r="OR1" s="1057"/>
      <c r="OS1" s="1057"/>
      <c r="OT1" s="1057"/>
      <c r="OU1" s="1057"/>
      <c r="OV1" s="1057"/>
      <c r="OW1" s="1057"/>
      <c r="OX1" s="1057"/>
      <c r="OY1" s="1057"/>
      <c r="OZ1" s="1057"/>
      <c r="PA1" s="1057"/>
      <c r="PB1" s="1057"/>
      <c r="PC1" s="1057"/>
      <c r="PD1" s="1057"/>
      <c r="PE1" s="1057"/>
      <c r="PF1" s="1057"/>
      <c r="PG1" s="1057"/>
      <c r="PH1" s="1057"/>
      <c r="PI1" s="1057"/>
      <c r="PJ1" s="1057"/>
      <c r="PK1" s="1057"/>
      <c r="PL1" s="1057"/>
      <c r="PM1" s="1057"/>
      <c r="PN1" s="1057"/>
      <c r="PO1" s="1057"/>
      <c r="PP1" s="1057"/>
      <c r="PQ1" s="1057"/>
      <c r="PR1" s="1057"/>
      <c r="PS1" s="1057"/>
      <c r="PT1" s="1057"/>
      <c r="PU1" s="1057"/>
      <c r="PV1" s="1057"/>
      <c r="PW1" s="1057"/>
      <c r="PX1" s="1057"/>
      <c r="PY1" s="1057"/>
      <c r="PZ1" s="1057"/>
      <c r="QA1" s="1057"/>
      <c r="QB1" s="1057"/>
      <c r="QC1" s="1057"/>
      <c r="QD1" s="1057"/>
      <c r="QE1" s="1057"/>
      <c r="QF1" s="1057"/>
      <c r="QG1" s="1057"/>
      <c r="QH1" s="1057"/>
      <c r="QI1" s="1057"/>
      <c r="QJ1" s="1057"/>
      <c r="QK1" s="1057"/>
      <c r="QL1" s="1057"/>
      <c r="QM1" s="1057"/>
      <c r="QN1" s="1057"/>
      <c r="QO1" s="1057"/>
      <c r="QP1" s="1057"/>
      <c r="QQ1" s="1057"/>
      <c r="QR1" s="1057"/>
      <c r="QS1" s="1057"/>
      <c r="QT1" s="1057"/>
      <c r="QU1" s="1057"/>
      <c r="QV1" s="1057"/>
      <c r="QW1" s="1057"/>
      <c r="QX1" s="1057"/>
      <c r="QY1" s="1057"/>
      <c r="QZ1" s="1057"/>
      <c r="RA1" s="1057"/>
      <c r="RB1" s="1057"/>
      <c r="RC1" s="1057"/>
      <c r="RD1" s="1057"/>
      <c r="RE1" s="1057"/>
      <c r="RF1" s="1057"/>
      <c r="RG1" s="1057"/>
      <c r="RH1" s="1057"/>
      <c r="RI1" s="1057"/>
      <c r="RJ1" s="1057"/>
      <c r="RK1" s="1057"/>
      <c r="RL1" s="1057"/>
      <c r="RM1" s="1057"/>
      <c r="RN1" s="1057"/>
      <c r="RO1" s="1057"/>
      <c r="RP1" s="1057"/>
      <c r="RQ1" s="1057"/>
      <c r="RR1" s="1057"/>
      <c r="RS1" s="1057"/>
      <c r="RT1" s="1057"/>
      <c r="RU1" s="1057"/>
      <c r="RV1" s="1057"/>
      <c r="RW1" s="1057"/>
      <c r="RX1" s="1057"/>
      <c r="RY1" s="1057"/>
      <c r="RZ1" s="1057"/>
      <c r="SA1" s="1057"/>
      <c r="SB1" s="1057"/>
      <c r="SC1" s="1057"/>
      <c r="SD1" s="1057"/>
      <c r="SE1" s="1057"/>
      <c r="SF1" s="1057"/>
      <c r="SG1" s="1057"/>
      <c r="SH1" s="1057"/>
      <c r="SI1" s="1057"/>
      <c r="SJ1" s="1057"/>
      <c r="SK1" s="1057"/>
      <c r="SL1" s="1057"/>
      <c r="SM1" s="1057"/>
      <c r="SN1" s="1057"/>
      <c r="SO1" s="1057"/>
      <c r="SP1" s="1057"/>
      <c r="SQ1" s="1057"/>
      <c r="SR1" s="1057"/>
      <c r="SS1" s="1057"/>
      <c r="ST1" s="1057"/>
      <c r="SU1" s="1057"/>
      <c r="SV1" s="1057"/>
      <c r="SW1" s="1057"/>
      <c r="SX1" s="1057"/>
      <c r="SY1" s="1057"/>
      <c r="SZ1" s="1057"/>
      <c r="TA1" s="1057"/>
      <c r="TB1" s="1057"/>
      <c r="TC1" s="1057"/>
      <c r="TD1" s="1057"/>
      <c r="TE1" s="1057"/>
      <c r="TF1" s="1057"/>
      <c r="TG1" s="1057"/>
      <c r="TH1" s="1057"/>
      <c r="TI1" s="1057"/>
      <c r="TJ1" s="1057"/>
      <c r="TK1" s="1057"/>
      <c r="TL1" s="1057"/>
      <c r="TM1" s="1057"/>
      <c r="TN1" s="1057"/>
      <c r="TO1" s="1057"/>
      <c r="TP1" s="1057"/>
      <c r="TQ1" s="1057"/>
      <c r="TR1" s="1057"/>
      <c r="TS1" s="1057"/>
      <c r="TT1" s="1057"/>
      <c r="TU1" s="1057"/>
      <c r="TV1" s="1057"/>
      <c r="TW1" s="1057"/>
      <c r="TX1" s="1057"/>
      <c r="TY1" s="1057"/>
      <c r="TZ1" s="1057"/>
      <c r="UA1" s="1057"/>
      <c r="UB1" s="1057"/>
      <c r="UC1" s="1057"/>
      <c r="UD1" s="1057"/>
      <c r="UE1" s="1057"/>
      <c r="UF1" s="1057"/>
      <c r="UG1" s="1057"/>
      <c r="UH1" s="1057"/>
      <c r="UI1" s="1057"/>
      <c r="UJ1" s="1057"/>
      <c r="UK1" s="1057"/>
      <c r="UL1" s="1057"/>
      <c r="UM1" s="1057"/>
      <c r="UN1" s="1057"/>
      <c r="UO1" s="1057"/>
      <c r="UP1" s="1057"/>
      <c r="UQ1" s="1057"/>
      <c r="UR1" s="1057"/>
      <c r="US1" s="1057"/>
      <c r="UT1" s="1057"/>
      <c r="UU1" s="1057"/>
      <c r="UV1" s="1057"/>
      <c r="UW1" s="1057"/>
      <c r="UX1" s="1057"/>
      <c r="UY1" s="1057"/>
      <c r="UZ1" s="1057"/>
      <c r="VA1" s="1057"/>
      <c r="VB1" s="1057"/>
      <c r="VC1" s="1057"/>
      <c r="VD1" s="1057"/>
      <c r="VE1" s="1057"/>
      <c r="VF1" s="1057"/>
      <c r="VG1" s="1057"/>
      <c r="VH1" s="1057"/>
      <c r="VI1" s="1057"/>
      <c r="VJ1" s="1057"/>
      <c r="VK1" s="1057"/>
      <c r="VL1" s="1057"/>
      <c r="VM1" s="1057"/>
      <c r="VN1" s="1057"/>
      <c r="VO1" s="1057"/>
      <c r="VP1" s="1057"/>
      <c r="VQ1" s="1057"/>
      <c r="VR1" s="1057"/>
      <c r="VS1" s="1057"/>
      <c r="VT1" s="1057"/>
      <c r="VU1" s="1057"/>
      <c r="VV1" s="1057"/>
      <c r="VW1" s="1057"/>
      <c r="VX1" s="1057"/>
      <c r="VY1" s="1057"/>
      <c r="VZ1" s="1057"/>
      <c r="WA1" s="1057"/>
      <c r="WB1" s="1057"/>
      <c r="WC1" s="1057"/>
      <c r="WD1" s="1057"/>
      <c r="WE1" s="1057"/>
      <c r="WF1" s="1057"/>
      <c r="WG1" s="1057"/>
      <c r="WH1" s="1057"/>
      <c r="WI1" s="1057"/>
      <c r="WJ1" s="1057"/>
      <c r="WK1" s="1057"/>
      <c r="WL1" s="1057"/>
      <c r="WM1" s="1057"/>
      <c r="WN1" s="1057"/>
      <c r="WO1" s="1057"/>
      <c r="WP1" s="1057"/>
      <c r="WQ1" s="1057"/>
      <c r="WR1" s="1057"/>
      <c r="WS1" s="1057"/>
      <c r="WT1" s="1057"/>
      <c r="WU1" s="1057"/>
      <c r="WV1" s="1057"/>
      <c r="WW1" s="1057"/>
      <c r="WX1" s="1057"/>
      <c r="WY1" s="1057"/>
      <c r="WZ1" s="1057"/>
      <c r="XA1" s="1057"/>
      <c r="XB1" s="1057"/>
      <c r="XC1" s="1057"/>
      <c r="XD1" s="1057"/>
      <c r="XE1" s="1057"/>
      <c r="XF1" s="1057"/>
      <c r="XG1" s="1057"/>
      <c r="XH1" s="1057"/>
      <c r="XI1" s="1057"/>
      <c r="XJ1" s="1057"/>
      <c r="XK1" s="1057"/>
      <c r="XL1" s="1057"/>
      <c r="XM1" s="1057"/>
      <c r="XN1" s="1057"/>
      <c r="XO1" s="1057"/>
      <c r="XP1" s="1057"/>
      <c r="XQ1" s="1057"/>
      <c r="XR1" s="1057"/>
      <c r="XS1" s="1057"/>
      <c r="XT1" s="1057"/>
      <c r="XU1" s="1057"/>
      <c r="XV1" s="1057"/>
      <c r="XW1" s="1057"/>
      <c r="XX1" s="1057"/>
      <c r="XY1" s="1057"/>
      <c r="XZ1" s="1057"/>
      <c r="YA1" s="1057"/>
      <c r="YB1" s="1057"/>
      <c r="YC1" s="1057"/>
      <c r="YD1" s="1057"/>
      <c r="YE1" s="1057"/>
      <c r="YF1" s="1057"/>
      <c r="YG1" s="1057"/>
      <c r="YH1" s="1057"/>
      <c r="YI1" s="1057"/>
      <c r="YJ1" s="1057"/>
      <c r="YK1" s="1057"/>
      <c r="YL1" s="1057"/>
      <c r="YM1" s="1057"/>
      <c r="YN1" s="1057"/>
      <c r="YO1" s="1057"/>
      <c r="YP1" s="1057"/>
      <c r="YQ1" s="1057"/>
      <c r="YR1" s="1057"/>
      <c r="YS1" s="1057"/>
      <c r="YT1" s="1057"/>
      <c r="YU1" s="1057"/>
      <c r="YV1" s="1057"/>
      <c r="YW1" s="1057"/>
      <c r="YX1" s="1057"/>
      <c r="YY1" s="1057"/>
      <c r="YZ1" s="1057"/>
      <c r="ZA1" s="1057"/>
      <c r="ZB1" s="1057"/>
      <c r="ZC1" s="1057"/>
      <c r="ZD1" s="1057"/>
      <c r="ZE1" s="1057"/>
      <c r="ZF1" s="1057"/>
      <c r="ZG1" s="1057"/>
      <c r="ZH1" s="1057"/>
      <c r="ZI1" s="1057"/>
      <c r="ZJ1" s="1057"/>
      <c r="ZK1" s="1057"/>
      <c r="ZL1" s="1057"/>
      <c r="ZM1" s="1057"/>
      <c r="ZN1" s="1057"/>
      <c r="ZO1" s="1057"/>
      <c r="ZP1" s="1057"/>
      <c r="ZQ1" s="1057"/>
      <c r="ZR1" s="1057"/>
      <c r="ZS1" s="1057"/>
      <c r="ZT1" s="1057"/>
      <c r="ZU1" s="1057"/>
      <c r="ZV1" s="1057"/>
      <c r="ZW1" s="1057"/>
      <c r="ZX1" s="1057"/>
      <c r="ZY1" s="1057"/>
      <c r="ZZ1" s="1057"/>
      <c r="AAA1" s="1057"/>
      <c r="AAB1" s="1057"/>
      <c r="AAC1" s="1057"/>
      <c r="AAD1" s="1057"/>
      <c r="AAE1" s="1057"/>
      <c r="AAF1" s="1057"/>
      <c r="AAG1" s="1057"/>
      <c r="AAH1" s="1057"/>
      <c r="AAI1" s="1057"/>
      <c r="AAJ1" s="1057"/>
      <c r="AAK1" s="1057"/>
      <c r="AAL1" s="1057"/>
      <c r="AAM1" s="1057"/>
      <c r="AAN1" s="1057"/>
      <c r="AAO1" s="1057"/>
      <c r="AAP1" s="1057"/>
      <c r="AAQ1" s="1057"/>
      <c r="AAR1" s="1057"/>
      <c r="AAS1" s="1057"/>
      <c r="AAT1" s="1057"/>
      <c r="AAU1" s="1057"/>
      <c r="AAV1" s="1057"/>
      <c r="AAW1" s="1057"/>
      <c r="AAX1" s="1057"/>
      <c r="AAY1" s="1057"/>
      <c r="AAZ1" s="1057"/>
      <c r="ABA1" s="1057"/>
      <c r="ABB1" s="1057"/>
      <c r="ABC1" s="1057"/>
      <c r="ABD1" s="1057"/>
      <c r="ABE1" s="1057"/>
      <c r="ABF1" s="1057"/>
      <c r="ABG1" s="1057"/>
      <c r="ABH1" s="1057"/>
      <c r="ABI1" s="1057"/>
      <c r="ABJ1" s="1057"/>
      <c r="ABK1" s="1057"/>
      <c r="ABL1" s="1057"/>
      <c r="ABM1" s="1057"/>
      <c r="ABN1" s="1057"/>
      <c r="ABO1" s="1057"/>
      <c r="ABP1" s="1057"/>
      <c r="ABQ1" s="1057"/>
      <c r="ABR1" s="1057"/>
      <c r="ABS1" s="1057"/>
      <c r="ABT1" s="1057"/>
      <c r="ABU1" s="1057"/>
      <c r="ABV1" s="1057"/>
      <c r="ABW1" s="1057"/>
      <c r="ABX1" s="1057"/>
      <c r="ABY1" s="1057"/>
      <c r="ABZ1" s="1057"/>
      <c r="ACA1" s="1057"/>
      <c r="ACB1" s="1057"/>
      <c r="ACC1" s="1057"/>
      <c r="ACD1" s="1057"/>
      <c r="ACE1" s="1057"/>
      <c r="ACF1" s="1057"/>
      <c r="ACG1" s="1057"/>
      <c r="ACH1" s="1057"/>
      <c r="ACI1" s="1057"/>
      <c r="ACJ1" s="1057"/>
      <c r="ACK1" s="1057"/>
      <c r="ACL1" s="1057"/>
      <c r="ACM1" s="1057"/>
      <c r="ACN1" s="1057"/>
      <c r="ACO1" s="1057"/>
      <c r="ACP1" s="1057"/>
      <c r="ACQ1" s="1057"/>
      <c r="ACR1" s="1057"/>
      <c r="ACS1" s="1057"/>
      <c r="ACT1" s="1057"/>
      <c r="ACU1" s="1057"/>
      <c r="ACV1" s="1057"/>
      <c r="ACW1" s="1057"/>
      <c r="ACX1" s="1057"/>
      <c r="ACY1" s="1057"/>
      <c r="ACZ1" s="1057"/>
      <c r="ADA1" s="1057"/>
      <c r="ADB1" s="1057"/>
      <c r="ADC1" s="1057"/>
      <c r="ADD1" s="1057"/>
      <c r="ADE1" s="1057"/>
      <c r="ADF1" s="1057"/>
      <c r="ADG1" s="1057"/>
      <c r="ADH1" s="1057"/>
      <c r="ADI1" s="1057"/>
      <c r="ADJ1" s="1057"/>
      <c r="ADK1" s="1057"/>
      <c r="ADL1" s="1057"/>
      <c r="ADM1" s="1057"/>
      <c r="ADN1" s="1057"/>
      <c r="ADO1" s="1057"/>
      <c r="ADP1" s="1057"/>
      <c r="ADQ1" s="1057"/>
      <c r="ADR1" s="1057"/>
      <c r="ADS1" s="1057"/>
      <c r="ADT1" s="1057"/>
      <c r="ADU1" s="1057"/>
      <c r="ADV1" s="1057"/>
      <c r="ADW1" s="1057"/>
      <c r="ADX1" s="1057"/>
      <c r="ADY1" s="1057"/>
      <c r="ADZ1" s="1057"/>
      <c r="AEA1" s="1057"/>
      <c r="AEB1" s="1057"/>
      <c r="AEC1" s="1057"/>
      <c r="AED1" s="1057"/>
      <c r="AEE1" s="1057"/>
      <c r="AEF1" s="1057"/>
      <c r="AEG1" s="1057"/>
      <c r="AEH1" s="1057"/>
      <c r="AEI1" s="1057"/>
      <c r="AEJ1" s="1057"/>
      <c r="AEK1" s="1057"/>
      <c r="AEL1" s="1057"/>
      <c r="AEM1" s="1057"/>
      <c r="AEN1" s="1057"/>
      <c r="AEO1" s="1057"/>
      <c r="AEP1" s="1057"/>
      <c r="AEQ1" s="1057"/>
      <c r="AER1" s="1057"/>
      <c r="AES1" s="1057"/>
      <c r="AET1" s="1057"/>
      <c r="AEU1" s="1057"/>
      <c r="AEV1" s="1057"/>
      <c r="AEW1" s="1057"/>
      <c r="AEX1" s="1057"/>
      <c r="AEY1" s="1057"/>
      <c r="AEZ1" s="1057"/>
      <c r="AFA1" s="1057"/>
      <c r="AFB1" s="1057"/>
      <c r="AFC1" s="1057"/>
      <c r="AFD1" s="1057"/>
      <c r="AFE1" s="1057"/>
      <c r="AFF1" s="1057"/>
      <c r="AFG1" s="1057"/>
      <c r="AFH1" s="1057"/>
      <c r="AFI1" s="1057"/>
      <c r="AFJ1" s="1057"/>
      <c r="AFK1" s="1057"/>
      <c r="AFL1" s="1057"/>
      <c r="AFM1" s="1057"/>
      <c r="AFN1" s="1057"/>
      <c r="AFO1" s="1057"/>
      <c r="AFP1" s="1057"/>
      <c r="AFQ1" s="1057"/>
      <c r="AFR1" s="1057"/>
      <c r="AFS1" s="1057"/>
      <c r="AFT1" s="1057"/>
      <c r="AFU1" s="1057"/>
      <c r="AFV1" s="1057"/>
      <c r="AFW1" s="1057"/>
      <c r="AFX1" s="1057"/>
      <c r="AFY1" s="1057"/>
      <c r="AFZ1" s="1057"/>
      <c r="AGA1" s="1057"/>
      <c r="AGB1" s="1057"/>
      <c r="AGC1" s="1057"/>
      <c r="AGD1" s="1057"/>
      <c r="AGE1" s="1057"/>
      <c r="AGF1" s="1057"/>
      <c r="AGG1" s="1057"/>
      <c r="AGH1" s="1057"/>
      <c r="AGI1" s="1057"/>
      <c r="AGJ1" s="1057"/>
      <c r="AGK1" s="1057"/>
      <c r="AGL1" s="1057"/>
      <c r="AGM1" s="1057"/>
      <c r="AGN1" s="1057"/>
      <c r="AGO1" s="1057"/>
      <c r="AGP1" s="1057"/>
      <c r="AGQ1" s="1057"/>
      <c r="AGR1" s="1057"/>
      <c r="AGS1" s="1057"/>
      <c r="AGT1" s="1057"/>
      <c r="AGU1" s="1057"/>
      <c r="AGV1" s="1057"/>
      <c r="AGW1" s="1057"/>
      <c r="AGX1" s="1057"/>
      <c r="AGY1" s="1057"/>
      <c r="AGZ1" s="1057"/>
      <c r="AHA1" s="1057"/>
      <c r="AHB1" s="1057"/>
      <c r="AHC1" s="1057"/>
      <c r="AHD1" s="1057"/>
      <c r="AHE1" s="1057"/>
      <c r="AHF1" s="1057"/>
      <c r="AHG1" s="1057"/>
      <c r="AHH1" s="1057"/>
      <c r="AHI1" s="1057"/>
      <c r="AHJ1" s="1057"/>
      <c r="AHK1" s="1057"/>
      <c r="AHL1" s="1057"/>
      <c r="AHM1" s="1057"/>
      <c r="AHN1" s="1057"/>
      <c r="AHO1" s="1057"/>
      <c r="AHP1" s="1057"/>
      <c r="AHQ1" s="1057"/>
      <c r="AHR1" s="1057"/>
      <c r="AHS1" s="1057"/>
      <c r="AHT1" s="1057"/>
      <c r="AHU1" s="1057"/>
      <c r="AHV1" s="1057"/>
      <c r="AHW1" s="1057"/>
      <c r="AHX1" s="1057"/>
      <c r="AHY1" s="1057"/>
      <c r="AHZ1" s="1057"/>
      <c r="AIA1" s="1057"/>
      <c r="AIB1" s="1057"/>
      <c r="AIC1" s="1057"/>
      <c r="AID1" s="1057"/>
      <c r="AIE1" s="1057"/>
      <c r="AIF1" s="1057"/>
      <c r="AIG1" s="1057"/>
      <c r="AIH1" s="1057"/>
      <c r="AII1" s="1057"/>
      <c r="AIJ1" s="1057"/>
      <c r="AIK1" s="1057"/>
      <c r="AIL1" s="1057"/>
      <c r="AIM1" s="1057"/>
      <c r="AIN1" s="1057"/>
      <c r="AIO1" s="1057"/>
      <c r="AIP1" s="1057"/>
      <c r="AIQ1" s="1057"/>
      <c r="AIR1" s="1057"/>
      <c r="AIS1" s="1057"/>
      <c r="AIT1" s="1057"/>
      <c r="AIU1" s="1057"/>
      <c r="AIV1" s="1057"/>
      <c r="AIW1" s="1057"/>
      <c r="AIX1" s="1057"/>
      <c r="AIY1" s="1057"/>
      <c r="AIZ1" s="1057"/>
      <c r="AJA1" s="1057"/>
      <c r="AJB1" s="1057"/>
      <c r="AJC1" s="1057"/>
      <c r="AJD1" s="1057"/>
      <c r="AJE1" s="1057"/>
      <c r="AJF1" s="1057"/>
      <c r="AJG1" s="1057"/>
      <c r="AJH1" s="1057"/>
      <c r="AJI1" s="1057"/>
      <c r="AJJ1" s="1057"/>
      <c r="AJK1" s="1057"/>
      <c r="AJL1" s="1057"/>
      <c r="AJM1" s="1057"/>
      <c r="AJN1" s="1057"/>
      <c r="AJO1" s="1057"/>
      <c r="AJP1" s="1057"/>
      <c r="AJQ1" s="1057"/>
      <c r="AJR1" s="1057"/>
      <c r="AJS1" s="1057"/>
      <c r="AJT1" s="1057"/>
      <c r="AJU1" s="1057"/>
      <c r="AJV1" s="1057"/>
      <c r="AJW1" s="1057"/>
      <c r="AJX1" s="1057"/>
      <c r="AJY1" s="1057"/>
      <c r="AJZ1" s="1057"/>
      <c r="AKA1" s="1057"/>
      <c r="AKB1" s="1057"/>
      <c r="AKC1" s="1057"/>
      <c r="AKD1" s="1057"/>
      <c r="AKE1" s="1057"/>
      <c r="AKF1" s="1057"/>
      <c r="AKG1" s="1057"/>
      <c r="AKH1" s="1057"/>
      <c r="AKI1" s="1057"/>
      <c r="AKJ1" s="1057"/>
      <c r="AKK1" s="1057"/>
      <c r="AKL1" s="1057"/>
      <c r="AKM1" s="1057"/>
      <c r="AKN1" s="1057"/>
      <c r="AKO1" s="1057"/>
      <c r="AKP1" s="1057"/>
      <c r="AKQ1" s="1057"/>
      <c r="AKR1" s="1057"/>
      <c r="AKS1" s="1057"/>
      <c r="AKT1" s="1057"/>
      <c r="AKU1" s="1057"/>
      <c r="AKV1" s="1057"/>
      <c r="AKW1" s="1057"/>
      <c r="AKX1" s="1057"/>
      <c r="AKY1" s="1057"/>
      <c r="AKZ1" s="1057"/>
      <c r="ALA1" s="1057"/>
      <c r="ALB1" s="1057"/>
      <c r="ALC1" s="1057"/>
      <c r="ALD1" s="1057"/>
      <c r="ALE1" s="1057"/>
      <c r="ALF1" s="1057"/>
      <c r="ALG1" s="1057"/>
      <c r="ALH1" s="1057"/>
      <c r="ALI1" s="1057"/>
      <c r="ALJ1" s="1057"/>
      <c r="ALK1" s="1057"/>
      <c r="ALL1" s="1057"/>
      <c r="ALM1" s="1057"/>
      <c r="ALN1" s="1057"/>
      <c r="ALO1" s="1057"/>
      <c r="ALP1" s="1057"/>
      <c r="ALQ1" s="1057"/>
      <c r="ALR1" s="1057"/>
      <c r="ALS1" s="1057"/>
      <c r="ALT1" s="1057"/>
      <c r="ALU1" s="1057"/>
      <c r="ALV1" s="1057"/>
      <c r="ALW1" s="1057"/>
      <c r="ALX1" s="1057"/>
      <c r="ALY1" s="1057"/>
      <c r="ALZ1" s="1057"/>
      <c r="AMA1" s="1057"/>
      <c r="AMB1" s="1057"/>
      <c r="AMC1" s="1057"/>
      <c r="AMD1" s="1057"/>
      <c r="AME1" s="1057"/>
      <c r="AMF1" s="1057"/>
      <c r="AMG1" s="1057"/>
      <c r="AMH1" s="1057"/>
      <c r="AMI1" s="1057"/>
      <c r="AMJ1" s="1057"/>
      <c r="AMK1" s="1057"/>
      <c r="AML1" s="1057"/>
      <c r="AMM1" s="1057"/>
      <c r="AMN1" s="1057"/>
      <c r="AMO1" s="1057"/>
      <c r="AMP1" s="1057"/>
      <c r="AMQ1" s="1057"/>
      <c r="AMR1" s="1057"/>
      <c r="AMS1" s="1057"/>
      <c r="AMT1" s="1057"/>
      <c r="AMU1" s="1057"/>
      <c r="AMV1" s="1057"/>
      <c r="AMW1" s="1057"/>
      <c r="AMX1" s="1057"/>
      <c r="AMY1" s="1057"/>
      <c r="AMZ1" s="1057"/>
      <c r="ANA1" s="1057"/>
      <c r="ANB1" s="1057"/>
      <c r="ANC1" s="1057"/>
      <c r="AND1" s="1057"/>
      <c r="ANE1" s="1057"/>
      <c r="ANF1" s="1057"/>
      <c r="ANG1" s="1057"/>
      <c r="ANH1" s="1057"/>
      <c r="ANI1" s="1057"/>
      <c r="ANJ1" s="1057"/>
      <c r="ANK1" s="1057"/>
      <c r="ANL1" s="1057"/>
      <c r="ANM1" s="1057"/>
      <c r="ANN1" s="1057"/>
      <c r="ANO1" s="1057"/>
      <c r="ANP1" s="1057"/>
      <c r="ANQ1" s="1057"/>
      <c r="ANR1" s="1057"/>
      <c r="ANS1" s="1057"/>
      <c r="ANT1" s="1057"/>
      <c r="ANU1" s="1057"/>
      <c r="ANV1" s="1057"/>
      <c r="ANW1" s="1057"/>
      <c r="ANX1" s="1057"/>
      <c r="ANY1" s="1057"/>
      <c r="ANZ1" s="1057"/>
      <c r="AOA1" s="1057"/>
      <c r="AOB1" s="1057"/>
      <c r="AOC1" s="1057"/>
      <c r="AOD1" s="1057"/>
      <c r="AOE1" s="1057"/>
      <c r="AOF1" s="1057"/>
      <c r="AOG1" s="1057"/>
      <c r="AOH1" s="1057"/>
      <c r="AOI1" s="1057"/>
      <c r="AOJ1" s="1057"/>
      <c r="AOK1" s="1057"/>
      <c r="AOL1" s="1057"/>
      <c r="AOM1" s="1057"/>
      <c r="AON1" s="1057"/>
      <c r="AOO1" s="1057"/>
      <c r="AOP1" s="1057"/>
      <c r="AOQ1" s="1057"/>
      <c r="AOR1" s="1057"/>
      <c r="AOS1" s="1057"/>
      <c r="AOT1" s="1057"/>
      <c r="AOU1" s="1057"/>
      <c r="AOV1" s="1057"/>
      <c r="AOW1" s="1057"/>
      <c r="AOX1" s="1057"/>
      <c r="AOY1" s="1057"/>
      <c r="AOZ1" s="1057"/>
      <c r="APA1" s="1057"/>
      <c r="APB1" s="1057"/>
      <c r="APC1" s="1057"/>
      <c r="APD1" s="1057"/>
      <c r="APE1" s="1057"/>
      <c r="APF1" s="1057"/>
      <c r="APG1" s="1057"/>
      <c r="APH1" s="1057"/>
      <c r="API1" s="1057"/>
      <c r="APJ1" s="1057"/>
      <c r="APK1" s="1057"/>
      <c r="APL1" s="1057"/>
      <c r="APM1" s="1057"/>
      <c r="APN1" s="1057"/>
      <c r="APO1" s="1057"/>
      <c r="APP1" s="1057"/>
      <c r="APQ1" s="1057"/>
      <c r="APR1" s="1057"/>
      <c r="APS1" s="1057"/>
      <c r="APT1" s="1057"/>
      <c r="APU1" s="1057"/>
      <c r="APV1" s="1057"/>
      <c r="APW1" s="1057"/>
      <c r="APX1" s="1057"/>
      <c r="APY1" s="1057"/>
      <c r="APZ1" s="1057"/>
      <c r="AQA1" s="1057"/>
      <c r="AQB1" s="1057"/>
      <c r="AQC1" s="1057"/>
      <c r="AQD1" s="1057"/>
      <c r="AQE1" s="1057"/>
      <c r="AQF1" s="1057"/>
      <c r="AQG1" s="1057"/>
      <c r="AQH1" s="1057"/>
      <c r="AQI1" s="1057"/>
      <c r="AQJ1" s="1057"/>
      <c r="AQK1" s="1057"/>
      <c r="AQL1" s="1057"/>
      <c r="AQM1" s="1057"/>
      <c r="AQN1" s="1057"/>
      <c r="AQO1" s="1057"/>
      <c r="AQP1" s="1057"/>
      <c r="AQQ1" s="1057"/>
      <c r="AQR1" s="1057"/>
      <c r="AQS1" s="1057"/>
      <c r="AQT1" s="1057"/>
      <c r="AQU1" s="1057"/>
      <c r="AQV1" s="1057"/>
      <c r="AQW1" s="1057"/>
      <c r="AQX1" s="1057"/>
      <c r="AQY1" s="1057"/>
      <c r="AQZ1" s="1057"/>
      <c r="ARA1" s="1057"/>
      <c r="ARB1" s="1057"/>
      <c r="ARC1" s="1057"/>
      <c r="ARD1" s="1057"/>
      <c r="ARE1" s="1057"/>
      <c r="ARF1" s="1057"/>
      <c r="ARG1" s="1057"/>
      <c r="ARH1" s="1057"/>
      <c r="ARI1" s="1057"/>
      <c r="ARJ1" s="1057"/>
      <c r="ARK1" s="1057"/>
      <c r="ARL1" s="1057"/>
      <c r="ARM1" s="1057"/>
      <c r="ARN1" s="1057"/>
      <c r="ARO1" s="1057"/>
      <c r="ARP1" s="1057"/>
      <c r="ARQ1" s="1057"/>
      <c r="ARR1" s="1057"/>
      <c r="ARS1" s="1057"/>
      <c r="ART1" s="1057"/>
      <c r="ARU1" s="1057"/>
      <c r="ARV1" s="1057"/>
      <c r="ARW1" s="1057"/>
      <c r="ARX1" s="1057"/>
      <c r="ARY1" s="1057"/>
      <c r="ARZ1" s="1057"/>
      <c r="ASA1" s="1057"/>
      <c r="ASB1" s="1057"/>
      <c r="ASC1" s="1057"/>
      <c r="ASD1" s="1057"/>
      <c r="ASE1" s="1057"/>
      <c r="ASF1" s="1057"/>
      <c r="ASG1" s="1057"/>
      <c r="ASH1" s="1057"/>
      <c r="ASI1" s="1057"/>
      <c r="ASJ1" s="1057"/>
      <c r="ASK1" s="1057"/>
      <c r="ASL1" s="1057"/>
      <c r="ASM1" s="1057"/>
      <c r="ASN1" s="1057"/>
      <c r="ASO1" s="1057"/>
      <c r="ASP1" s="1057"/>
      <c r="ASQ1" s="1057"/>
      <c r="ASR1" s="1057"/>
      <c r="ASS1" s="1057"/>
      <c r="AST1" s="1057"/>
      <c r="ASU1" s="1057"/>
      <c r="ASV1" s="1057"/>
      <c r="ASW1" s="1057"/>
      <c r="ASX1" s="1057"/>
      <c r="ASY1" s="1057"/>
      <c r="ASZ1" s="1057"/>
      <c r="ATA1" s="1057"/>
      <c r="ATB1" s="1057"/>
      <c r="ATC1" s="1057"/>
      <c r="ATD1" s="1057"/>
      <c r="ATE1" s="1057"/>
      <c r="ATF1" s="1057"/>
      <c r="ATG1" s="1057"/>
      <c r="ATH1" s="1057"/>
      <c r="ATI1" s="1057"/>
      <c r="ATJ1" s="1057"/>
      <c r="ATK1" s="1057"/>
      <c r="ATL1" s="1057"/>
      <c r="ATM1" s="1057"/>
      <c r="ATN1" s="1057"/>
      <c r="ATO1" s="1057"/>
      <c r="ATP1" s="1057"/>
      <c r="ATQ1" s="1057"/>
      <c r="ATR1" s="1057"/>
      <c r="ATS1" s="1057"/>
      <c r="ATT1" s="1057"/>
      <c r="ATU1" s="1057"/>
      <c r="ATV1" s="1057"/>
      <c r="ATW1" s="1057"/>
      <c r="ATX1" s="1057"/>
      <c r="ATY1" s="1057"/>
      <c r="ATZ1" s="1057"/>
      <c r="AUA1" s="1057"/>
      <c r="AUB1" s="1057"/>
      <c r="AUC1" s="1057"/>
      <c r="AUD1" s="1057"/>
      <c r="AUE1" s="1057"/>
      <c r="AUF1" s="1057"/>
      <c r="AUG1" s="1057"/>
      <c r="AUH1" s="1057"/>
      <c r="AUI1" s="1057"/>
      <c r="AUJ1" s="1057"/>
      <c r="AUK1" s="1057"/>
      <c r="AUL1" s="1057"/>
      <c r="AUM1" s="1057"/>
      <c r="AUN1" s="1057"/>
      <c r="AUO1" s="1057"/>
      <c r="AUP1" s="1057"/>
      <c r="AUQ1" s="1057"/>
      <c r="AUR1" s="1057"/>
      <c r="AUS1" s="1057"/>
      <c r="AUT1" s="1057"/>
      <c r="AUU1" s="1057"/>
      <c r="AUV1" s="1057"/>
      <c r="AUW1" s="1057"/>
      <c r="AUX1" s="1057"/>
      <c r="AUY1" s="1057"/>
      <c r="AUZ1" s="1057"/>
      <c r="AVA1" s="1057"/>
      <c r="AVB1" s="1057"/>
      <c r="AVC1" s="1057"/>
      <c r="AVD1" s="1057"/>
      <c r="AVE1" s="1057"/>
      <c r="AVF1" s="1057"/>
      <c r="AVG1" s="1057"/>
      <c r="AVH1" s="1057"/>
      <c r="AVI1" s="1057"/>
      <c r="AVJ1" s="1057"/>
      <c r="AVK1" s="1057"/>
      <c r="AVL1" s="1057"/>
      <c r="AVM1" s="1057"/>
      <c r="AVN1" s="1057"/>
      <c r="AVO1" s="1057"/>
      <c r="AVP1" s="1057"/>
      <c r="AVQ1" s="1057"/>
      <c r="AVR1" s="1057"/>
      <c r="AVS1" s="1057"/>
      <c r="AVT1" s="1057"/>
      <c r="AVU1" s="1057"/>
      <c r="AVV1" s="1057"/>
      <c r="AVW1" s="1057"/>
      <c r="AVX1" s="1057"/>
      <c r="AVY1" s="1057"/>
      <c r="AVZ1" s="1057"/>
      <c r="AWA1" s="1057"/>
      <c r="AWB1" s="1057"/>
      <c r="AWC1" s="1057"/>
      <c r="AWD1" s="1057"/>
      <c r="AWE1" s="1057"/>
      <c r="AWF1" s="1057"/>
      <c r="AWG1" s="1057"/>
      <c r="AWH1" s="1057"/>
      <c r="AWI1" s="1057"/>
      <c r="AWJ1" s="1057"/>
      <c r="AWK1" s="1057"/>
      <c r="AWL1" s="1057"/>
      <c r="AWM1" s="1057"/>
      <c r="AWN1" s="1057"/>
      <c r="AWO1" s="1057"/>
      <c r="AWP1" s="1057"/>
      <c r="AWQ1" s="1057"/>
      <c r="AWR1" s="1057"/>
      <c r="AWS1" s="1057"/>
      <c r="AWT1" s="1057"/>
      <c r="AWU1" s="1057"/>
      <c r="AWV1" s="1057"/>
      <c r="AWW1" s="1057"/>
      <c r="AWX1" s="1057"/>
      <c r="AWY1" s="1057"/>
      <c r="AWZ1" s="1057"/>
      <c r="AXA1" s="1057"/>
      <c r="AXB1" s="1057"/>
      <c r="AXC1" s="1057"/>
      <c r="AXD1" s="1057"/>
      <c r="AXE1" s="1057"/>
      <c r="AXF1" s="1057"/>
      <c r="AXG1" s="1057"/>
      <c r="AXH1" s="1057"/>
      <c r="AXI1" s="1057"/>
      <c r="AXJ1" s="1057"/>
      <c r="AXK1" s="1057"/>
      <c r="AXL1" s="1057"/>
      <c r="AXM1" s="1057"/>
      <c r="AXN1" s="1057"/>
      <c r="AXO1" s="1057"/>
      <c r="AXP1" s="1057"/>
      <c r="AXQ1" s="1057"/>
      <c r="AXR1" s="1057"/>
      <c r="AXS1" s="1057"/>
      <c r="AXT1" s="1057"/>
      <c r="AXU1" s="1057"/>
      <c r="AXV1" s="1057"/>
      <c r="AXW1" s="1057"/>
      <c r="AXX1" s="1057"/>
      <c r="AXY1" s="1057"/>
      <c r="AXZ1" s="1057"/>
      <c r="AYA1" s="1057"/>
      <c r="AYB1" s="1057"/>
      <c r="AYC1" s="1057"/>
      <c r="AYD1" s="1057"/>
      <c r="AYE1" s="1057"/>
      <c r="AYF1" s="1057"/>
      <c r="AYG1" s="1057"/>
      <c r="AYH1" s="1057"/>
      <c r="AYI1" s="1057"/>
      <c r="AYJ1" s="1057"/>
      <c r="AYK1" s="1057"/>
      <c r="AYL1" s="1057"/>
      <c r="AYM1" s="1057"/>
      <c r="AYN1" s="1057"/>
      <c r="AYO1" s="1057"/>
      <c r="AYP1" s="1057"/>
      <c r="AYQ1" s="1057"/>
      <c r="AYR1" s="1057"/>
      <c r="AYS1" s="1057"/>
      <c r="AYT1" s="1057"/>
      <c r="AYU1" s="1057"/>
      <c r="AYV1" s="1057"/>
      <c r="AYW1" s="1057"/>
      <c r="AYX1" s="1057"/>
      <c r="AYY1" s="1057"/>
      <c r="AYZ1" s="1057"/>
      <c r="AZA1" s="1057"/>
      <c r="AZB1" s="1057"/>
      <c r="AZC1" s="1057"/>
      <c r="AZD1" s="1057"/>
      <c r="AZE1" s="1057"/>
      <c r="AZF1" s="1057"/>
      <c r="AZG1" s="1057"/>
      <c r="AZH1" s="1057"/>
      <c r="AZI1" s="1057"/>
      <c r="AZJ1" s="1057"/>
      <c r="AZK1" s="1057"/>
      <c r="AZL1" s="1057"/>
      <c r="AZM1" s="1057"/>
      <c r="AZN1" s="1057"/>
      <c r="AZO1" s="1057"/>
      <c r="AZP1" s="1057"/>
      <c r="AZQ1" s="1057"/>
      <c r="AZR1" s="1057"/>
      <c r="AZS1" s="1057"/>
      <c r="AZT1" s="1057"/>
      <c r="AZU1" s="1057"/>
      <c r="AZV1" s="1057"/>
      <c r="AZW1" s="1057"/>
      <c r="AZX1" s="1057"/>
      <c r="AZY1" s="1057"/>
      <c r="AZZ1" s="1057"/>
      <c r="BAA1" s="1057"/>
      <c r="BAB1" s="1057"/>
      <c r="BAC1" s="1057"/>
      <c r="BAD1" s="1057"/>
      <c r="BAE1" s="1057"/>
      <c r="BAF1" s="1057"/>
      <c r="BAG1" s="1057"/>
      <c r="BAH1" s="1057"/>
      <c r="BAI1" s="1057"/>
      <c r="BAJ1" s="1057"/>
      <c r="BAK1" s="1057"/>
      <c r="BAL1" s="1057"/>
      <c r="BAM1" s="1057"/>
      <c r="BAN1" s="1057"/>
      <c r="BAO1" s="1057"/>
      <c r="BAP1" s="1057"/>
      <c r="BAQ1" s="1057"/>
      <c r="BAR1" s="1057"/>
      <c r="BAS1" s="1057"/>
      <c r="BAT1" s="1057"/>
      <c r="BAU1" s="1057"/>
      <c r="BAV1" s="1057"/>
      <c r="BAW1" s="1057"/>
      <c r="BAX1" s="1057"/>
      <c r="BAY1" s="1057"/>
      <c r="BAZ1" s="1057"/>
      <c r="BBA1" s="1057"/>
      <c r="BBB1" s="1057"/>
      <c r="BBC1" s="1057"/>
      <c r="BBD1" s="1057"/>
      <c r="BBE1" s="1057"/>
      <c r="BBF1" s="1057"/>
      <c r="BBG1" s="1057"/>
      <c r="BBH1" s="1057"/>
      <c r="BBI1" s="1057"/>
      <c r="BBJ1" s="1057"/>
      <c r="BBK1" s="1057"/>
      <c r="BBL1" s="1057"/>
      <c r="BBM1" s="1057"/>
      <c r="BBN1" s="1057"/>
      <c r="BBO1" s="1057"/>
      <c r="BBP1" s="1057"/>
      <c r="BBQ1" s="1057"/>
      <c r="BBR1" s="1057"/>
      <c r="BBS1" s="1057"/>
      <c r="BBT1" s="1057"/>
      <c r="BBU1" s="1057"/>
      <c r="BBV1" s="1057"/>
      <c r="BBW1" s="1057"/>
      <c r="BBX1" s="1057"/>
      <c r="BBY1" s="1057"/>
      <c r="BBZ1" s="1057"/>
      <c r="BCA1" s="1057"/>
      <c r="BCB1" s="1057"/>
      <c r="BCC1" s="1057"/>
      <c r="BCD1" s="1057"/>
      <c r="BCE1" s="1057"/>
      <c r="BCF1" s="1057"/>
      <c r="BCG1" s="1057"/>
      <c r="BCH1" s="1057"/>
      <c r="BCI1" s="1057"/>
      <c r="BCJ1" s="1057"/>
      <c r="BCK1" s="1057"/>
      <c r="BCL1" s="1057"/>
      <c r="BCM1" s="1057"/>
      <c r="BCN1" s="1057"/>
      <c r="BCO1" s="1057"/>
      <c r="BCP1" s="1057"/>
      <c r="BCQ1" s="1057"/>
      <c r="BCR1" s="1057"/>
      <c r="BCS1" s="1057"/>
      <c r="BCT1" s="1057"/>
      <c r="BCU1" s="1057"/>
      <c r="BCV1" s="1057"/>
      <c r="BCW1" s="1057"/>
      <c r="BCX1" s="1057"/>
      <c r="BCY1" s="1057"/>
      <c r="BCZ1" s="1057"/>
      <c r="BDA1" s="1057"/>
      <c r="BDB1" s="1057"/>
      <c r="BDC1" s="1057"/>
      <c r="BDD1" s="1057"/>
      <c r="BDE1" s="1057"/>
      <c r="BDF1" s="1057"/>
      <c r="BDG1" s="1057"/>
      <c r="BDH1" s="1057"/>
      <c r="BDI1" s="1057"/>
      <c r="BDJ1" s="1057"/>
      <c r="BDK1" s="1057"/>
      <c r="BDL1" s="1057"/>
      <c r="BDM1" s="1057"/>
      <c r="BDN1" s="1057"/>
      <c r="BDO1" s="1057"/>
      <c r="BDP1" s="1057"/>
      <c r="BDQ1" s="1057"/>
      <c r="BDR1" s="1057"/>
      <c r="BDS1" s="1057"/>
      <c r="BDT1" s="1057"/>
      <c r="BDU1" s="1057"/>
      <c r="BDV1" s="1057"/>
      <c r="BDW1" s="1057"/>
      <c r="BDX1" s="1057"/>
      <c r="BDY1" s="1057"/>
      <c r="BDZ1" s="1057"/>
      <c r="BEA1" s="1057"/>
      <c r="BEB1" s="1057"/>
      <c r="BEC1" s="1057"/>
      <c r="BED1" s="1057"/>
      <c r="BEE1" s="1057"/>
      <c r="BEF1" s="1057"/>
      <c r="BEG1" s="1057"/>
      <c r="BEH1" s="1057"/>
      <c r="BEI1" s="1057"/>
      <c r="BEJ1" s="1057"/>
      <c r="BEK1" s="1057"/>
      <c r="BEL1" s="1057"/>
      <c r="BEM1" s="1057"/>
      <c r="BEN1" s="1057"/>
      <c r="BEO1" s="1057"/>
      <c r="BEP1" s="1057"/>
      <c r="BEQ1" s="1057"/>
      <c r="BER1" s="1057"/>
      <c r="BES1" s="1057"/>
      <c r="BET1" s="1057"/>
      <c r="BEU1" s="1057"/>
      <c r="BEV1" s="1057"/>
      <c r="BEW1" s="1057"/>
      <c r="BEX1" s="1057"/>
      <c r="BEY1" s="1057"/>
      <c r="BEZ1" s="1057"/>
      <c r="BFA1" s="1057"/>
      <c r="BFB1" s="1057"/>
      <c r="BFC1" s="1057"/>
      <c r="BFD1" s="1057"/>
      <c r="BFE1" s="1057"/>
      <c r="BFF1" s="1057"/>
      <c r="BFG1" s="1057"/>
      <c r="BFH1" s="1057"/>
      <c r="BFI1" s="1057"/>
      <c r="BFJ1" s="1057"/>
      <c r="BFK1" s="1057"/>
      <c r="BFL1" s="1057"/>
      <c r="BFM1" s="1057"/>
      <c r="BFN1" s="1057"/>
      <c r="BFO1" s="1057"/>
      <c r="BFP1" s="1057"/>
      <c r="BFQ1" s="1057"/>
      <c r="BFR1" s="1057"/>
      <c r="BFS1" s="1057"/>
      <c r="BFT1" s="1057"/>
      <c r="BFU1" s="1057"/>
      <c r="BFV1" s="1057"/>
      <c r="BFW1" s="1057"/>
      <c r="BFX1" s="1057"/>
      <c r="BFY1" s="1057"/>
      <c r="BFZ1" s="1057"/>
      <c r="BGA1" s="1057"/>
      <c r="BGB1" s="1057"/>
      <c r="BGC1" s="1057"/>
      <c r="BGD1" s="1057"/>
      <c r="BGE1" s="1057"/>
      <c r="BGF1" s="1057"/>
      <c r="BGG1" s="1057"/>
      <c r="BGH1" s="1057"/>
      <c r="BGI1" s="1057"/>
      <c r="BGJ1" s="1057"/>
      <c r="BGK1" s="1057"/>
      <c r="BGL1" s="1057"/>
      <c r="BGM1" s="1057"/>
      <c r="BGN1" s="1057"/>
      <c r="BGO1" s="1057"/>
      <c r="BGP1" s="1057"/>
      <c r="BGQ1" s="1057"/>
      <c r="BGR1" s="1057"/>
      <c r="BGS1" s="1057"/>
      <c r="BGT1" s="1057"/>
      <c r="BGU1" s="1057"/>
      <c r="BGV1" s="1057"/>
      <c r="BGW1" s="1057"/>
      <c r="BGX1" s="1057"/>
      <c r="BGY1" s="1057"/>
      <c r="BGZ1" s="1057"/>
      <c r="BHA1" s="1057"/>
      <c r="BHB1" s="1057"/>
      <c r="BHC1" s="1057"/>
      <c r="BHD1" s="1057"/>
      <c r="BHE1" s="1057"/>
      <c r="BHF1" s="1057"/>
      <c r="BHG1" s="1057"/>
      <c r="BHH1" s="1057"/>
      <c r="BHI1" s="1057"/>
      <c r="BHJ1" s="1057"/>
      <c r="BHK1" s="1057"/>
      <c r="BHL1" s="1057"/>
      <c r="BHM1" s="1057"/>
      <c r="BHN1" s="1057"/>
      <c r="BHO1" s="1057"/>
      <c r="BHP1" s="1057"/>
      <c r="BHQ1" s="1057"/>
      <c r="BHR1" s="1057"/>
      <c r="BHS1" s="1057"/>
      <c r="BHT1" s="1057"/>
      <c r="BHU1" s="1057"/>
      <c r="BHV1" s="1057"/>
      <c r="BHW1" s="1057"/>
      <c r="BHX1" s="1057"/>
      <c r="BHY1" s="1057"/>
      <c r="BHZ1" s="1057"/>
      <c r="BIA1" s="1057"/>
      <c r="BIB1" s="1057"/>
      <c r="BIC1" s="1057"/>
      <c r="BID1" s="1057"/>
      <c r="BIE1" s="1057"/>
      <c r="BIF1" s="1057"/>
      <c r="BIG1" s="1057"/>
      <c r="BIH1" s="1057"/>
      <c r="BII1" s="1057"/>
      <c r="BIJ1" s="1057"/>
      <c r="BIK1" s="1057"/>
      <c r="BIL1" s="1057"/>
      <c r="BIM1" s="1057"/>
      <c r="BIN1" s="1057"/>
      <c r="BIO1" s="1057"/>
      <c r="BIP1" s="1057"/>
      <c r="BIQ1" s="1057"/>
      <c r="BIR1" s="1057"/>
      <c r="BIS1" s="1057"/>
      <c r="BIT1" s="1057"/>
      <c r="BIU1" s="1057"/>
      <c r="BIV1" s="1057"/>
      <c r="BIW1" s="1057"/>
      <c r="BIX1" s="1057"/>
      <c r="BIY1" s="1057"/>
      <c r="BIZ1" s="1057"/>
      <c r="BJA1" s="1057"/>
      <c r="BJB1" s="1057"/>
      <c r="BJC1" s="1057"/>
      <c r="BJD1" s="1057"/>
      <c r="BJE1" s="1057"/>
      <c r="BJF1" s="1057"/>
      <c r="BJG1" s="1057"/>
      <c r="BJH1" s="1057"/>
      <c r="BJI1" s="1057"/>
      <c r="BJJ1" s="1057"/>
      <c r="BJK1" s="1057"/>
      <c r="BJL1" s="1057"/>
      <c r="BJM1" s="1057"/>
      <c r="BJN1" s="1057"/>
      <c r="BJO1" s="1057"/>
      <c r="BJP1" s="1057"/>
      <c r="BJQ1" s="1057"/>
      <c r="BJR1" s="1057"/>
      <c r="BJS1" s="1057"/>
      <c r="BJT1" s="1057"/>
      <c r="BJU1" s="1057"/>
      <c r="BJV1" s="1057"/>
      <c r="BJW1" s="1057"/>
      <c r="BJX1" s="1057"/>
      <c r="BJY1" s="1057"/>
      <c r="BJZ1" s="1057"/>
      <c r="BKA1" s="1057"/>
      <c r="BKB1" s="1057"/>
      <c r="BKC1" s="1057"/>
      <c r="BKD1" s="1057"/>
      <c r="BKE1" s="1057"/>
      <c r="BKF1" s="1057"/>
      <c r="BKG1" s="1057"/>
      <c r="BKH1" s="1057"/>
      <c r="BKI1" s="1057"/>
      <c r="BKJ1" s="1057"/>
      <c r="BKK1" s="1057"/>
      <c r="BKL1" s="1057"/>
      <c r="BKM1" s="1057"/>
      <c r="BKN1" s="1057"/>
      <c r="BKO1" s="1057"/>
      <c r="BKP1" s="1057"/>
      <c r="BKQ1" s="1057"/>
      <c r="BKR1" s="1057"/>
      <c r="BKS1" s="1057"/>
      <c r="BKT1" s="1057"/>
      <c r="BKU1" s="1057"/>
      <c r="BKV1" s="1057"/>
      <c r="BKW1" s="1057"/>
      <c r="BKX1" s="1057"/>
      <c r="BKY1" s="1057"/>
      <c r="BKZ1" s="1057"/>
      <c r="BLA1" s="1057"/>
      <c r="BLB1" s="1057"/>
      <c r="BLC1" s="1057"/>
      <c r="BLD1" s="1057"/>
      <c r="BLE1" s="1057"/>
      <c r="BLF1" s="1057"/>
      <c r="BLG1" s="1057"/>
      <c r="BLH1" s="1057"/>
      <c r="BLI1" s="1057"/>
      <c r="BLJ1" s="1057"/>
      <c r="BLK1" s="1057"/>
      <c r="BLL1" s="1057"/>
      <c r="BLM1" s="1057"/>
      <c r="BLN1" s="1057"/>
      <c r="BLO1" s="1057"/>
      <c r="BLP1" s="1057"/>
      <c r="BLQ1" s="1057"/>
      <c r="BLR1" s="1057"/>
      <c r="BLS1" s="1057"/>
      <c r="BLT1" s="1057"/>
      <c r="BLU1" s="1057"/>
      <c r="BLV1" s="1057"/>
      <c r="BLW1" s="1057"/>
      <c r="BLX1" s="1057"/>
      <c r="BLY1" s="1057"/>
      <c r="BLZ1" s="1057"/>
      <c r="BMA1" s="1057"/>
      <c r="BMB1" s="1057"/>
      <c r="BMC1" s="1057"/>
      <c r="BMD1" s="1057"/>
      <c r="BME1" s="1057"/>
      <c r="BMF1" s="1057"/>
      <c r="BMG1" s="1057"/>
      <c r="BMH1" s="1057"/>
      <c r="BMI1" s="1057"/>
      <c r="BMJ1" s="1057"/>
      <c r="BMK1" s="1057"/>
      <c r="BML1" s="1057"/>
      <c r="BMM1" s="1057"/>
      <c r="BMN1" s="1057"/>
      <c r="BMO1" s="1057"/>
      <c r="BMP1" s="1057"/>
      <c r="BMQ1" s="1057"/>
      <c r="BMR1" s="1057"/>
      <c r="BMS1" s="1057"/>
      <c r="BMT1" s="1057"/>
      <c r="BMU1" s="1057"/>
      <c r="BMV1" s="1057"/>
      <c r="BMW1" s="1057"/>
      <c r="BMX1" s="1057"/>
      <c r="BMY1" s="1057"/>
      <c r="BMZ1" s="1057"/>
      <c r="BNA1" s="1057"/>
      <c r="BNB1" s="1057"/>
      <c r="BNC1" s="1057"/>
      <c r="BND1" s="1057"/>
      <c r="BNE1" s="1057"/>
      <c r="BNF1" s="1057"/>
      <c r="BNG1" s="1057"/>
      <c r="BNH1" s="1057"/>
      <c r="BNI1" s="1057"/>
      <c r="BNJ1" s="1057"/>
      <c r="BNK1" s="1057"/>
      <c r="BNL1" s="1057"/>
      <c r="BNM1" s="1057"/>
      <c r="BNN1" s="1057"/>
      <c r="BNO1" s="1057"/>
      <c r="BNP1" s="1057"/>
      <c r="BNQ1" s="1057"/>
      <c r="BNR1" s="1057"/>
      <c r="BNS1" s="1057"/>
      <c r="BNT1" s="1057"/>
      <c r="BNU1" s="1057"/>
      <c r="BNV1" s="1057"/>
      <c r="BNW1" s="1057"/>
      <c r="BNX1" s="1057"/>
      <c r="BNY1" s="1057"/>
      <c r="BNZ1" s="1057"/>
      <c r="BOA1" s="1057"/>
      <c r="BOB1" s="1057"/>
      <c r="BOC1" s="1057"/>
      <c r="BOD1" s="1057"/>
      <c r="BOE1" s="1057"/>
      <c r="BOF1" s="1057"/>
      <c r="BOG1" s="1057"/>
      <c r="BOH1" s="1057"/>
      <c r="BOI1" s="1057"/>
      <c r="BOJ1" s="1057"/>
      <c r="BOK1" s="1057"/>
      <c r="BOL1" s="1057"/>
      <c r="BOM1" s="1057"/>
      <c r="BON1" s="1057"/>
      <c r="BOO1" s="1057"/>
      <c r="BOP1" s="1057"/>
      <c r="BOQ1" s="1057"/>
      <c r="BOR1" s="1057"/>
      <c r="BOS1" s="1057"/>
      <c r="BOT1" s="1057"/>
      <c r="BOU1" s="1057"/>
      <c r="BOV1" s="1057"/>
      <c r="BOW1" s="1057"/>
      <c r="BOX1" s="1057"/>
      <c r="BOY1" s="1057"/>
      <c r="BOZ1" s="1057"/>
      <c r="BPA1" s="1057"/>
      <c r="BPB1" s="1057"/>
      <c r="BPC1" s="1057"/>
      <c r="BPD1" s="1057"/>
      <c r="BPE1" s="1057"/>
      <c r="BPF1" s="1057"/>
      <c r="BPG1" s="1057"/>
      <c r="BPH1" s="1057"/>
      <c r="BPI1" s="1057"/>
      <c r="BPJ1" s="1057"/>
      <c r="BPK1" s="1057"/>
      <c r="BPL1" s="1057"/>
      <c r="BPM1" s="1057"/>
      <c r="BPN1" s="1057"/>
      <c r="BPO1" s="1057"/>
      <c r="BPP1" s="1057"/>
      <c r="BPQ1" s="1057"/>
      <c r="BPR1" s="1057"/>
      <c r="BPS1" s="1057"/>
      <c r="BPT1" s="1057"/>
      <c r="BPU1" s="1057"/>
      <c r="BPV1" s="1057"/>
      <c r="BPW1" s="1057"/>
      <c r="BPX1" s="1057"/>
      <c r="BPY1" s="1057"/>
      <c r="BPZ1" s="1057"/>
      <c r="BQA1" s="1057"/>
      <c r="BQB1" s="1057"/>
      <c r="BQC1" s="1057"/>
      <c r="BQD1" s="1057"/>
      <c r="BQE1" s="1057"/>
      <c r="BQF1" s="1057"/>
      <c r="BQG1" s="1057"/>
      <c r="BQH1" s="1057"/>
      <c r="BQI1" s="1057"/>
      <c r="BQJ1" s="1057"/>
      <c r="BQK1" s="1057"/>
      <c r="BQL1" s="1057"/>
      <c r="BQM1" s="1057"/>
      <c r="BQN1" s="1057"/>
      <c r="BQO1" s="1057"/>
      <c r="BQP1" s="1057"/>
      <c r="BQQ1" s="1057"/>
      <c r="BQR1" s="1057"/>
      <c r="BQS1" s="1057"/>
      <c r="BQT1" s="1057"/>
      <c r="BQU1" s="1057"/>
      <c r="BQV1" s="1057"/>
      <c r="BQW1" s="1057"/>
      <c r="BQX1" s="1057"/>
      <c r="BQY1" s="1057"/>
      <c r="BQZ1" s="1057"/>
      <c r="BRA1" s="1057"/>
      <c r="BRB1" s="1057"/>
      <c r="BRC1" s="1057"/>
      <c r="BRD1" s="1057"/>
      <c r="BRE1" s="1057"/>
      <c r="BRF1" s="1057"/>
      <c r="BRG1" s="1057"/>
      <c r="BRH1" s="1057"/>
      <c r="BRI1" s="1057"/>
      <c r="BRJ1" s="1057"/>
      <c r="BRK1" s="1057"/>
      <c r="BRL1" s="1057"/>
      <c r="BRM1" s="1057"/>
      <c r="BRN1" s="1057"/>
      <c r="BRO1" s="1057"/>
      <c r="BRP1" s="1057"/>
      <c r="BRQ1" s="1057"/>
      <c r="BRR1" s="1057"/>
      <c r="BRS1" s="1057"/>
      <c r="BRT1" s="1057"/>
      <c r="BRU1" s="1057"/>
      <c r="BRV1" s="1057"/>
      <c r="BRW1" s="1057"/>
      <c r="BRX1" s="1057"/>
      <c r="BRY1" s="1057"/>
      <c r="BRZ1" s="1057"/>
      <c r="BSA1" s="1057"/>
      <c r="BSB1" s="1057"/>
      <c r="BSC1" s="1057"/>
      <c r="BSD1" s="1057"/>
      <c r="BSE1" s="1057"/>
      <c r="BSF1" s="1057"/>
      <c r="BSG1" s="1057"/>
      <c r="BSH1" s="1057"/>
      <c r="BSI1" s="1057"/>
      <c r="BSJ1" s="1057"/>
      <c r="BSK1" s="1057"/>
      <c r="BSL1" s="1057"/>
      <c r="BSM1" s="1057"/>
      <c r="BSN1" s="1057"/>
      <c r="BSO1" s="1057"/>
      <c r="BSP1" s="1057"/>
      <c r="BSQ1" s="1057"/>
      <c r="BSR1" s="1057"/>
      <c r="BSS1" s="1057"/>
      <c r="BST1" s="1057"/>
      <c r="BSU1" s="1057"/>
      <c r="BSV1" s="1057"/>
      <c r="BSW1" s="1057"/>
      <c r="BSX1" s="1057"/>
      <c r="BSY1" s="1057"/>
      <c r="BSZ1" s="1057"/>
      <c r="BTA1" s="1057"/>
      <c r="BTB1" s="1057"/>
      <c r="BTC1" s="1057"/>
      <c r="BTD1" s="1057"/>
      <c r="BTE1" s="1057"/>
      <c r="BTF1" s="1057"/>
      <c r="BTG1" s="1057"/>
      <c r="BTH1" s="1057"/>
      <c r="BTI1" s="1057"/>
      <c r="BTJ1" s="1057"/>
      <c r="BTK1" s="1057"/>
      <c r="BTL1" s="1057"/>
      <c r="BTM1" s="1057"/>
      <c r="BTN1" s="1057"/>
      <c r="BTO1" s="1057"/>
      <c r="BTP1" s="1057"/>
      <c r="BTQ1" s="1057"/>
      <c r="BTR1" s="1057"/>
      <c r="BTS1" s="1057"/>
      <c r="BTT1" s="1057"/>
      <c r="BTU1" s="1057"/>
      <c r="BTV1" s="1057"/>
      <c r="BTW1" s="1057"/>
      <c r="BTX1" s="1057"/>
      <c r="BTY1" s="1057"/>
      <c r="BTZ1" s="1057"/>
      <c r="BUA1" s="1057"/>
      <c r="BUB1" s="1057"/>
      <c r="BUC1" s="1057"/>
      <c r="BUD1" s="1057"/>
      <c r="BUE1" s="1057"/>
      <c r="BUF1" s="1057"/>
      <c r="BUG1" s="1057"/>
      <c r="BUH1" s="1057"/>
      <c r="BUI1" s="1057"/>
      <c r="BUJ1" s="1057"/>
      <c r="BUK1" s="1057"/>
      <c r="BUL1" s="1057"/>
      <c r="BUM1" s="1057"/>
      <c r="BUN1" s="1057"/>
      <c r="BUO1" s="1057"/>
      <c r="BUP1" s="1057"/>
      <c r="BUQ1" s="1057"/>
      <c r="BUR1" s="1057"/>
      <c r="BUS1" s="1057"/>
      <c r="BUT1" s="1057"/>
      <c r="BUU1" s="1057"/>
      <c r="BUV1" s="1057"/>
      <c r="BUW1" s="1057"/>
      <c r="BUX1" s="1057"/>
      <c r="BUY1" s="1057"/>
      <c r="BUZ1" s="1057"/>
      <c r="BVA1" s="1057"/>
      <c r="BVB1" s="1057"/>
      <c r="BVC1" s="1057"/>
      <c r="BVD1" s="1057"/>
      <c r="BVE1" s="1057"/>
      <c r="BVF1" s="1057"/>
      <c r="BVG1" s="1057"/>
      <c r="BVH1" s="1057"/>
      <c r="BVI1" s="1057"/>
      <c r="BVJ1" s="1057"/>
      <c r="BVK1" s="1057"/>
      <c r="BVL1" s="1057"/>
      <c r="BVM1" s="1057"/>
      <c r="BVN1" s="1057"/>
      <c r="BVO1" s="1057"/>
      <c r="BVP1" s="1057"/>
      <c r="BVQ1" s="1057"/>
      <c r="BVR1" s="1057"/>
      <c r="BVS1" s="1057"/>
      <c r="BVT1" s="1057"/>
      <c r="BVU1" s="1057"/>
      <c r="BVV1" s="1057"/>
      <c r="BVW1" s="1057"/>
      <c r="BVX1" s="1057"/>
      <c r="BVY1" s="1057"/>
      <c r="BVZ1" s="1057"/>
      <c r="BWA1" s="1057"/>
      <c r="BWB1" s="1057"/>
      <c r="BWC1" s="1057"/>
      <c r="BWD1" s="1057"/>
      <c r="BWE1" s="1057"/>
      <c r="BWF1" s="1057"/>
      <c r="BWG1" s="1057"/>
      <c r="BWH1" s="1057"/>
      <c r="BWI1" s="1057"/>
      <c r="BWJ1" s="1057"/>
      <c r="BWK1" s="1057"/>
      <c r="BWL1" s="1057"/>
      <c r="BWM1" s="1057"/>
      <c r="BWN1" s="1057"/>
      <c r="BWO1" s="1057"/>
      <c r="BWP1" s="1057"/>
      <c r="BWQ1" s="1057"/>
      <c r="BWR1" s="1057"/>
      <c r="BWS1" s="1057"/>
      <c r="BWT1" s="1057"/>
      <c r="BWU1" s="1057"/>
      <c r="BWV1" s="1057"/>
      <c r="BWW1" s="1057"/>
      <c r="BWX1" s="1057"/>
      <c r="BWY1" s="1057"/>
      <c r="BWZ1" s="1057"/>
      <c r="BXA1" s="1057"/>
      <c r="BXB1" s="1057"/>
      <c r="BXC1" s="1057"/>
      <c r="BXD1" s="1057"/>
      <c r="BXE1" s="1057"/>
      <c r="BXF1" s="1057"/>
      <c r="BXG1" s="1057"/>
      <c r="BXH1" s="1057"/>
      <c r="BXI1" s="1057"/>
      <c r="BXJ1" s="1057"/>
      <c r="BXK1" s="1057"/>
      <c r="BXL1" s="1057"/>
      <c r="BXM1" s="1057"/>
      <c r="BXN1" s="1057"/>
      <c r="BXO1" s="1057"/>
      <c r="BXP1" s="1057"/>
      <c r="BXQ1" s="1057"/>
      <c r="BXR1" s="1057"/>
      <c r="BXS1" s="1057"/>
      <c r="BXT1" s="1057"/>
      <c r="BXU1" s="1057"/>
      <c r="BXV1" s="1057"/>
      <c r="BXW1" s="1057"/>
      <c r="BXX1" s="1057"/>
      <c r="BXY1" s="1057"/>
      <c r="BXZ1" s="1057"/>
      <c r="BYA1" s="1057"/>
      <c r="BYB1" s="1057"/>
      <c r="BYC1" s="1057"/>
      <c r="BYD1" s="1057"/>
      <c r="BYE1" s="1057"/>
      <c r="BYF1" s="1057"/>
      <c r="BYG1" s="1057"/>
      <c r="BYH1" s="1057"/>
      <c r="BYI1" s="1057"/>
      <c r="BYJ1" s="1057"/>
      <c r="BYK1" s="1057"/>
      <c r="BYL1" s="1057"/>
      <c r="BYM1" s="1057"/>
      <c r="BYN1" s="1057"/>
      <c r="BYO1" s="1057"/>
      <c r="BYP1" s="1057"/>
      <c r="BYQ1" s="1057"/>
      <c r="BYR1" s="1057"/>
      <c r="BYS1" s="1057"/>
      <c r="BYT1" s="1057"/>
      <c r="BYU1" s="1057"/>
      <c r="BYV1" s="1057"/>
      <c r="BYW1" s="1057"/>
      <c r="BYX1" s="1057"/>
      <c r="BYY1" s="1057"/>
      <c r="BYZ1" s="1057"/>
      <c r="BZA1" s="1057"/>
      <c r="BZB1" s="1057"/>
      <c r="BZC1" s="1057"/>
      <c r="BZD1" s="1057"/>
      <c r="BZE1" s="1057"/>
      <c r="BZF1" s="1057"/>
      <c r="BZG1" s="1057"/>
      <c r="BZH1" s="1057"/>
      <c r="BZI1" s="1057"/>
      <c r="BZJ1" s="1057"/>
      <c r="BZK1" s="1057"/>
      <c r="BZL1" s="1057"/>
      <c r="BZM1" s="1057"/>
      <c r="BZN1" s="1057"/>
      <c r="BZO1" s="1057"/>
      <c r="BZP1" s="1057"/>
      <c r="BZQ1" s="1057"/>
      <c r="BZR1" s="1057"/>
      <c r="BZS1" s="1057"/>
      <c r="BZT1" s="1057"/>
      <c r="BZU1" s="1057"/>
      <c r="BZV1" s="1057"/>
      <c r="BZW1" s="1057"/>
      <c r="BZX1" s="1057"/>
      <c r="BZY1" s="1057"/>
      <c r="BZZ1" s="1057"/>
      <c r="CAA1" s="1057"/>
      <c r="CAB1" s="1057"/>
      <c r="CAC1" s="1057"/>
      <c r="CAD1" s="1057"/>
      <c r="CAE1" s="1057"/>
      <c r="CAF1" s="1057"/>
      <c r="CAG1" s="1057"/>
      <c r="CAH1" s="1057"/>
      <c r="CAI1" s="1057"/>
      <c r="CAJ1" s="1057"/>
      <c r="CAK1" s="1057"/>
      <c r="CAL1" s="1057"/>
      <c r="CAM1" s="1057"/>
      <c r="CAN1" s="1057"/>
      <c r="CAO1" s="1057"/>
      <c r="CAP1" s="1057"/>
      <c r="CAQ1" s="1057"/>
      <c r="CAR1" s="1057"/>
      <c r="CAS1" s="1057"/>
      <c r="CAT1" s="1057"/>
      <c r="CAU1" s="1057"/>
      <c r="CAV1" s="1057"/>
      <c r="CAW1" s="1057"/>
      <c r="CAX1" s="1057"/>
      <c r="CAY1" s="1057"/>
      <c r="CAZ1" s="1057"/>
      <c r="CBA1" s="1057"/>
      <c r="CBB1" s="1057"/>
      <c r="CBC1" s="1057"/>
      <c r="CBD1" s="1057"/>
      <c r="CBE1" s="1057"/>
      <c r="CBF1" s="1057"/>
      <c r="CBG1" s="1057"/>
      <c r="CBH1" s="1057"/>
      <c r="CBI1" s="1057"/>
      <c r="CBJ1" s="1057"/>
      <c r="CBK1" s="1057"/>
      <c r="CBL1" s="1057"/>
      <c r="CBM1" s="1057"/>
      <c r="CBN1" s="1057"/>
      <c r="CBO1" s="1057"/>
      <c r="CBP1" s="1057"/>
      <c r="CBQ1" s="1057"/>
      <c r="CBR1" s="1057"/>
      <c r="CBS1" s="1057"/>
      <c r="CBT1" s="1057"/>
      <c r="CBU1" s="1057"/>
      <c r="CBV1" s="1057"/>
      <c r="CBW1" s="1057"/>
      <c r="CBX1" s="1057"/>
      <c r="CBY1" s="1057"/>
      <c r="CBZ1" s="1057"/>
      <c r="CCA1" s="1057"/>
      <c r="CCB1" s="1057"/>
      <c r="CCC1" s="1057"/>
      <c r="CCD1" s="1057"/>
      <c r="CCE1" s="1057"/>
      <c r="CCF1" s="1057"/>
      <c r="CCG1" s="1057"/>
      <c r="CCH1" s="1057"/>
      <c r="CCI1" s="1057"/>
      <c r="CCJ1" s="1057"/>
      <c r="CCK1" s="1057"/>
      <c r="CCL1" s="1057"/>
      <c r="CCM1" s="1057"/>
      <c r="CCN1" s="1057"/>
      <c r="CCO1" s="1057"/>
      <c r="CCP1" s="1057"/>
      <c r="CCQ1" s="1057"/>
      <c r="CCR1" s="1057"/>
      <c r="CCS1" s="1057"/>
      <c r="CCT1" s="1057"/>
      <c r="CCU1" s="1057"/>
      <c r="CCV1" s="1057"/>
      <c r="CCW1" s="1057"/>
      <c r="CCX1" s="1057"/>
      <c r="CCY1" s="1057"/>
      <c r="CCZ1" s="1057"/>
      <c r="CDA1" s="1057"/>
      <c r="CDB1" s="1057"/>
      <c r="CDC1" s="1057"/>
      <c r="CDD1" s="1057"/>
      <c r="CDE1" s="1057"/>
      <c r="CDF1" s="1057"/>
      <c r="CDG1" s="1057"/>
      <c r="CDH1" s="1057"/>
      <c r="CDI1" s="1057"/>
      <c r="CDJ1" s="1057"/>
      <c r="CDK1" s="1057"/>
      <c r="CDL1" s="1057"/>
      <c r="CDM1" s="1057"/>
      <c r="CDN1" s="1057"/>
      <c r="CDO1" s="1057"/>
      <c r="CDP1" s="1057"/>
      <c r="CDQ1" s="1057"/>
      <c r="CDR1" s="1057"/>
      <c r="CDS1" s="1057"/>
      <c r="CDT1" s="1057"/>
      <c r="CDU1" s="1057"/>
      <c r="CDV1" s="1057"/>
      <c r="CDW1" s="1057"/>
      <c r="CDX1" s="1057"/>
      <c r="CDY1" s="1057"/>
      <c r="CDZ1" s="1057"/>
      <c r="CEA1" s="1057"/>
      <c r="CEB1" s="1057"/>
      <c r="CEC1" s="1057"/>
      <c r="CED1" s="1057"/>
      <c r="CEE1" s="1057"/>
      <c r="CEF1" s="1057"/>
      <c r="CEG1" s="1057"/>
      <c r="CEH1" s="1057"/>
      <c r="CEI1" s="1057"/>
      <c r="CEJ1" s="1057"/>
      <c r="CEK1" s="1057"/>
      <c r="CEL1" s="1057"/>
      <c r="CEM1" s="1057"/>
      <c r="CEN1" s="1057"/>
      <c r="CEO1" s="1057"/>
      <c r="CEP1" s="1057"/>
      <c r="CEQ1" s="1057"/>
      <c r="CER1" s="1057"/>
      <c r="CES1" s="1057"/>
      <c r="CET1" s="1057"/>
      <c r="CEU1" s="1057"/>
      <c r="CEV1" s="1057"/>
      <c r="CEW1" s="1057"/>
      <c r="CEX1" s="1057"/>
      <c r="CEY1" s="1057"/>
      <c r="CEZ1" s="1057"/>
      <c r="CFA1" s="1057"/>
      <c r="CFB1" s="1057"/>
      <c r="CFC1" s="1057"/>
      <c r="CFD1" s="1057"/>
      <c r="CFE1" s="1057"/>
      <c r="CFF1" s="1057"/>
      <c r="CFG1" s="1057"/>
      <c r="CFH1" s="1057"/>
      <c r="CFI1" s="1057"/>
      <c r="CFJ1" s="1057"/>
      <c r="CFK1" s="1057"/>
      <c r="CFL1" s="1057"/>
      <c r="CFM1" s="1057"/>
      <c r="CFN1" s="1057"/>
      <c r="CFO1" s="1057"/>
      <c r="CFP1" s="1057"/>
      <c r="CFQ1" s="1057"/>
      <c r="CFR1" s="1057"/>
      <c r="CFS1" s="1057"/>
      <c r="CFT1" s="1057"/>
      <c r="CFU1" s="1057"/>
      <c r="CFV1" s="1057"/>
      <c r="CFW1" s="1057"/>
      <c r="CFX1" s="1057"/>
      <c r="CFY1" s="1057"/>
      <c r="CFZ1" s="1057"/>
      <c r="CGA1" s="1057"/>
      <c r="CGB1" s="1057"/>
      <c r="CGC1" s="1057"/>
      <c r="CGD1" s="1057"/>
      <c r="CGE1" s="1057"/>
      <c r="CGF1" s="1057"/>
      <c r="CGG1" s="1057"/>
      <c r="CGH1" s="1057"/>
      <c r="CGI1" s="1057"/>
      <c r="CGJ1" s="1057"/>
      <c r="CGK1" s="1057"/>
      <c r="CGL1" s="1057"/>
      <c r="CGM1" s="1057"/>
      <c r="CGN1" s="1057"/>
      <c r="CGO1" s="1057"/>
      <c r="CGP1" s="1057"/>
      <c r="CGQ1" s="1057"/>
      <c r="CGR1" s="1057"/>
      <c r="CGS1" s="1057"/>
      <c r="CGT1" s="1057"/>
      <c r="CGU1" s="1057"/>
      <c r="CGV1" s="1057"/>
      <c r="CGW1" s="1057"/>
      <c r="CGX1" s="1057"/>
      <c r="CGY1" s="1057"/>
      <c r="CGZ1" s="1057"/>
      <c r="CHA1" s="1057"/>
      <c r="CHB1" s="1057"/>
      <c r="CHC1" s="1057"/>
      <c r="CHD1" s="1057"/>
      <c r="CHE1" s="1057"/>
      <c r="CHF1" s="1057"/>
      <c r="CHG1" s="1057"/>
      <c r="CHH1" s="1057"/>
      <c r="CHI1" s="1057"/>
      <c r="CHJ1" s="1057"/>
      <c r="CHK1" s="1057"/>
      <c r="CHL1" s="1057"/>
      <c r="CHM1" s="1057"/>
      <c r="CHN1" s="1057"/>
      <c r="CHO1" s="1057"/>
      <c r="CHP1" s="1057"/>
      <c r="CHQ1" s="1057"/>
      <c r="CHR1" s="1057"/>
      <c r="CHS1" s="1057"/>
      <c r="CHT1" s="1057"/>
      <c r="CHU1" s="1057"/>
      <c r="CHV1" s="1057"/>
      <c r="CHW1" s="1057"/>
      <c r="CHX1" s="1057"/>
      <c r="CHY1" s="1057"/>
      <c r="CHZ1" s="1057"/>
      <c r="CIA1" s="1057"/>
      <c r="CIB1" s="1057"/>
      <c r="CIC1" s="1057"/>
      <c r="CID1" s="1057"/>
      <c r="CIE1" s="1057"/>
      <c r="CIF1" s="1057"/>
      <c r="CIG1" s="1057"/>
      <c r="CIH1" s="1057"/>
      <c r="CII1" s="1057"/>
      <c r="CIJ1" s="1057"/>
      <c r="CIK1" s="1057"/>
      <c r="CIL1" s="1057"/>
      <c r="CIM1" s="1057"/>
      <c r="CIN1" s="1057"/>
      <c r="CIO1" s="1057"/>
      <c r="CIP1" s="1057"/>
      <c r="CIQ1" s="1057"/>
      <c r="CIR1" s="1057"/>
      <c r="CIS1" s="1057"/>
      <c r="CIT1" s="1057"/>
      <c r="CIU1" s="1057"/>
      <c r="CIV1" s="1057"/>
      <c r="CIW1" s="1057"/>
      <c r="CIX1" s="1057"/>
      <c r="CIY1" s="1057"/>
      <c r="CIZ1" s="1057"/>
      <c r="CJA1" s="1057"/>
      <c r="CJB1" s="1057"/>
      <c r="CJC1" s="1057"/>
      <c r="CJD1" s="1057"/>
      <c r="CJE1" s="1057"/>
      <c r="CJF1" s="1057"/>
      <c r="CJG1" s="1057"/>
      <c r="CJH1" s="1057"/>
      <c r="CJI1" s="1057"/>
      <c r="CJJ1" s="1057"/>
      <c r="CJK1" s="1057"/>
      <c r="CJL1" s="1057"/>
      <c r="CJM1" s="1057"/>
      <c r="CJN1" s="1057"/>
      <c r="CJO1" s="1057"/>
      <c r="CJP1" s="1057"/>
      <c r="CJQ1" s="1057"/>
      <c r="CJR1" s="1057"/>
      <c r="CJS1" s="1057"/>
      <c r="CJT1" s="1057"/>
      <c r="CJU1" s="1057"/>
      <c r="CJV1" s="1057"/>
      <c r="CJW1" s="1057"/>
      <c r="CJX1" s="1057"/>
      <c r="CJY1" s="1057"/>
      <c r="CJZ1" s="1057"/>
      <c r="CKA1" s="1057"/>
      <c r="CKB1" s="1057"/>
      <c r="CKC1" s="1057"/>
      <c r="CKD1" s="1057"/>
      <c r="CKE1" s="1057"/>
      <c r="CKF1" s="1057"/>
      <c r="CKG1" s="1057"/>
      <c r="CKH1" s="1057"/>
      <c r="CKI1" s="1057"/>
      <c r="CKJ1" s="1057"/>
      <c r="CKK1" s="1057"/>
      <c r="CKL1" s="1057"/>
      <c r="CKM1" s="1057"/>
      <c r="CKN1" s="1057"/>
      <c r="CKO1" s="1057"/>
      <c r="CKP1" s="1057"/>
      <c r="CKQ1" s="1057"/>
      <c r="CKR1" s="1057"/>
      <c r="CKS1" s="1057"/>
      <c r="CKT1" s="1057"/>
      <c r="CKU1" s="1057"/>
      <c r="CKV1" s="1057"/>
      <c r="CKW1" s="1057"/>
      <c r="CKX1" s="1057"/>
      <c r="CKY1" s="1057"/>
      <c r="CKZ1" s="1057"/>
      <c r="CLA1" s="1057"/>
      <c r="CLB1" s="1057"/>
      <c r="CLC1" s="1057"/>
      <c r="CLD1" s="1057"/>
      <c r="CLE1" s="1057"/>
      <c r="CLF1" s="1057"/>
      <c r="CLG1" s="1057"/>
      <c r="CLH1" s="1057"/>
      <c r="CLI1" s="1057"/>
      <c r="CLJ1" s="1057"/>
      <c r="CLK1" s="1057"/>
      <c r="CLL1" s="1057"/>
      <c r="CLM1" s="1057"/>
      <c r="CLN1" s="1057"/>
      <c r="CLO1" s="1057"/>
      <c r="CLP1" s="1057"/>
      <c r="CLQ1" s="1057"/>
      <c r="CLR1" s="1057"/>
      <c r="CLS1" s="1057"/>
      <c r="CLT1" s="1057"/>
      <c r="CLU1" s="1057"/>
      <c r="CLV1" s="1057"/>
      <c r="CLW1" s="1057"/>
      <c r="CLX1" s="1057"/>
      <c r="CLY1" s="1057"/>
      <c r="CLZ1" s="1057"/>
      <c r="CMA1" s="1057"/>
      <c r="CMB1" s="1057"/>
      <c r="CMC1" s="1057"/>
      <c r="CMD1" s="1057"/>
      <c r="CME1" s="1057"/>
      <c r="CMF1" s="1057"/>
      <c r="CMG1" s="1057"/>
      <c r="CMH1" s="1057"/>
      <c r="CMI1" s="1057"/>
      <c r="CMJ1" s="1057"/>
      <c r="CMK1" s="1057"/>
      <c r="CML1" s="1057"/>
      <c r="CMM1" s="1057"/>
      <c r="CMN1" s="1057"/>
      <c r="CMO1" s="1057"/>
      <c r="CMP1" s="1057"/>
      <c r="CMQ1" s="1057"/>
      <c r="CMR1" s="1057"/>
      <c r="CMS1" s="1057"/>
      <c r="CMT1" s="1057"/>
      <c r="CMU1" s="1057"/>
      <c r="CMV1" s="1057"/>
      <c r="CMW1" s="1057"/>
      <c r="CMX1" s="1057"/>
      <c r="CMY1" s="1057"/>
      <c r="CMZ1" s="1057"/>
      <c r="CNA1" s="1057"/>
      <c r="CNB1" s="1057"/>
      <c r="CNC1" s="1057"/>
      <c r="CND1" s="1057"/>
      <c r="CNE1" s="1057"/>
      <c r="CNF1" s="1057"/>
      <c r="CNG1" s="1057"/>
      <c r="CNH1" s="1057"/>
      <c r="CNI1" s="1057"/>
      <c r="CNJ1" s="1057"/>
      <c r="CNK1" s="1057"/>
      <c r="CNL1" s="1057"/>
      <c r="CNM1" s="1057"/>
      <c r="CNN1" s="1057"/>
      <c r="CNO1" s="1057"/>
      <c r="CNP1" s="1057"/>
      <c r="CNQ1" s="1057"/>
      <c r="CNR1" s="1057"/>
      <c r="CNS1" s="1057"/>
      <c r="CNT1" s="1057"/>
      <c r="CNU1" s="1057"/>
      <c r="CNV1" s="1057"/>
      <c r="CNW1" s="1057"/>
      <c r="CNX1" s="1057"/>
      <c r="CNY1" s="1057"/>
      <c r="CNZ1" s="1057"/>
      <c r="COA1" s="1057"/>
      <c r="COB1" s="1057"/>
      <c r="COC1" s="1057"/>
      <c r="COD1" s="1057"/>
      <c r="COE1" s="1057"/>
      <c r="COF1" s="1057"/>
      <c r="COG1" s="1057"/>
      <c r="COH1" s="1057"/>
      <c r="COI1" s="1057"/>
      <c r="COJ1" s="1057"/>
      <c r="COK1" s="1057"/>
      <c r="COL1" s="1057"/>
      <c r="COM1" s="1057"/>
      <c r="CON1" s="1057"/>
      <c r="COO1" s="1057"/>
      <c r="COP1" s="1057"/>
      <c r="COQ1" s="1057"/>
      <c r="COR1" s="1057"/>
      <c r="COS1" s="1057"/>
      <c r="COT1" s="1057"/>
      <c r="COU1" s="1057"/>
      <c r="COV1" s="1057"/>
      <c r="COW1" s="1057"/>
      <c r="COX1" s="1057"/>
      <c r="COY1" s="1057"/>
      <c r="COZ1" s="1057"/>
      <c r="CPA1" s="1057"/>
      <c r="CPB1" s="1057"/>
      <c r="CPC1" s="1057"/>
      <c r="CPD1" s="1057"/>
      <c r="CPE1" s="1057"/>
      <c r="CPF1" s="1057"/>
      <c r="CPG1" s="1057"/>
      <c r="CPH1" s="1057"/>
      <c r="CPI1" s="1057"/>
      <c r="CPJ1" s="1057"/>
      <c r="CPK1" s="1057"/>
      <c r="CPL1" s="1057"/>
      <c r="CPM1" s="1057"/>
      <c r="CPN1" s="1057"/>
      <c r="CPO1" s="1057"/>
      <c r="CPP1" s="1057"/>
      <c r="CPQ1" s="1057"/>
      <c r="CPR1" s="1057"/>
      <c r="CPS1" s="1057"/>
      <c r="CPT1" s="1057"/>
      <c r="CPU1" s="1057"/>
      <c r="CPV1" s="1057"/>
      <c r="CPW1" s="1057"/>
      <c r="CPX1" s="1057"/>
      <c r="CPY1" s="1057"/>
      <c r="CPZ1" s="1057"/>
      <c r="CQA1" s="1057"/>
      <c r="CQB1" s="1057"/>
      <c r="CQC1" s="1057"/>
      <c r="CQD1" s="1057"/>
      <c r="CQE1" s="1057"/>
      <c r="CQF1" s="1057"/>
      <c r="CQG1" s="1057"/>
      <c r="CQH1" s="1057"/>
      <c r="CQI1" s="1057"/>
      <c r="CQJ1" s="1057"/>
      <c r="CQK1" s="1057"/>
      <c r="CQL1" s="1057"/>
      <c r="CQM1" s="1057"/>
      <c r="CQN1" s="1057"/>
      <c r="CQO1" s="1057"/>
      <c r="CQP1" s="1057"/>
      <c r="CQQ1" s="1057"/>
      <c r="CQR1" s="1057"/>
      <c r="CQS1" s="1057"/>
      <c r="CQT1" s="1057"/>
      <c r="CQU1" s="1057"/>
      <c r="CQV1" s="1057"/>
      <c r="CQW1" s="1057"/>
      <c r="CQX1" s="1057"/>
      <c r="CQY1" s="1057"/>
      <c r="CQZ1" s="1057"/>
      <c r="CRA1" s="1057"/>
      <c r="CRB1" s="1057"/>
      <c r="CRC1" s="1057"/>
      <c r="CRD1" s="1057"/>
      <c r="CRE1" s="1057"/>
      <c r="CRF1" s="1057"/>
      <c r="CRG1" s="1057"/>
      <c r="CRH1" s="1057"/>
      <c r="CRI1" s="1057"/>
      <c r="CRJ1" s="1057"/>
      <c r="CRK1" s="1057"/>
      <c r="CRL1" s="1057"/>
      <c r="CRM1" s="1057"/>
      <c r="CRN1" s="1057"/>
      <c r="CRO1" s="1057"/>
      <c r="CRP1" s="1057"/>
      <c r="CRQ1" s="1057"/>
      <c r="CRR1" s="1057"/>
      <c r="CRS1" s="1057"/>
      <c r="CRT1" s="1057"/>
      <c r="CRU1" s="1057"/>
      <c r="CRV1" s="1057"/>
      <c r="CRW1" s="1057"/>
      <c r="CRX1" s="1057"/>
      <c r="CRY1" s="1057"/>
      <c r="CRZ1" s="1057"/>
      <c r="CSA1" s="1057"/>
      <c r="CSB1" s="1057"/>
      <c r="CSC1" s="1057"/>
      <c r="CSD1" s="1057"/>
      <c r="CSE1" s="1057"/>
      <c r="CSF1" s="1057"/>
      <c r="CSG1" s="1057"/>
      <c r="CSH1" s="1057"/>
      <c r="CSI1" s="1057"/>
      <c r="CSJ1" s="1057"/>
      <c r="CSK1" s="1057"/>
      <c r="CSL1" s="1057"/>
      <c r="CSM1" s="1057"/>
      <c r="CSN1" s="1057"/>
      <c r="CSO1" s="1057"/>
      <c r="CSP1" s="1057"/>
      <c r="CSQ1" s="1057"/>
      <c r="CSR1" s="1057"/>
      <c r="CSS1" s="1057"/>
      <c r="CST1" s="1057"/>
      <c r="CSU1" s="1057"/>
      <c r="CSV1" s="1057"/>
      <c r="CSW1" s="1057"/>
      <c r="CSX1" s="1057"/>
      <c r="CSY1" s="1057"/>
      <c r="CSZ1" s="1057"/>
      <c r="CTA1" s="1057"/>
      <c r="CTB1" s="1057"/>
      <c r="CTC1" s="1057"/>
      <c r="CTD1" s="1057"/>
      <c r="CTE1" s="1057"/>
      <c r="CTF1" s="1057"/>
      <c r="CTG1" s="1057"/>
      <c r="CTH1" s="1057"/>
      <c r="CTI1" s="1057"/>
      <c r="CTJ1" s="1057"/>
      <c r="CTK1" s="1057"/>
      <c r="CTL1" s="1057"/>
      <c r="CTM1" s="1057"/>
      <c r="CTN1" s="1057"/>
      <c r="CTO1" s="1057"/>
      <c r="CTP1" s="1057"/>
      <c r="CTQ1" s="1057"/>
      <c r="CTR1" s="1057"/>
      <c r="CTS1" s="1057"/>
      <c r="CTT1" s="1057"/>
      <c r="CTU1" s="1057"/>
      <c r="CTV1" s="1057"/>
      <c r="CTW1" s="1057"/>
      <c r="CTX1" s="1057"/>
      <c r="CTY1" s="1057"/>
      <c r="CTZ1" s="1057"/>
      <c r="CUA1" s="1057"/>
      <c r="CUB1" s="1057"/>
      <c r="CUC1" s="1057"/>
      <c r="CUD1" s="1057"/>
      <c r="CUE1" s="1057"/>
      <c r="CUF1" s="1057"/>
      <c r="CUG1" s="1057"/>
      <c r="CUH1" s="1057"/>
      <c r="CUI1" s="1057"/>
      <c r="CUJ1" s="1057"/>
      <c r="CUK1" s="1057"/>
      <c r="CUL1" s="1057"/>
      <c r="CUM1" s="1057"/>
      <c r="CUN1" s="1057"/>
      <c r="CUO1" s="1057"/>
      <c r="CUP1" s="1057"/>
      <c r="CUQ1" s="1057"/>
      <c r="CUR1" s="1057"/>
      <c r="CUS1" s="1057"/>
      <c r="CUT1" s="1057"/>
      <c r="CUU1" s="1057"/>
      <c r="CUV1" s="1057"/>
      <c r="CUW1" s="1057"/>
      <c r="CUX1" s="1057"/>
      <c r="CUY1" s="1057"/>
      <c r="CUZ1" s="1057"/>
      <c r="CVA1" s="1057"/>
      <c r="CVB1" s="1057"/>
      <c r="CVC1" s="1057"/>
      <c r="CVD1" s="1057"/>
      <c r="CVE1" s="1057"/>
      <c r="CVF1" s="1057"/>
      <c r="CVG1" s="1057"/>
      <c r="CVH1" s="1057"/>
      <c r="CVI1" s="1057"/>
      <c r="CVJ1" s="1057"/>
      <c r="CVK1" s="1057"/>
      <c r="CVL1" s="1057"/>
      <c r="CVM1" s="1057"/>
      <c r="CVN1" s="1057"/>
      <c r="CVO1" s="1057"/>
      <c r="CVP1" s="1057"/>
      <c r="CVQ1" s="1057"/>
      <c r="CVR1" s="1057"/>
      <c r="CVS1" s="1057"/>
      <c r="CVT1" s="1057"/>
      <c r="CVU1" s="1057"/>
      <c r="CVV1" s="1057"/>
      <c r="CVW1" s="1057"/>
      <c r="CVX1" s="1057"/>
      <c r="CVY1" s="1057"/>
      <c r="CVZ1" s="1057"/>
      <c r="CWA1" s="1057"/>
      <c r="CWB1" s="1057"/>
      <c r="CWC1" s="1057"/>
      <c r="CWD1" s="1057"/>
      <c r="CWE1" s="1057"/>
      <c r="CWF1" s="1057"/>
      <c r="CWG1" s="1057"/>
      <c r="CWH1" s="1057"/>
      <c r="CWI1" s="1057"/>
      <c r="CWJ1" s="1057"/>
      <c r="CWK1" s="1057"/>
      <c r="CWL1" s="1057"/>
      <c r="CWM1" s="1057"/>
      <c r="CWN1" s="1057"/>
      <c r="CWO1" s="1057"/>
      <c r="CWP1" s="1057"/>
      <c r="CWQ1" s="1057"/>
      <c r="CWR1" s="1057"/>
      <c r="CWS1" s="1057"/>
      <c r="CWT1" s="1057"/>
      <c r="CWU1" s="1057"/>
      <c r="CWV1" s="1057"/>
      <c r="CWW1" s="1057"/>
      <c r="CWX1" s="1057"/>
      <c r="CWY1" s="1057"/>
      <c r="CWZ1" s="1057"/>
      <c r="CXA1" s="1057"/>
      <c r="CXB1" s="1057"/>
      <c r="CXC1" s="1057"/>
      <c r="CXD1" s="1057"/>
      <c r="CXE1" s="1057"/>
      <c r="CXF1" s="1057"/>
      <c r="CXG1" s="1057"/>
      <c r="CXH1" s="1057"/>
      <c r="CXI1" s="1057"/>
      <c r="CXJ1" s="1057"/>
      <c r="CXK1" s="1057"/>
      <c r="CXL1" s="1057"/>
      <c r="CXM1" s="1057"/>
      <c r="CXN1" s="1057"/>
      <c r="CXO1" s="1057"/>
      <c r="CXP1" s="1057"/>
      <c r="CXQ1" s="1057"/>
      <c r="CXR1" s="1057"/>
      <c r="CXS1" s="1057"/>
      <c r="CXT1" s="1057"/>
      <c r="CXU1" s="1057"/>
      <c r="CXV1" s="1057"/>
      <c r="CXW1" s="1057"/>
      <c r="CXX1" s="1057"/>
      <c r="CXY1" s="1057"/>
      <c r="CXZ1" s="1057"/>
      <c r="CYA1" s="1057"/>
      <c r="CYB1" s="1057"/>
      <c r="CYC1" s="1057"/>
      <c r="CYD1" s="1057"/>
      <c r="CYE1" s="1057"/>
      <c r="CYF1" s="1057"/>
      <c r="CYG1" s="1057"/>
      <c r="CYH1" s="1057"/>
      <c r="CYI1" s="1057"/>
      <c r="CYJ1" s="1057"/>
      <c r="CYK1" s="1057"/>
      <c r="CYL1" s="1057"/>
      <c r="CYM1" s="1057"/>
      <c r="CYN1" s="1057"/>
      <c r="CYO1" s="1057"/>
      <c r="CYP1" s="1057"/>
      <c r="CYQ1" s="1057"/>
      <c r="CYR1" s="1057"/>
      <c r="CYS1" s="1057"/>
      <c r="CYT1" s="1057"/>
      <c r="CYU1" s="1057"/>
      <c r="CYV1" s="1057"/>
      <c r="CYW1" s="1057"/>
      <c r="CYX1" s="1057"/>
      <c r="CYY1" s="1057"/>
      <c r="CYZ1" s="1057"/>
      <c r="CZA1" s="1057"/>
      <c r="CZB1" s="1057"/>
      <c r="CZC1" s="1057"/>
      <c r="CZD1" s="1057"/>
      <c r="CZE1" s="1057"/>
      <c r="CZF1" s="1057"/>
      <c r="CZG1" s="1057"/>
      <c r="CZH1" s="1057"/>
      <c r="CZI1" s="1057"/>
      <c r="CZJ1" s="1057"/>
      <c r="CZK1" s="1057"/>
      <c r="CZL1" s="1057"/>
      <c r="CZM1" s="1057"/>
      <c r="CZN1" s="1057"/>
      <c r="CZO1" s="1057"/>
      <c r="CZP1" s="1057"/>
      <c r="CZQ1" s="1057"/>
      <c r="CZR1" s="1057"/>
      <c r="CZS1" s="1057"/>
      <c r="CZT1" s="1057"/>
      <c r="CZU1" s="1057"/>
      <c r="CZV1" s="1057"/>
      <c r="CZW1" s="1057"/>
      <c r="CZX1" s="1057"/>
      <c r="CZY1" s="1057"/>
      <c r="CZZ1" s="1057"/>
      <c r="DAA1" s="1057"/>
      <c r="DAB1" s="1057"/>
      <c r="DAC1" s="1057"/>
      <c r="DAD1" s="1057"/>
      <c r="DAE1" s="1057"/>
      <c r="DAF1" s="1057"/>
      <c r="DAG1" s="1057"/>
      <c r="DAH1" s="1057"/>
      <c r="DAI1" s="1057"/>
      <c r="DAJ1" s="1057"/>
      <c r="DAK1" s="1057"/>
      <c r="DAL1" s="1057"/>
      <c r="DAM1" s="1057"/>
      <c r="DAN1" s="1057"/>
      <c r="DAO1" s="1057"/>
      <c r="DAP1" s="1057"/>
      <c r="DAQ1" s="1057"/>
      <c r="DAR1" s="1057"/>
      <c r="DAS1" s="1057"/>
      <c r="DAT1" s="1057"/>
      <c r="DAU1" s="1057"/>
      <c r="DAV1" s="1057"/>
      <c r="DAW1" s="1057"/>
      <c r="DAX1" s="1057"/>
      <c r="DAY1" s="1057"/>
      <c r="DAZ1" s="1057"/>
      <c r="DBA1" s="1057"/>
      <c r="DBB1" s="1057"/>
      <c r="DBC1" s="1057"/>
      <c r="DBD1" s="1057"/>
      <c r="DBE1" s="1057"/>
      <c r="DBF1" s="1057"/>
      <c r="DBG1" s="1057"/>
      <c r="DBH1" s="1057"/>
      <c r="DBI1" s="1057"/>
      <c r="DBJ1" s="1057"/>
      <c r="DBK1" s="1057"/>
      <c r="DBL1" s="1057"/>
      <c r="DBM1" s="1057"/>
      <c r="DBN1" s="1057"/>
      <c r="DBO1" s="1057"/>
      <c r="DBP1" s="1057"/>
      <c r="DBQ1" s="1057"/>
      <c r="DBR1" s="1057"/>
      <c r="DBS1" s="1057"/>
      <c r="DBT1" s="1057"/>
      <c r="DBU1" s="1057"/>
      <c r="DBV1" s="1057"/>
      <c r="DBW1" s="1057"/>
      <c r="DBX1" s="1057"/>
      <c r="DBY1" s="1057"/>
      <c r="DBZ1" s="1057"/>
      <c r="DCA1" s="1057"/>
      <c r="DCB1" s="1057"/>
      <c r="DCC1" s="1057"/>
      <c r="DCD1" s="1057"/>
      <c r="DCE1" s="1057"/>
      <c r="DCF1" s="1057"/>
      <c r="DCG1" s="1057"/>
      <c r="DCH1" s="1057"/>
      <c r="DCI1" s="1057"/>
      <c r="DCJ1" s="1057"/>
      <c r="DCK1" s="1057"/>
      <c r="DCL1" s="1057"/>
      <c r="DCM1" s="1057"/>
      <c r="DCN1" s="1057"/>
      <c r="DCO1" s="1057"/>
      <c r="DCP1" s="1057"/>
      <c r="DCQ1" s="1057"/>
      <c r="DCR1" s="1057"/>
      <c r="DCS1" s="1057"/>
      <c r="DCT1" s="1057"/>
      <c r="DCU1" s="1057"/>
      <c r="DCV1" s="1057"/>
      <c r="DCW1" s="1057"/>
      <c r="DCX1" s="1057"/>
      <c r="DCY1" s="1057"/>
      <c r="DCZ1" s="1057"/>
      <c r="DDA1" s="1057"/>
      <c r="DDB1" s="1057"/>
      <c r="DDC1" s="1057"/>
      <c r="DDD1" s="1057"/>
      <c r="DDE1" s="1057"/>
      <c r="DDF1" s="1057"/>
      <c r="DDG1" s="1057"/>
      <c r="DDH1" s="1057"/>
      <c r="DDI1" s="1057"/>
      <c r="DDJ1" s="1057"/>
      <c r="DDK1" s="1057"/>
      <c r="DDL1" s="1057"/>
      <c r="DDM1" s="1057"/>
      <c r="DDN1" s="1057"/>
      <c r="DDO1" s="1057"/>
      <c r="DDP1" s="1057"/>
      <c r="DDQ1" s="1057"/>
      <c r="DDR1" s="1057"/>
      <c r="DDS1" s="1057"/>
      <c r="DDT1" s="1057"/>
      <c r="DDU1" s="1057"/>
      <c r="DDV1" s="1057"/>
      <c r="DDW1" s="1057"/>
      <c r="DDX1" s="1057"/>
      <c r="DDY1" s="1057"/>
      <c r="DDZ1" s="1057"/>
      <c r="DEA1" s="1057"/>
      <c r="DEB1" s="1057"/>
      <c r="DEC1" s="1057"/>
      <c r="DED1" s="1057"/>
      <c r="DEE1" s="1057"/>
      <c r="DEF1" s="1057"/>
      <c r="DEG1" s="1057"/>
      <c r="DEH1" s="1057"/>
      <c r="DEI1" s="1057"/>
      <c r="DEJ1" s="1057"/>
      <c r="DEK1" s="1057"/>
      <c r="DEL1" s="1057"/>
      <c r="DEM1" s="1057"/>
      <c r="DEN1" s="1057"/>
      <c r="DEO1" s="1057"/>
      <c r="DEP1" s="1057"/>
      <c r="DEQ1" s="1057"/>
      <c r="DER1" s="1057"/>
      <c r="DES1" s="1057"/>
      <c r="DET1" s="1057"/>
      <c r="DEU1" s="1057"/>
      <c r="DEV1" s="1057"/>
      <c r="DEW1" s="1057"/>
      <c r="DEX1" s="1057"/>
      <c r="DEY1" s="1057"/>
      <c r="DEZ1" s="1057"/>
      <c r="DFA1" s="1057"/>
      <c r="DFB1" s="1057"/>
      <c r="DFC1" s="1057"/>
      <c r="DFD1" s="1057"/>
      <c r="DFE1" s="1057"/>
      <c r="DFF1" s="1057"/>
      <c r="DFG1" s="1057"/>
      <c r="DFH1" s="1057"/>
      <c r="DFI1" s="1057"/>
      <c r="DFJ1" s="1057"/>
      <c r="DFK1" s="1057"/>
      <c r="DFL1" s="1057"/>
      <c r="DFM1" s="1057"/>
      <c r="DFN1" s="1057"/>
      <c r="DFO1" s="1057"/>
      <c r="DFP1" s="1057"/>
      <c r="DFQ1" s="1057"/>
      <c r="DFR1" s="1057"/>
      <c r="DFS1" s="1057"/>
      <c r="DFT1" s="1057"/>
      <c r="DFU1" s="1057"/>
      <c r="DFV1" s="1057"/>
      <c r="DFW1" s="1057"/>
      <c r="DFX1" s="1057"/>
      <c r="DFY1" s="1057"/>
      <c r="DFZ1" s="1057"/>
      <c r="DGA1" s="1057"/>
      <c r="DGB1" s="1057"/>
      <c r="DGC1" s="1057"/>
      <c r="DGD1" s="1057"/>
      <c r="DGE1" s="1057"/>
      <c r="DGF1" s="1057"/>
      <c r="DGG1" s="1057"/>
      <c r="DGH1" s="1057"/>
      <c r="DGI1" s="1057"/>
      <c r="DGJ1" s="1057"/>
      <c r="DGK1" s="1057"/>
      <c r="DGL1" s="1057"/>
      <c r="DGM1" s="1057"/>
      <c r="DGN1" s="1057"/>
      <c r="DGO1" s="1057"/>
      <c r="DGP1" s="1057"/>
      <c r="DGQ1" s="1057"/>
      <c r="DGR1" s="1057"/>
      <c r="DGS1" s="1057"/>
      <c r="DGT1" s="1057"/>
      <c r="DGU1" s="1057"/>
      <c r="DGV1" s="1057"/>
      <c r="DGW1" s="1057"/>
      <c r="DGX1" s="1057"/>
      <c r="DGY1" s="1057"/>
      <c r="DGZ1" s="1057"/>
      <c r="DHA1" s="1057"/>
      <c r="DHB1" s="1057"/>
      <c r="DHC1" s="1057"/>
      <c r="DHD1" s="1057"/>
      <c r="DHE1" s="1057"/>
      <c r="DHF1" s="1057"/>
      <c r="DHG1" s="1057"/>
      <c r="DHH1" s="1057"/>
      <c r="DHI1" s="1057"/>
      <c r="DHJ1" s="1057"/>
      <c r="DHK1" s="1057"/>
      <c r="DHL1" s="1057"/>
      <c r="DHM1" s="1057"/>
      <c r="DHN1" s="1057"/>
      <c r="DHO1" s="1057"/>
      <c r="DHP1" s="1057"/>
      <c r="DHQ1" s="1057"/>
      <c r="DHR1" s="1057"/>
      <c r="DHS1" s="1057"/>
      <c r="DHT1" s="1057"/>
      <c r="DHU1" s="1057"/>
      <c r="DHV1" s="1057"/>
      <c r="DHW1" s="1057"/>
      <c r="DHX1" s="1057"/>
      <c r="DHY1" s="1057"/>
      <c r="DHZ1" s="1057"/>
      <c r="DIA1" s="1057"/>
      <c r="DIB1" s="1057"/>
      <c r="DIC1" s="1057"/>
      <c r="DID1" s="1057"/>
      <c r="DIE1" s="1057"/>
      <c r="DIF1" s="1057"/>
      <c r="DIG1" s="1057"/>
      <c r="DIH1" s="1057"/>
      <c r="DII1" s="1057"/>
      <c r="DIJ1" s="1057"/>
      <c r="DIK1" s="1057"/>
      <c r="DIL1" s="1057"/>
      <c r="DIM1" s="1057"/>
      <c r="DIN1" s="1057"/>
      <c r="DIO1" s="1057"/>
      <c r="DIP1" s="1057"/>
      <c r="DIQ1" s="1057"/>
      <c r="DIR1" s="1057"/>
      <c r="DIS1" s="1057"/>
      <c r="DIT1" s="1057"/>
      <c r="DIU1" s="1057"/>
      <c r="DIV1" s="1057"/>
      <c r="DIW1" s="1057"/>
      <c r="DIX1" s="1057"/>
      <c r="DIY1" s="1057"/>
      <c r="DIZ1" s="1057"/>
      <c r="DJA1" s="1057"/>
      <c r="DJB1" s="1057"/>
      <c r="DJC1" s="1057"/>
      <c r="DJD1" s="1057"/>
      <c r="DJE1" s="1057"/>
      <c r="DJF1" s="1057"/>
      <c r="DJG1" s="1057"/>
      <c r="DJH1" s="1057"/>
      <c r="DJI1" s="1057"/>
      <c r="DJJ1" s="1057"/>
      <c r="DJK1" s="1057"/>
      <c r="DJL1" s="1057"/>
      <c r="DJM1" s="1057"/>
      <c r="DJN1" s="1057"/>
      <c r="DJO1" s="1057"/>
      <c r="DJP1" s="1057"/>
      <c r="DJQ1" s="1057"/>
      <c r="DJR1" s="1057"/>
      <c r="DJS1" s="1057"/>
      <c r="DJT1" s="1057"/>
      <c r="DJU1" s="1057"/>
      <c r="DJV1" s="1057"/>
      <c r="DJW1" s="1057"/>
      <c r="DJX1" s="1057"/>
      <c r="DJY1" s="1057"/>
      <c r="DJZ1" s="1057"/>
      <c r="DKA1" s="1057"/>
      <c r="DKB1" s="1057"/>
      <c r="DKC1" s="1057"/>
      <c r="DKD1" s="1057"/>
      <c r="DKE1" s="1057"/>
      <c r="DKF1" s="1057"/>
      <c r="DKG1" s="1057"/>
      <c r="DKH1" s="1057"/>
      <c r="DKI1" s="1057"/>
      <c r="DKJ1" s="1057"/>
      <c r="DKK1" s="1057"/>
      <c r="DKL1" s="1057"/>
      <c r="DKM1" s="1057"/>
      <c r="DKN1" s="1057"/>
      <c r="DKO1" s="1057"/>
      <c r="DKP1" s="1057"/>
      <c r="DKQ1" s="1057"/>
      <c r="DKR1" s="1057"/>
      <c r="DKS1" s="1057"/>
      <c r="DKT1" s="1057"/>
      <c r="DKU1" s="1057"/>
      <c r="DKV1" s="1057"/>
      <c r="DKW1" s="1057"/>
      <c r="DKX1" s="1057"/>
      <c r="DKY1" s="1057"/>
      <c r="DKZ1" s="1057"/>
      <c r="DLA1" s="1057"/>
      <c r="DLB1" s="1057"/>
      <c r="DLC1" s="1057"/>
      <c r="DLD1" s="1057"/>
      <c r="DLE1" s="1057"/>
      <c r="DLF1" s="1057"/>
      <c r="DLG1" s="1057"/>
      <c r="DLH1" s="1057"/>
      <c r="DLI1" s="1057"/>
      <c r="DLJ1" s="1057"/>
      <c r="DLK1" s="1057"/>
      <c r="DLL1" s="1057"/>
      <c r="DLM1" s="1057"/>
      <c r="DLN1" s="1057"/>
      <c r="DLO1" s="1057"/>
      <c r="DLP1" s="1057"/>
      <c r="DLQ1" s="1057"/>
      <c r="DLR1" s="1057"/>
      <c r="DLS1" s="1057"/>
      <c r="DLT1" s="1057"/>
      <c r="DLU1" s="1057"/>
      <c r="DLV1" s="1057"/>
      <c r="DLW1" s="1057"/>
      <c r="DLX1" s="1057"/>
      <c r="DLY1" s="1057"/>
      <c r="DLZ1" s="1057"/>
      <c r="DMA1" s="1057"/>
      <c r="DMB1" s="1057"/>
      <c r="DMC1" s="1057"/>
      <c r="DMD1" s="1057"/>
      <c r="DME1" s="1057"/>
      <c r="DMF1" s="1057"/>
      <c r="DMG1" s="1057"/>
      <c r="DMH1" s="1057"/>
      <c r="DMI1" s="1057"/>
      <c r="DMJ1" s="1057"/>
      <c r="DMK1" s="1057"/>
      <c r="DML1" s="1057"/>
      <c r="DMM1" s="1057"/>
      <c r="DMN1" s="1057"/>
      <c r="DMO1" s="1057"/>
      <c r="DMP1" s="1057"/>
      <c r="DMQ1" s="1057"/>
      <c r="DMR1" s="1057"/>
      <c r="DMS1" s="1057"/>
      <c r="DMT1" s="1057"/>
      <c r="DMU1" s="1057"/>
      <c r="DMV1" s="1057"/>
      <c r="DMW1" s="1057"/>
      <c r="DMX1" s="1057"/>
      <c r="DMY1" s="1057"/>
      <c r="DMZ1" s="1057"/>
      <c r="DNA1" s="1057"/>
      <c r="DNB1" s="1057"/>
      <c r="DNC1" s="1057"/>
      <c r="DND1" s="1057"/>
      <c r="DNE1" s="1057"/>
      <c r="DNF1" s="1057"/>
      <c r="DNG1" s="1057"/>
      <c r="DNH1" s="1057"/>
      <c r="DNI1" s="1057"/>
      <c r="DNJ1" s="1057"/>
      <c r="DNK1" s="1057"/>
      <c r="DNL1" s="1057"/>
      <c r="DNM1" s="1057"/>
      <c r="DNN1" s="1057"/>
      <c r="DNO1" s="1057"/>
      <c r="DNP1" s="1057"/>
      <c r="DNQ1" s="1057"/>
      <c r="DNR1" s="1057"/>
      <c r="DNS1" s="1057"/>
      <c r="DNT1" s="1057"/>
      <c r="DNU1" s="1057"/>
      <c r="DNV1" s="1057"/>
      <c r="DNW1" s="1057"/>
      <c r="DNX1" s="1057"/>
      <c r="DNY1" s="1057"/>
      <c r="DNZ1" s="1057"/>
      <c r="DOA1" s="1057"/>
      <c r="DOB1" s="1057"/>
      <c r="DOC1" s="1057"/>
      <c r="DOD1" s="1057"/>
      <c r="DOE1" s="1057"/>
      <c r="DOF1" s="1057"/>
      <c r="DOG1" s="1057"/>
      <c r="DOH1" s="1057"/>
      <c r="DOI1" s="1057"/>
      <c r="DOJ1" s="1057"/>
      <c r="DOK1" s="1057"/>
      <c r="DOL1" s="1057"/>
      <c r="DOM1" s="1057"/>
      <c r="DON1" s="1057"/>
      <c r="DOO1" s="1057"/>
      <c r="DOP1" s="1057"/>
      <c r="DOQ1" s="1057"/>
      <c r="DOR1" s="1057"/>
      <c r="DOS1" s="1057"/>
      <c r="DOT1" s="1057"/>
      <c r="DOU1" s="1057"/>
      <c r="DOV1" s="1057"/>
      <c r="DOW1" s="1057"/>
      <c r="DOX1" s="1057"/>
      <c r="DOY1" s="1057"/>
      <c r="DOZ1" s="1057"/>
      <c r="DPA1" s="1057"/>
      <c r="DPB1" s="1057"/>
      <c r="DPC1" s="1057"/>
      <c r="DPD1" s="1057"/>
      <c r="DPE1" s="1057"/>
      <c r="DPF1" s="1057"/>
      <c r="DPG1" s="1057"/>
      <c r="DPH1" s="1057"/>
      <c r="DPI1" s="1057"/>
      <c r="DPJ1" s="1057"/>
      <c r="DPK1" s="1057"/>
      <c r="DPL1" s="1057"/>
      <c r="DPM1" s="1057"/>
      <c r="DPN1" s="1057"/>
      <c r="DPO1" s="1057"/>
      <c r="DPP1" s="1057"/>
      <c r="DPQ1" s="1057"/>
      <c r="DPR1" s="1057"/>
      <c r="DPS1" s="1057"/>
      <c r="DPT1" s="1057"/>
      <c r="DPU1" s="1057"/>
      <c r="DPV1" s="1057"/>
      <c r="DPW1" s="1057"/>
      <c r="DPX1" s="1057"/>
      <c r="DPY1" s="1057"/>
      <c r="DPZ1" s="1057"/>
      <c r="DQA1" s="1057"/>
      <c r="DQB1" s="1057"/>
      <c r="DQC1" s="1057"/>
      <c r="DQD1" s="1057"/>
      <c r="DQE1" s="1057"/>
      <c r="DQF1" s="1057"/>
      <c r="DQG1" s="1057"/>
      <c r="DQH1" s="1057"/>
      <c r="DQI1" s="1057"/>
      <c r="DQJ1" s="1057"/>
      <c r="DQK1" s="1057"/>
      <c r="DQL1" s="1057"/>
      <c r="DQM1" s="1057"/>
      <c r="DQN1" s="1057"/>
      <c r="DQO1" s="1057"/>
      <c r="DQP1" s="1057"/>
      <c r="DQQ1" s="1057"/>
      <c r="DQR1" s="1057"/>
      <c r="DQS1" s="1057"/>
      <c r="DQT1" s="1057"/>
      <c r="DQU1" s="1057"/>
      <c r="DQV1" s="1057"/>
      <c r="DQW1" s="1057"/>
      <c r="DQX1" s="1057"/>
      <c r="DQY1" s="1057"/>
      <c r="DQZ1" s="1057"/>
      <c r="DRA1" s="1057"/>
      <c r="DRB1" s="1057"/>
      <c r="DRC1" s="1057"/>
      <c r="DRD1" s="1057"/>
      <c r="DRE1" s="1057"/>
      <c r="DRF1" s="1057"/>
      <c r="DRG1" s="1057"/>
      <c r="DRH1" s="1057"/>
      <c r="DRI1" s="1057"/>
      <c r="DRJ1" s="1057"/>
      <c r="DRK1" s="1057"/>
      <c r="DRL1" s="1057"/>
      <c r="DRM1" s="1057"/>
      <c r="DRN1" s="1057"/>
      <c r="DRO1" s="1057"/>
      <c r="DRP1" s="1057"/>
      <c r="DRQ1" s="1057"/>
      <c r="DRR1" s="1057"/>
      <c r="DRS1" s="1057"/>
      <c r="DRT1" s="1057"/>
      <c r="DRU1" s="1057"/>
      <c r="DRV1" s="1057"/>
      <c r="DRW1" s="1057"/>
      <c r="DRX1" s="1057"/>
      <c r="DRY1" s="1057"/>
      <c r="DRZ1" s="1057"/>
      <c r="DSA1" s="1057"/>
      <c r="DSB1" s="1057"/>
      <c r="DSC1" s="1057"/>
      <c r="DSD1" s="1057"/>
      <c r="DSE1" s="1057"/>
      <c r="DSF1" s="1057"/>
      <c r="DSG1" s="1057"/>
      <c r="DSH1" s="1057"/>
      <c r="DSI1" s="1057"/>
      <c r="DSJ1" s="1057"/>
      <c r="DSK1" s="1057"/>
      <c r="DSL1" s="1057"/>
      <c r="DSM1" s="1057"/>
      <c r="DSN1" s="1057"/>
      <c r="DSO1" s="1057"/>
      <c r="DSP1" s="1057"/>
      <c r="DSQ1" s="1057"/>
      <c r="DSR1" s="1057"/>
      <c r="DSS1" s="1057"/>
      <c r="DST1" s="1057"/>
      <c r="DSU1" s="1057"/>
      <c r="DSV1" s="1057"/>
      <c r="DSW1" s="1057"/>
      <c r="DSX1" s="1057"/>
      <c r="DSY1" s="1057"/>
      <c r="DSZ1" s="1057"/>
      <c r="DTA1" s="1057"/>
      <c r="DTB1" s="1057"/>
      <c r="DTC1" s="1057"/>
      <c r="DTD1" s="1057"/>
      <c r="DTE1" s="1057"/>
      <c r="DTF1" s="1057"/>
      <c r="DTG1" s="1057"/>
      <c r="DTH1" s="1057"/>
      <c r="DTI1" s="1057"/>
      <c r="DTJ1" s="1057"/>
      <c r="DTK1" s="1057"/>
      <c r="DTL1" s="1057"/>
      <c r="DTM1" s="1057"/>
      <c r="DTN1" s="1057"/>
      <c r="DTO1" s="1057"/>
      <c r="DTP1" s="1057"/>
      <c r="DTQ1" s="1057"/>
      <c r="DTR1" s="1057"/>
      <c r="DTS1" s="1057"/>
      <c r="DTT1" s="1057"/>
      <c r="DTU1" s="1057"/>
      <c r="DTV1" s="1057"/>
      <c r="DTW1" s="1057"/>
      <c r="DTX1" s="1057"/>
      <c r="DTY1" s="1057"/>
      <c r="DTZ1" s="1057"/>
      <c r="DUA1" s="1057"/>
      <c r="DUB1" s="1057"/>
      <c r="DUC1" s="1057"/>
      <c r="DUD1" s="1057"/>
      <c r="DUE1" s="1057"/>
      <c r="DUF1" s="1057"/>
      <c r="DUG1" s="1057"/>
      <c r="DUH1" s="1057"/>
      <c r="DUI1" s="1057"/>
      <c r="DUJ1" s="1057"/>
      <c r="DUK1" s="1057"/>
      <c r="DUL1" s="1057"/>
      <c r="DUM1" s="1057"/>
      <c r="DUN1" s="1057"/>
      <c r="DUO1" s="1057"/>
      <c r="DUP1" s="1057"/>
      <c r="DUQ1" s="1057"/>
      <c r="DUR1" s="1057"/>
      <c r="DUS1" s="1057"/>
      <c r="DUT1" s="1057"/>
      <c r="DUU1" s="1057"/>
      <c r="DUV1" s="1057"/>
      <c r="DUW1" s="1057"/>
      <c r="DUX1" s="1057"/>
      <c r="DUY1" s="1057"/>
      <c r="DUZ1" s="1057"/>
      <c r="DVA1" s="1057"/>
      <c r="DVB1" s="1057"/>
      <c r="DVC1" s="1057"/>
      <c r="DVD1" s="1057"/>
      <c r="DVE1" s="1057"/>
      <c r="DVF1" s="1057"/>
      <c r="DVG1" s="1057"/>
      <c r="DVH1" s="1057"/>
      <c r="DVI1" s="1057"/>
      <c r="DVJ1" s="1057"/>
      <c r="DVK1" s="1057"/>
      <c r="DVL1" s="1057"/>
      <c r="DVM1" s="1057"/>
      <c r="DVN1" s="1057"/>
      <c r="DVO1" s="1057"/>
      <c r="DVP1" s="1057"/>
      <c r="DVQ1" s="1057"/>
      <c r="DVR1" s="1057"/>
      <c r="DVS1" s="1057"/>
      <c r="DVT1" s="1057"/>
      <c r="DVU1" s="1057"/>
      <c r="DVV1" s="1057"/>
      <c r="DVW1" s="1057"/>
      <c r="DVX1" s="1057"/>
      <c r="DVY1" s="1057"/>
      <c r="DVZ1" s="1057"/>
      <c r="DWA1" s="1057"/>
      <c r="DWB1" s="1057"/>
      <c r="DWC1" s="1057"/>
      <c r="DWD1" s="1057"/>
      <c r="DWE1" s="1057"/>
      <c r="DWF1" s="1057"/>
      <c r="DWG1" s="1057"/>
      <c r="DWH1" s="1057"/>
      <c r="DWI1" s="1057"/>
      <c r="DWJ1" s="1057"/>
      <c r="DWK1" s="1057"/>
      <c r="DWL1" s="1057"/>
      <c r="DWM1" s="1057"/>
      <c r="DWN1" s="1057"/>
      <c r="DWO1" s="1057"/>
      <c r="DWP1" s="1057"/>
      <c r="DWQ1" s="1057"/>
      <c r="DWR1" s="1057"/>
      <c r="DWS1" s="1057"/>
      <c r="DWT1" s="1057"/>
      <c r="DWU1" s="1057"/>
      <c r="DWV1" s="1057"/>
      <c r="DWW1" s="1057"/>
      <c r="DWX1" s="1057"/>
      <c r="DWY1" s="1057"/>
      <c r="DWZ1" s="1057"/>
      <c r="DXA1" s="1057"/>
      <c r="DXB1" s="1057"/>
      <c r="DXC1" s="1057"/>
      <c r="DXD1" s="1057"/>
      <c r="DXE1" s="1057"/>
      <c r="DXF1" s="1057"/>
      <c r="DXG1" s="1057"/>
      <c r="DXH1" s="1057"/>
      <c r="DXI1" s="1057"/>
      <c r="DXJ1" s="1057"/>
      <c r="DXK1" s="1057"/>
      <c r="DXL1" s="1057"/>
      <c r="DXM1" s="1057"/>
      <c r="DXN1" s="1057"/>
      <c r="DXO1" s="1057"/>
      <c r="DXP1" s="1057"/>
      <c r="DXQ1" s="1057"/>
      <c r="DXR1" s="1057"/>
      <c r="DXS1" s="1057"/>
      <c r="DXT1" s="1057"/>
      <c r="DXU1" s="1057"/>
      <c r="DXV1" s="1057"/>
      <c r="DXW1" s="1057"/>
      <c r="DXX1" s="1057"/>
      <c r="DXY1" s="1057"/>
      <c r="DXZ1" s="1057"/>
      <c r="DYA1" s="1057"/>
      <c r="DYB1" s="1057"/>
      <c r="DYC1" s="1057"/>
      <c r="DYD1" s="1057"/>
      <c r="DYE1" s="1057"/>
      <c r="DYF1" s="1057"/>
      <c r="DYG1" s="1057"/>
      <c r="DYH1" s="1057"/>
      <c r="DYI1" s="1057"/>
      <c r="DYJ1" s="1057"/>
      <c r="DYK1" s="1057"/>
      <c r="DYL1" s="1057"/>
      <c r="DYM1" s="1057"/>
      <c r="DYN1" s="1057"/>
      <c r="DYO1" s="1057"/>
      <c r="DYP1" s="1057"/>
      <c r="DYQ1" s="1057"/>
      <c r="DYR1" s="1057"/>
      <c r="DYS1" s="1057"/>
      <c r="DYT1" s="1057"/>
      <c r="DYU1" s="1057"/>
      <c r="DYV1" s="1057"/>
      <c r="DYW1" s="1057"/>
      <c r="DYX1" s="1057"/>
      <c r="DYY1" s="1057"/>
      <c r="DYZ1" s="1057"/>
      <c r="DZA1" s="1057"/>
      <c r="DZB1" s="1057"/>
      <c r="DZC1" s="1057"/>
      <c r="DZD1" s="1057"/>
      <c r="DZE1" s="1057"/>
      <c r="DZF1" s="1057"/>
      <c r="DZG1" s="1057"/>
      <c r="DZH1" s="1057"/>
      <c r="DZI1" s="1057"/>
      <c r="DZJ1" s="1057"/>
      <c r="DZK1" s="1057"/>
      <c r="DZL1" s="1057"/>
      <c r="DZM1" s="1057"/>
      <c r="DZN1" s="1057"/>
      <c r="DZO1" s="1057"/>
      <c r="DZP1" s="1057"/>
      <c r="DZQ1" s="1057"/>
      <c r="DZR1" s="1057"/>
      <c r="DZS1" s="1057"/>
      <c r="DZT1" s="1057"/>
      <c r="DZU1" s="1057"/>
      <c r="DZV1" s="1057"/>
      <c r="DZW1" s="1057"/>
      <c r="DZX1" s="1057"/>
      <c r="DZY1" s="1057"/>
      <c r="DZZ1" s="1057"/>
      <c r="EAA1" s="1057"/>
      <c r="EAB1" s="1057"/>
      <c r="EAC1" s="1057"/>
      <c r="EAD1" s="1057"/>
      <c r="EAE1" s="1057"/>
      <c r="EAF1" s="1057"/>
      <c r="EAG1" s="1057"/>
      <c r="EAH1" s="1057"/>
      <c r="EAI1" s="1057"/>
      <c r="EAJ1" s="1057"/>
      <c r="EAK1" s="1057"/>
      <c r="EAL1" s="1057"/>
      <c r="EAM1" s="1057"/>
      <c r="EAN1" s="1057"/>
      <c r="EAO1" s="1057"/>
      <c r="EAP1" s="1057"/>
      <c r="EAQ1" s="1057"/>
      <c r="EAR1" s="1057"/>
      <c r="EAS1" s="1057"/>
      <c r="EAT1" s="1057"/>
      <c r="EAU1" s="1057"/>
      <c r="EAV1" s="1057"/>
      <c r="EAW1" s="1057"/>
      <c r="EAX1" s="1057"/>
      <c r="EAY1" s="1057"/>
      <c r="EAZ1" s="1057"/>
      <c r="EBA1" s="1057"/>
      <c r="EBB1" s="1057"/>
      <c r="EBC1" s="1057"/>
      <c r="EBD1" s="1057"/>
      <c r="EBE1" s="1057"/>
      <c r="EBF1" s="1057"/>
      <c r="EBG1" s="1057"/>
      <c r="EBH1" s="1057"/>
      <c r="EBI1" s="1057"/>
      <c r="EBJ1" s="1057"/>
      <c r="EBK1" s="1057"/>
      <c r="EBL1" s="1057"/>
      <c r="EBM1" s="1057"/>
      <c r="EBN1" s="1057"/>
      <c r="EBO1" s="1057"/>
      <c r="EBP1" s="1057"/>
      <c r="EBQ1" s="1057"/>
      <c r="EBR1" s="1057"/>
      <c r="EBS1" s="1057"/>
      <c r="EBT1" s="1057"/>
      <c r="EBU1" s="1057"/>
      <c r="EBV1" s="1057"/>
      <c r="EBW1" s="1057"/>
      <c r="EBX1" s="1057"/>
      <c r="EBY1" s="1057"/>
      <c r="EBZ1" s="1057"/>
      <c r="ECA1" s="1057"/>
      <c r="ECB1" s="1057"/>
      <c r="ECC1" s="1057"/>
      <c r="ECD1" s="1057"/>
      <c r="ECE1" s="1057"/>
      <c r="ECF1" s="1057"/>
      <c r="ECG1" s="1057"/>
      <c r="ECH1" s="1057"/>
      <c r="ECI1" s="1057"/>
      <c r="ECJ1" s="1057"/>
      <c r="ECK1" s="1057"/>
      <c r="ECL1" s="1057"/>
      <c r="ECM1" s="1057"/>
      <c r="ECN1" s="1057"/>
      <c r="ECO1" s="1057"/>
      <c r="ECP1" s="1057"/>
      <c r="ECQ1" s="1057"/>
      <c r="ECR1" s="1057"/>
      <c r="ECS1" s="1057"/>
      <c r="ECT1" s="1057"/>
      <c r="ECU1" s="1057"/>
      <c r="ECV1" s="1057"/>
      <c r="ECW1" s="1057"/>
      <c r="ECX1" s="1057"/>
      <c r="ECY1" s="1057"/>
      <c r="ECZ1" s="1057"/>
      <c r="EDA1" s="1057"/>
      <c r="EDB1" s="1057"/>
      <c r="EDC1" s="1057"/>
      <c r="EDD1" s="1057"/>
      <c r="EDE1" s="1057"/>
      <c r="EDF1" s="1057"/>
      <c r="EDG1" s="1057"/>
      <c r="EDH1" s="1057"/>
      <c r="EDI1" s="1057"/>
      <c r="EDJ1" s="1057"/>
      <c r="EDK1" s="1057"/>
      <c r="EDL1" s="1057"/>
      <c r="EDM1" s="1057"/>
      <c r="EDN1" s="1057"/>
      <c r="EDO1" s="1057"/>
      <c r="EDP1" s="1057"/>
      <c r="EDQ1" s="1057"/>
      <c r="EDR1" s="1057"/>
      <c r="EDS1" s="1057"/>
      <c r="EDT1" s="1057"/>
      <c r="EDU1" s="1057"/>
      <c r="EDV1" s="1057"/>
      <c r="EDW1" s="1057"/>
      <c r="EDX1" s="1057"/>
      <c r="EDY1" s="1057"/>
      <c r="EDZ1" s="1057"/>
      <c r="EEA1" s="1057"/>
      <c r="EEB1" s="1057"/>
      <c r="EEC1" s="1057"/>
      <c r="EED1" s="1057"/>
      <c r="EEE1" s="1057"/>
      <c r="EEF1" s="1057"/>
      <c r="EEG1" s="1057"/>
      <c r="EEH1" s="1057"/>
      <c r="EEI1" s="1057"/>
      <c r="EEJ1" s="1057"/>
      <c r="EEK1" s="1057"/>
      <c r="EEL1" s="1057"/>
      <c r="EEM1" s="1057"/>
      <c r="EEN1" s="1057"/>
      <c r="EEO1" s="1057"/>
      <c r="EEP1" s="1057"/>
      <c r="EEQ1" s="1057"/>
      <c r="EER1" s="1057"/>
      <c r="EES1" s="1057"/>
      <c r="EET1" s="1057"/>
      <c r="EEU1" s="1057"/>
      <c r="EEV1" s="1057"/>
      <c r="EEW1" s="1057"/>
      <c r="EEX1" s="1057"/>
      <c r="EEY1" s="1057"/>
      <c r="EEZ1" s="1057"/>
      <c r="EFA1" s="1057"/>
      <c r="EFB1" s="1057"/>
      <c r="EFC1" s="1057"/>
      <c r="EFD1" s="1057"/>
      <c r="EFE1" s="1057"/>
      <c r="EFF1" s="1057"/>
      <c r="EFG1" s="1057"/>
      <c r="EFH1" s="1057"/>
      <c r="EFI1" s="1057"/>
      <c r="EFJ1" s="1057"/>
      <c r="EFK1" s="1057"/>
      <c r="EFL1" s="1057"/>
      <c r="EFM1" s="1057"/>
      <c r="EFN1" s="1057"/>
      <c r="EFO1" s="1057"/>
      <c r="EFP1" s="1057"/>
      <c r="EFQ1" s="1057"/>
      <c r="EFR1" s="1057"/>
      <c r="EFS1" s="1057"/>
      <c r="EFT1" s="1057"/>
      <c r="EFU1" s="1057"/>
      <c r="EFV1" s="1057"/>
      <c r="EFW1" s="1057"/>
      <c r="EFX1" s="1057"/>
      <c r="EFY1" s="1057"/>
      <c r="EFZ1" s="1057"/>
      <c r="EGA1" s="1057"/>
      <c r="EGB1" s="1057"/>
      <c r="EGC1" s="1057"/>
      <c r="EGD1" s="1057"/>
      <c r="EGE1" s="1057"/>
      <c r="EGF1" s="1057"/>
      <c r="EGG1" s="1057"/>
      <c r="EGH1" s="1057"/>
      <c r="EGI1" s="1057"/>
      <c r="EGJ1" s="1057"/>
      <c r="EGK1" s="1057"/>
      <c r="EGL1" s="1057"/>
      <c r="EGM1" s="1057"/>
      <c r="EGN1" s="1057"/>
      <c r="EGO1" s="1057"/>
      <c r="EGP1" s="1057"/>
      <c r="EGQ1" s="1057"/>
      <c r="EGR1" s="1057"/>
      <c r="EGS1" s="1057"/>
      <c r="EGT1" s="1057"/>
      <c r="EGU1" s="1057"/>
      <c r="EGV1" s="1057"/>
      <c r="EGW1" s="1057"/>
      <c r="EGX1" s="1057"/>
      <c r="EGY1" s="1057"/>
      <c r="EGZ1" s="1057"/>
      <c r="EHA1" s="1057"/>
      <c r="EHB1" s="1057"/>
      <c r="EHC1" s="1057"/>
      <c r="EHD1" s="1057"/>
      <c r="EHE1" s="1057"/>
      <c r="EHF1" s="1057"/>
      <c r="EHG1" s="1057"/>
      <c r="EHH1" s="1057"/>
      <c r="EHI1" s="1057"/>
      <c r="EHJ1" s="1057"/>
      <c r="EHK1" s="1057"/>
      <c r="EHL1" s="1057"/>
      <c r="EHM1" s="1057"/>
      <c r="EHN1" s="1057"/>
      <c r="EHO1" s="1057"/>
      <c r="EHP1" s="1057"/>
      <c r="EHQ1" s="1057"/>
      <c r="EHR1" s="1057"/>
      <c r="EHS1" s="1057"/>
      <c r="EHT1" s="1057"/>
      <c r="EHU1" s="1057"/>
      <c r="EHV1" s="1057"/>
      <c r="EHW1" s="1057"/>
      <c r="EHX1" s="1057"/>
      <c r="EHY1" s="1057"/>
      <c r="EHZ1" s="1057"/>
      <c r="EIA1" s="1057"/>
      <c r="EIB1" s="1057"/>
      <c r="EIC1" s="1057"/>
      <c r="EID1" s="1057"/>
      <c r="EIE1" s="1057"/>
      <c r="EIF1" s="1057"/>
      <c r="EIG1" s="1057"/>
      <c r="EIH1" s="1057"/>
      <c r="EII1" s="1057"/>
      <c r="EIJ1" s="1057"/>
      <c r="EIK1" s="1057"/>
      <c r="EIL1" s="1057"/>
      <c r="EIM1" s="1057"/>
      <c r="EIN1" s="1057"/>
      <c r="EIO1" s="1057"/>
      <c r="EIP1" s="1057"/>
      <c r="EIQ1" s="1057"/>
      <c r="EIR1" s="1057"/>
      <c r="EIS1" s="1057"/>
      <c r="EIT1" s="1057"/>
      <c r="EIU1" s="1057"/>
      <c r="EIV1" s="1057"/>
      <c r="EIW1" s="1057"/>
      <c r="EIX1" s="1057"/>
      <c r="EIY1" s="1057"/>
      <c r="EIZ1" s="1057"/>
      <c r="EJA1" s="1057"/>
      <c r="EJB1" s="1057"/>
      <c r="EJC1" s="1057"/>
      <c r="EJD1" s="1057"/>
      <c r="EJE1" s="1057"/>
      <c r="EJF1" s="1057"/>
      <c r="EJG1" s="1057"/>
      <c r="EJH1" s="1057"/>
      <c r="EJI1" s="1057"/>
      <c r="EJJ1" s="1057"/>
      <c r="EJK1" s="1057"/>
      <c r="EJL1" s="1057"/>
      <c r="EJM1" s="1057"/>
      <c r="EJN1" s="1057"/>
      <c r="EJO1" s="1057"/>
      <c r="EJP1" s="1057"/>
      <c r="EJQ1" s="1057"/>
      <c r="EJR1" s="1057"/>
      <c r="EJS1" s="1057"/>
      <c r="EJT1" s="1057"/>
      <c r="EJU1" s="1057"/>
      <c r="EJV1" s="1057"/>
      <c r="EJW1" s="1057"/>
      <c r="EJX1" s="1057"/>
      <c r="EJY1" s="1057"/>
      <c r="EJZ1" s="1057"/>
      <c r="EKA1" s="1057"/>
      <c r="EKB1" s="1057"/>
      <c r="EKC1" s="1057"/>
      <c r="EKD1" s="1057"/>
      <c r="EKE1" s="1057"/>
      <c r="EKF1" s="1057"/>
      <c r="EKG1" s="1057"/>
      <c r="EKH1" s="1057"/>
      <c r="EKI1" s="1057"/>
      <c r="EKJ1" s="1057"/>
      <c r="EKK1" s="1057"/>
      <c r="EKL1" s="1057"/>
      <c r="EKM1" s="1057"/>
      <c r="EKN1" s="1057"/>
      <c r="EKO1" s="1057"/>
      <c r="EKP1" s="1057"/>
      <c r="EKQ1" s="1057"/>
      <c r="EKR1" s="1057"/>
      <c r="EKS1" s="1057"/>
      <c r="EKT1" s="1057"/>
      <c r="EKU1" s="1057"/>
      <c r="EKV1" s="1057"/>
      <c r="EKW1" s="1057"/>
      <c r="EKX1" s="1057"/>
      <c r="EKY1" s="1057"/>
      <c r="EKZ1" s="1057"/>
      <c r="ELA1" s="1057"/>
      <c r="ELB1" s="1057"/>
      <c r="ELC1" s="1057"/>
      <c r="ELD1" s="1057"/>
      <c r="ELE1" s="1057"/>
      <c r="ELF1" s="1057"/>
      <c r="ELG1" s="1057"/>
      <c r="ELH1" s="1057"/>
      <c r="ELI1" s="1057"/>
      <c r="ELJ1" s="1057"/>
      <c r="ELK1" s="1057"/>
      <c r="ELL1" s="1057"/>
      <c r="ELM1" s="1057"/>
      <c r="ELN1" s="1057"/>
      <c r="ELO1" s="1057"/>
      <c r="ELP1" s="1057"/>
      <c r="ELQ1" s="1057"/>
      <c r="ELR1" s="1057"/>
      <c r="ELS1" s="1057"/>
      <c r="ELT1" s="1057"/>
      <c r="ELU1" s="1057"/>
      <c r="ELV1" s="1057"/>
      <c r="ELW1" s="1057"/>
      <c r="ELX1" s="1057"/>
      <c r="ELY1" s="1057"/>
      <c r="ELZ1" s="1057"/>
      <c r="EMA1" s="1057"/>
      <c r="EMB1" s="1057"/>
      <c r="EMC1" s="1057"/>
      <c r="EMD1" s="1057"/>
      <c r="EME1" s="1057"/>
      <c r="EMF1" s="1057"/>
      <c r="EMG1" s="1057"/>
      <c r="EMH1" s="1057"/>
      <c r="EMI1" s="1057"/>
      <c r="EMJ1" s="1057"/>
      <c r="EMK1" s="1057"/>
      <c r="EML1" s="1057"/>
      <c r="EMM1" s="1057"/>
      <c r="EMN1" s="1057"/>
      <c r="EMO1" s="1057"/>
      <c r="EMP1" s="1057"/>
      <c r="EMQ1" s="1057"/>
      <c r="EMR1" s="1057"/>
      <c r="EMS1" s="1057"/>
      <c r="EMT1" s="1057"/>
      <c r="EMU1" s="1057"/>
      <c r="EMV1" s="1057"/>
      <c r="EMW1" s="1057"/>
      <c r="EMX1" s="1057"/>
      <c r="EMY1" s="1057"/>
      <c r="EMZ1" s="1057"/>
      <c r="ENA1" s="1057"/>
      <c r="ENB1" s="1057"/>
      <c r="ENC1" s="1057"/>
      <c r="END1" s="1057"/>
      <c r="ENE1" s="1057"/>
      <c r="ENF1" s="1057"/>
      <c r="ENG1" s="1057"/>
      <c r="ENH1" s="1057"/>
      <c r="ENI1" s="1057"/>
      <c r="ENJ1" s="1057"/>
      <c r="ENK1" s="1057"/>
      <c r="ENL1" s="1057"/>
      <c r="ENM1" s="1057"/>
      <c r="ENN1" s="1057"/>
      <c r="ENO1" s="1057"/>
      <c r="ENP1" s="1057"/>
      <c r="ENQ1" s="1057"/>
      <c r="ENR1" s="1057"/>
      <c r="ENS1" s="1057"/>
      <c r="ENT1" s="1057"/>
      <c r="ENU1" s="1057"/>
      <c r="ENV1" s="1057"/>
      <c r="ENW1" s="1057"/>
      <c r="ENX1" s="1057"/>
      <c r="ENY1" s="1057"/>
      <c r="ENZ1" s="1057"/>
      <c r="EOA1" s="1057"/>
      <c r="EOB1" s="1057"/>
      <c r="EOC1" s="1057"/>
      <c r="EOD1" s="1057"/>
      <c r="EOE1" s="1057"/>
      <c r="EOF1" s="1057"/>
      <c r="EOG1" s="1057"/>
      <c r="EOH1" s="1057"/>
      <c r="EOI1" s="1057"/>
      <c r="EOJ1" s="1057"/>
      <c r="EOK1" s="1057"/>
      <c r="EOL1" s="1057"/>
      <c r="EOM1" s="1057"/>
      <c r="EON1" s="1057"/>
      <c r="EOO1" s="1057"/>
      <c r="EOP1" s="1057"/>
      <c r="EOQ1" s="1057"/>
      <c r="EOR1" s="1057"/>
      <c r="EOS1" s="1057"/>
      <c r="EOT1" s="1057"/>
      <c r="EOU1" s="1057"/>
      <c r="EOV1" s="1057"/>
      <c r="EOW1" s="1057"/>
      <c r="EOX1" s="1057"/>
      <c r="EOY1" s="1057"/>
      <c r="EOZ1" s="1057"/>
      <c r="EPA1" s="1057"/>
      <c r="EPB1" s="1057"/>
      <c r="EPC1" s="1057"/>
      <c r="EPD1" s="1057"/>
      <c r="EPE1" s="1057"/>
      <c r="EPF1" s="1057"/>
      <c r="EPG1" s="1057"/>
      <c r="EPH1" s="1057"/>
      <c r="EPI1" s="1057"/>
      <c r="EPJ1" s="1057"/>
      <c r="EPK1" s="1057"/>
      <c r="EPL1" s="1057"/>
      <c r="EPM1" s="1057"/>
      <c r="EPN1" s="1057"/>
      <c r="EPO1" s="1057"/>
      <c r="EPP1" s="1057"/>
      <c r="EPQ1" s="1057"/>
      <c r="EPR1" s="1057"/>
      <c r="EPS1" s="1057"/>
      <c r="EPT1" s="1057"/>
      <c r="EPU1" s="1057"/>
      <c r="EPV1" s="1057"/>
      <c r="EPW1" s="1057"/>
      <c r="EPX1" s="1057"/>
      <c r="EPY1" s="1057"/>
      <c r="EPZ1" s="1057"/>
      <c r="EQA1" s="1057"/>
      <c r="EQB1" s="1057"/>
      <c r="EQC1" s="1057"/>
      <c r="EQD1" s="1057"/>
      <c r="EQE1" s="1057"/>
      <c r="EQF1" s="1057"/>
      <c r="EQG1" s="1057"/>
      <c r="EQH1" s="1057"/>
      <c r="EQI1" s="1057"/>
      <c r="EQJ1" s="1057"/>
      <c r="EQK1" s="1057"/>
      <c r="EQL1" s="1057"/>
      <c r="EQM1" s="1057"/>
      <c r="EQN1" s="1057"/>
      <c r="EQO1" s="1057"/>
      <c r="EQP1" s="1057"/>
      <c r="EQQ1" s="1057"/>
      <c r="EQR1" s="1057"/>
      <c r="EQS1" s="1057"/>
      <c r="EQT1" s="1057"/>
      <c r="EQU1" s="1057"/>
      <c r="EQV1" s="1057"/>
      <c r="EQW1" s="1057"/>
      <c r="EQX1" s="1057"/>
      <c r="EQY1" s="1057"/>
      <c r="EQZ1" s="1057"/>
      <c r="ERA1" s="1057"/>
      <c r="ERB1" s="1057"/>
      <c r="ERC1" s="1057"/>
      <c r="ERD1" s="1057"/>
      <c r="ERE1" s="1057"/>
      <c r="ERF1" s="1057"/>
      <c r="ERG1" s="1057"/>
      <c r="ERH1" s="1057"/>
      <c r="ERI1" s="1057"/>
      <c r="ERJ1" s="1057"/>
      <c r="ERK1" s="1057"/>
      <c r="ERL1" s="1057"/>
      <c r="ERM1" s="1057"/>
      <c r="ERN1" s="1057"/>
      <c r="ERO1" s="1057"/>
      <c r="ERP1" s="1057"/>
      <c r="ERQ1" s="1057"/>
      <c r="ERR1" s="1057"/>
      <c r="ERS1" s="1057"/>
      <c r="ERT1" s="1057"/>
      <c r="ERU1" s="1057"/>
      <c r="ERV1" s="1057"/>
      <c r="ERW1" s="1057"/>
      <c r="ERX1" s="1057"/>
      <c r="ERY1" s="1057"/>
      <c r="ERZ1" s="1057"/>
      <c r="ESA1" s="1057"/>
      <c r="ESB1" s="1057"/>
      <c r="ESC1" s="1057"/>
      <c r="ESD1" s="1057"/>
      <c r="ESE1" s="1057"/>
      <c r="ESF1" s="1057"/>
      <c r="ESG1" s="1057"/>
      <c r="ESH1" s="1057"/>
      <c r="ESI1" s="1057"/>
      <c r="ESJ1" s="1057"/>
      <c r="ESK1" s="1057"/>
      <c r="ESL1" s="1057"/>
      <c r="ESM1" s="1057"/>
      <c r="ESN1" s="1057"/>
      <c r="ESO1" s="1057"/>
      <c r="ESP1" s="1057"/>
      <c r="ESQ1" s="1057"/>
      <c r="ESR1" s="1057"/>
      <c r="ESS1" s="1057"/>
      <c r="EST1" s="1057"/>
      <c r="ESU1" s="1057"/>
      <c r="ESV1" s="1057"/>
      <c r="ESW1" s="1057"/>
      <c r="ESX1" s="1057"/>
      <c r="ESY1" s="1057"/>
      <c r="ESZ1" s="1057"/>
      <c r="ETA1" s="1057"/>
      <c r="ETB1" s="1057"/>
      <c r="ETC1" s="1057"/>
      <c r="ETD1" s="1057"/>
      <c r="ETE1" s="1057"/>
      <c r="ETF1" s="1057"/>
      <c r="ETG1" s="1057"/>
      <c r="ETH1" s="1057"/>
      <c r="ETI1" s="1057"/>
      <c r="ETJ1" s="1057"/>
      <c r="ETK1" s="1057"/>
      <c r="ETL1" s="1057"/>
      <c r="ETM1" s="1057"/>
      <c r="ETN1" s="1057"/>
      <c r="ETO1" s="1057"/>
      <c r="ETP1" s="1057"/>
      <c r="ETQ1" s="1057"/>
      <c r="ETR1" s="1057"/>
      <c r="ETS1" s="1057"/>
      <c r="ETT1" s="1057"/>
      <c r="ETU1" s="1057"/>
      <c r="ETV1" s="1057"/>
      <c r="ETW1" s="1057"/>
      <c r="ETX1" s="1057"/>
      <c r="ETY1" s="1057"/>
      <c r="ETZ1" s="1057"/>
      <c r="EUA1" s="1057"/>
      <c r="EUB1" s="1057"/>
      <c r="EUC1" s="1057"/>
      <c r="EUD1" s="1057"/>
      <c r="EUE1" s="1057"/>
      <c r="EUF1" s="1057"/>
      <c r="EUG1" s="1057"/>
      <c r="EUH1" s="1057"/>
      <c r="EUI1" s="1057"/>
      <c r="EUJ1" s="1057"/>
      <c r="EUK1" s="1057"/>
      <c r="EUL1" s="1057"/>
      <c r="EUM1" s="1057"/>
      <c r="EUN1" s="1057"/>
      <c r="EUO1" s="1057"/>
      <c r="EUP1" s="1057"/>
      <c r="EUQ1" s="1057"/>
      <c r="EUR1" s="1057"/>
      <c r="EUS1" s="1057"/>
      <c r="EUT1" s="1057"/>
      <c r="EUU1" s="1057"/>
      <c r="EUV1" s="1057"/>
      <c r="EUW1" s="1057"/>
      <c r="EUX1" s="1057"/>
      <c r="EUY1" s="1057"/>
      <c r="EUZ1" s="1057"/>
      <c r="EVA1" s="1057"/>
      <c r="EVB1" s="1057"/>
      <c r="EVC1" s="1057"/>
      <c r="EVD1" s="1057"/>
      <c r="EVE1" s="1057"/>
      <c r="EVF1" s="1057"/>
      <c r="EVG1" s="1057"/>
      <c r="EVH1" s="1057"/>
      <c r="EVI1" s="1057"/>
      <c r="EVJ1" s="1057"/>
      <c r="EVK1" s="1057"/>
      <c r="EVL1" s="1057"/>
      <c r="EVM1" s="1057"/>
      <c r="EVN1" s="1057"/>
      <c r="EVO1" s="1057"/>
      <c r="EVP1" s="1057"/>
      <c r="EVQ1" s="1057"/>
      <c r="EVR1" s="1057"/>
      <c r="EVS1" s="1057"/>
      <c r="EVT1" s="1057"/>
      <c r="EVU1" s="1057"/>
      <c r="EVV1" s="1057"/>
      <c r="EVW1" s="1057"/>
      <c r="EVX1" s="1057"/>
      <c r="EVY1" s="1057"/>
      <c r="EVZ1" s="1057"/>
      <c r="EWA1" s="1057"/>
      <c r="EWB1" s="1057"/>
      <c r="EWC1" s="1057"/>
      <c r="EWD1" s="1057"/>
      <c r="EWE1" s="1057"/>
      <c r="EWF1" s="1057"/>
      <c r="EWG1" s="1057"/>
      <c r="EWH1" s="1057"/>
      <c r="EWI1" s="1057"/>
      <c r="EWJ1" s="1057"/>
      <c r="EWK1" s="1057"/>
      <c r="EWL1" s="1057"/>
      <c r="EWM1" s="1057"/>
      <c r="EWN1" s="1057"/>
      <c r="EWO1" s="1057"/>
      <c r="EWP1" s="1057"/>
      <c r="EWQ1" s="1057"/>
      <c r="EWR1" s="1057"/>
      <c r="EWS1" s="1057"/>
      <c r="EWT1" s="1057"/>
      <c r="EWU1" s="1057"/>
      <c r="EWV1" s="1057"/>
      <c r="EWW1" s="1057"/>
      <c r="EWX1" s="1057"/>
      <c r="EWY1" s="1057"/>
      <c r="EWZ1" s="1057"/>
      <c r="EXA1" s="1057"/>
      <c r="EXB1" s="1057"/>
      <c r="EXC1" s="1057"/>
      <c r="EXD1" s="1057"/>
      <c r="EXE1" s="1057"/>
      <c r="EXF1" s="1057"/>
      <c r="EXG1" s="1057"/>
      <c r="EXH1" s="1057"/>
      <c r="EXI1" s="1057"/>
      <c r="EXJ1" s="1057"/>
      <c r="EXK1" s="1057"/>
      <c r="EXL1" s="1057"/>
      <c r="EXM1" s="1057"/>
      <c r="EXN1" s="1057"/>
      <c r="EXO1" s="1057"/>
      <c r="EXP1" s="1057"/>
      <c r="EXQ1" s="1057"/>
      <c r="EXR1" s="1057"/>
      <c r="EXS1" s="1057"/>
      <c r="EXT1" s="1057"/>
      <c r="EXU1" s="1057"/>
      <c r="EXV1" s="1057"/>
      <c r="EXW1" s="1057"/>
      <c r="EXX1" s="1057"/>
      <c r="EXY1" s="1057"/>
      <c r="EXZ1" s="1057"/>
      <c r="EYA1" s="1057"/>
      <c r="EYB1" s="1057"/>
      <c r="EYC1" s="1057"/>
      <c r="EYD1" s="1057"/>
      <c r="EYE1" s="1057"/>
      <c r="EYF1" s="1057"/>
      <c r="EYG1" s="1057"/>
      <c r="EYH1" s="1057"/>
      <c r="EYI1" s="1057"/>
      <c r="EYJ1" s="1057"/>
      <c r="EYK1" s="1057"/>
      <c r="EYL1" s="1057"/>
      <c r="EYM1" s="1057"/>
      <c r="EYN1" s="1057"/>
      <c r="EYO1" s="1057"/>
      <c r="EYP1" s="1057"/>
      <c r="EYQ1" s="1057"/>
      <c r="EYR1" s="1057"/>
      <c r="EYS1" s="1057"/>
      <c r="EYT1" s="1057"/>
      <c r="EYU1" s="1057"/>
      <c r="EYV1" s="1057"/>
      <c r="EYW1" s="1057"/>
      <c r="EYX1" s="1057"/>
      <c r="EYY1" s="1057"/>
      <c r="EYZ1" s="1057"/>
      <c r="EZA1" s="1057"/>
      <c r="EZB1" s="1057"/>
      <c r="EZC1" s="1057"/>
      <c r="EZD1" s="1057"/>
      <c r="EZE1" s="1057"/>
      <c r="EZF1" s="1057"/>
      <c r="EZG1" s="1057"/>
      <c r="EZH1" s="1057"/>
      <c r="EZI1" s="1057"/>
      <c r="EZJ1" s="1057"/>
      <c r="EZK1" s="1057"/>
      <c r="EZL1" s="1057"/>
      <c r="EZM1" s="1057"/>
      <c r="EZN1" s="1057"/>
      <c r="EZO1" s="1057"/>
      <c r="EZP1" s="1057"/>
      <c r="EZQ1" s="1057"/>
      <c r="EZR1" s="1057"/>
      <c r="EZS1" s="1057"/>
      <c r="EZT1" s="1057"/>
      <c r="EZU1" s="1057"/>
      <c r="EZV1" s="1057"/>
      <c r="EZW1" s="1057"/>
      <c r="EZX1" s="1057"/>
      <c r="EZY1" s="1057"/>
      <c r="EZZ1" s="1057"/>
      <c r="FAA1" s="1057"/>
      <c r="FAB1" s="1057"/>
      <c r="FAC1" s="1057"/>
      <c r="FAD1" s="1057"/>
      <c r="FAE1" s="1057"/>
      <c r="FAF1" s="1057"/>
      <c r="FAG1" s="1057"/>
      <c r="FAH1" s="1057"/>
      <c r="FAI1" s="1057"/>
      <c r="FAJ1" s="1057"/>
      <c r="FAK1" s="1057"/>
      <c r="FAL1" s="1057"/>
      <c r="FAM1" s="1057"/>
      <c r="FAN1" s="1057"/>
      <c r="FAO1" s="1057"/>
      <c r="FAP1" s="1057"/>
      <c r="FAQ1" s="1057"/>
      <c r="FAR1" s="1057"/>
      <c r="FAS1" s="1057"/>
      <c r="FAT1" s="1057"/>
      <c r="FAU1" s="1057"/>
      <c r="FAV1" s="1057"/>
      <c r="FAW1" s="1057"/>
      <c r="FAX1" s="1057"/>
      <c r="FAY1" s="1057"/>
      <c r="FAZ1" s="1057"/>
      <c r="FBA1" s="1057"/>
      <c r="FBB1" s="1057"/>
      <c r="FBC1" s="1057"/>
      <c r="FBD1" s="1057"/>
      <c r="FBE1" s="1057"/>
      <c r="FBF1" s="1057"/>
      <c r="FBG1" s="1057"/>
      <c r="FBH1" s="1057"/>
      <c r="FBI1" s="1057"/>
      <c r="FBJ1" s="1057"/>
      <c r="FBK1" s="1057"/>
      <c r="FBL1" s="1057"/>
      <c r="FBM1" s="1057"/>
      <c r="FBN1" s="1057"/>
      <c r="FBO1" s="1057"/>
      <c r="FBP1" s="1057"/>
      <c r="FBQ1" s="1057"/>
      <c r="FBR1" s="1057"/>
      <c r="FBS1" s="1057"/>
      <c r="FBT1" s="1057"/>
      <c r="FBU1" s="1057"/>
      <c r="FBV1" s="1057"/>
      <c r="FBW1" s="1057"/>
      <c r="FBX1" s="1057"/>
      <c r="FBY1" s="1057"/>
      <c r="FBZ1" s="1057"/>
      <c r="FCA1" s="1057"/>
      <c r="FCB1" s="1057"/>
      <c r="FCC1" s="1057"/>
      <c r="FCD1" s="1057"/>
      <c r="FCE1" s="1057"/>
      <c r="FCF1" s="1057"/>
      <c r="FCG1" s="1057"/>
      <c r="FCH1" s="1057"/>
      <c r="FCI1" s="1057"/>
      <c r="FCJ1" s="1057"/>
      <c r="FCK1" s="1057"/>
      <c r="FCL1" s="1057"/>
      <c r="FCM1" s="1057"/>
      <c r="FCN1" s="1057"/>
      <c r="FCO1" s="1057"/>
      <c r="FCP1" s="1057"/>
      <c r="FCQ1" s="1057"/>
      <c r="FCR1" s="1057"/>
      <c r="FCS1" s="1057"/>
      <c r="FCT1" s="1057"/>
      <c r="FCU1" s="1057"/>
      <c r="FCV1" s="1057"/>
      <c r="FCW1" s="1057"/>
      <c r="FCX1" s="1057"/>
      <c r="FCY1" s="1057"/>
      <c r="FCZ1" s="1057"/>
      <c r="FDA1" s="1057"/>
      <c r="FDB1" s="1057"/>
      <c r="FDC1" s="1057"/>
      <c r="FDD1" s="1057"/>
      <c r="FDE1" s="1057"/>
      <c r="FDF1" s="1057"/>
      <c r="FDG1" s="1057"/>
      <c r="FDH1" s="1057"/>
      <c r="FDI1" s="1057"/>
      <c r="FDJ1" s="1057"/>
      <c r="FDK1" s="1057"/>
      <c r="FDL1" s="1057"/>
      <c r="FDM1" s="1057"/>
      <c r="FDN1" s="1057"/>
      <c r="FDO1" s="1057"/>
      <c r="FDP1" s="1057"/>
      <c r="FDQ1" s="1057"/>
      <c r="FDR1" s="1057"/>
      <c r="FDS1" s="1057"/>
      <c r="FDT1" s="1057"/>
      <c r="FDU1" s="1057"/>
      <c r="FDV1" s="1057"/>
      <c r="FDW1" s="1057"/>
      <c r="FDX1" s="1057"/>
      <c r="FDY1" s="1057"/>
      <c r="FDZ1" s="1057"/>
      <c r="FEA1" s="1057"/>
      <c r="FEB1" s="1057"/>
      <c r="FEC1" s="1057"/>
      <c r="FED1" s="1057"/>
      <c r="FEE1" s="1057"/>
      <c r="FEF1" s="1057"/>
      <c r="FEG1" s="1057"/>
      <c r="FEH1" s="1057"/>
      <c r="FEI1" s="1057"/>
      <c r="FEJ1" s="1057"/>
      <c r="FEK1" s="1057"/>
      <c r="FEL1" s="1057"/>
      <c r="FEM1" s="1057"/>
      <c r="FEN1" s="1057"/>
      <c r="FEO1" s="1057"/>
      <c r="FEP1" s="1057"/>
      <c r="FEQ1" s="1057"/>
      <c r="FER1" s="1057"/>
      <c r="FES1" s="1057"/>
      <c r="FET1" s="1057"/>
      <c r="FEU1" s="1057"/>
      <c r="FEV1" s="1057"/>
      <c r="FEW1" s="1057"/>
      <c r="FEX1" s="1057"/>
      <c r="FEY1" s="1057"/>
      <c r="FEZ1" s="1057"/>
      <c r="FFA1" s="1057"/>
      <c r="FFB1" s="1057"/>
      <c r="FFC1" s="1057"/>
      <c r="FFD1" s="1057"/>
      <c r="FFE1" s="1057"/>
      <c r="FFF1" s="1057"/>
      <c r="FFG1" s="1057"/>
      <c r="FFH1" s="1057"/>
      <c r="FFI1" s="1057"/>
      <c r="FFJ1" s="1057"/>
      <c r="FFK1" s="1057"/>
      <c r="FFL1" s="1057"/>
      <c r="FFM1" s="1057"/>
      <c r="FFN1" s="1057"/>
      <c r="FFO1" s="1057"/>
      <c r="FFP1" s="1057"/>
      <c r="FFQ1" s="1057"/>
      <c r="FFR1" s="1057"/>
      <c r="FFS1" s="1057"/>
      <c r="FFT1" s="1057"/>
      <c r="FFU1" s="1057"/>
      <c r="FFV1" s="1057"/>
      <c r="FFW1" s="1057"/>
      <c r="FFX1" s="1057"/>
      <c r="FFY1" s="1057"/>
      <c r="FFZ1" s="1057"/>
      <c r="FGA1" s="1057"/>
      <c r="FGB1" s="1057"/>
      <c r="FGC1" s="1057"/>
      <c r="FGD1" s="1057"/>
      <c r="FGE1" s="1057"/>
      <c r="FGF1" s="1057"/>
      <c r="FGG1" s="1057"/>
      <c r="FGH1" s="1057"/>
      <c r="FGI1" s="1057"/>
      <c r="FGJ1" s="1057"/>
      <c r="FGK1" s="1057"/>
      <c r="FGL1" s="1057"/>
      <c r="FGM1" s="1057"/>
      <c r="FGN1" s="1057"/>
      <c r="FGO1" s="1057"/>
      <c r="FGP1" s="1057"/>
      <c r="FGQ1" s="1057"/>
      <c r="FGR1" s="1057"/>
      <c r="FGS1" s="1057"/>
      <c r="FGT1" s="1057"/>
      <c r="FGU1" s="1057"/>
      <c r="FGV1" s="1057"/>
      <c r="FGW1" s="1057"/>
      <c r="FGX1" s="1057"/>
      <c r="FGY1" s="1057"/>
      <c r="FGZ1" s="1057"/>
      <c r="FHA1" s="1057"/>
      <c r="FHB1" s="1057"/>
      <c r="FHC1" s="1057"/>
      <c r="FHD1" s="1057"/>
      <c r="FHE1" s="1057"/>
      <c r="FHF1" s="1057"/>
      <c r="FHG1" s="1057"/>
      <c r="FHH1" s="1057"/>
      <c r="FHI1" s="1057"/>
      <c r="FHJ1" s="1057"/>
      <c r="FHK1" s="1057"/>
      <c r="FHL1" s="1057"/>
      <c r="FHM1" s="1057"/>
      <c r="FHN1" s="1057"/>
      <c r="FHO1" s="1057"/>
      <c r="FHP1" s="1057"/>
      <c r="FHQ1" s="1057"/>
      <c r="FHR1" s="1057"/>
      <c r="FHS1" s="1057"/>
      <c r="FHT1" s="1057"/>
      <c r="FHU1" s="1057"/>
      <c r="FHV1" s="1057"/>
      <c r="FHW1" s="1057"/>
      <c r="FHX1" s="1057"/>
      <c r="FHY1" s="1057"/>
      <c r="FHZ1" s="1057"/>
      <c r="FIA1" s="1057"/>
      <c r="FIB1" s="1057"/>
      <c r="FIC1" s="1057"/>
      <c r="FID1" s="1057"/>
      <c r="FIE1" s="1057"/>
      <c r="FIF1" s="1057"/>
      <c r="FIG1" s="1057"/>
      <c r="FIH1" s="1057"/>
      <c r="FII1" s="1057"/>
      <c r="FIJ1" s="1057"/>
      <c r="FIK1" s="1057"/>
      <c r="FIL1" s="1057"/>
      <c r="FIM1" s="1057"/>
      <c r="FIN1" s="1057"/>
      <c r="FIO1" s="1057"/>
      <c r="FIP1" s="1057"/>
      <c r="FIQ1" s="1057"/>
      <c r="FIR1" s="1057"/>
      <c r="FIS1" s="1057"/>
      <c r="FIT1" s="1057"/>
      <c r="FIU1" s="1057"/>
      <c r="FIV1" s="1057"/>
      <c r="FIW1" s="1057"/>
      <c r="FIX1" s="1057"/>
      <c r="FIY1" s="1057"/>
      <c r="FIZ1" s="1057"/>
      <c r="FJA1" s="1057"/>
      <c r="FJB1" s="1057"/>
      <c r="FJC1" s="1057"/>
      <c r="FJD1" s="1057"/>
      <c r="FJE1" s="1057"/>
      <c r="FJF1" s="1057"/>
      <c r="FJG1" s="1057"/>
      <c r="FJH1" s="1057"/>
      <c r="FJI1" s="1057"/>
      <c r="FJJ1" s="1057"/>
      <c r="FJK1" s="1057"/>
      <c r="FJL1" s="1057"/>
      <c r="FJM1" s="1057"/>
      <c r="FJN1" s="1057"/>
      <c r="FJO1" s="1057"/>
      <c r="FJP1" s="1057"/>
      <c r="FJQ1" s="1057"/>
      <c r="FJR1" s="1057"/>
      <c r="FJS1" s="1057"/>
      <c r="FJT1" s="1057"/>
      <c r="FJU1" s="1057"/>
      <c r="FJV1" s="1057"/>
      <c r="FJW1" s="1057"/>
      <c r="FJX1" s="1057"/>
      <c r="FJY1" s="1057"/>
      <c r="FJZ1" s="1057"/>
      <c r="FKA1" s="1057"/>
      <c r="FKB1" s="1057"/>
      <c r="FKC1" s="1057"/>
      <c r="FKD1" s="1057"/>
      <c r="FKE1" s="1057"/>
      <c r="FKF1" s="1057"/>
      <c r="FKG1" s="1057"/>
      <c r="FKH1" s="1057"/>
      <c r="FKI1" s="1057"/>
      <c r="FKJ1" s="1057"/>
      <c r="FKK1" s="1057"/>
      <c r="FKL1" s="1057"/>
      <c r="FKM1" s="1057"/>
      <c r="FKN1" s="1057"/>
      <c r="FKO1" s="1057"/>
      <c r="FKP1" s="1057"/>
      <c r="FKQ1" s="1057"/>
      <c r="FKR1" s="1057"/>
      <c r="FKS1" s="1057"/>
      <c r="FKT1" s="1057"/>
      <c r="FKU1" s="1057"/>
      <c r="FKV1" s="1057"/>
      <c r="FKW1" s="1057"/>
      <c r="FKX1" s="1057"/>
      <c r="FKY1" s="1057"/>
      <c r="FKZ1" s="1057"/>
      <c r="FLA1" s="1057"/>
      <c r="FLB1" s="1057"/>
      <c r="FLC1" s="1057"/>
      <c r="FLD1" s="1057"/>
      <c r="FLE1" s="1057"/>
      <c r="FLF1" s="1057"/>
      <c r="FLG1" s="1057"/>
      <c r="FLH1" s="1057"/>
      <c r="FLI1" s="1057"/>
      <c r="FLJ1" s="1057"/>
      <c r="FLK1" s="1057"/>
      <c r="FLL1" s="1057"/>
      <c r="FLM1" s="1057"/>
      <c r="FLN1" s="1057"/>
      <c r="FLO1" s="1057"/>
      <c r="FLP1" s="1057"/>
      <c r="FLQ1" s="1057"/>
      <c r="FLR1" s="1057"/>
      <c r="FLS1" s="1057"/>
      <c r="FLT1" s="1057"/>
      <c r="FLU1" s="1057"/>
      <c r="FLV1" s="1057"/>
      <c r="FLW1" s="1057"/>
      <c r="FLX1" s="1057"/>
      <c r="FLY1" s="1057"/>
      <c r="FLZ1" s="1057"/>
      <c r="FMA1" s="1057"/>
      <c r="FMB1" s="1057"/>
      <c r="FMC1" s="1057"/>
      <c r="FMD1" s="1057"/>
      <c r="FME1" s="1057"/>
      <c r="FMF1" s="1057"/>
      <c r="FMG1" s="1057"/>
      <c r="FMH1" s="1057"/>
      <c r="FMI1" s="1057"/>
      <c r="FMJ1" s="1057"/>
      <c r="FMK1" s="1057"/>
      <c r="FML1" s="1057"/>
      <c r="FMM1" s="1057"/>
      <c r="FMN1" s="1057"/>
      <c r="FMO1" s="1057"/>
      <c r="FMP1" s="1057"/>
      <c r="FMQ1" s="1057"/>
      <c r="FMR1" s="1057"/>
      <c r="FMS1" s="1057"/>
      <c r="FMT1" s="1057"/>
      <c r="FMU1" s="1057"/>
      <c r="FMV1" s="1057"/>
      <c r="FMW1" s="1057"/>
      <c r="FMX1" s="1057"/>
      <c r="FMY1" s="1057"/>
      <c r="FMZ1" s="1057"/>
      <c r="FNA1" s="1057"/>
      <c r="FNB1" s="1057"/>
      <c r="FNC1" s="1057"/>
      <c r="FND1" s="1057"/>
      <c r="FNE1" s="1057"/>
      <c r="FNF1" s="1057"/>
      <c r="FNG1" s="1057"/>
      <c r="FNH1" s="1057"/>
      <c r="FNI1" s="1057"/>
      <c r="FNJ1" s="1057"/>
      <c r="FNK1" s="1057"/>
      <c r="FNL1" s="1057"/>
      <c r="FNM1" s="1057"/>
      <c r="FNN1" s="1057"/>
      <c r="FNO1" s="1057"/>
      <c r="FNP1" s="1057"/>
      <c r="FNQ1" s="1057"/>
      <c r="FNR1" s="1057"/>
      <c r="FNS1" s="1057"/>
      <c r="FNT1" s="1057"/>
      <c r="FNU1" s="1057"/>
      <c r="FNV1" s="1057"/>
      <c r="FNW1" s="1057"/>
      <c r="FNX1" s="1057"/>
      <c r="FNY1" s="1057"/>
      <c r="FNZ1" s="1057"/>
      <c r="FOA1" s="1057"/>
      <c r="FOB1" s="1057"/>
      <c r="FOC1" s="1057"/>
      <c r="FOD1" s="1057"/>
      <c r="FOE1" s="1057"/>
      <c r="FOF1" s="1057"/>
      <c r="FOG1" s="1057"/>
      <c r="FOH1" s="1057"/>
      <c r="FOI1" s="1057"/>
      <c r="FOJ1" s="1057"/>
      <c r="FOK1" s="1057"/>
      <c r="FOL1" s="1057"/>
      <c r="FOM1" s="1057"/>
      <c r="FON1" s="1057"/>
      <c r="FOO1" s="1057"/>
      <c r="FOP1" s="1057"/>
      <c r="FOQ1" s="1057"/>
      <c r="FOR1" s="1057"/>
      <c r="FOS1" s="1057"/>
      <c r="FOT1" s="1057"/>
      <c r="FOU1" s="1057"/>
      <c r="FOV1" s="1057"/>
      <c r="FOW1" s="1057"/>
      <c r="FOX1" s="1057"/>
      <c r="FOY1" s="1057"/>
      <c r="FOZ1" s="1057"/>
      <c r="FPA1" s="1057"/>
      <c r="FPB1" s="1057"/>
      <c r="FPC1" s="1057"/>
      <c r="FPD1" s="1057"/>
      <c r="FPE1" s="1057"/>
      <c r="FPF1" s="1057"/>
      <c r="FPG1" s="1057"/>
      <c r="FPH1" s="1057"/>
      <c r="FPI1" s="1057"/>
      <c r="FPJ1" s="1057"/>
      <c r="FPK1" s="1057"/>
      <c r="FPL1" s="1057"/>
      <c r="FPM1" s="1057"/>
      <c r="FPN1" s="1057"/>
      <c r="FPO1" s="1057"/>
      <c r="FPP1" s="1057"/>
      <c r="FPQ1" s="1057"/>
      <c r="FPR1" s="1057"/>
      <c r="FPS1" s="1057"/>
      <c r="FPT1" s="1057"/>
      <c r="FPU1" s="1057"/>
      <c r="FPV1" s="1057"/>
      <c r="FPW1" s="1057"/>
      <c r="FPX1" s="1057"/>
      <c r="FPY1" s="1057"/>
      <c r="FPZ1" s="1057"/>
      <c r="FQA1" s="1057"/>
      <c r="FQB1" s="1057"/>
      <c r="FQC1" s="1057"/>
      <c r="FQD1" s="1057"/>
      <c r="FQE1" s="1057"/>
      <c r="FQF1" s="1057"/>
      <c r="FQG1" s="1057"/>
      <c r="FQH1" s="1057"/>
      <c r="FQI1" s="1057"/>
      <c r="FQJ1" s="1057"/>
      <c r="FQK1" s="1057"/>
      <c r="FQL1" s="1057"/>
      <c r="FQM1" s="1057"/>
      <c r="FQN1" s="1057"/>
      <c r="FQO1" s="1057"/>
      <c r="FQP1" s="1057"/>
      <c r="FQQ1" s="1057"/>
      <c r="FQR1" s="1057"/>
      <c r="FQS1" s="1057"/>
      <c r="FQT1" s="1057"/>
      <c r="FQU1" s="1057"/>
      <c r="FQV1" s="1057"/>
      <c r="FQW1" s="1057"/>
      <c r="FQX1" s="1057"/>
      <c r="FQY1" s="1057"/>
      <c r="FQZ1" s="1057"/>
      <c r="FRA1" s="1057"/>
      <c r="FRB1" s="1057"/>
      <c r="FRC1" s="1057"/>
      <c r="FRD1" s="1057"/>
      <c r="FRE1" s="1057"/>
      <c r="FRF1" s="1057"/>
      <c r="FRG1" s="1057"/>
      <c r="FRH1" s="1057"/>
      <c r="FRI1" s="1057"/>
      <c r="FRJ1" s="1057"/>
      <c r="FRK1" s="1057"/>
      <c r="FRL1" s="1057"/>
      <c r="FRM1" s="1057"/>
      <c r="FRN1" s="1057"/>
      <c r="FRO1" s="1057"/>
      <c r="FRP1" s="1057"/>
      <c r="FRQ1" s="1057"/>
      <c r="FRR1" s="1057"/>
      <c r="FRS1" s="1057"/>
      <c r="FRT1" s="1057"/>
      <c r="FRU1" s="1057"/>
      <c r="FRV1" s="1057"/>
      <c r="FRW1" s="1057"/>
      <c r="FRX1" s="1057"/>
      <c r="FRY1" s="1057"/>
      <c r="FRZ1" s="1057"/>
      <c r="FSA1" s="1057"/>
      <c r="FSB1" s="1057"/>
      <c r="FSC1" s="1057"/>
      <c r="FSD1" s="1057"/>
      <c r="FSE1" s="1057"/>
      <c r="FSF1" s="1057"/>
      <c r="FSG1" s="1057"/>
      <c r="FSH1" s="1057"/>
      <c r="FSI1" s="1057"/>
      <c r="FSJ1" s="1057"/>
      <c r="FSK1" s="1057"/>
      <c r="FSL1" s="1057"/>
      <c r="FSM1" s="1057"/>
      <c r="FSN1" s="1057"/>
      <c r="FSO1" s="1057"/>
      <c r="FSP1" s="1057"/>
      <c r="FSQ1" s="1057"/>
      <c r="FSR1" s="1057"/>
      <c r="FSS1" s="1057"/>
      <c r="FST1" s="1057"/>
      <c r="FSU1" s="1057"/>
      <c r="FSV1" s="1057"/>
      <c r="FSW1" s="1057"/>
      <c r="FSX1" s="1057"/>
      <c r="FSY1" s="1057"/>
      <c r="FSZ1" s="1057"/>
      <c r="FTA1" s="1057"/>
      <c r="FTB1" s="1057"/>
      <c r="FTC1" s="1057"/>
      <c r="FTD1" s="1057"/>
      <c r="FTE1" s="1057"/>
      <c r="FTF1" s="1057"/>
      <c r="FTG1" s="1057"/>
      <c r="FTH1" s="1057"/>
      <c r="FTI1" s="1057"/>
      <c r="FTJ1" s="1057"/>
      <c r="FTK1" s="1057"/>
      <c r="FTL1" s="1057"/>
      <c r="FTM1" s="1057"/>
      <c r="FTN1" s="1057"/>
      <c r="FTO1" s="1057"/>
      <c r="FTP1" s="1057"/>
      <c r="FTQ1" s="1057"/>
      <c r="FTR1" s="1057"/>
      <c r="FTS1" s="1057"/>
      <c r="FTT1" s="1057"/>
      <c r="FTU1" s="1057"/>
      <c r="FTV1" s="1057"/>
      <c r="FTW1" s="1057"/>
      <c r="FTX1" s="1057"/>
      <c r="FTY1" s="1057"/>
      <c r="FTZ1" s="1057"/>
      <c r="FUA1" s="1057"/>
      <c r="FUB1" s="1057"/>
      <c r="FUC1" s="1057"/>
      <c r="FUD1" s="1057"/>
      <c r="FUE1" s="1057"/>
      <c r="FUF1" s="1057"/>
      <c r="FUG1" s="1057"/>
      <c r="FUH1" s="1057"/>
      <c r="FUI1" s="1057"/>
      <c r="FUJ1" s="1057"/>
      <c r="FUK1" s="1057"/>
      <c r="FUL1" s="1057"/>
      <c r="FUM1" s="1057"/>
      <c r="FUN1" s="1057"/>
      <c r="FUO1" s="1057"/>
      <c r="FUP1" s="1057"/>
      <c r="FUQ1" s="1057"/>
      <c r="FUR1" s="1057"/>
      <c r="FUS1" s="1057"/>
      <c r="FUT1" s="1057"/>
      <c r="FUU1" s="1057"/>
      <c r="FUV1" s="1057"/>
      <c r="FUW1" s="1057"/>
      <c r="FUX1" s="1057"/>
      <c r="FUY1" s="1057"/>
      <c r="FUZ1" s="1057"/>
      <c r="FVA1" s="1057"/>
      <c r="FVB1" s="1057"/>
      <c r="FVC1" s="1057"/>
      <c r="FVD1" s="1057"/>
      <c r="FVE1" s="1057"/>
      <c r="FVF1" s="1057"/>
      <c r="FVG1" s="1057"/>
      <c r="FVH1" s="1057"/>
      <c r="FVI1" s="1057"/>
      <c r="FVJ1" s="1057"/>
      <c r="FVK1" s="1057"/>
      <c r="FVL1" s="1057"/>
      <c r="FVM1" s="1057"/>
      <c r="FVN1" s="1057"/>
      <c r="FVO1" s="1057"/>
      <c r="FVP1" s="1057"/>
      <c r="FVQ1" s="1057"/>
      <c r="FVR1" s="1057"/>
      <c r="FVS1" s="1057"/>
      <c r="FVT1" s="1057"/>
      <c r="FVU1" s="1057"/>
      <c r="FVV1" s="1057"/>
      <c r="FVW1" s="1057"/>
      <c r="FVX1" s="1057"/>
      <c r="FVY1" s="1057"/>
      <c r="FVZ1" s="1057"/>
      <c r="FWA1" s="1057"/>
      <c r="FWB1" s="1057"/>
      <c r="FWC1" s="1057"/>
      <c r="FWD1" s="1057"/>
      <c r="FWE1" s="1057"/>
      <c r="FWF1" s="1057"/>
      <c r="FWG1" s="1057"/>
      <c r="FWH1" s="1057"/>
      <c r="FWI1" s="1057"/>
      <c r="FWJ1" s="1057"/>
      <c r="FWK1" s="1057"/>
      <c r="FWL1" s="1057"/>
      <c r="FWM1" s="1057"/>
      <c r="FWN1" s="1057"/>
      <c r="FWO1" s="1057"/>
      <c r="FWP1" s="1057"/>
      <c r="FWQ1" s="1057"/>
      <c r="FWR1" s="1057"/>
      <c r="FWS1" s="1057"/>
      <c r="FWT1" s="1057"/>
      <c r="FWU1" s="1057"/>
      <c r="FWV1" s="1057"/>
      <c r="FWW1" s="1057"/>
      <c r="FWX1" s="1057"/>
      <c r="FWY1" s="1057"/>
      <c r="FWZ1" s="1057"/>
      <c r="FXA1" s="1057"/>
      <c r="FXB1" s="1057"/>
      <c r="FXC1" s="1057"/>
      <c r="FXD1" s="1057"/>
      <c r="FXE1" s="1057"/>
      <c r="FXF1" s="1057"/>
      <c r="FXG1" s="1057"/>
      <c r="FXH1" s="1057"/>
      <c r="FXI1" s="1057"/>
      <c r="FXJ1" s="1057"/>
      <c r="FXK1" s="1057"/>
      <c r="FXL1" s="1057"/>
      <c r="FXM1" s="1057"/>
      <c r="FXN1" s="1057"/>
      <c r="FXO1" s="1057"/>
      <c r="FXP1" s="1057"/>
      <c r="FXQ1" s="1057"/>
      <c r="FXR1" s="1057"/>
      <c r="FXS1" s="1057"/>
      <c r="FXT1" s="1057"/>
      <c r="FXU1" s="1057"/>
      <c r="FXV1" s="1057"/>
      <c r="FXW1" s="1057"/>
      <c r="FXX1" s="1057"/>
      <c r="FXY1" s="1057"/>
      <c r="FXZ1" s="1057"/>
      <c r="FYA1" s="1057"/>
      <c r="FYB1" s="1057"/>
      <c r="FYC1" s="1057"/>
      <c r="FYD1" s="1057"/>
      <c r="FYE1" s="1057"/>
      <c r="FYF1" s="1057"/>
      <c r="FYG1" s="1057"/>
      <c r="FYH1" s="1057"/>
      <c r="FYI1" s="1057"/>
      <c r="FYJ1" s="1057"/>
      <c r="FYK1" s="1057"/>
      <c r="FYL1" s="1057"/>
      <c r="FYM1" s="1057"/>
      <c r="FYN1" s="1057"/>
      <c r="FYO1" s="1057"/>
      <c r="FYP1" s="1057"/>
      <c r="FYQ1" s="1057"/>
      <c r="FYR1" s="1057"/>
      <c r="FYS1" s="1057"/>
      <c r="FYT1" s="1057"/>
      <c r="FYU1" s="1057"/>
      <c r="FYV1" s="1057"/>
      <c r="FYW1" s="1057"/>
      <c r="FYX1" s="1057"/>
      <c r="FYY1" s="1057"/>
      <c r="FYZ1" s="1057"/>
      <c r="FZA1" s="1057"/>
      <c r="FZB1" s="1057"/>
      <c r="FZC1" s="1057"/>
      <c r="FZD1" s="1057"/>
      <c r="FZE1" s="1057"/>
      <c r="FZF1" s="1057"/>
      <c r="FZG1" s="1057"/>
      <c r="FZH1" s="1057"/>
      <c r="FZI1" s="1057"/>
      <c r="FZJ1" s="1057"/>
      <c r="FZK1" s="1057"/>
      <c r="FZL1" s="1057"/>
      <c r="FZM1" s="1057"/>
      <c r="FZN1" s="1057"/>
      <c r="FZO1" s="1057"/>
      <c r="FZP1" s="1057"/>
      <c r="FZQ1" s="1057"/>
      <c r="FZR1" s="1057"/>
      <c r="FZS1" s="1057"/>
      <c r="FZT1" s="1057"/>
      <c r="FZU1" s="1057"/>
      <c r="FZV1" s="1057"/>
      <c r="FZW1" s="1057"/>
      <c r="FZX1" s="1057"/>
      <c r="FZY1" s="1057"/>
      <c r="FZZ1" s="1057"/>
      <c r="GAA1" s="1057"/>
      <c r="GAB1" s="1057"/>
      <c r="GAC1" s="1057"/>
      <c r="GAD1" s="1057"/>
      <c r="GAE1" s="1057"/>
      <c r="GAF1" s="1057"/>
      <c r="GAG1" s="1057"/>
      <c r="GAH1" s="1057"/>
      <c r="GAI1" s="1057"/>
      <c r="GAJ1" s="1057"/>
      <c r="GAK1" s="1057"/>
      <c r="GAL1" s="1057"/>
      <c r="GAM1" s="1057"/>
      <c r="GAN1" s="1057"/>
      <c r="GAO1" s="1057"/>
      <c r="GAP1" s="1057"/>
      <c r="GAQ1" s="1057"/>
      <c r="GAR1" s="1057"/>
      <c r="GAS1" s="1057"/>
      <c r="GAT1" s="1057"/>
      <c r="GAU1" s="1057"/>
      <c r="GAV1" s="1057"/>
      <c r="GAW1" s="1057"/>
      <c r="GAX1" s="1057"/>
      <c r="GAY1" s="1057"/>
      <c r="GAZ1" s="1057"/>
      <c r="GBA1" s="1057"/>
      <c r="GBB1" s="1057"/>
      <c r="GBC1" s="1057"/>
      <c r="GBD1" s="1057"/>
      <c r="GBE1" s="1057"/>
      <c r="GBF1" s="1057"/>
      <c r="GBG1" s="1057"/>
      <c r="GBH1" s="1057"/>
      <c r="GBI1" s="1057"/>
      <c r="GBJ1" s="1057"/>
      <c r="GBK1" s="1057"/>
      <c r="GBL1" s="1057"/>
      <c r="GBM1" s="1057"/>
      <c r="GBN1" s="1057"/>
      <c r="GBO1" s="1057"/>
      <c r="GBP1" s="1057"/>
      <c r="GBQ1" s="1057"/>
      <c r="GBR1" s="1057"/>
      <c r="GBS1" s="1057"/>
      <c r="GBT1" s="1057"/>
      <c r="GBU1" s="1057"/>
      <c r="GBV1" s="1057"/>
      <c r="GBW1" s="1057"/>
      <c r="GBX1" s="1057"/>
      <c r="GBY1" s="1057"/>
      <c r="GBZ1" s="1057"/>
      <c r="GCA1" s="1057"/>
      <c r="GCB1" s="1057"/>
      <c r="GCC1" s="1057"/>
      <c r="GCD1" s="1057"/>
      <c r="GCE1" s="1057"/>
      <c r="GCF1" s="1057"/>
      <c r="GCG1" s="1057"/>
      <c r="GCH1" s="1057"/>
      <c r="GCI1" s="1057"/>
      <c r="GCJ1" s="1057"/>
      <c r="GCK1" s="1057"/>
      <c r="GCL1" s="1057"/>
      <c r="GCM1" s="1057"/>
      <c r="GCN1" s="1057"/>
      <c r="GCO1" s="1057"/>
      <c r="GCP1" s="1057"/>
      <c r="GCQ1" s="1057"/>
      <c r="GCR1" s="1057"/>
      <c r="GCS1" s="1057"/>
      <c r="GCT1" s="1057"/>
      <c r="GCU1" s="1057"/>
      <c r="GCV1" s="1057"/>
      <c r="GCW1" s="1057"/>
      <c r="GCX1" s="1057"/>
      <c r="GCY1" s="1057"/>
      <c r="GCZ1" s="1057"/>
      <c r="GDA1" s="1057"/>
      <c r="GDB1" s="1057"/>
      <c r="GDC1" s="1057"/>
      <c r="GDD1" s="1057"/>
      <c r="GDE1" s="1057"/>
      <c r="GDF1" s="1057"/>
      <c r="GDG1" s="1057"/>
      <c r="GDH1" s="1057"/>
      <c r="GDI1" s="1057"/>
      <c r="GDJ1" s="1057"/>
      <c r="GDK1" s="1057"/>
      <c r="GDL1" s="1057"/>
      <c r="GDM1" s="1057"/>
      <c r="GDN1" s="1057"/>
      <c r="GDO1" s="1057"/>
      <c r="GDP1" s="1057"/>
      <c r="GDQ1" s="1057"/>
      <c r="GDR1" s="1057"/>
      <c r="GDS1" s="1057"/>
      <c r="GDT1" s="1057"/>
      <c r="GDU1" s="1057"/>
      <c r="GDV1" s="1057"/>
      <c r="GDW1" s="1057"/>
      <c r="GDX1" s="1057"/>
      <c r="GDY1" s="1057"/>
      <c r="GDZ1" s="1057"/>
      <c r="GEA1" s="1057"/>
      <c r="GEB1" s="1057"/>
      <c r="GEC1" s="1057"/>
      <c r="GED1" s="1057"/>
      <c r="GEE1" s="1057"/>
      <c r="GEF1" s="1057"/>
      <c r="GEG1" s="1057"/>
      <c r="GEH1" s="1057"/>
      <c r="GEI1" s="1057"/>
      <c r="GEJ1" s="1057"/>
      <c r="GEK1" s="1057"/>
      <c r="GEL1" s="1057"/>
      <c r="GEM1" s="1057"/>
      <c r="GEN1" s="1057"/>
      <c r="GEO1" s="1057"/>
      <c r="GEP1" s="1057"/>
      <c r="GEQ1" s="1057"/>
      <c r="GER1" s="1057"/>
      <c r="GES1" s="1057"/>
      <c r="GET1" s="1057"/>
      <c r="GEU1" s="1057"/>
      <c r="GEV1" s="1057"/>
      <c r="GEW1" s="1057"/>
      <c r="GEX1" s="1057"/>
      <c r="GEY1" s="1057"/>
      <c r="GEZ1" s="1057"/>
      <c r="GFA1" s="1057"/>
      <c r="GFB1" s="1057"/>
      <c r="GFC1" s="1057"/>
      <c r="GFD1" s="1057"/>
      <c r="GFE1" s="1057"/>
      <c r="GFF1" s="1057"/>
      <c r="GFG1" s="1057"/>
      <c r="GFH1" s="1057"/>
      <c r="GFI1" s="1057"/>
      <c r="GFJ1" s="1057"/>
      <c r="GFK1" s="1057"/>
      <c r="GFL1" s="1057"/>
      <c r="GFM1" s="1057"/>
      <c r="GFN1" s="1057"/>
      <c r="GFO1" s="1057"/>
      <c r="GFP1" s="1057"/>
      <c r="GFQ1" s="1057"/>
      <c r="GFR1" s="1057"/>
      <c r="GFS1" s="1057"/>
      <c r="GFT1" s="1057"/>
      <c r="GFU1" s="1057"/>
      <c r="GFV1" s="1057"/>
      <c r="GFW1" s="1057"/>
      <c r="GFX1" s="1057"/>
      <c r="GFY1" s="1057"/>
      <c r="GFZ1" s="1057"/>
      <c r="GGA1" s="1057"/>
      <c r="GGB1" s="1057"/>
      <c r="GGC1" s="1057"/>
      <c r="GGD1" s="1057"/>
      <c r="GGE1" s="1057"/>
      <c r="GGF1" s="1057"/>
      <c r="GGG1" s="1057"/>
      <c r="GGH1" s="1057"/>
      <c r="GGI1" s="1057"/>
      <c r="GGJ1" s="1057"/>
      <c r="GGK1" s="1057"/>
      <c r="GGL1" s="1057"/>
      <c r="GGM1" s="1057"/>
      <c r="GGN1" s="1057"/>
      <c r="GGO1" s="1057"/>
      <c r="GGP1" s="1057"/>
      <c r="GGQ1" s="1057"/>
      <c r="GGR1" s="1057"/>
      <c r="GGS1" s="1057"/>
      <c r="GGT1" s="1057"/>
      <c r="GGU1" s="1057"/>
      <c r="GGV1" s="1057"/>
      <c r="GGW1" s="1057"/>
      <c r="GGX1" s="1057"/>
      <c r="GGY1" s="1057"/>
      <c r="GGZ1" s="1057"/>
      <c r="GHA1" s="1057"/>
      <c r="GHB1" s="1057"/>
      <c r="GHC1" s="1057"/>
      <c r="GHD1" s="1057"/>
      <c r="GHE1" s="1057"/>
      <c r="GHF1" s="1057"/>
      <c r="GHG1" s="1057"/>
      <c r="GHH1" s="1057"/>
      <c r="GHI1" s="1057"/>
      <c r="GHJ1" s="1057"/>
      <c r="GHK1" s="1057"/>
      <c r="GHL1" s="1057"/>
      <c r="GHM1" s="1057"/>
      <c r="GHN1" s="1057"/>
      <c r="GHO1" s="1057"/>
      <c r="GHP1" s="1057"/>
      <c r="GHQ1" s="1057"/>
      <c r="GHR1" s="1057"/>
      <c r="GHS1" s="1057"/>
      <c r="GHT1" s="1057"/>
      <c r="GHU1" s="1057"/>
      <c r="GHV1" s="1057"/>
      <c r="GHW1" s="1057"/>
      <c r="GHX1" s="1057"/>
      <c r="GHY1" s="1057"/>
      <c r="GHZ1" s="1057"/>
      <c r="GIA1" s="1057"/>
      <c r="GIB1" s="1057"/>
      <c r="GIC1" s="1057"/>
      <c r="GID1" s="1057"/>
      <c r="GIE1" s="1057"/>
      <c r="GIF1" s="1057"/>
      <c r="GIG1" s="1057"/>
      <c r="GIH1" s="1057"/>
      <c r="GII1" s="1057"/>
      <c r="GIJ1" s="1057"/>
      <c r="GIK1" s="1057"/>
      <c r="GIL1" s="1057"/>
      <c r="GIM1" s="1057"/>
      <c r="GIN1" s="1057"/>
      <c r="GIO1" s="1057"/>
      <c r="GIP1" s="1057"/>
      <c r="GIQ1" s="1057"/>
      <c r="GIR1" s="1057"/>
      <c r="GIS1" s="1057"/>
      <c r="GIT1" s="1057"/>
      <c r="GIU1" s="1057"/>
      <c r="GIV1" s="1057"/>
      <c r="GIW1" s="1057"/>
      <c r="GIX1" s="1057"/>
      <c r="GIY1" s="1057"/>
      <c r="GIZ1" s="1057"/>
      <c r="GJA1" s="1057"/>
      <c r="GJB1" s="1057"/>
      <c r="GJC1" s="1057"/>
      <c r="GJD1" s="1057"/>
      <c r="GJE1" s="1057"/>
      <c r="GJF1" s="1057"/>
      <c r="GJG1" s="1057"/>
      <c r="GJH1" s="1057"/>
      <c r="GJI1" s="1057"/>
      <c r="GJJ1" s="1057"/>
      <c r="GJK1" s="1057"/>
      <c r="GJL1" s="1057"/>
      <c r="GJM1" s="1057"/>
      <c r="GJN1" s="1057"/>
      <c r="GJO1" s="1057"/>
      <c r="GJP1" s="1057"/>
      <c r="GJQ1" s="1057"/>
      <c r="GJR1" s="1057"/>
      <c r="GJS1" s="1057"/>
      <c r="GJT1" s="1057"/>
      <c r="GJU1" s="1057"/>
      <c r="GJV1" s="1057"/>
      <c r="GJW1" s="1057"/>
      <c r="GJX1" s="1057"/>
      <c r="GJY1" s="1057"/>
      <c r="GJZ1" s="1057"/>
      <c r="GKA1" s="1057"/>
      <c r="GKB1" s="1057"/>
      <c r="GKC1" s="1057"/>
      <c r="GKD1" s="1057"/>
      <c r="GKE1" s="1057"/>
      <c r="GKF1" s="1057"/>
      <c r="GKG1" s="1057"/>
      <c r="GKH1" s="1057"/>
      <c r="GKI1" s="1057"/>
      <c r="GKJ1" s="1057"/>
      <c r="GKK1" s="1057"/>
      <c r="GKL1" s="1057"/>
      <c r="GKM1" s="1057"/>
      <c r="GKN1" s="1057"/>
      <c r="GKO1" s="1057"/>
      <c r="GKP1" s="1057"/>
      <c r="GKQ1" s="1057"/>
      <c r="GKR1" s="1057"/>
      <c r="GKS1" s="1057"/>
      <c r="GKT1" s="1057"/>
      <c r="GKU1" s="1057"/>
      <c r="GKV1" s="1057"/>
      <c r="GKW1" s="1057"/>
      <c r="GKX1" s="1057"/>
      <c r="GKY1" s="1057"/>
      <c r="GKZ1" s="1057"/>
      <c r="GLA1" s="1057"/>
      <c r="GLB1" s="1057"/>
      <c r="GLC1" s="1057"/>
      <c r="GLD1" s="1057"/>
      <c r="GLE1" s="1057"/>
      <c r="GLF1" s="1057"/>
      <c r="GLG1" s="1057"/>
      <c r="GLH1" s="1057"/>
      <c r="GLI1" s="1057"/>
      <c r="GLJ1" s="1057"/>
      <c r="GLK1" s="1057"/>
      <c r="GLL1" s="1057"/>
      <c r="GLM1" s="1057"/>
      <c r="GLN1" s="1057"/>
      <c r="GLO1" s="1057"/>
      <c r="GLP1" s="1057"/>
      <c r="GLQ1" s="1057"/>
      <c r="GLR1" s="1057"/>
      <c r="GLS1" s="1057"/>
      <c r="GLT1" s="1057"/>
      <c r="GLU1" s="1057"/>
      <c r="GLV1" s="1057"/>
      <c r="GLW1" s="1057"/>
      <c r="GLX1" s="1057"/>
      <c r="GLY1" s="1057"/>
      <c r="GLZ1" s="1057"/>
      <c r="GMA1" s="1057"/>
      <c r="GMB1" s="1057"/>
      <c r="GMC1" s="1057"/>
      <c r="GMD1" s="1057"/>
      <c r="GME1" s="1057"/>
      <c r="GMF1" s="1057"/>
      <c r="GMG1" s="1057"/>
      <c r="GMH1" s="1057"/>
      <c r="GMI1" s="1057"/>
      <c r="GMJ1" s="1057"/>
      <c r="GMK1" s="1057"/>
      <c r="GML1" s="1057"/>
      <c r="GMM1" s="1057"/>
      <c r="GMN1" s="1057"/>
      <c r="GMO1" s="1057"/>
      <c r="GMP1" s="1057"/>
      <c r="GMQ1" s="1057"/>
      <c r="GMR1" s="1057"/>
      <c r="GMS1" s="1057"/>
      <c r="GMT1" s="1057"/>
      <c r="GMU1" s="1057"/>
      <c r="GMV1" s="1057"/>
      <c r="GMW1" s="1057"/>
      <c r="GMX1" s="1057"/>
      <c r="GMY1" s="1057"/>
      <c r="GMZ1" s="1057"/>
      <c r="GNA1" s="1057"/>
      <c r="GNB1" s="1057"/>
      <c r="GNC1" s="1057"/>
      <c r="GND1" s="1057"/>
      <c r="GNE1" s="1057"/>
      <c r="GNF1" s="1057"/>
      <c r="GNG1" s="1057"/>
      <c r="GNH1" s="1057"/>
      <c r="GNI1" s="1057"/>
      <c r="GNJ1" s="1057"/>
      <c r="GNK1" s="1057"/>
      <c r="GNL1" s="1057"/>
      <c r="GNM1" s="1057"/>
      <c r="GNN1" s="1057"/>
      <c r="GNO1" s="1057"/>
      <c r="GNP1" s="1057"/>
      <c r="GNQ1" s="1057"/>
      <c r="GNR1" s="1057"/>
      <c r="GNS1" s="1057"/>
      <c r="GNT1" s="1057"/>
      <c r="GNU1" s="1057"/>
      <c r="GNV1" s="1057"/>
      <c r="GNW1" s="1057"/>
      <c r="GNX1" s="1057"/>
      <c r="GNY1" s="1057"/>
      <c r="GNZ1" s="1057"/>
      <c r="GOA1" s="1057"/>
      <c r="GOB1" s="1057"/>
      <c r="GOC1" s="1057"/>
      <c r="GOD1" s="1057"/>
      <c r="GOE1" s="1057"/>
      <c r="GOF1" s="1057"/>
      <c r="GOG1" s="1057"/>
      <c r="GOH1" s="1057"/>
      <c r="GOI1" s="1057"/>
      <c r="GOJ1" s="1057"/>
      <c r="GOK1" s="1057"/>
      <c r="GOL1" s="1057"/>
      <c r="GOM1" s="1057"/>
      <c r="GON1" s="1057"/>
      <c r="GOO1" s="1057"/>
      <c r="GOP1" s="1057"/>
      <c r="GOQ1" s="1057"/>
      <c r="GOR1" s="1057"/>
      <c r="GOS1" s="1057"/>
      <c r="GOT1" s="1057"/>
      <c r="GOU1" s="1057"/>
      <c r="GOV1" s="1057"/>
      <c r="GOW1" s="1057"/>
      <c r="GOX1" s="1057"/>
      <c r="GOY1" s="1057"/>
      <c r="GOZ1" s="1057"/>
      <c r="GPA1" s="1057"/>
      <c r="GPB1" s="1057"/>
      <c r="GPC1" s="1057"/>
      <c r="GPD1" s="1057"/>
      <c r="GPE1" s="1057"/>
      <c r="GPF1" s="1057"/>
      <c r="GPG1" s="1057"/>
      <c r="GPH1" s="1057"/>
      <c r="GPI1" s="1057"/>
      <c r="GPJ1" s="1057"/>
      <c r="GPK1" s="1057"/>
      <c r="GPL1" s="1057"/>
      <c r="GPM1" s="1057"/>
      <c r="GPN1" s="1057"/>
      <c r="GPO1" s="1057"/>
      <c r="GPP1" s="1057"/>
      <c r="GPQ1" s="1057"/>
      <c r="GPR1" s="1057"/>
      <c r="GPS1" s="1057"/>
      <c r="GPT1" s="1057"/>
      <c r="GPU1" s="1057"/>
      <c r="GPV1" s="1057"/>
      <c r="GPW1" s="1057"/>
      <c r="GPX1" s="1057"/>
      <c r="GPY1" s="1057"/>
      <c r="GPZ1" s="1057"/>
      <c r="GQA1" s="1057"/>
      <c r="GQB1" s="1057"/>
      <c r="GQC1" s="1057"/>
      <c r="GQD1" s="1057"/>
      <c r="GQE1" s="1057"/>
      <c r="GQF1" s="1057"/>
      <c r="GQG1" s="1057"/>
      <c r="GQH1" s="1057"/>
      <c r="GQI1" s="1057"/>
      <c r="GQJ1" s="1057"/>
      <c r="GQK1" s="1057"/>
      <c r="GQL1" s="1057"/>
      <c r="GQM1" s="1057"/>
      <c r="GQN1" s="1057"/>
      <c r="GQO1" s="1057"/>
      <c r="GQP1" s="1057"/>
      <c r="GQQ1" s="1057"/>
      <c r="GQR1" s="1057"/>
      <c r="GQS1" s="1057"/>
      <c r="GQT1" s="1057"/>
      <c r="GQU1" s="1057"/>
      <c r="GQV1" s="1057"/>
      <c r="GQW1" s="1057"/>
      <c r="GQX1" s="1057"/>
      <c r="GQY1" s="1057"/>
      <c r="GQZ1" s="1057"/>
      <c r="GRA1" s="1057"/>
      <c r="GRB1" s="1057"/>
      <c r="GRC1" s="1057"/>
      <c r="GRD1" s="1057"/>
      <c r="GRE1" s="1057"/>
      <c r="GRF1" s="1057"/>
      <c r="GRG1" s="1057"/>
      <c r="GRH1" s="1057"/>
      <c r="GRI1" s="1057"/>
      <c r="GRJ1" s="1057"/>
      <c r="GRK1" s="1057"/>
      <c r="GRL1" s="1057"/>
      <c r="GRM1" s="1057"/>
      <c r="GRN1" s="1057"/>
      <c r="GRO1" s="1057"/>
      <c r="GRP1" s="1057"/>
      <c r="GRQ1" s="1057"/>
      <c r="GRR1" s="1057"/>
      <c r="GRS1" s="1057"/>
      <c r="GRT1" s="1057"/>
      <c r="GRU1" s="1057"/>
      <c r="GRV1" s="1057"/>
      <c r="GRW1" s="1057"/>
      <c r="GRX1" s="1057"/>
      <c r="GRY1" s="1057"/>
      <c r="GRZ1" s="1057"/>
      <c r="GSA1" s="1057"/>
      <c r="GSB1" s="1057"/>
      <c r="GSC1" s="1057"/>
      <c r="GSD1" s="1057"/>
      <c r="GSE1" s="1057"/>
      <c r="GSF1" s="1057"/>
      <c r="GSG1" s="1057"/>
      <c r="GSH1" s="1057"/>
      <c r="GSI1" s="1057"/>
      <c r="GSJ1" s="1057"/>
      <c r="GSK1" s="1057"/>
      <c r="GSL1" s="1057"/>
      <c r="GSM1" s="1057"/>
      <c r="GSN1" s="1057"/>
      <c r="GSO1" s="1057"/>
      <c r="GSP1" s="1057"/>
      <c r="GSQ1" s="1057"/>
      <c r="GSR1" s="1057"/>
      <c r="GSS1" s="1057"/>
      <c r="GST1" s="1057"/>
      <c r="GSU1" s="1057"/>
      <c r="GSV1" s="1057"/>
      <c r="GSW1" s="1057"/>
      <c r="GSX1" s="1057"/>
      <c r="GSY1" s="1057"/>
      <c r="GSZ1" s="1057"/>
      <c r="GTA1" s="1057"/>
      <c r="GTB1" s="1057"/>
      <c r="GTC1" s="1057"/>
      <c r="GTD1" s="1057"/>
      <c r="GTE1" s="1057"/>
      <c r="GTF1" s="1057"/>
      <c r="GTG1" s="1057"/>
      <c r="GTH1" s="1057"/>
      <c r="GTI1" s="1057"/>
      <c r="GTJ1" s="1057"/>
      <c r="GTK1" s="1057"/>
      <c r="GTL1" s="1057"/>
      <c r="GTM1" s="1057"/>
      <c r="GTN1" s="1057"/>
      <c r="GTO1" s="1057"/>
      <c r="GTP1" s="1057"/>
      <c r="GTQ1" s="1057"/>
      <c r="GTR1" s="1057"/>
      <c r="GTS1" s="1057"/>
      <c r="GTT1" s="1057"/>
      <c r="GTU1" s="1057"/>
      <c r="GTV1" s="1057"/>
      <c r="GTW1" s="1057"/>
      <c r="GTX1" s="1057"/>
      <c r="GTY1" s="1057"/>
      <c r="GTZ1" s="1057"/>
      <c r="GUA1" s="1057"/>
      <c r="GUB1" s="1057"/>
      <c r="GUC1" s="1057"/>
      <c r="GUD1" s="1057"/>
      <c r="GUE1" s="1057"/>
      <c r="GUF1" s="1057"/>
      <c r="GUG1" s="1057"/>
      <c r="GUH1" s="1057"/>
      <c r="GUI1" s="1057"/>
      <c r="GUJ1" s="1057"/>
      <c r="GUK1" s="1057"/>
      <c r="GUL1" s="1057"/>
      <c r="GUM1" s="1057"/>
      <c r="GUN1" s="1057"/>
      <c r="GUO1" s="1057"/>
      <c r="GUP1" s="1057"/>
      <c r="GUQ1" s="1057"/>
      <c r="GUR1" s="1057"/>
      <c r="GUS1" s="1057"/>
      <c r="GUT1" s="1057"/>
      <c r="GUU1" s="1057"/>
      <c r="GUV1" s="1057"/>
      <c r="GUW1" s="1057"/>
      <c r="GUX1" s="1057"/>
      <c r="GUY1" s="1057"/>
      <c r="GUZ1" s="1057"/>
      <c r="GVA1" s="1057"/>
      <c r="GVB1" s="1057"/>
      <c r="GVC1" s="1057"/>
      <c r="GVD1" s="1057"/>
      <c r="GVE1" s="1057"/>
      <c r="GVF1" s="1057"/>
      <c r="GVG1" s="1057"/>
      <c r="GVH1" s="1057"/>
      <c r="GVI1" s="1057"/>
      <c r="GVJ1" s="1057"/>
      <c r="GVK1" s="1057"/>
      <c r="GVL1" s="1057"/>
      <c r="GVM1" s="1057"/>
      <c r="GVN1" s="1057"/>
      <c r="GVO1" s="1057"/>
      <c r="GVP1" s="1057"/>
      <c r="GVQ1" s="1057"/>
      <c r="GVR1" s="1057"/>
      <c r="GVS1" s="1057"/>
      <c r="GVT1" s="1057"/>
      <c r="GVU1" s="1057"/>
      <c r="GVV1" s="1057"/>
      <c r="GVW1" s="1057"/>
      <c r="GVX1" s="1057"/>
      <c r="GVY1" s="1057"/>
      <c r="GVZ1" s="1057"/>
      <c r="GWA1" s="1057"/>
      <c r="GWB1" s="1057"/>
      <c r="GWC1" s="1057"/>
      <c r="GWD1" s="1057"/>
      <c r="GWE1" s="1057"/>
      <c r="GWF1" s="1057"/>
      <c r="GWG1" s="1057"/>
      <c r="GWH1" s="1057"/>
      <c r="GWI1" s="1057"/>
      <c r="GWJ1" s="1057"/>
      <c r="GWK1" s="1057"/>
      <c r="GWL1" s="1057"/>
      <c r="GWM1" s="1057"/>
      <c r="GWN1" s="1057"/>
      <c r="GWO1" s="1057"/>
      <c r="GWP1" s="1057"/>
      <c r="GWQ1" s="1057"/>
      <c r="GWR1" s="1057"/>
      <c r="GWS1" s="1057"/>
      <c r="GWT1" s="1057"/>
      <c r="GWU1" s="1057"/>
      <c r="GWV1" s="1057"/>
      <c r="GWW1" s="1057"/>
      <c r="GWX1" s="1057"/>
      <c r="GWY1" s="1057"/>
      <c r="GWZ1" s="1057"/>
      <c r="GXA1" s="1057"/>
      <c r="GXB1" s="1057"/>
      <c r="GXC1" s="1057"/>
      <c r="GXD1" s="1057"/>
      <c r="GXE1" s="1057"/>
      <c r="GXF1" s="1057"/>
      <c r="GXG1" s="1057"/>
      <c r="GXH1" s="1057"/>
      <c r="GXI1" s="1057"/>
      <c r="GXJ1" s="1057"/>
      <c r="GXK1" s="1057"/>
      <c r="GXL1" s="1057"/>
      <c r="GXM1" s="1057"/>
      <c r="GXN1" s="1057"/>
      <c r="GXO1" s="1057"/>
      <c r="GXP1" s="1057"/>
      <c r="GXQ1" s="1057"/>
      <c r="GXR1" s="1057"/>
      <c r="GXS1" s="1057"/>
      <c r="GXT1" s="1057"/>
      <c r="GXU1" s="1057"/>
      <c r="GXV1" s="1057"/>
      <c r="GXW1" s="1057"/>
      <c r="GXX1" s="1057"/>
      <c r="GXY1" s="1057"/>
      <c r="GXZ1" s="1057"/>
      <c r="GYA1" s="1057"/>
      <c r="GYB1" s="1057"/>
      <c r="GYC1" s="1057"/>
      <c r="GYD1" s="1057"/>
      <c r="GYE1" s="1057"/>
      <c r="GYF1" s="1057"/>
      <c r="GYG1" s="1057"/>
      <c r="GYH1" s="1057"/>
      <c r="GYI1" s="1057"/>
      <c r="GYJ1" s="1057"/>
      <c r="GYK1" s="1057"/>
      <c r="GYL1" s="1057"/>
      <c r="GYM1" s="1057"/>
      <c r="GYN1" s="1057"/>
      <c r="GYO1" s="1057"/>
      <c r="GYP1" s="1057"/>
      <c r="GYQ1" s="1057"/>
      <c r="GYR1" s="1057"/>
      <c r="GYS1" s="1057"/>
      <c r="GYT1" s="1057"/>
      <c r="GYU1" s="1057"/>
      <c r="GYV1" s="1057"/>
      <c r="GYW1" s="1057"/>
      <c r="GYX1" s="1057"/>
      <c r="GYY1" s="1057"/>
      <c r="GYZ1" s="1057"/>
      <c r="GZA1" s="1057"/>
      <c r="GZB1" s="1057"/>
      <c r="GZC1" s="1057"/>
      <c r="GZD1" s="1057"/>
      <c r="GZE1" s="1057"/>
      <c r="GZF1" s="1057"/>
      <c r="GZG1" s="1057"/>
      <c r="GZH1" s="1057"/>
      <c r="GZI1" s="1057"/>
      <c r="GZJ1" s="1057"/>
      <c r="GZK1" s="1057"/>
      <c r="GZL1" s="1057"/>
      <c r="GZM1" s="1057"/>
      <c r="GZN1" s="1057"/>
      <c r="GZO1" s="1057"/>
      <c r="GZP1" s="1057"/>
      <c r="GZQ1" s="1057"/>
      <c r="GZR1" s="1057"/>
      <c r="GZS1" s="1057"/>
      <c r="GZT1" s="1057"/>
      <c r="GZU1" s="1057"/>
      <c r="GZV1" s="1057"/>
      <c r="GZW1" s="1057"/>
      <c r="GZX1" s="1057"/>
      <c r="GZY1" s="1057"/>
      <c r="GZZ1" s="1057"/>
      <c r="HAA1" s="1057"/>
      <c r="HAB1" s="1057"/>
      <c r="HAC1" s="1057"/>
      <c r="HAD1" s="1057"/>
      <c r="HAE1" s="1057"/>
      <c r="HAF1" s="1057"/>
      <c r="HAG1" s="1057"/>
      <c r="HAH1" s="1057"/>
      <c r="HAI1" s="1057"/>
      <c r="HAJ1" s="1057"/>
      <c r="HAK1" s="1057"/>
      <c r="HAL1" s="1057"/>
      <c r="HAM1" s="1057"/>
      <c r="HAN1" s="1057"/>
      <c r="HAO1" s="1057"/>
      <c r="HAP1" s="1057"/>
      <c r="HAQ1" s="1057"/>
      <c r="HAR1" s="1057"/>
      <c r="HAS1" s="1057"/>
      <c r="HAT1" s="1057"/>
      <c r="HAU1" s="1057"/>
      <c r="HAV1" s="1057"/>
      <c r="HAW1" s="1057"/>
      <c r="HAX1" s="1057"/>
      <c r="HAY1" s="1057"/>
      <c r="HAZ1" s="1057"/>
      <c r="HBA1" s="1057"/>
      <c r="HBB1" s="1057"/>
      <c r="HBC1" s="1057"/>
      <c r="HBD1" s="1057"/>
      <c r="HBE1" s="1057"/>
      <c r="HBF1" s="1057"/>
      <c r="HBG1" s="1057"/>
      <c r="HBH1" s="1057"/>
      <c r="HBI1" s="1057"/>
      <c r="HBJ1" s="1057"/>
      <c r="HBK1" s="1057"/>
      <c r="HBL1" s="1057"/>
      <c r="HBM1" s="1057"/>
      <c r="HBN1" s="1057"/>
      <c r="HBO1" s="1057"/>
      <c r="HBP1" s="1057"/>
      <c r="HBQ1" s="1057"/>
      <c r="HBR1" s="1057"/>
      <c r="HBS1" s="1057"/>
      <c r="HBT1" s="1057"/>
      <c r="HBU1" s="1057"/>
      <c r="HBV1" s="1057"/>
      <c r="HBW1" s="1057"/>
      <c r="HBX1" s="1057"/>
      <c r="HBY1" s="1057"/>
      <c r="HBZ1" s="1057"/>
      <c r="HCA1" s="1057"/>
      <c r="HCB1" s="1057"/>
      <c r="HCC1" s="1057"/>
      <c r="HCD1" s="1057"/>
      <c r="HCE1" s="1057"/>
      <c r="HCF1" s="1057"/>
      <c r="HCG1" s="1057"/>
      <c r="HCH1" s="1057"/>
      <c r="HCI1" s="1057"/>
      <c r="HCJ1" s="1057"/>
      <c r="HCK1" s="1057"/>
      <c r="HCL1" s="1057"/>
      <c r="HCM1" s="1057"/>
      <c r="HCN1" s="1057"/>
      <c r="HCO1" s="1057"/>
      <c r="HCP1" s="1057"/>
      <c r="HCQ1" s="1057"/>
      <c r="HCR1" s="1057"/>
      <c r="HCS1" s="1057"/>
      <c r="HCT1" s="1057"/>
      <c r="HCU1" s="1057"/>
      <c r="HCV1" s="1057"/>
      <c r="HCW1" s="1057"/>
      <c r="HCX1" s="1057"/>
      <c r="HCY1" s="1057"/>
      <c r="HCZ1" s="1057"/>
      <c r="HDA1" s="1057"/>
      <c r="HDB1" s="1057"/>
      <c r="HDC1" s="1057"/>
      <c r="HDD1" s="1057"/>
      <c r="HDE1" s="1057"/>
      <c r="HDF1" s="1057"/>
      <c r="HDG1" s="1057"/>
      <c r="HDH1" s="1057"/>
      <c r="HDI1" s="1057"/>
      <c r="HDJ1" s="1057"/>
      <c r="HDK1" s="1057"/>
      <c r="HDL1" s="1057"/>
      <c r="HDM1" s="1057"/>
      <c r="HDN1" s="1057"/>
      <c r="HDO1" s="1057"/>
      <c r="HDP1" s="1057"/>
      <c r="HDQ1" s="1057"/>
      <c r="HDR1" s="1057"/>
      <c r="HDS1" s="1057"/>
      <c r="HDT1" s="1057"/>
      <c r="HDU1" s="1057"/>
      <c r="HDV1" s="1057"/>
      <c r="HDW1" s="1057"/>
      <c r="HDX1" s="1057"/>
      <c r="HDY1" s="1057"/>
      <c r="HDZ1" s="1057"/>
      <c r="HEA1" s="1057"/>
      <c r="HEB1" s="1057"/>
      <c r="HEC1" s="1057"/>
      <c r="HED1" s="1057"/>
      <c r="HEE1" s="1057"/>
      <c r="HEF1" s="1057"/>
      <c r="HEG1" s="1057"/>
      <c r="HEH1" s="1057"/>
      <c r="HEI1" s="1057"/>
      <c r="HEJ1" s="1057"/>
      <c r="HEK1" s="1057"/>
      <c r="HEL1" s="1057"/>
      <c r="HEM1" s="1057"/>
      <c r="HEN1" s="1057"/>
      <c r="HEO1" s="1057"/>
      <c r="HEP1" s="1057"/>
      <c r="HEQ1" s="1057"/>
      <c r="HER1" s="1057"/>
      <c r="HES1" s="1057"/>
      <c r="HET1" s="1057"/>
      <c r="HEU1" s="1057"/>
      <c r="HEV1" s="1057"/>
      <c r="HEW1" s="1057"/>
      <c r="HEX1" s="1057"/>
      <c r="HEY1" s="1057"/>
      <c r="HEZ1" s="1057"/>
      <c r="HFA1" s="1057"/>
      <c r="HFB1" s="1057"/>
      <c r="HFC1" s="1057"/>
      <c r="HFD1" s="1057"/>
      <c r="HFE1" s="1057"/>
      <c r="HFF1" s="1057"/>
      <c r="HFG1" s="1057"/>
      <c r="HFH1" s="1057"/>
      <c r="HFI1" s="1057"/>
      <c r="HFJ1" s="1057"/>
      <c r="HFK1" s="1057"/>
      <c r="HFL1" s="1057"/>
      <c r="HFM1" s="1057"/>
      <c r="HFN1" s="1057"/>
      <c r="HFO1" s="1057"/>
      <c r="HFP1" s="1057"/>
      <c r="HFQ1" s="1057"/>
      <c r="HFR1" s="1057"/>
      <c r="HFS1" s="1057"/>
      <c r="HFT1" s="1057"/>
      <c r="HFU1" s="1057"/>
      <c r="HFV1" s="1057"/>
      <c r="HFW1" s="1057"/>
      <c r="HFX1" s="1057"/>
      <c r="HFY1" s="1057"/>
      <c r="HFZ1" s="1057"/>
      <c r="HGA1" s="1057"/>
      <c r="HGB1" s="1057"/>
      <c r="HGC1" s="1057"/>
      <c r="HGD1" s="1057"/>
      <c r="HGE1" s="1057"/>
      <c r="HGF1" s="1057"/>
      <c r="HGG1" s="1057"/>
      <c r="HGH1" s="1057"/>
      <c r="HGI1" s="1057"/>
      <c r="HGJ1" s="1057"/>
      <c r="HGK1" s="1057"/>
      <c r="HGL1" s="1057"/>
      <c r="HGM1" s="1057"/>
      <c r="HGN1" s="1057"/>
      <c r="HGO1" s="1057"/>
      <c r="HGP1" s="1057"/>
      <c r="HGQ1" s="1057"/>
      <c r="HGR1" s="1057"/>
      <c r="HGS1" s="1057"/>
      <c r="HGT1" s="1057"/>
      <c r="HGU1" s="1057"/>
      <c r="HGV1" s="1057"/>
      <c r="HGW1" s="1057"/>
      <c r="HGX1" s="1057"/>
      <c r="HGY1" s="1057"/>
      <c r="HGZ1" s="1057"/>
      <c r="HHA1" s="1057"/>
      <c r="HHB1" s="1057"/>
      <c r="HHC1" s="1057"/>
      <c r="HHD1" s="1057"/>
      <c r="HHE1" s="1057"/>
      <c r="HHF1" s="1057"/>
      <c r="HHG1" s="1057"/>
      <c r="HHH1" s="1057"/>
      <c r="HHI1" s="1057"/>
      <c r="HHJ1" s="1057"/>
      <c r="HHK1" s="1057"/>
      <c r="HHL1" s="1057"/>
      <c r="HHM1" s="1057"/>
      <c r="HHN1" s="1057"/>
      <c r="HHO1" s="1057"/>
      <c r="HHP1" s="1057"/>
      <c r="HHQ1" s="1057"/>
      <c r="HHR1" s="1057"/>
      <c r="HHS1" s="1057"/>
      <c r="HHT1" s="1057"/>
      <c r="HHU1" s="1057"/>
      <c r="HHV1" s="1057"/>
      <c r="HHW1" s="1057"/>
      <c r="HHX1" s="1057"/>
      <c r="HHY1" s="1057"/>
      <c r="HHZ1" s="1057"/>
      <c r="HIA1" s="1057"/>
      <c r="HIB1" s="1057"/>
      <c r="HIC1" s="1057"/>
      <c r="HID1" s="1057"/>
      <c r="HIE1" s="1057"/>
      <c r="HIF1" s="1057"/>
      <c r="HIG1" s="1057"/>
      <c r="HIH1" s="1057"/>
      <c r="HII1" s="1057"/>
      <c r="HIJ1" s="1057"/>
      <c r="HIK1" s="1057"/>
      <c r="HIL1" s="1057"/>
      <c r="HIM1" s="1057"/>
      <c r="HIN1" s="1057"/>
      <c r="HIO1" s="1057"/>
      <c r="HIP1" s="1057"/>
      <c r="HIQ1" s="1057"/>
      <c r="HIR1" s="1057"/>
      <c r="HIS1" s="1057"/>
      <c r="HIT1" s="1057"/>
      <c r="HIU1" s="1057"/>
      <c r="HIV1" s="1057"/>
      <c r="HIW1" s="1057"/>
      <c r="HIX1" s="1057"/>
      <c r="HIY1" s="1057"/>
      <c r="HIZ1" s="1057"/>
      <c r="HJA1" s="1057"/>
      <c r="HJB1" s="1057"/>
      <c r="HJC1" s="1057"/>
      <c r="HJD1" s="1057"/>
      <c r="HJE1" s="1057"/>
      <c r="HJF1" s="1057"/>
      <c r="HJG1" s="1057"/>
      <c r="HJH1" s="1057"/>
      <c r="HJI1" s="1057"/>
      <c r="HJJ1" s="1057"/>
      <c r="HJK1" s="1057"/>
      <c r="HJL1" s="1057"/>
      <c r="HJM1" s="1057"/>
      <c r="HJN1" s="1057"/>
      <c r="HJO1" s="1057"/>
      <c r="HJP1" s="1057"/>
      <c r="HJQ1" s="1057"/>
      <c r="HJR1" s="1057"/>
      <c r="HJS1" s="1057"/>
      <c r="HJT1" s="1057"/>
      <c r="HJU1" s="1057"/>
      <c r="HJV1" s="1057"/>
      <c r="HJW1" s="1057"/>
      <c r="HJX1" s="1057"/>
      <c r="HJY1" s="1057"/>
      <c r="HJZ1" s="1057"/>
      <c r="HKA1" s="1057"/>
      <c r="HKB1" s="1057"/>
      <c r="HKC1" s="1057"/>
      <c r="HKD1" s="1057"/>
      <c r="HKE1" s="1057"/>
      <c r="HKF1" s="1057"/>
      <c r="HKG1" s="1057"/>
      <c r="HKH1" s="1057"/>
      <c r="HKI1" s="1057"/>
      <c r="HKJ1" s="1057"/>
      <c r="HKK1" s="1057"/>
      <c r="HKL1" s="1057"/>
      <c r="HKM1" s="1057"/>
      <c r="HKN1" s="1057"/>
      <c r="HKO1" s="1057"/>
      <c r="HKP1" s="1057"/>
      <c r="HKQ1" s="1057"/>
      <c r="HKR1" s="1057"/>
      <c r="HKS1" s="1057"/>
      <c r="HKT1" s="1057"/>
      <c r="HKU1" s="1057"/>
      <c r="HKV1" s="1057"/>
      <c r="HKW1" s="1057"/>
      <c r="HKX1" s="1057"/>
      <c r="HKY1" s="1057"/>
      <c r="HKZ1" s="1057"/>
      <c r="HLA1" s="1057"/>
      <c r="HLB1" s="1057"/>
      <c r="HLC1" s="1057"/>
      <c r="HLD1" s="1057"/>
      <c r="HLE1" s="1057"/>
      <c r="HLF1" s="1057"/>
      <c r="HLG1" s="1057"/>
      <c r="HLH1" s="1057"/>
      <c r="HLI1" s="1057"/>
      <c r="HLJ1" s="1057"/>
      <c r="HLK1" s="1057"/>
      <c r="HLL1" s="1057"/>
      <c r="HLM1" s="1057"/>
      <c r="HLN1" s="1057"/>
      <c r="HLO1" s="1057"/>
      <c r="HLP1" s="1057"/>
      <c r="HLQ1" s="1057"/>
      <c r="HLR1" s="1057"/>
      <c r="HLS1" s="1057"/>
      <c r="HLT1" s="1057"/>
      <c r="HLU1" s="1057"/>
      <c r="HLV1" s="1057"/>
      <c r="HLW1" s="1057"/>
      <c r="HLX1" s="1057"/>
      <c r="HLY1" s="1057"/>
      <c r="HLZ1" s="1057"/>
      <c r="HMA1" s="1057"/>
      <c r="HMB1" s="1057"/>
      <c r="HMC1" s="1057"/>
      <c r="HMD1" s="1057"/>
      <c r="HME1" s="1057"/>
      <c r="HMF1" s="1057"/>
      <c r="HMG1" s="1057"/>
      <c r="HMH1" s="1057"/>
      <c r="HMI1" s="1057"/>
      <c r="HMJ1" s="1057"/>
      <c r="HMK1" s="1057"/>
      <c r="HML1" s="1057"/>
      <c r="HMM1" s="1057"/>
      <c r="HMN1" s="1057"/>
      <c r="HMO1" s="1057"/>
      <c r="HMP1" s="1057"/>
      <c r="HMQ1" s="1057"/>
      <c r="HMR1" s="1057"/>
      <c r="HMS1" s="1057"/>
      <c r="HMT1" s="1057"/>
      <c r="HMU1" s="1057"/>
      <c r="HMV1" s="1057"/>
      <c r="HMW1" s="1057"/>
      <c r="HMX1" s="1057"/>
      <c r="HMY1" s="1057"/>
      <c r="HMZ1" s="1057"/>
      <c r="HNA1" s="1057"/>
      <c r="HNB1" s="1057"/>
      <c r="HNC1" s="1057"/>
      <c r="HND1" s="1057"/>
      <c r="HNE1" s="1057"/>
      <c r="HNF1" s="1057"/>
      <c r="HNG1" s="1057"/>
      <c r="HNH1" s="1057"/>
      <c r="HNI1" s="1057"/>
      <c r="HNJ1" s="1057"/>
      <c r="HNK1" s="1057"/>
      <c r="HNL1" s="1057"/>
      <c r="HNM1" s="1057"/>
      <c r="HNN1" s="1057"/>
      <c r="HNO1" s="1057"/>
      <c r="HNP1" s="1057"/>
      <c r="HNQ1" s="1057"/>
      <c r="HNR1" s="1057"/>
      <c r="HNS1" s="1057"/>
      <c r="HNT1" s="1057"/>
      <c r="HNU1" s="1057"/>
      <c r="HNV1" s="1057"/>
      <c r="HNW1" s="1057"/>
      <c r="HNX1" s="1057"/>
      <c r="HNY1" s="1057"/>
      <c r="HNZ1" s="1057"/>
      <c r="HOA1" s="1057"/>
      <c r="HOB1" s="1057"/>
      <c r="HOC1" s="1057"/>
      <c r="HOD1" s="1057"/>
      <c r="HOE1" s="1057"/>
      <c r="HOF1" s="1057"/>
      <c r="HOG1" s="1057"/>
      <c r="HOH1" s="1057"/>
      <c r="HOI1" s="1057"/>
      <c r="HOJ1" s="1057"/>
      <c r="HOK1" s="1057"/>
      <c r="HOL1" s="1057"/>
      <c r="HOM1" s="1057"/>
      <c r="HON1" s="1057"/>
      <c r="HOO1" s="1057"/>
      <c r="HOP1" s="1057"/>
      <c r="HOQ1" s="1057"/>
      <c r="HOR1" s="1057"/>
      <c r="HOS1" s="1057"/>
      <c r="HOT1" s="1057"/>
      <c r="HOU1" s="1057"/>
      <c r="HOV1" s="1057"/>
      <c r="HOW1" s="1057"/>
      <c r="HOX1" s="1057"/>
      <c r="HOY1" s="1057"/>
      <c r="HOZ1" s="1057"/>
      <c r="HPA1" s="1057"/>
      <c r="HPB1" s="1057"/>
      <c r="HPC1" s="1057"/>
      <c r="HPD1" s="1057"/>
      <c r="HPE1" s="1057"/>
      <c r="HPF1" s="1057"/>
      <c r="HPG1" s="1057"/>
      <c r="HPH1" s="1057"/>
      <c r="HPI1" s="1057"/>
      <c r="HPJ1" s="1057"/>
      <c r="HPK1" s="1057"/>
      <c r="HPL1" s="1057"/>
      <c r="HPM1" s="1057"/>
      <c r="HPN1" s="1057"/>
      <c r="HPO1" s="1057"/>
      <c r="HPP1" s="1057"/>
      <c r="HPQ1" s="1057"/>
      <c r="HPR1" s="1057"/>
      <c r="HPS1" s="1057"/>
      <c r="HPT1" s="1057"/>
      <c r="HPU1" s="1057"/>
      <c r="HPV1" s="1057"/>
      <c r="HPW1" s="1057"/>
      <c r="HPX1" s="1057"/>
      <c r="HPY1" s="1057"/>
      <c r="HPZ1" s="1057"/>
      <c r="HQA1" s="1057"/>
      <c r="HQB1" s="1057"/>
      <c r="HQC1" s="1057"/>
      <c r="HQD1" s="1057"/>
      <c r="HQE1" s="1057"/>
      <c r="HQF1" s="1057"/>
      <c r="HQG1" s="1057"/>
      <c r="HQH1" s="1057"/>
      <c r="HQI1" s="1057"/>
      <c r="HQJ1" s="1057"/>
      <c r="HQK1" s="1057"/>
      <c r="HQL1" s="1057"/>
      <c r="HQM1" s="1057"/>
      <c r="HQN1" s="1057"/>
      <c r="HQO1" s="1057"/>
      <c r="HQP1" s="1057"/>
      <c r="HQQ1" s="1057"/>
      <c r="HQR1" s="1057"/>
      <c r="HQS1" s="1057"/>
      <c r="HQT1" s="1057"/>
      <c r="HQU1" s="1057"/>
      <c r="HQV1" s="1057"/>
      <c r="HQW1" s="1057"/>
      <c r="HQX1" s="1057"/>
      <c r="HQY1" s="1057"/>
      <c r="HQZ1" s="1057"/>
      <c r="HRA1" s="1057"/>
      <c r="HRB1" s="1057"/>
      <c r="HRC1" s="1057"/>
      <c r="HRD1" s="1057"/>
      <c r="HRE1" s="1057"/>
      <c r="HRF1" s="1057"/>
      <c r="HRG1" s="1057"/>
      <c r="HRH1" s="1057"/>
      <c r="HRI1" s="1057"/>
      <c r="HRJ1" s="1057"/>
      <c r="HRK1" s="1057"/>
      <c r="HRL1" s="1057"/>
      <c r="HRM1" s="1057"/>
      <c r="HRN1" s="1057"/>
      <c r="HRO1" s="1057"/>
      <c r="HRP1" s="1057"/>
      <c r="HRQ1" s="1057"/>
      <c r="HRR1" s="1057"/>
      <c r="HRS1" s="1057"/>
      <c r="HRT1" s="1057"/>
      <c r="HRU1" s="1057"/>
      <c r="HRV1" s="1057"/>
      <c r="HRW1" s="1057"/>
      <c r="HRX1" s="1057"/>
      <c r="HRY1" s="1057"/>
      <c r="HRZ1" s="1057"/>
      <c r="HSA1" s="1057"/>
      <c r="HSB1" s="1057"/>
      <c r="HSC1" s="1057"/>
      <c r="HSD1" s="1057"/>
      <c r="HSE1" s="1057"/>
      <c r="HSF1" s="1057"/>
      <c r="HSG1" s="1057"/>
      <c r="HSH1" s="1057"/>
      <c r="HSI1" s="1057"/>
      <c r="HSJ1" s="1057"/>
      <c r="HSK1" s="1057"/>
      <c r="HSL1" s="1057"/>
      <c r="HSM1" s="1057"/>
      <c r="HSN1" s="1057"/>
      <c r="HSO1" s="1057"/>
      <c r="HSP1" s="1057"/>
      <c r="HSQ1" s="1057"/>
      <c r="HSR1" s="1057"/>
      <c r="HSS1" s="1057"/>
      <c r="HST1" s="1057"/>
      <c r="HSU1" s="1057"/>
      <c r="HSV1" s="1057"/>
      <c r="HSW1" s="1057"/>
      <c r="HSX1" s="1057"/>
      <c r="HSY1" s="1057"/>
      <c r="HSZ1" s="1057"/>
      <c r="HTA1" s="1057"/>
      <c r="HTB1" s="1057"/>
      <c r="HTC1" s="1057"/>
      <c r="HTD1" s="1057"/>
      <c r="HTE1" s="1057"/>
      <c r="HTF1" s="1057"/>
      <c r="HTG1" s="1057"/>
      <c r="HTH1" s="1057"/>
      <c r="HTI1" s="1057"/>
      <c r="HTJ1" s="1057"/>
      <c r="HTK1" s="1057"/>
      <c r="HTL1" s="1057"/>
      <c r="HTM1" s="1057"/>
      <c r="HTN1" s="1057"/>
      <c r="HTO1" s="1057"/>
      <c r="HTP1" s="1057"/>
      <c r="HTQ1" s="1057"/>
      <c r="HTR1" s="1057"/>
      <c r="HTS1" s="1057"/>
      <c r="HTT1" s="1057"/>
      <c r="HTU1" s="1057"/>
      <c r="HTV1" s="1057"/>
      <c r="HTW1" s="1057"/>
      <c r="HTX1" s="1057"/>
      <c r="HTY1" s="1057"/>
      <c r="HTZ1" s="1057"/>
      <c r="HUA1" s="1057"/>
      <c r="HUB1" s="1057"/>
      <c r="HUC1" s="1057"/>
      <c r="HUD1" s="1057"/>
      <c r="HUE1" s="1057"/>
      <c r="HUF1" s="1057"/>
      <c r="HUG1" s="1057"/>
      <c r="HUH1" s="1057"/>
      <c r="HUI1" s="1057"/>
      <c r="HUJ1" s="1057"/>
      <c r="HUK1" s="1057"/>
      <c r="HUL1" s="1057"/>
      <c r="HUM1" s="1057"/>
      <c r="HUN1" s="1057"/>
      <c r="HUO1" s="1057"/>
      <c r="HUP1" s="1057"/>
      <c r="HUQ1" s="1057"/>
      <c r="HUR1" s="1057"/>
      <c r="HUS1" s="1057"/>
      <c r="HUT1" s="1057"/>
      <c r="HUU1" s="1057"/>
      <c r="HUV1" s="1057"/>
      <c r="HUW1" s="1057"/>
      <c r="HUX1" s="1057"/>
      <c r="HUY1" s="1057"/>
      <c r="HUZ1" s="1057"/>
      <c r="HVA1" s="1057"/>
      <c r="HVB1" s="1057"/>
      <c r="HVC1" s="1057"/>
      <c r="HVD1" s="1057"/>
      <c r="HVE1" s="1057"/>
      <c r="HVF1" s="1057"/>
      <c r="HVG1" s="1057"/>
      <c r="HVH1" s="1057"/>
      <c r="HVI1" s="1057"/>
      <c r="HVJ1" s="1057"/>
      <c r="HVK1" s="1057"/>
      <c r="HVL1" s="1057"/>
      <c r="HVM1" s="1057"/>
      <c r="HVN1" s="1057"/>
      <c r="HVO1" s="1057"/>
      <c r="HVP1" s="1057"/>
      <c r="HVQ1" s="1057"/>
      <c r="HVR1" s="1057"/>
      <c r="HVS1" s="1057"/>
      <c r="HVT1" s="1057"/>
      <c r="HVU1" s="1057"/>
      <c r="HVV1" s="1057"/>
      <c r="HVW1" s="1057"/>
      <c r="HVX1" s="1057"/>
      <c r="HVY1" s="1057"/>
      <c r="HVZ1" s="1057"/>
      <c r="HWA1" s="1057"/>
      <c r="HWB1" s="1057"/>
      <c r="HWC1" s="1057"/>
      <c r="HWD1" s="1057"/>
      <c r="HWE1" s="1057"/>
      <c r="HWF1" s="1057"/>
      <c r="HWG1" s="1057"/>
      <c r="HWH1" s="1057"/>
      <c r="HWI1" s="1057"/>
      <c r="HWJ1" s="1057"/>
      <c r="HWK1" s="1057"/>
      <c r="HWL1" s="1057"/>
      <c r="HWM1" s="1057"/>
      <c r="HWN1" s="1057"/>
      <c r="HWO1" s="1057"/>
      <c r="HWP1" s="1057"/>
      <c r="HWQ1" s="1057"/>
      <c r="HWR1" s="1057"/>
      <c r="HWS1" s="1057"/>
      <c r="HWT1" s="1057"/>
      <c r="HWU1" s="1057"/>
      <c r="HWV1" s="1057"/>
      <c r="HWW1" s="1057"/>
      <c r="HWX1" s="1057"/>
      <c r="HWY1" s="1057"/>
      <c r="HWZ1" s="1057"/>
      <c r="HXA1" s="1057"/>
      <c r="HXB1" s="1057"/>
      <c r="HXC1" s="1057"/>
      <c r="HXD1" s="1057"/>
      <c r="HXE1" s="1057"/>
      <c r="HXF1" s="1057"/>
      <c r="HXG1" s="1057"/>
      <c r="HXH1" s="1057"/>
      <c r="HXI1" s="1057"/>
      <c r="HXJ1" s="1057"/>
      <c r="HXK1" s="1057"/>
      <c r="HXL1" s="1057"/>
      <c r="HXM1" s="1057"/>
      <c r="HXN1" s="1057"/>
      <c r="HXO1" s="1057"/>
      <c r="HXP1" s="1057"/>
      <c r="HXQ1" s="1057"/>
      <c r="HXR1" s="1057"/>
      <c r="HXS1" s="1057"/>
      <c r="HXT1" s="1057"/>
      <c r="HXU1" s="1057"/>
      <c r="HXV1" s="1057"/>
      <c r="HXW1" s="1057"/>
      <c r="HXX1" s="1057"/>
      <c r="HXY1" s="1057"/>
      <c r="HXZ1" s="1057"/>
      <c r="HYA1" s="1057"/>
      <c r="HYB1" s="1057"/>
      <c r="HYC1" s="1057"/>
      <c r="HYD1" s="1057"/>
      <c r="HYE1" s="1057"/>
      <c r="HYF1" s="1057"/>
      <c r="HYG1" s="1057"/>
      <c r="HYH1" s="1057"/>
      <c r="HYI1" s="1057"/>
      <c r="HYJ1" s="1057"/>
      <c r="HYK1" s="1057"/>
      <c r="HYL1" s="1057"/>
      <c r="HYM1" s="1057"/>
      <c r="HYN1" s="1057"/>
      <c r="HYO1" s="1057"/>
      <c r="HYP1" s="1057"/>
      <c r="HYQ1" s="1057"/>
      <c r="HYR1" s="1057"/>
      <c r="HYS1" s="1057"/>
      <c r="HYT1" s="1057"/>
      <c r="HYU1" s="1057"/>
      <c r="HYV1" s="1057"/>
      <c r="HYW1" s="1057"/>
      <c r="HYX1" s="1057"/>
      <c r="HYY1" s="1057"/>
      <c r="HYZ1" s="1057"/>
      <c r="HZA1" s="1057"/>
      <c r="HZB1" s="1057"/>
      <c r="HZC1" s="1057"/>
      <c r="HZD1" s="1057"/>
      <c r="HZE1" s="1057"/>
      <c r="HZF1" s="1057"/>
      <c r="HZG1" s="1057"/>
      <c r="HZH1" s="1057"/>
      <c r="HZI1" s="1057"/>
      <c r="HZJ1" s="1057"/>
      <c r="HZK1" s="1057"/>
      <c r="HZL1" s="1057"/>
      <c r="HZM1" s="1057"/>
      <c r="HZN1" s="1057"/>
      <c r="HZO1" s="1057"/>
      <c r="HZP1" s="1057"/>
      <c r="HZQ1" s="1057"/>
      <c r="HZR1" s="1057"/>
      <c r="HZS1" s="1057"/>
      <c r="HZT1" s="1057"/>
      <c r="HZU1" s="1057"/>
      <c r="HZV1" s="1057"/>
      <c r="HZW1" s="1057"/>
      <c r="HZX1" s="1057"/>
      <c r="HZY1" s="1057"/>
      <c r="HZZ1" s="1057"/>
      <c r="IAA1" s="1057"/>
      <c r="IAB1" s="1057"/>
      <c r="IAC1" s="1057"/>
      <c r="IAD1" s="1057"/>
      <c r="IAE1" s="1057"/>
      <c r="IAF1" s="1057"/>
      <c r="IAG1" s="1057"/>
      <c r="IAH1" s="1057"/>
      <c r="IAI1" s="1057"/>
      <c r="IAJ1" s="1057"/>
      <c r="IAK1" s="1057"/>
      <c r="IAL1" s="1057"/>
      <c r="IAM1" s="1057"/>
      <c r="IAN1" s="1057"/>
      <c r="IAO1" s="1057"/>
      <c r="IAP1" s="1057"/>
      <c r="IAQ1" s="1057"/>
      <c r="IAR1" s="1057"/>
      <c r="IAS1" s="1057"/>
      <c r="IAT1" s="1057"/>
      <c r="IAU1" s="1057"/>
      <c r="IAV1" s="1057"/>
      <c r="IAW1" s="1057"/>
      <c r="IAX1" s="1057"/>
      <c r="IAY1" s="1057"/>
      <c r="IAZ1" s="1057"/>
      <c r="IBA1" s="1057"/>
      <c r="IBB1" s="1057"/>
      <c r="IBC1" s="1057"/>
      <c r="IBD1" s="1057"/>
      <c r="IBE1" s="1057"/>
      <c r="IBF1" s="1057"/>
      <c r="IBG1" s="1057"/>
      <c r="IBH1" s="1057"/>
      <c r="IBI1" s="1057"/>
      <c r="IBJ1" s="1057"/>
      <c r="IBK1" s="1057"/>
      <c r="IBL1" s="1057"/>
      <c r="IBM1" s="1057"/>
      <c r="IBN1" s="1057"/>
      <c r="IBO1" s="1057"/>
      <c r="IBP1" s="1057"/>
      <c r="IBQ1" s="1057"/>
      <c r="IBR1" s="1057"/>
      <c r="IBS1" s="1057"/>
      <c r="IBT1" s="1057"/>
      <c r="IBU1" s="1057"/>
      <c r="IBV1" s="1057"/>
      <c r="IBW1" s="1057"/>
      <c r="IBX1" s="1057"/>
      <c r="IBY1" s="1057"/>
      <c r="IBZ1" s="1057"/>
      <c r="ICA1" s="1057"/>
      <c r="ICB1" s="1057"/>
      <c r="ICC1" s="1057"/>
      <c r="ICD1" s="1057"/>
      <c r="ICE1" s="1057"/>
      <c r="ICF1" s="1057"/>
      <c r="ICG1" s="1057"/>
      <c r="ICH1" s="1057"/>
      <c r="ICI1" s="1057"/>
      <c r="ICJ1" s="1057"/>
      <c r="ICK1" s="1057"/>
      <c r="ICL1" s="1057"/>
      <c r="ICM1" s="1057"/>
      <c r="ICN1" s="1057"/>
      <c r="ICO1" s="1057"/>
      <c r="ICP1" s="1057"/>
      <c r="ICQ1" s="1057"/>
      <c r="ICR1" s="1057"/>
      <c r="ICS1" s="1057"/>
      <c r="ICT1" s="1057"/>
      <c r="ICU1" s="1057"/>
      <c r="ICV1" s="1057"/>
      <c r="ICW1" s="1057"/>
      <c r="ICX1" s="1057"/>
      <c r="ICY1" s="1057"/>
      <c r="ICZ1" s="1057"/>
      <c r="IDA1" s="1057"/>
      <c r="IDB1" s="1057"/>
      <c r="IDC1" s="1057"/>
      <c r="IDD1" s="1057"/>
      <c r="IDE1" s="1057"/>
      <c r="IDF1" s="1057"/>
      <c r="IDG1" s="1057"/>
      <c r="IDH1" s="1057"/>
      <c r="IDI1" s="1057"/>
      <c r="IDJ1" s="1057"/>
      <c r="IDK1" s="1057"/>
      <c r="IDL1" s="1057"/>
      <c r="IDM1" s="1057"/>
      <c r="IDN1" s="1057"/>
      <c r="IDO1" s="1057"/>
      <c r="IDP1" s="1057"/>
      <c r="IDQ1" s="1057"/>
      <c r="IDR1" s="1057"/>
      <c r="IDS1" s="1057"/>
      <c r="IDT1" s="1057"/>
      <c r="IDU1" s="1057"/>
      <c r="IDV1" s="1057"/>
      <c r="IDW1" s="1057"/>
      <c r="IDX1" s="1057"/>
      <c r="IDY1" s="1057"/>
      <c r="IDZ1" s="1057"/>
      <c r="IEA1" s="1057"/>
      <c r="IEB1" s="1057"/>
      <c r="IEC1" s="1057"/>
      <c r="IED1" s="1057"/>
      <c r="IEE1" s="1057"/>
      <c r="IEF1" s="1057"/>
      <c r="IEG1" s="1057"/>
      <c r="IEH1" s="1057"/>
      <c r="IEI1" s="1057"/>
      <c r="IEJ1" s="1057"/>
      <c r="IEK1" s="1057"/>
      <c r="IEL1" s="1057"/>
      <c r="IEM1" s="1057"/>
      <c r="IEN1" s="1057"/>
      <c r="IEO1" s="1057"/>
      <c r="IEP1" s="1057"/>
      <c r="IEQ1" s="1057"/>
      <c r="IER1" s="1057"/>
      <c r="IES1" s="1057"/>
      <c r="IET1" s="1057"/>
      <c r="IEU1" s="1057"/>
      <c r="IEV1" s="1057"/>
      <c r="IEW1" s="1057"/>
      <c r="IEX1" s="1057"/>
      <c r="IEY1" s="1057"/>
      <c r="IEZ1" s="1057"/>
      <c r="IFA1" s="1057"/>
      <c r="IFB1" s="1057"/>
      <c r="IFC1" s="1057"/>
      <c r="IFD1" s="1057"/>
      <c r="IFE1" s="1057"/>
      <c r="IFF1" s="1057"/>
      <c r="IFG1" s="1057"/>
      <c r="IFH1" s="1057"/>
      <c r="IFI1" s="1057"/>
      <c r="IFJ1" s="1057"/>
      <c r="IFK1" s="1057"/>
      <c r="IFL1" s="1057"/>
      <c r="IFM1" s="1057"/>
      <c r="IFN1" s="1057"/>
      <c r="IFO1" s="1057"/>
      <c r="IFP1" s="1057"/>
      <c r="IFQ1" s="1057"/>
      <c r="IFR1" s="1057"/>
      <c r="IFS1" s="1057"/>
      <c r="IFT1" s="1057"/>
      <c r="IFU1" s="1057"/>
      <c r="IFV1" s="1057"/>
      <c r="IFW1" s="1057"/>
      <c r="IFX1" s="1057"/>
      <c r="IFY1" s="1057"/>
      <c r="IFZ1" s="1057"/>
      <c r="IGA1" s="1057"/>
      <c r="IGB1" s="1057"/>
      <c r="IGC1" s="1057"/>
      <c r="IGD1" s="1057"/>
      <c r="IGE1" s="1057"/>
      <c r="IGF1" s="1057"/>
      <c r="IGG1" s="1057"/>
      <c r="IGH1" s="1057"/>
      <c r="IGI1" s="1057"/>
      <c r="IGJ1" s="1057"/>
      <c r="IGK1" s="1057"/>
      <c r="IGL1" s="1057"/>
      <c r="IGM1" s="1057"/>
      <c r="IGN1" s="1057"/>
      <c r="IGO1" s="1057"/>
      <c r="IGP1" s="1057"/>
      <c r="IGQ1" s="1057"/>
      <c r="IGR1" s="1057"/>
      <c r="IGS1" s="1057"/>
      <c r="IGT1" s="1057"/>
      <c r="IGU1" s="1057"/>
      <c r="IGV1" s="1057"/>
      <c r="IGW1" s="1057"/>
      <c r="IGX1" s="1057"/>
      <c r="IGY1" s="1057"/>
      <c r="IGZ1" s="1057"/>
      <c r="IHA1" s="1057"/>
      <c r="IHB1" s="1057"/>
      <c r="IHC1" s="1057"/>
      <c r="IHD1" s="1057"/>
      <c r="IHE1" s="1057"/>
      <c r="IHF1" s="1057"/>
      <c r="IHG1" s="1057"/>
      <c r="IHH1" s="1057"/>
      <c r="IHI1" s="1057"/>
      <c r="IHJ1" s="1057"/>
      <c r="IHK1" s="1057"/>
      <c r="IHL1" s="1057"/>
      <c r="IHM1" s="1057"/>
      <c r="IHN1" s="1057"/>
      <c r="IHO1" s="1057"/>
      <c r="IHP1" s="1057"/>
      <c r="IHQ1" s="1057"/>
      <c r="IHR1" s="1057"/>
      <c r="IHS1" s="1057"/>
      <c r="IHT1" s="1057"/>
      <c r="IHU1" s="1057"/>
      <c r="IHV1" s="1057"/>
      <c r="IHW1" s="1057"/>
      <c r="IHX1" s="1057"/>
      <c r="IHY1" s="1057"/>
      <c r="IHZ1" s="1057"/>
      <c r="IIA1" s="1057"/>
      <c r="IIB1" s="1057"/>
      <c r="IIC1" s="1057"/>
      <c r="IID1" s="1057"/>
      <c r="IIE1" s="1057"/>
      <c r="IIF1" s="1057"/>
      <c r="IIG1" s="1057"/>
      <c r="IIH1" s="1057"/>
      <c r="III1" s="1057"/>
      <c r="IIJ1" s="1057"/>
      <c r="IIK1" s="1057"/>
      <c r="IIL1" s="1057"/>
      <c r="IIM1" s="1057"/>
      <c r="IIN1" s="1057"/>
      <c r="IIO1" s="1057"/>
      <c r="IIP1" s="1057"/>
      <c r="IIQ1" s="1057"/>
      <c r="IIR1" s="1057"/>
      <c r="IIS1" s="1057"/>
      <c r="IIT1" s="1057"/>
      <c r="IIU1" s="1057"/>
      <c r="IIV1" s="1057"/>
      <c r="IIW1" s="1057"/>
      <c r="IIX1" s="1057"/>
      <c r="IIY1" s="1057"/>
      <c r="IIZ1" s="1057"/>
      <c r="IJA1" s="1057"/>
      <c r="IJB1" s="1057"/>
      <c r="IJC1" s="1057"/>
      <c r="IJD1" s="1057"/>
      <c r="IJE1" s="1057"/>
      <c r="IJF1" s="1057"/>
      <c r="IJG1" s="1057"/>
      <c r="IJH1" s="1057"/>
      <c r="IJI1" s="1057"/>
      <c r="IJJ1" s="1057"/>
      <c r="IJK1" s="1057"/>
      <c r="IJL1" s="1057"/>
      <c r="IJM1" s="1057"/>
      <c r="IJN1" s="1057"/>
      <c r="IJO1" s="1057"/>
      <c r="IJP1" s="1057"/>
      <c r="IJQ1" s="1057"/>
      <c r="IJR1" s="1057"/>
      <c r="IJS1" s="1057"/>
      <c r="IJT1" s="1057"/>
      <c r="IJU1" s="1057"/>
      <c r="IJV1" s="1057"/>
      <c r="IJW1" s="1057"/>
      <c r="IJX1" s="1057"/>
      <c r="IJY1" s="1057"/>
      <c r="IJZ1" s="1057"/>
      <c r="IKA1" s="1057"/>
      <c r="IKB1" s="1057"/>
      <c r="IKC1" s="1057"/>
      <c r="IKD1" s="1057"/>
      <c r="IKE1" s="1057"/>
      <c r="IKF1" s="1057"/>
      <c r="IKG1" s="1057"/>
      <c r="IKH1" s="1057"/>
      <c r="IKI1" s="1057"/>
      <c r="IKJ1" s="1057"/>
      <c r="IKK1" s="1057"/>
      <c r="IKL1" s="1057"/>
      <c r="IKM1" s="1057"/>
      <c r="IKN1" s="1057"/>
      <c r="IKO1" s="1057"/>
      <c r="IKP1" s="1057"/>
      <c r="IKQ1" s="1057"/>
      <c r="IKR1" s="1057"/>
      <c r="IKS1" s="1057"/>
      <c r="IKT1" s="1057"/>
      <c r="IKU1" s="1057"/>
      <c r="IKV1" s="1057"/>
      <c r="IKW1" s="1057"/>
      <c r="IKX1" s="1057"/>
      <c r="IKY1" s="1057"/>
      <c r="IKZ1" s="1057"/>
      <c r="ILA1" s="1057"/>
      <c r="ILB1" s="1057"/>
      <c r="ILC1" s="1057"/>
      <c r="ILD1" s="1057"/>
      <c r="ILE1" s="1057"/>
      <c r="ILF1" s="1057"/>
      <c r="ILG1" s="1057"/>
      <c r="ILH1" s="1057"/>
      <c r="ILI1" s="1057"/>
      <c r="ILJ1" s="1057"/>
      <c r="ILK1" s="1057"/>
      <c r="ILL1" s="1057"/>
      <c r="ILM1" s="1057"/>
      <c r="ILN1" s="1057"/>
      <c r="ILO1" s="1057"/>
      <c r="ILP1" s="1057"/>
      <c r="ILQ1" s="1057"/>
      <c r="ILR1" s="1057"/>
      <c r="ILS1" s="1057"/>
      <c r="ILT1" s="1057"/>
      <c r="ILU1" s="1057"/>
      <c r="ILV1" s="1057"/>
      <c r="ILW1" s="1057"/>
      <c r="ILX1" s="1057"/>
      <c r="ILY1" s="1057"/>
      <c r="ILZ1" s="1057"/>
      <c r="IMA1" s="1057"/>
      <c r="IMB1" s="1057"/>
      <c r="IMC1" s="1057"/>
      <c r="IMD1" s="1057"/>
      <c r="IME1" s="1057"/>
      <c r="IMF1" s="1057"/>
      <c r="IMG1" s="1057"/>
      <c r="IMH1" s="1057"/>
      <c r="IMI1" s="1057"/>
      <c r="IMJ1" s="1057"/>
      <c r="IMK1" s="1057"/>
      <c r="IML1" s="1057"/>
      <c r="IMM1" s="1057"/>
      <c r="IMN1" s="1057"/>
      <c r="IMO1" s="1057"/>
      <c r="IMP1" s="1057"/>
      <c r="IMQ1" s="1057"/>
      <c r="IMR1" s="1057"/>
      <c r="IMS1" s="1057"/>
      <c r="IMT1" s="1057"/>
      <c r="IMU1" s="1057"/>
      <c r="IMV1" s="1057"/>
      <c r="IMW1" s="1057"/>
      <c r="IMX1" s="1057"/>
      <c r="IMY1" s="1057"/>
      <c r="IMZ1" s="1057"/>
      <c r="INA1" s="1057"/>
      <c r="INB1" s="1057"/>
      <c r="INC1" s="1057"/>
      <c r="IND1" s="1057"/>
      <c r="INE1" s="1057"/>
      <c r="INF1" s="1057"/>
      <c r="ING1" s="1057"/>
      <c r="INH1" s="1057"/>
      <c r="INI1" s="1057"/>
      <c r="INJ1" s="1057"/>
      <c r="INK1" s="1057"/>
      <c r="INL1" s="1057"/>
      <c r="INM1" s="1057"/>
      <c r="INN1" s="1057"/>
      <c r="INO1" s="1057"/>
      <c r="INP1" s="1057"/>
      <c r="INQ1" s="1057"/>
      <c r="INR1" s="1057"/>
      <c r="INS1" s="1057"/>
      <c r="INT1" s="1057"/>
      <c r="INU1" s="1057"/>
      <c r="INV1" s="1057"/>
      <c r="INW1" s="1057"/>
      <c r="INX1" s="1057"/>
      <c r="INY1" s="1057"/>
      <c r="INZ1" s="1057"/>
      <c r="IOA1" s="1057"/>
      <c r="IOB1" s="1057"/>
      <c r="IOC1" s="1057"/>
      <c r="IOD1" s="1057"/>
      <c r="IOE1" s="1057"/>
      <c r="IOF1" s="1057"/>
      <c r="IOG1" s="1057"/>
      <c r="IOH1" s="1057"/>
      <c r="IOI1" s="1057"/>
      <c r="IOJ1" s="1057"/>
      <c r="IOK1" s="1057"/>
      <c r="IOL1" s="1057"/>
      <c r="IOM1" s="1057"/>
      <c r="ION1" s="1057"/>
      <c r="IOO1" s="1057"/>
      <c r="IOP1" s="1057"/>
      <c r="IOQ1" s="1057"/>
      <c r="IOR1" s="1057"/>
      <c r="IOS1" s="1057"/>
      <c r="IOT1" s="1057"/>
      <c r="IOU1" s="1057"/>
      <c r="IOV1" s="1057"/>
      <c r="IOW1" s="1057"/>
      <c r="IOX1" s="1057"/>
      <c r="IOY1" s="1057"/>
      <c r="IOZ1" s="1057"/>
      <c r="IPA1" s="1057"/>
      <c r="IPB1" s="1057"/>
      <c r="IPC1" s="1057"/>
      <c r="IPD1" s="1057"/>
      <c r="IPE1" s="1057"/>
      <c r="IPF1" s="1057"/>
      <c r="IPG1" s="1057"/>
      <c r="IPH1" s="1057"/>
      <c r="IPI1" s="1057"/>
      <c r="IPJ1" s="1057"/>
      <c r="IPK1" s="1057"/>
      <c r="IPL1" s="1057"/>
      <c r="IPM1" s="1057"/>
      <c r="IPN1" s="1057"/>
      <c r="IPO1" s="1057"/>
      <c r="IPP1" s="1057"/>
      <c r="IPQ1" s="1057"/>
      <c r="IPR1" s="1057"/>
      <c r="IPS1" s="1057"/>
      <c r="IPT1" s="1057"/>
      <c r="IPU1" s="1057"/>
      <c r="IPV1" s="1057"/>
      <c r="IPW1" s="1057"/>
      <c r="IPX1" s="1057"/>
      <c r="IPY1" s="1057"/>
      <c r="IPZ1" s="1057"/>
      <c r="IQA1" s="1057"/>
      <c r="IQB1" s="1057"/>
      <c r="IQC1" s="1057"/>
      <c r="IQD1" s="1057"/>
      <c r="IQE1" s="1057"/>
      <c r="IQF1" s="1057"/>
      <c r="IQG1" s="1057"/>
      <c r="IQH1" s="1057"/>
      <c r="IQI1" s="1057"/>
      <c r="IQJ1" s="1057"/>
      <c r="IQK1" s="1057"/>
      <c r="IQL1" s="1057"/>
      <c r="IQM1" s="1057"/>
      <c r="IQN1" s="1057"/>
      <c r="IQO1" s="1057"/>
      <c r="IQP1" s="1057"/>
      <c r="IQQ1" s="1057"/>
      <c r="IQR1" s="1057"/>
      <c r="IQS1" s="1057"/>
      <c r="IQT1" s="1057"/>
      <c r="IQU1" s="1057"/>
      <c r="IQV1" s="1057"/>
      <c r="IQW1" s="1057"/>
      <c r="IQX1" s="1057"/>
      <c r="IQY1" s="1057"/>
      <c r="IQZ1" s="1057"/>
      <c r="IRA1" s="1057"/>
      <c r="IRB1" s="1057"/>
      <c r="IRC1" s="1057"/>
      <c r="IRD1" s="1057"/>
      <c r="IRE1" s="1057"/>
      <c r="IRF1" s="1057"/>
      <c r="IRG1" s="1057"/>
      <c r="IRH1" s="1057"/>
      <c r="IRI1" s="1057"/>
      <c r="IRJ1" s="1057"/>
      <c r="IRK1" s="1057"/>
      <c r="IRL1" s="1057"/>
      <c r="IRM1" s="1057"/>
      <c r="IRN1" s="1057"/>
      <c r="IRO1" s="1057"/>
      <c r="IRP1" s="1057"/>
      <c r="IRQ1" s="1057"/>
      <c r="IRR1" s="1057"/>
      <c r="IRS1" s="1057"/>
      <c r="IRT1" s="1057"/>
      <c r="IRU1" s="1057"/>
      <c r="IRV1" s="1057"/>
      <c r="IRW1" s="1057"/>
      <c r="IRX1" s="1057"/>
      <c r="IRY1" s="1057"/>
      <c r="IRZ1" s="1057"/>
      <c r="ISA1" s="1057"/>
      <c r="ISB1" s="1057"/>
      <c r="ISC1" s="1057"/>
      <c r="ISD1" s="1057"/>
      <c r="ISE1" s="1057"/>
      <c r="ISF1" s="1057"/>
      <c r="ISG1" s="1057"/>
      <c r="ISH1" s="1057"/>
      <c r="ISI1" s="1057"/>
      <c r="ISJ1" s="1057"/>
      <c r="ISK1" s="1057"/>
      <c r="ISL1" s="1057"/>
      <c r="ISM1" s="1057"/>
      <c r="ISN1" s="1057"/>
      <c r="ISO1" s="1057"/>
      <c r="ISP1" s="1057"/>
      <c r="ISQ1" s="1057"/>
      <c r="ISR1" s="1057"/>
      <c r="ISS1" s="1057"/>
      <c r="IST1" s="1057"/>
      <c r="ISU1" s="1057"/>
      <c r="ISV1" s="1057"/>
      <c r="ISW1" s="1057"/>
      <c r="ISX1" s="1057"/>
      <c r="ISY1" s="1057"/>
      <c r="ISZ1" s="1057"/>
      <c r="ITA1" s="1057"/>
      <c r="ITB1" s="1057"/>
      <c r="ITC1" s="1057"/>
      <c r="ITD1" s="1057"/>
      <c r="ITE1" s="1057"/>
      <c r="ITF1" s="1057"/>
      <c r="ITG1" s="1057"/>
      <c r="ITH1" s="1057"/>
      <c r="ITI1" s="1057"/>
      <c r="ITJ1" s="1057"/>
      <c r="ITK1" s="1057"/>
      <c r="ITL1" s="1057"/>
      <c r="ITM1" s="1057"/>
      <c r="ITN1" s="1057"/>
      <c r="ITO1" s="1057"/>
      <c r="ITP1" s="1057"/>
      <c r="ITQ1" s="1057"/>
      <c r="ITR1" s="1057"/>
      <c r="ITS1" s="1057"/>
      <c r="ITT1" s="1057"/>
      <c r="ITU1" s="1057"/>
      <c r="ITV1" s="1057"/>
      <c r="ITW1" s="1057"/>
      <c r="ITX1" s="1057"/>
      <c r="ITY1" s="1057"/>
      <c r="ITZ1" s="1057"/>
      <c r="IUA1" s="1057"/>
      <c r="IUB1" s="1057"/>
      <c r="IUC1" s="1057"/>
      <c r="IUD1" s="1057"/>
      <c r="IUE1" s="1057"/>
      <c r="IUF1" s="1057"/>
      <c r="IUG1" s="1057"/>
      <c r="IUH1" s="1057"/>
      <c r="IUI1" s="1057"/>
      <c r="IUJ1" s="1057"/>
      <c r="IUK1" s="1057"/>
      <c r="IUL1" s="1057"/>
      <c r="IUM1" s="1057"/>
      <c r="IUN1" s="1057"/>
      <c r="IUO1" s="1057"/>
      <c r="IUP1" s="1057"/>
      <c r="IUQ1" s="1057"/>
      <c r="IUR1" s="1057"/>
      <c r="IUS1" s="1057"/>
      <c r="IUT1" s="1057"/>
      <c r="IUU1" s="1057"/>
      <c r="IUV1" s="1057"/>
      <c r="IUW1" s="1057"/>
      <c r="IUX1" s="1057"/>
      <c r="IUY1" s="1057"/>
      <c r="IUZ1" s="1057"/>
      <c r="IVA1" s="1057"/>
      <c r="IVB1" s="1057"/>
      <c r="IVC1" s="1057"/>
      <c r="IVD1" s="1057"/>
      <c r="IVE1" s="1057"/>
      <c r="IVF1" s="1057"/>
      <c r="IVG1" s="1057"/>
      <c r="IVH1" s="1057"/>
      <c r="IVI1" s="1057"/>
      <c r="IVJ1" s="1057"/>
      <c r="IVK1" s="1057"/>
      <c r="IVL1" s="1057"/>
      <c r="IVM1" s="1057"/>
      <c r="IVN1" s="1057"/>
      <c r="IVO1" s="1057"/>
      <c r="IVP1" s="1057"/>
      <c r="IVQ1" s="1057"/>
      <c r="IVR1" s="1057"/>
      <c r="IVS1" s="1057"/>
      <c r="IVT1" s="1057"/>
      <c r="IVU1" s="1057"/>
      <c r="IVV1" s="1057"/>
      <c r="IVW1" s="1057"/>
      <c r="IVX1" s="1057"/>
      <c r="IVY1" s="1057"/>
      <c r="IVZ1" s="1057"/>
      <c r="IWA1" s="1057"/>
      <c r="IWB1" s="1057"/>
      <c r="IWC1" s="1057"/>
      <c r="IWD1" s="1057"/>
      <c r="IWE1" s="1057"/>
      <c r="IWF1" s="1057"/>
      <c r="IWG1" s="1057"/>
      <c r="IWH1" s="1057"/>
      <c r="IWI1" s="1057"/>
      <c r="IWJ1" s="1057"/>
      <c r="IWK1" s="1057"/>
      <c r="IWL1" s="1057"/>
      <c r="IWM1" s="1057"/>
      <c r="IWN1" s="1057"/>
      <c r="IWO1" s="1057"/>
      <c r="IWP1" s="1057"/>
      <c r="IWQ1" s="1057"/>
      <c r="IWR1" s="1057"/>
      <c r="IWS1" s="1057"/>
      <c r="IWT1" s="1057"/>
      <c r="IWU1" s="1057"/>
      <c r="IWV1" s="1057"/>
      <c r="IWW1" s="1057"/>
      <c r="IWX1" s="1057"/>
      <c r="IWY1" s="1057"/>
      <c r="IWZ1" s="1057"/>
      <c r="IXA1" s="1057"/>
      <c r="IXB1" s="1057"/>
      <c r="IXC1" s="1057"/>
      <c r="IXD1" s="1057"/>
      <c r="IXE1" s="1057"/>
      <c r="IXF1" s="1057"/>
      <c r="IXG1" s="1057"/>
      <c r="IXH1" s="1057"/>
      <c r="IXI1" s="1057"/>
      <c r="IXJ1" s="1057"/>
      <c r="IXK1" s="1057"/>
      <c r="IXL1" s="1057"/>
      <c r="IXM1" s="1057"/>
      <c r="IXN1" s="1057"/>
      <c r="IXO1" s="1057"/>
      <c r="IXP1" s="1057"/>
      <c r="IXQ1" s="1057"/>
      <c r="IXR1" s="1057"/>
      <c r="IXS1" s="1057"/>
      <c r="IXT1" s="1057"/>
      <c r="IXU1" s="1057"/>
      <c r="IXV1" s="1057"/>
      <c r="IXW1" s="1057"/>
      <c r="IXX1" s="1057"/>
      <c r="IXY1" s="1057"/>
      <c r="IXZ1" s="1057"/>
      <c r="IYA1" s="1057"/>
      <c r="IYB1" s="1057"/>
      <c r="IYC1" s="1057"/>
      <c r="IYD1" s="1057"/>
      <c r="IYE1" s="1057"/>
      <c r="IYF1" s="1057"/>
      <c r="IYG1" s="1057"/>
      <c r="IYH1" s="1057"/>
      <c r="IYI1" s="1057"/>
      <c r="IYJ1" s="1057"/>
      <c r="IYK1" s="1057"/>
      <c r="IYL1" s="1057"/>
      <c r="IYM1" s="1057"/>
      <c r="IYN1" s="1057"/>
      <c r="IYO1" s="1057"/>
      <c r="IYP1" s="1057"/>
      <c r="IYQ1" s="1057"/>
      <c r="IYR1" s="1057"/>
      <c r="IYS1" s="1057"/>
      <c r="IYT1" s="1057"/>
      <c r="IYU1" s="1057"/>
      <c r="IYV1" s="1057"/>
      <c r="IYW1" s="1057"/>
      <c r="IYX1" s="1057"/>
      <c r="IYY1" s="1057"/>
      <c r="IYZ1" s="1057"/>
      <c r="IZA1" s="1057"/>
      <c r="IZB1" s="1057"/>
      <c r="IZC1" s="1057"/>
      <c r="IZD1" s="1057"/>
      <c r="IZE1" s="1057"/>
      <c r="IZF1" s="1057"/>
      <c r="IZG1" s="1057"/>
      <c r="IZH1" s="1057"/>
      <c r="IZI1" s="1057"/>
      <c r="IZJ1" s="1057"/>
      <c r="IZK1" s="1057"/>
      <c r="IZL1" s="1057"/>
      <c r="IZM1" s="1057"/>
      <c r="IZN1" s="1057"/>
      <c r="IZO1" s="1057"/>
      <c r="IZP1" s="1057"/>
      <c r="IZQ1" s="1057"/>
      <c r="IZR1" s="1057"/>
      <c r="IZS1" s="1057"/>
      <c r="IZT1" s="1057"/>
      <c r="IZU1" s="1057"/>
      <c r="IZV1" s="1057"/>
      <c r="IZW1" s="1057"/>
      <c r="IZX1" s="1057"/>
      <c r="IZY1" s="1057"/>
      <c r="IZZ1" s="1057"/>
      <c r="JAA1" s="1057"/>
      <c r="JAB1" s="1057"/>
      <c r="JAC1" s="1057"/>
      <c r="JAD1" s="1057"/>
      <c r="JAE1" s="1057"/>
      <c r="JAF1" s="1057"/>
      <c r="JAG1" s="1057"/>
      <c r="JAH1" s="1057"/>
      <c r="JAI1" s="1057"/>
      <c r="JAJ1" s="1057"/>
      <c r="JAK1" s="1057"/>
      <c r="JAL1" s="1057"/>
      <c r="JAM1" s="1057"/>
      <c r="JAN1" s="1057"/>
      <c r="JAO1" s="1057"/>
      <c r="JAP1" s="1057"/>
      <c r="JAQ1" s="1057"/>
      <c r="JAR1" s="1057"/>
      <c r="JAS1" s="1057"/>
      <c r="JAT1" s="1057"/>
      <c r="JAU1" s="1057"/>
      <c r="JAV1" s="1057"/>
      <c r="JAW1" s="1057"/>
      <c r="JAX1" s="1057"/>
      <c r="JAY1" s="1057"/>
      <c r="JAZ1" s="1057"/>
      <c r="JBA1" s="1057"/>
      <c r="JBB1" s="1057"/>
      <c r="JBC1" s="1057"/>
      <c r="JBD1" s="1057"/>
      <c r="JBE1" s="1057"/>
      <c r="JBF1" s="1057"/>
      <c r="JBG1" s="1057"/>
      <c r="JBH1" s="1057"/>
      <c r="JBI1" s="1057"/>
      <c r="JBJ1" s="1057"/>
      <c r="JBK1" s="1057"/>
      <c r="JBL1" s="1057"/>
      <c r="JBM1" s="1057"/>
      <c r="JBN1" s="1057"/>
      <c r="JBO1" s="1057"/>
      <c r="JBP1" s="1057"/>
      <c r="JBQ1" s="1057"/>
      <c r="JBR1" s="1057"/>
      <c r="JBS1" s="1057"/>
      <c r="JBT1" s="1057"/>
      <c r="JBU1" s="1057"/>
      <c r="JBV1" s="1057"/>
      <c r="JBW1" s="1057"/>
      <c r="JBX1" s="1057"/>
      <c r="JBY1" s="1057"/>
      <c r="JBZ1" s="1057"/>
      <c r="JCA1" s="1057"/>
      <c r="JCB1" s="1057"/>
      <c r="JCC1" s="1057"/>
      <c r="JCD1" s="1057"/>
      <c r="JCE1" s="1057"/>
      <c r="JCF1" s="1057"/>
      <c r="JCG1" s="1057"/>
      <c r="JCH1" s="1057"/>
      <c r="JCI1" s="1057"/>
      <c r="JCJ1" s="1057"/>
      <c r="JCK1" s="1057"/>
      <c r="JCL1" s="1057"/>
      <c r="JCM1" s="1057"/>
      <c r="JCN1" s="1057"/>
      <c r="JCO1" s="1057"/>
      <c r="JCP1" s="1057"/>
      <c r="JCQ1" s="1057"/>
      <c r="JCR1" s="1057"/>
      <c r="JCS1" s="1057"/>
      <c r="JCT1" s="1057"/>
      <c r="JCU1" s="1057"/>
      <c r="JCV1" s="1057"/>
      <c r="JCW1" s="1057"/>
      <c r="JCX1" s="1057"/>
      <c r="JCY1" s="1057"/>
      <c r="JCZ1" s="1057"/>
      <c r="JDA1" s="1057"/>
      <c r="JDB1" s="1057"/>
      <c r="JDC1" s="1057"/>
      <c r="JDD1" s="1057"/>
      <c r="JDE1" s="1057"/>
      <c r="JDF1" s="1057"/>
      <c r="JDG1" s="1057"/>
      <c r="JDH1" s="1057"/>
      <c r="JDI1" s="1057"/>
      <c r="JDJ1" s="1057"/>
      <c r="JDK1" s="1057"/>
      <c r="JDL1" s="1057"/>
      <c r="JDM1" s="1057"/>
      <c r="JDN1" s="1057"/>
      <c r="JDO1" s="1057"/>
      <c r="JDP1" s="1057"/>
      <c r="JDQ1" s="1057"/>
      <c r="JDR1" s="1057"/>
      <c r="JDS1" s="1057"/>
      <c r="JDT1" s="1057"/>
      <c r="JDU1" s="1057"/>
      <c r="JDV1" s="1057"/>
      <c r="JDW1" s="1057"/>
      <c r="JDX1" s="1057"/>
      <c r="JDY1" s="1057"/>
      <c r="JDZ1" s="1057"/>
      <c r="JEA1" s="1057"/>
      <c r="JEB1" s="1057"/>
      <c r="JEC1" s="1057"/>
      <c r="JED1" s="1057"/>
      <c r="JEE1" s="1057"/>
      <c r="JEF1" s="1057"/>
      <c r="JEG1" s="1057"/>
      <c r="JEH1" s="1057"/>
      <c r="JEI1" s="1057"/>
      <c r="JEJ1" s="1057"/>
      <c r="JEK1" s="1057"/>
      <c r="JEL1" s="1057"/>
      <c r="JEM1" s="1057"/>
      <c r="JEN1" s="1057"/>
      <c r="JEO1" s="1057"/>
      <c r="JEP1" s="1057"/>
      <c r="JEQ1" s="1057"/>
      <c r="JER1" s="1057"/>
      <c r="JES1" s="1057"/>
      <c r="JET1" s="1057"/>
      <c r="JEU1" s="1057"/>
      <c r="JEV1" s="1057"/>
      <c r="JEW1" s="1057"/>
      <c r="JEX1" s="1057"/>
      <c r="JEY1" s="1057"/>
      <c r="JEZ1" s="1057"/>
      <c r="JFA1" s="1057"/>
      <c r="JFB1" s="1057"/>
      <c r="JFC1" s="1057"/>
      <c r="JFD1" s="1057"/>
      <c r="JFE1" s="1057"/>
      <c r="JFF1" s="1057"/>
      <c r="JFG1" s="1057"/>
      <c r="JFH1" s="1057"/>
      <c r="JFI1" s="1057"/>
      <c r="JFJ1" s="1057"/>
      <c r="JFK1" s="1057"/>
      <c r="JFL1" s="1057"/>
      <c r="JFM1" s="1057"/>
      <c r="JFN1" s="1057"/>
      <c r="JFO1" s="1057"/>
      <c r="JFP1" s="1057"/>
      <c r="JFQ1" s="1057"/>
      <c r="JFR1" s="1057"/>
      <c r="JFS1" s="1057"/>
      <c r="JFT1" s="1057"/>
      <c r="JFU1" s="1057"/>
      <c r="JFV1" s="1057"/>
      <c r="JFW1" s="1057"/>
      <c r="JFX1" s="1057"/>
      <c r="JFY1" s="1057"/>
      <c r="JFZ1" s="1057"/>
      <c r="JGA1" s="1057"/>
      <c r="JGB1" s="1057"/>
      <c r="JGC1" s="1057"/>
      <c r="JGD1" s="1057"/>
      <c r="JGE1" s="1057"/>
      <c r="JGF1" s="1057"/>
      <c r="JGG1" s="1057"/>
      <c r="JGH1" s="1057"/>
      <c r="JGI1" s="1057"/>
      <c r="JGJ1" s="1057"/>
      <c r="JGK1" s="1057"/>
      <c r="JGL1" s="1057"/>
      <c r="JGM1" s="1057"/>
      <c r="JGN1" s="1057"/>
      <c r="JGO1" s="1057"/>
      <c r="JGP1" s="1057"/>
      <c r="JGQ1" s="1057"/>
      <c r="JGR1" s="1057"/>
      <c r="JGS1" s="1057"/>
      <c r="JGT1" s="1057"/>
      <c r="JGU1" s="1057"/>
      <c r="JGV1" s="1057"/>
      <c r="JGW1" s="1057"/>
      <c r="JGX1" s="1057"/>
      <c r="JGY1" s="1057"/>
      <c r="JGZ1" s="1057"/>
      <c r="JHA1" s="1057"/>
      <c r="JHB1" s="1057"/>
      <c r="JHC1" s="1057"/>
      <c r="JHD1" s="1057"/>
      <c r="JHE1" s="1057"/>
      <c r="JHF1" s="1057"/>
      <c r="JHG1" s="1057"/>
      <c r="JHH1" s="1057"/>
      <c r="JHI1" s="1057"/>
      <c r="JHJ1" s="1057"/>
      <c r="JHK1" s="1057"/>
      <c r="JHL1" s="1057"/>
      <c r="JHM1" s="1057"/>
      <c r="JHN1" s="1057"/>
      <c r="JHO1" s="1057"/>
      <c r="JHP1" s="1057"/>
      <c r="JHQ1" s="1057"/>
      <c r="JHR1" s="1057"/>
      <c r="JHS1" s="1057"/>
      <c r="JHT1" s="1057"/>
      <c r="JHU1" s="1057"/>
      <c r="JHV1" s="1057"/>
      <c r="JHW1" s="1057"/>
      <c r="JHX1" s="1057"/>
      <c r="JHY1" s="1057"/>
      <c r="JHZ1" s="1057"/>
      <c r="JIA1" s="1057"/>
      <c r="JIB1" s="1057"/>
      <c r="JIC1" s="1057"/>
      <c r="JID1" s="1057"/>
      <c r="JIE1" s="1057"/>
      <c r="JIF1" s="1057"/>
      <c r="JIG1" s="1057"/>
      <c r="JIH1" s="1057"/>
      <c r="JII1" s="1057"/>
      <c r="JIJ1" s="1057"/>
      <c r="JIK1" s="1057"/>
      <c r="JIL1" s="1057"/>
      <c r="JIM1" s="1057"/>
      <c r="JIN1" s="1057"/>
      <c r="JIO1" s="1057"/>
      <c r="JIP1" s="1057"/>
      <c r="JIQ1" s="1057"/>
      <c r="JIR1" s="1057"/>
      <c r="JIS1" s="1057"/>
      <c r="JIT1" s="1057"/>
      <c r="JIU1" s="1057"/>
      <c r="JIV1" s="1057"/>
      <c r="JIW1" s="1057"/>
      <c r="JIX1" s="1057"/>
      <c r="JIY1" s="1057"/>
      <c r="JIZ1" s="1057"/>
      <c r="JJA1" s="1057"/>
      <c r="JJB1" s="1057"/>
      <c r="JJC1" s="1057"/>
      <c r="JJD1" s="1057"/>
      <c r="JJE1" s="1057"/>
      <c r="JJF1" s="1057"/>
      <c r="JJG1" s="1057"/>
      <c r="JJH1" s="1057"/>
      <c r="JJI1" s="1057"/>
      <c r="JJJ1" s="1057"/>
      <c r="JJK1" s="1057"/>
      <c r="JJL1" s="1057"/>
      <c r="JJM1" s="1057"/>
      <c r="JJN1" s="1057"/>
      <c r="JJO1" s="1057"/>
      <c r="JJP1" s="1057"/>
      <c r="JJQ1" s="1057"/>
      <c r="JJR1" s="1057"/>
      <c r="JJS1" s="1057"/>
      <c r="JJT1" s="1057"/>
      <c r="JJU1" s="1057"/>
      <c r="JJV1" s="1057"/>
      <c r="JJW1" s="1057"/>
      <c r="JJX1" s="1057"/>
      <c r="JJY1" s="1057"/>
      <c r="JJZ1" s="1057"/>
      <c r="JKA1" s="1057"/>
      <c r="JKB1" s="1057"/>
      <c r="JKC1" s="1057"/>
      <c r="JKD1" s="1057"/>
      <c r="JKE1" s="1057"/>
      <c r="JKF1" s="1057"/>
      <c r="JKG1" s="1057"/>
      <c r="JKH1" s="1057"/>
      <c r="JKI1" s="1057"/>
      <c r="JKJ1" s="1057"/>
      <c r="JKK1" s="1057"/>
      <c r="JKL1" s="1057"/>
      <c r="JKM1" s="1057"/>
      <c r="JKN1" s="1057"/>
      <c r="JKO1" s="1057"/>
      <c r="JKP1" s="1057"/>
      <c r="JKQ1" s="1057"/>
      <c r="JKR1" s="1057"/>
      <c r="JKS1" s="1057"/>
      <c r="JKT1" s="1057"/>
      <c r="JKU1" s="1057"/>
      <c r="JKV1" s="1057"/>
      <c r="JKW1" s="1057"/>
      <c r="JKX1" s="1057"/>
      <c r="JKY1" s="1057"/>
      <c r="JKZ1" s="1057"/>
      <c r="JLA1" s="1057"/>
      <c r="JLB1" s="1057"/>
      <c r="JLC1" s="1057"/>
      <c r="JLD1" s="1057"/>
      <c r="JLE1" s="1057"/>
      <c r="JLF1" s="1057"/>
      <c r="JLG1" s="1057"/>
      <c r="JLH1" s="1057"/>
      <c r="JLI1" s="1057"/>
      <c r="JLJ1" s="1057"/>
      <c r="JLK1" s="1057"/>
      <c r="JLL1" s="1057"/>
      <c r="JLM1" s="1057"/>
      <c r="JLN1" s="1057"/>
      <c r="JLO1" s="1057"/>
      <c r="JLP1" s="1057"/>
      <c r="JLQ1" s="1057"/>
      <c r="JLR1" s="1057"/>
      <c r="JLS1" s="1057"/>
      <c r="JLT1" s="1057"/>
      <c r="JLU1" s="1057"/>
      <c r="JLV1" s="1057"/>
      <c r="JLW1" s="1057"/>
      <c r="JLX1" s="1057"/>
      <c r="JLY1" s="1057"/>
      <c r="JLZ1" s="1057"/>
      <c r="JMA1" s="1057"/>
      <c r="JMB1" s="1057"/>
      <c r="JMC1" s="1057"/>
      <c r="JMD1" s="1057"/>
      <c r="JME1" s="1057"/>
      <c r="JMF1" s="1057"/>
      <c r="JMG1" s="1057"/>
      <c r="JMH1" s="1057"/>
      <c r="JMI1" s="1057"/>
      <c r="JMJ1" s="1057"/>
      <c r="JMK1" s="1057"/>
      <c r="JML1" s="1057"/>
      <c r="JMM1" s="1057"/>
      <c r="JMN1" s="1057"/>
      <c r="JMO1" s="1057"/>
      <c r="JMP1" s="1057"/>
      <c r="JMQ1" s="1057"/>
      <c r="JMR1" s="1057"/>
      <c r="JMS1" s="1057"/>
      <c r="JMT1" s="1057"/>
      <c r="JMU1" s="1057"/>
      <c r="JMV1" s="1057"/>
      <c r="JMW1" s="1057"/>
      <c r="JMX1" s="1057"/>
      <c r="JMY1" s="1057"/>
      <c r="JMZ1" s="1057"/>
      <c r="JNA1" s="1057"/>
      <c r="JNB1" s="1057"/>
      <c r="JNC1" s="1057"/>
      <c r="JND1" s="1057"/>
      <c r="JNE1" s="1057"/>
      <c r="JNF1" s="1057"/>
      <c r="JNG1" s="1057"/>
      <c r="JNH1" s="1057"/>
      <c r="JNI1" s="1057"/>
      <c r="JNJ1" s="1057"/>
      <c r="JNK1" s="1057"/>
      <c r="JNL1" s="1057"/>
      <c r="JNM1" s="1057"/>
      <c r="JNN1" s="1057"/>
      <c r="JNO1" s="1057"/>
      <c r="JNP1" s="1057"/>
      <c r="JNQ1" s="1057"/>
      <c r="JNR1" s="1057"/>
      <c r="JNS1" s="1057"/>
      <c r="JNT1" s="1057"/>
      <c r="JNU1" s="1057"/>
      <c r="JNV1" s="1057"/>
      <c r="JNW1" s="1057"/>
      <c r="JNX1" s="1057"/>
      <c r="JNY1" s="1057"/>
      <c r="JNZ1" s="1057"/>
      <c r="JOA1" s="1057"/>
      <c r="JOB1" s="1057"/>
      <c r="JOC1" s="1057"/>
      <c r="JOD1" s="1057"/>
      <c r="JOE1" s="1057"/>
      <c r="JOF1" s="1057"/>
      <c r="JOG1" s="1057"/>
      <c r="JOH1" s="1057"/>
      <c r="JOI1" s="1057"/>
      <c r="JOJ1" s="1057"/>
      <c r="JOK1" s="1057"/>
      <c r="JOL1" s="1057"/>
      <c r="JOM1" s="1057"/>
      <c r="JON1" s="1057"/>
      <c r="JOO1" s="1057"/>
      <c r="JOP1" s="1057"/>
      <c r="JOQ1" s="1057"/>
      <c r="JOR1" s="1057"/>
      <c r="JOS1" s="1057"/>
      <c r="JOT1" s="1057"/>
      <c r="JOU1" s="1057"/>
      <c r="JOV1" s="1057"/>
      <c r="JOW1" s="1057"/>
      <c r="JOX1" s="1057"/>
      <c r="JOY1" s="1057"/>
      <c r="JOZ1" s="1057"/>
      <c r="JPA1" s="1057"/>
      <c r="JPB1" s="1057"/>
      <c r="JPC1" s="1057"/>
      <c r="JPD1" s="1057"/>
      <c r="JPE1" s="1057"/>
      <c r="JPF1" s="1057"/>
      <c r="JPG1" s="1057"/>
      <c r="JPH1" s="1057"/>
      <c r="JPI1" s="1057"/>
      <c r="JPJ1" s="1057"/>
      <c r="JPK1" s="1057"/>
      <c r="JPL1" s="1057"/>
      <c r="JPM1" s="1057"/>
      <c r="JPN1" s="1057"/>
      <c r="JPO1" s="1057"/>
      <c r="JPP1" s="1057"/>
      <c r="JPQ1" s="1057"/>
      <c r="JPR1" s="1057"/>
      <c r="JPS1" s="1057"/>
      <c r="JPT1" s="1057"/>
      <c r="JPU1" s="1057"/>
      <c r="JPV1" s="1057"/>
      <c r="JPW1" s="1057"/>
      <c r="JPX1" s="1057"/>
      <c r="JPY1" s="1057"/>
      <c r="JPZ1" s="1057"/>
      <c r="JQA1" s="1057"/>
      <c r="JQB1" s="1057"/>
      <c r="JQC1" s="1057"/>
      <c r="JQD1" s="1057"/>
      <c r="JQE1" s="1057"/>
      <c r="JQF1" s="1057"/>
      <c r="JQG1" s="1057"/>
      <c r="JQH1" s="1057"/>
      <c r="JQI1" s="1057"/>
      <c r="JQJ1" s="1057"/>
      <c r="JQK1" s="1057"/>
      <c r="JQL1" s="1057"/>
      <c r="JQM1" s="1057"/>
      <c r="JQN1" s="1057"/>
      <c r="JQO1" s="1057"/>
      <c r="JQP1" s="1057"/>
      <c r="JQQ1" s="1057"/>
      <c r="JQR1" s="1057"/>
      <c r="JQS1" s="1057"/>
      <c r="JQT1" s="1057"/>
      <c r="JQU1" s="1057"/>
      <c r="JQV1" s="1057"/>
      <c r="JQW1" s="1057"/>
      <c r="JQX1" s="1057"/>
      <c r="JQY1" s="1057"/>
      <c r="JQZ1" s="1057"/>
      <c r="JRA1" s="1057"/>
      <c r="JRB1" s="1057"/>
      <c r="JRC1" s="1057"/>
      <c r="JRD1" s="1057"/>
      <c r="JRE1" s="1057"/>
      <c r="JRF1" s="1057"/>
      <c r="JRG1" s="1057"/>
      <c r="JRH1" s="1057"/>
      <c r="JRI1" s="1057"/>
      <c r="JRJ1" s="1057"/>
      <c r="JRK1" s="1057"/>
      <c r="JRL1" s="1057"/>
      <c r="JRM1" s="1057"/>
      <c r="JRN1" s="1057"/>
      <c r="JRO1" s="1057"/>
      <c r="JRP1" s="1057"/>
      <c r="JRQ1" s="1057"/>
      <c r="JRR1" s="1057"/>
      <c r="JRS1" s="1057"/>
      <c r="JRT1" s="1057"/>
      <c r="JRU1" s="1057"/>
      <c r="JRV1" s="1057"/>
      <c r="JRW1" s="1057"/>
      <c r="JRX1" s="1057"/>
      <c r="JRY1" s="1057"/>
      <c r="JRZ1" s="1057"/>
      <c r="JSA1" s="1057"/>
      <c r="JSB1" s="1057"/>
      <c r="JSC1" s="1057"/>
      <c r="JSD1" s="1057"/>
      <c r="JSE1" s="1057"/>
      <c r="JSF1" s="1057"/>
      <c r="JSG1" s="1057"/>
      <c r="JSH1" s="1057"/>
      <c r="JSI1" s="1057"/>
      <c r="JSJ1" s="1057"/>
      <c r="JSK1" s="1057"/>
      <c r="JSL1" s="1057"/>
      <c r="JSM1" s="1057"/>
      <c r="JSN1" s="1057"/>
      <c r="JSO1" s="1057"/>
      <c r="JSP1" s="1057"/>
      <c r="JSQ1" s="1057"/>
      <c r="JSR1" s="1057"/>
      <c r="JSS1" s="1057"/>
      <c r="JST1" s="1057"/>
      <c r="JSU1" s="1057"/>
      <c r="JSV1" s="1057"/>
      <c r="JSW1" s="1057"/>
      <c r="JSX1" s="1057"/>
      <c r="JSY1" s="1057"/>
      <c r="JSZ1" s="1057"/>
      <c r="JTA1" s="1057"/>
      <c r="JTB1" s="1057"/>
      <c r="JTC1" s="1057"/>
      <c r="JTD1" s="1057"/>
      <c r="JTE1" s="1057"/>
      <c r="JTF1" s="1057"/>
      <c r="JTG1" s="1057"/>
      <c r="JTH1" s="1057"/>
      <c r="JTI1" s="1057"/>
      <c r="JTJ1" s="1057"/>
      <c r="JTK1" s="1057"/>
      <c r="JTL1" s="1057"/>
      <c r="JTM1" s="1057"/>
      <c r="JTN1" s="1057"/>
      <c r="JTO1" s="1057"/>
      <c r="JTP1" s="1057"/>
      <c r="JTQ1" s="1057"/>
      <c r="JTR1" s="1057"/>
      <c r="JTS1" s="1057"/>
      <c r="JTT1" s="1057"/>
      <c r="JTU1" s="1057"/>
      <c r="JTV1" s="1057"/>
      <c r="JTW1" s="1057"/>
      <c r="JTX1" s="1057"/>
      <c r="JTY1" s="1057"/>
      <c r="JTZ1" s="1057"/>
      <c r="JUA1" s="1057"/>
      <c r="JUB1" s="1057"/>
      <c r="JUC1" s="1057"/>
      <c r="JUD1" s="1057"/>
      <c r="JUE1" s="1057"/>
      <c r="JUF1" s="1057"/>
      <c r="JUG1" s="1057"/>
      <c r="JUH1" s="1057"/>
      <c r="JUI1" s="1057"/>
      <c r="JUJ1" s="1057"/>
      <c r="JUK1" s="1057"/>
      <c r="JUL1" s="1057"/>
      <c r="JUM1" s="1057"/>
      <c r="JUN1" s="1057"/>
      <c r="JUO1" s="1057"/>
      <c r="JUP1" s="1057"/>
      <c r="JUQ1" s="1057"/>
      <c r="JUR1" s="1057"/>
      <c r="JUS1" s="1057"/>
      <c r="JUT1" s="1057"/>
      <c r="JUU1" s="1057"/>
      <c r="JUV1" s="1057"/>
      <c r="JUW1" s="1057"/>
      <c r="JUX1" s="1057"/>
      <c r="JUY1" s="1057"/>
      <c r="JUZ1" s="1057"/>
      <c r="JVA1" s="1057"/>
      <c r="JVB1" s="1057"/>
      <c r="JVC1" s="1057"/>
      <c r="JVD1" s="1057"/>
      <c r="JVE1" s="1057"/>
      <c r="JVF1" s="1057"/>
      <c r="JVG1" s="1057"/>
      <c r="JVH1" s="1057"/>
      <c r="JVI1" s="1057"/>
      <c r="JVJ1" s="1057"/>
      <c r="JVK1" s="1057"/>
      <c r="JVL1" s="1057"/>
      <c r="JVM1" s="1057"/>
      <c r="JVN1" s="1057"/>
      <c r="JVO1" s="1057"/>
      <c r="JVP1" s="1057"/>
      <c r="JVQ1" s="1057"/>
      <c r="JVR1" s="1057"/>
      <c r="JVS1" s="1057"/>
      <c r="JVT1" s="1057"/>
      <c r="JVU1" s="1057"/>
      <c r="JVV1" s="1057"/>
      <c r="JVW1" s="1057"/>
      <c r="JVX1" s="1057"/>
      <c r="JVY1" s="1057"/>
      <c r="JVZ1" s="1057"/>
      <c r="JWA1" s="1057"/>
      <c r="JWB1" s="1057"/>
      <c r="JWC1" s="1057"/>
      <c r="JWD1" s="1057"/>
      <c r="JWE1" s="1057"/>
      <c r="JWF1" s="1057"/>
      <c r="JWG1" s="1057"/>
      <c r="JWH1" s="1057"/>
      <c r="JWI1" s="1057"/>
      <c r="JWJ1" s="1057"/>
      <c r="JWK1" s="1057"/>
      <c r="JWL1" s="1057"/>
      <c r="JWM1" s="1057"/>
      <c r="JWN1" s="1057"/>
      <c r="JWO1" s="1057"/>
      <c r="JWP1" s="1057"/>
      <c r="JWQ1" s="1057"/>
      <c r="JWR1" s="1057"/>
      <c r="JWS1" s="1057"/>
      <c r="JWT1" s="1057"/>
      <c r="JWU1" s="1057"/>
      <c r="JWV1" s="1057"/>
      <c r="JWW1" s="1057"/>
      <c r="JWX1" s="1057"/>
      <c r="JWY1" s="1057"/>
      <c r="JWZ1" s="1057"/>
      <c r="JXA1" s="1057"/>
      <c r="JXB1" s="1057"/>
      <c r="JXC1" s="1057"/>
      <c r="JXD1" s="1057"/>
      <c r="JXE1" s="1057"/>
      <c r="JXF1" s="1057"/>
      <c r="JXG1" s="1057"/>
      <c r="JXH1" s="1057"/>
      <c r="JXI1" s="1057"/>
      <c r="JXJ1" s="1057"/>
      <c r="JXK1" s="1057"/>
      <c r="JXL1" s="1057"/>
      <c r="JXM1" s="1057"/>
      <c r="JXN1" s="1057"/>
      <c r="JXO1" s="1057"/>
      <c r="JXP1" s="1057"/>
      <c r="JXQ1" s="1057"/>
      <c r="JXR1" s="1057"/>
      <c r="JXS1" s="1057"/>
      <c r="JXT1" s="1057"/>
      <c r="JXU1" s="1057"/>
      <c r="JXV1" s="1057"/>
      <c r="JXW1" s="1057"/>
      <c r="JXX1" s="1057"/>
      <c r="JXY1" s="1057"/>
      <c r="JXZ1" s="1057"/>
      <c r="JYA1" s="1057"/>
      <c r="JYB1" s="1057"/>
      <c r="JYC1" s="1057"/>
      <c r="JYD1" s="1057"/>
      <c r="JYE1" s="1057"/>
      <c r="JYF1" s="1057"/>
      <c r="JYG1" s="1057"/>
      <c r="JYH1" s="1057"/>
      <c r="JYI1" s="1057"/>
      <c r="JYJ1" s="1057"/>
      <c r="JYK1" s="1057"/>
      <c r="JYL1" s="1057"/>
      <c r="JYM1" s="1057"/>
      <c r="JYN1" s="1057"/>
      <c r="JYO1" s="1057"/>
      <c r="JYP1" s="1057"/>
      <c r="JYQ1" s="1057"/>
      <c r="JYR1" s="1057"/>
      <c r="JYS1" s="1057"/>
      <c r="JYT1" s="1057"/>
      <c r="JYU1" s="1057"/>
      <c r="JYV1" s="1057"/>
      <c r="JYW1" s="1057"/>
      <c r="JYX1" s="1057"/>
      <c r="JYY1" s="1057"/>
      <c r="JYZ1" s="1057"/>
      <c r="JZA1" s="1057"/>
      <c r="JZB1" s="1057"/>
      <c r="JZC1" s="1057"/>
      <c r="JZD1" s="1057"/>
      <c r="JZE1" s="1057"/>
      <c r="JZF1" s="1057"/>
      <c r="JZG1" s="1057"/>
      <c r="JZH1" s="1057"/>
      <c r="JZI1" s="1057"/>
      <c r="JZJ1" s="1057"/>
      <c r="JZK1" s="1057"/>
      <c r="JZL1" s="1057"/>
      <c r="JZM1" s="1057"/>
      <c r="JZN1" s="1057"/>
      <c r="JZO1" s="1057"/>
      <c r="JZP1" s="1057"/>
      <c r="JZQ1" s="1057"/>
      <c r="JZR1" s="1057"/>
      <c r="JZS1" s="1057"/>
      <c r="JZT1" s="1057"/>
      <c r="JZU1" s="1057"/>
      <c r="JZV1" s="1057"/>
      <c r="JZW1" s="1057"/>
      <c r="JZX1" s="1057"/>
      <c r="JZY1" s="1057"/>
      <c r="JZZ1" s="1057"/>
      <c r="KAA1" s="1057"/>
      <c r="KAB1" s="1057"/>
      <c r="KAC1" s="1057"/>
      <c r="KAD1" s="1057"/>
      <c r="KAE1" s="1057"/>
      <c r="KAF1" s="1057"/>
      <c r="KAG1" s="1057"/>
      <c r="KAH1" s="1057"/>
      <c r="KAI1" s="1057"/>
      <c r="KAJ1" s="1057"/>
      <c r="KAK1" s="1057"/>
      <c r="KAL1" s="1057"/>
      <c r="KAM1" s="1057"/>
      <c r="KAN1" s="1057"/>
      <c r="KAO1" s="1057"/>
      <c r="KAP1" s="1057"/>
      <c r="KAQ1" s="1057"/>
      <c r="KAR1" s="1057"/>
      <c r="KAS1" s="1057"/>
      <c r="KAT1" s="1057"/>
      <c r="KAU1" s="1057"/>
      <c r="KAV1" s="1057"/>
      <c r="KAW1" s="1057"/>
      <c r="KAX1" s="1057"/>
      <c r="KAY1" s="1057"/>
      <c r="KAZ1" s="1057"/>
      <c r="KBA1" s="1057"/>
      <c r="KBB1" s="1057"/>
      <c r="KBC1" s="1057"/>
      <c r="KBD1" s="1057"/>
      <c r="KBE1" s="1057"/>
      <c r="KBF1" s="1057"/>
      <c r="KBG1" s="1057"/>
      <c r="KBH1" s="1057"/>
      <c r="KBI1" s="1057"/>
      <c r="KBJ1" s="1057"/>
      <c r="KBK1" s="1057"/>
      <c r="KBL1" s="1057"/>
      <c r="KBM1" s="1057"/>
      <c r="KBN1" s="1057"/>
      <c r="KBO1" s="1057"/>
      <c r="KBP1" s="1057"/>
      <c r="KBQ1" s="1057"/>
      <c r="KBR1" s="1057"/>
      <c r="KBS1" s="1057"/>
      <c r="KBT1" s="1057"/>
      <c r="KBU1" s="1057"/>
      <c r="KBV1" s="1057"/>
      <c r="KBW1" s="1057"/>
      <c r="KBX1" s="1057"/>
      <c r="KBY1" s="1057"/>
      <c r="KBZ1" s="1057"/>
      <c r="KCA1" s="1057"/>
      <c r="KCB1" s="1057"/>
      <c r="KCC1" s="1057"/>
      <c r="KCD1" s="1057"/>
      <c r="KCE1" s="1057"/>
      <c r="KCF1" s="1057"/>
      <c r="KCG1" s="1057"/>
      <c r="KCH1" s="1057"/>
      <c r="KCI1" s="1057"/>
      <c r="KCJ1" s="1057"/>
      <c r="KCK1" s="1057"/>
      <c r="KCL1" s="1057"/>
      <c r="KCM1" s="1057"/>
      <c r="KCN1" s="1057"/>
      <c r="KCO1" s="1057"/>
      <c r="KCP1" s="1057"/>
      <c r="KCQ1" s="1057"/>
      <c r="KCR1" s="1057"/>
      <c r="KCS1" s="1057"/>
      <c r="KCT1" s="1057"/>
      <c r="KCU1" s="1057"/>
      <c r="KCV1" s="1057"/>
      <c r="KCW1" s="1057"/>
      <c r="KCX1" s="1057"/>
      <c r="KCY1" s="1057"/>
      <c r="KCZ1" s="1057"/>
      <c r="KDA1" s="1057"/>
      <c r="KDB1" s="1057"/>
      <c r="KDC1" s="1057"/>
      <c r="KDD1" s="1057"/>
      <c r="KDE1" s="1057"/>
      <c r="KDF1" s="1057"/>
      <c r="KDG1" s="1057"/>
      <c r="KDH1" s="1057"/>
      <c r="KDI1" s="1057"/>
      <c r="KDJ1" s="1057"/>
      <c r="KDK1" s="1057"/>
      <c r="KDL1" s="1057"/>
      <c r="KDM1" s="1057"/>
      <c r="KDN1" s="1057"/>
      <c r="KDO1" s="1057"/>
      <c r="KDP1" s="1057"/>
      <c r="KDQ1" s="1057"/>
      <c r="KDR1" s="1057"/>
      <c r="KDS1" s="1057"/>
      <c r="KDT1" s="1057"/>
      <c r="KDU1" s="1057"/>
      <c r="KDV1" s="1057"/>
      <c r="KDW1" s="1057"/>
      <c r="KDX1" s="1057"/>
      <c r="KDY1" s="1057"/>
      <c r="KDZ1" s="1057"/>
      <c r="KEA1" s="1057"/>
      <c r="KEB1" s="1057"/>
      <c r="KEC1" s="1057"/>
      <c r="KED1" s="1057"/>
      <c r="KEE1" s="1057"/>
      <c r="KEF1" s="1057"/>
      <c r="KEG1" s="1057"/>
      <c r="KEH1" s="1057"/>
      <c r="KEI1" s="1057"/>
      <c r="KEJ1" s="1057"/>
      <c r="KEK1" s="1057"/>
      <c r="KEL1" s="1057"/>
      <c r="KEM1" s="1057"/>
      <c r="KEN1" s="1057"/>
      <c r="KEO1" s="1057"/>
      <c r="KEP1" s="1057"/>
      <c r="KEQ1" s="1057"/>
      <c r="KER1" s="1057"/>
      <c r="KES1" s="1057"/>
      <c r="KET1" s="1057"/>
      <c r="KEU1" s="1057"/>
      <c r="KEV1" s="1057"/>
      <c r="KEW1" s="1057"/>
      <c r="KEX1" s="1057"/>
      <c r="KEY1" s="1057"/>
      <c r="KEZ1" s="1057"/>
      <c r="KFA1" s="1057"/>
      <c r="KFB1" s="1057"/>
      <c r="KFC1" s="1057"/>
      <c r="KFD1" s="1057"/>
      <c r="KFE1" s="1057"/>
      <c r="KFF1" s="1057"/>
      <c r="KFG1" s="1057"/>
      <c r="KFH1" s="1057"/>
      <c r="KFI1" s="1057"/>
      <c r="KFJ1" s="1057"/>
      <c r="KFK1" s="1057"/>
      <c r="KFL1" s="1057"/>
      <c r="KFM1" s="1057"/>
      <c r="KFN1" s="1057"/>
      <c r="KFO1" s="1057"/>
      <c r="KFP1" s="1057"/>
      <c r="KFQ1" s="1057"/>
      <c r="KFR1" s="1057"/>
      <c r="KFS1" s="1057"/>
      <c r="KFT1" s="1057"/>
      <c r="KFU1" s="1057"/>
      <c r="KFV1" s="1057"/>
      <c r="KFW1" s="1057"/>
      <c r="KFX1" s="1057"/>
      <c r="KFY1" s="1057"/>
      <c r="KFZ1" s="1057"/>
      <c r="KGA1" s="1057"/>
      <c r="KGB1" s="1057"/>
      <c r="KGC1" s="1057"/>
      <c r="KGD1" s="1057"/>
      <c r="KGE1" s="1057"/>
      <c r="KGF1" s="1057"/>
      <c r="KGG1" s="1057"/>
      <c r="KGH1" s="1057"/>
      <c r="KGI1" s="1057"/>
      <c r="KGJ1" s="1057"/>
      <c r="KGK1" s="1057"/>
      <c r="KGL1" s="1057"/>
      <c r="KGM1" s="1057"/>
      <c r="KGN1" s="1057"/>
      <c r="KGO1" s="1057"/>
      <c r="KGP1" s="1057"/>
      <c r="KGQ1" s="1057"/>
      <c r="KGR1" s="1057"/>
      <c r="KGS1" s="1057"/>
      <c r="KGT1" s="1057"/>
      <c r="KGU1" s="1057"/>
      <c r="KGV1" s="1057"/>
      <c r="KGW1" s="1057"/>
      <c r="KGX1" s="1057"/>
      <c r="KGY1" s="1057"/>
      <c r="KGZ1" s="1057"/>
      <c r="KHA1" s="1057"/>
      <c r="KHB1" s="1057"/>
      <c r="KHC1" s="1057"/>
      <c r="KHD1" s="1057"/>
      <c r="KHE1" s="1057"/>
      <c r="KHF1" s="1057"/>
      <c r="KHG1" s="1057"/>
      <c r="KHH1" s="1057"/>
      <c r="KHI1" s="1057"/>
      <c r="KHJ1" s="1057"/>
      <c r="KHK1" s="1057"/>
      <c r="KHL1" s="1057"/>
      <c r="KHM1" s="1057"/>
      <c r="KHN1" s="1057"/>
      <c r="KHO1" s="1057"/>
      <c r="KHP1" s="1057"/>
      <c r="KHQ1" s="1057"/>
      <c r="KHR1" s="1057"/>
      <c r="KHS1" s="1057"/>
      <c r="KHT1" s="1057"/>
      <c r="KHU1" s="1057"/>
      <c r="KHV1" s="1057"/>
      <c r="KHW1" s="1057"/>
      <c r="KHX1" s="1057"/>
      <c r="KHY1" s="1057"/>
      <c r="KHZ1" s="1057"/>
      <c r="KIA1" s="1057"/>
      <c r="KIB1" s="1057"/>
      <c r="KIC1" s="1057"/>
      <c r="KID1" s="1057"/>
      <c r="KIE1" s="1057"/>
      <c r="KIF1" s="1057"/>
      <c r="KIG1" s="1057"/>
      <c r="KIH1" s="1057"/>
      <c r="KII1" s="1057"/>
      <c r="KIJ1" s="1057"/>
      <c r="KIK1" s="1057"/>
      <c r="KIL1" s="1057"/>
      <c r="KIM1" s="1057"/>
      <c r="KIN1" s="1057"/>
      <c r="KIO1" s="1057"/>
      <c r="KIP1" s="1057"/>
      <c r="KIQ1" s="1057"/>
      <c r="KIR1" s="1057"/>
      <c r="KIS1" s="1057"/>
      <c r="KIT1" s="1057"/>
      <c r="KIU1" s="1057"/>
      <c r="KIV1" s="1057"/>
      <c r="KIW1" s="1057"/>
      <c r="KIX1" s="1057"/>
      <c r="KIY1" s="1057"/>
      <c r="KIZ1" s="1057"/>
      <c r="KJA1" s="1057"/>
      <c r="KJB1" s="1057"/>
      <c r="KJC1" s="1057"/>
      <c r="KJD1" s="1057"/>
      <c r="KJE1" s="1057"/>
      <c r="KJF1" s="1057"/>
      <c r="KJG1" s="1057"/>
      <c r="KJH1" s="1057"/>
      <c r="KJI1" s="1057"/>
      <c r="KJJ1" s="1057"/>
      <c r="KJK1" s="1057"/>
      <c r="KJL1" s="1057"/>
      <c r="KJM1" s="1057"/>
      <c r="KJN1" s="1057"/>
      <c r="KJO1" s="1057"/>
      <c r="KJP1" s="1057"/>
      <c r="KJQ1" s="1057"/>
      <c r="KJR1" s="1057"/>
      <c r="KJS1" s="1057"/>
      <c r="KJT1" s="1057"/>
      <c r="KJU1" s="1057"/>
      <c r="KJV1" s="1057"/>
      <c r="KJW1" s="1057"/>
      <c r="KJX1" s="1057"/>
      <c r="KJY1" s="1057"/>
      <c r="KJZ1" s="1057"/>
      <c r="KKA1" s="1057"/>
      <c r="KKB1" s="1057"/>
      <c r="KKC1" s="1057"/>
      <c r="KKD1" s="1057"/>
      <c r="KKE1" s="1057"/>
      <c r="KKF1" s="1057"/>
      <c r="KKG1" s="1057"/>
      <c r="KKH1" s="1057"/>
      <c r="KKI1" s="1057"/>
      <c r="KKJ1" s="1057"/>
      <c r="KKK1" s="1057"/>
      <c r="KKL1" s="1057"/>
      <c r="KKM1" s="1057"/>
      <c r="KKN1" s="1057"/>
      <c r="KKO1" s="1057"/>
      <c r="KKP1" s="1057"/>
      <c r="KKQ1" s="1057"/>
      <c r="KKR1" s="1057"/>
      <c r="KKS1" s="1057"/>
      <c r="KKT1" s="1057"/>
      <c r="KKU1" s="1057"/>
      <c r="KKV1" s="1057"/>
      <c r="KKW1" s="1057"/>
      <c r="KKX1" s="1057"/>
      <c r="KKY1" s="1057"/>
      <c r="KKZ1" s="1057"/>
      <c r="KLA1" s="1057"/>
      <c r="KLB1" s="1057"/>
      <c r="KLC1" s="1057"/>
      <c r="KLD1" s="1057"/>
      <c r="KLE1" s="1057"/>
      <c r="KLF1" s="1057"/>
      <c r="KLG1" s="1057"/>
      <c r="KLH1" s="1057"/>
      <c r="KLI1" s="1057"/>
      <c r="KLJ1" s="1057"/>
      <c r="KLK1" s="1057"/>
      <c r="KLL1" s="1057"/>
      <c r="KLM1" s="1057"/>
      <c r="KLN1" s="1057"/>
      <c r="KLO1" s="1057"/>
      <c r="KLP1" s="1057"/>
      <c r="KLQ1" s="1057"/>
      <c r="KLR1" s="1057"/>
      <c r="KLS1" s="1057"/>
      <c r="KLT1" s="1057"/>
      <c r="KLU1" s="1057"/>
      <c r="KLV1" s="1057"/>
      <c r="KLW1" s="1057"/>
      <c r="KLX1" s="1057"/>
      <c r="KLY1" s="1057"/>
      <c r="KLZ1" s="1057"/>
      <c r="KMA1" s="1057"/>
      <c r="KMB1" s="1057"/>
      <c r="KMC1" s="1057"/>
      <c r="KMD1" s="1057"/>
      <c r="KME1" s="1057"/>
      <c r="KMF1" s="1057"/>
      <c r="KMG1" s="1057"/>
      <c r="KMH1" s="1057"/>
      <c r="KMI1" s="1057"/>
      <c r="KMJ1" s="1057"/>
      <c r="KMK1" s="1057"/>
      <c r="KML1" s="1057"/>
      <c r="KMM1" s="1057"/>
      <c r="KMN1" s="1057"/>
      <c r="KMO1" s="1057"/>
      <c r="KMP1" s="1057"/>
      <c r="KMQ1" s="1057"/>
      <c r="KMR1" s="1057"/>
      <c r="KMS1" s="1057"/>
      <c r="KMT1" s="1057"/>
      <c r="KMU1" s="1057"/>
      <c r="KMV1" s="1057"/>
      <c r="KMW1" s="1057"/>
      <c r="KMX1" s="1057"/>
      <c r="KMY1" s="1057"/>
      <c r="KMZ1" s="1057"/>
      <c r="KNA1" s="1057"/>
      <c r="KNB1" s="1057"/>
      <c r="KNC1" s="1057"/>
      <c r="KND1" s="1057"/>
      <c r="KNE1" s="1057"/>
      <c r="KNF1" s="1057"/>
      <c r="KNG1" s="1057"/>
      <c r="KNH1" s="1057"/>
      <c r="KNI1" s="1057"/>
      <c r="KNJ1" s="1057"/>
      <c r="KNK1" s="1057"/>
      <c r="KNL1" s="1057"/>
      <c r="KNM1" s="1057"/>
      <c r="KNN1" s="1057"/>
      <c r="KNO1" s="1057"/>
      <c r="KNP1" s="1057"/>
      <c r="KNQ1" s="1057"/>
      <c r="KNR1" s="1057"/>
      <c r="KNS1" s="1057"/>
      <c r="KNT1" s="1057"/>
      <c r="KNU1" s="1057"/>
      <c r="KNV1" s="1057"/>
      <c r="KNW1" s="1057"/>
      <c r="KNX1" s="1057"/>
      <c r="KNY1" s="1057"/>
      <c r="KNZ1" s="1057"/>
      <c r="KOA1" s="1057"/>
      <c r="KOB1" s="1057"/>
      <c r="KOC1" s="1057"/>
      <c r="KOD1" s="1057"/>
      <c r="KOE1" s="1057"/>
      <c r="KOF1" s="1057"/>
      <c r="KOG1" s="1057"/>
      <c r="KOH1" s="1057"/>
      <c r="KOI1" s="1057"/>
      <c r="KOJ1" s="1057"/>
      <c r="KOK1" s="1057"/>
      <c r="KOL1" s="1057"/>
      <c r="KOM1" s="1057"/>
      <c r="KON1" s="1057"/>
      <c r="KOO1" s="1057"/>
      <c r="KOP1" s="1057"/>
      <c r="KOQ1" s="1057"/>
      <c r="KOR1" s="1057"/>
      <c r="KOS1" s="1057"/>
      <c r="KOT1" s="1057"/>
      <c r="KOU1" s="1057"/>
      <c r="KOV1" s="1057"/>
      <c r="KOW1" s="1057"/>
      <c r="KOX1" s="1057"/>
      <c r="KOY1" s="1057"/>
      <c r="KOZ1" s="1057"/>
      <c r="KPA1" s="1057"/>
      <c r="KPB1" s="1057"/>
      <c r="KPC1" s="1057"/>
      <c r="KPD1" s="1057"/>
      <c r="KPE1" s="1057"/>
      <c r="KPF1" s="1057"/>
      <c r="KPG1" s="1057"/>
      <c r="KPH1" s="1057"/>
      <c r="KPI1" s="1057"/>
      <c r="KPJ1" s="1057"/>
      <c r="KPK1" s="1057"/>
      <c r="KPL1" s="1057"/>
      <c r="KPM1" s="1057"/>
      <c r="KPN1" s="1057"/>
      <c r="KPO1" s="1057"/>
      <c r="KPP1" s="1057"/>
      <c r="KPQ1" s="1057"/>
      <c r="KPR1" s="1057"/>
      <c r="KPS1" s="1057"/>
      <c r="KPT1" s="1057"/>
      <c r="KPU1" s="1057"/>
      <c r="KPV1" s="1057"/>
      <c r="KPW1" s="1057"/>
      <c r="KPX1" s="1057"/>
      <c r="KPY1" s="1057"/>
      <c r="KPZ1" s="1057"/>
      <c r="KQA1" s="1057"/>
      <c r="KQB1" s="1057"/>
      <c r="KQC1" s="1057"/>
      <c r="KQD1" s="1057"/>
      <c r="KQE1" s="1057"/>
      <c r="KQF1" s="1057"/>
      <c r="KQG1" s="1057"/>
      <c r="KQH1" s="1057"/>
      <c r="KQI1" s="1057"/>
      <c r="KQJ1" s="1057"/>
      <c r="KQK1" s="1057"/>
      <c r="KQL1" s="1057"/>
      <c r="KQM1" s="1057"/>
      <c r="KQN1" s="1057"/>
      <c r="KQO1" s="1057"/>
      <c r="KQP1" s="1057"/>
      <c r="KQQ1" s="1057"/>
      <c r="KQR1" s="1057"/>
      <c r="KQS1" s="1057"/>
      <c r="KQT1" s="1057"/>
      <c r="KQU1" s="1057"/>
      <c r="KQV1" s="1057"/>
      <c r="KQW1" s="1057"/>
      <c r="KQX1" s="1057"/>
      <c r="KQY1" s="1057"/>
      <c r="KQZ1" s="1057"/>
      <c r="KRA1" s="1057"/>
      <c r="KRB1" s="1057"/>
      <c r="KRC1" s="1057"/>
      <c r="KRD1" s="1057"/>
      <c r="KRE1" s="1057"/>
      <c r="KRF1" s="1057"/>
      <c r="KRG1" s="1057"/>
      <c r="KRH1" s="1057"/>
      <c r="KRI1" s="1057"/>
      <c r="KRJ1" s="1057"/>
      <c r="KRK1" s="1057"/>
      <c r="KRL1" s="1057"/>
      <c r="KRM1" s="1057"/>
      <c r="KRN1" s="1057"/>
      <c r="KRO1" s="1057"/>
      <c r="KRP1" s="1057"/>
      <c r="KRQ1" s="1057"/>
      <c r="KRR1" s="1057"/>
      <c r="KRS1" s="1057"/>
      <c r="KRT1" s="1057"/>
      <c r="KRU1" s="1057"/>
      <c r="KRV1" s="1057"/>
      <c r="KRW1" s="1057"/>
      <c r="KRX1" s="1057"/>
      <c r="KRY1" s="1057"/>
      <c r="KRZ1" s="1057"/>
      <c r="KSA1" s="1057"/>
      <c r="KSB1" s="1057"/>
      <c r="KSC1" s="1057"/>
      <c r="KSD1" s="1057"/>
      <c r="KSE1" s="1057"/>
      <c r="KSF1" s="1057"/>
      <c r="KSG1" s="1057"/>
      <c r="KSH1" s="1057"/>
      <c r="KSI1" s="1057"/>
      <c r="KSJ1" s="1057"/>
      <c r="KSK1" s="1057"/>
      <c r="KSL1" s="1057"/>
      <c r="KSM1" s="1057"/>
      <c r="KSN1" s="1057"/>
      <c r="KSO1" s="1057"/>
      <c r="KSP1" s="1057"/>
      <c r="KSQ1" s="1057"/>
      <c r="KSR1" s="1057"/>
      <c r="KSS1" s="1057"/>
      <c r="KST1" s="1057"/>
      <c r="KSU1" s="1057"/>
      <c r="KSV1" s="1057"/>
      <c r="KSW1" s="1057"/>
      <c r="KSX1" s="1057"/>
      <c r="KSY1" s="1057"/>
      <c r="KSZ1" s="1057"/>
      <c r="KTA1" s="1057"/>
      <c r="KTB1" s="1057"/>
      <c r="KTC1" s="1057"/>
      <c r="KTD1" s="1057"/>
      <c r="KTE1" s="1057"/>
      <c r="KTF1" s="1057"/>
      <c r="KTG1" s="1057"/>
      <c r="KTH1" s="1057"/>
      <c r="KTI1" s="1057"/>
      <c r="KTJ1" s="1057"/>
      <c r="KTK1" s="1057"/>
      <c r="KTL1" s="1057"/>
      <c r="KTM1" s="1057"/>
      <c r="KTN1" s="1057"/>
      <c r="KTO1" s="1057"/>
      <c r="KTP1" s="1057"/>
      <c r="KTQ1" s="1057"/>
      <c r="KTR1" s="1057"/>
      <c r="KTS1" s="1057"/>
      <c r="KTT1" s="1057"/>
      <c r="KTU1" s="1057"/>
      <c r="KTV1" s="1057"/>
      <c r="KTW1" s="1057"/>
      <c r="KTX1" s="1057"/>
      <c r="KTY1" s="1057"/>
      <c r="KTZ1" s="1057"/>
      <c r="KUA1" s="1057"/>
      <c r="KUB1" s="1057"/>
      <c r="KUC1" s="1057"/>
      <c r="KUD1" s="1057"/>
      <c r="KUE1" s="1057"/>
      <c r="KUF1" s="1057"/>
      <c r="KUG1" s="1057"/>
      <c r="KUH1" s="1057"/>
      <c r="KUI1" s="1057"/>
      <c r="KUJ1" s="1057"/>
      <c r="KUK1" s="1057"/>
      <c r="KUL1" s="1057"/>
      <c r="KUM1" s="1057"/>
      <c r="KUN1" s="1057"/>
      <c r="KUO1" s="1057"/>
      <c r="KUP1" s="1057"/>
      <c r="KUQ1" s="1057"/>
      <c r="KUR1" s="1057"/>
      <c r="KUS1" s="1057"/>
      <c r="KUT1" s="1057"/>
      <c r="KUU1" s="1057"/>
      <c r="KUV1" s="1057"/>
      <c r="KUW1" s="1057"/>
      <c r="KUX1" s="1057"/>
      <c r="KUY1" s="1057"/>
      <c r="KUZ1" s="1057"/>
      <c r="KVA1" s="1057"/>
      <c r="KVB1" s="1057"/>
      <c r="KVC1" s="1057"/>
      <c r="KVD1" s="1057"/>
      <c r="KVE1" s="1057"/>
      <c r="KVF1" s="1057"/>
      <c r="KVG1" s="1057"/>
      <c r="KVH1" s="1057"/>
      <c r="KVI1" s="1057"/>
      <c r="KVJ1" s="1057"/>
      <c r="KVK1" s="1057"/>
      <c r="KVL1" s="1057"/>
      <c r="KVM1" s="1057"/>
      <c r="KVN1" s="1057"/>
      <c r="KVO1" s="1057"/>
      <c r="KVP1" s="1057"/>
      <c r="KVQ1" s="1057"/>
      <c r="KVR1" s="1057"/>
      <c r="KVS1" s="1057"/>
      <c r="KVT1" s="1057"/>
      <c r="KVU1" s="1057"/>
      <c r="KVV1" s="1057"/>
      <c r="KVW1" s="1057"/>
      <c r="KVX1" s="1057"/>
      <c r="KVY1" s="1057"/>
      <c r="KVZ1" s="1057"/>
      <c r="KWA1" s="1057"/>
      <c r="KWB1" s="1057"/>
      <c r="KWC1" s="1057"/>
      <c r="KWD1" s="1057"/>
      <c r="KWE1" s="1057"/>
      <c r="KWF1" s="1057"/>
      <c r="KWG1" s="1057"/>
      <c r="KWH1" s="1057"/>
      <c r="KWI1" s="1057"/>
      <c r="KWJ1" s="1057"/>
      <c r="KWK1" s="1057"/>
      <c r="KWL1" s="1057"/>
      <c r="KWM1" s="1057"/>
      <c r="KWN1" s="1057"/>
      <c r="KWO1" s="1057"/>
      <c r="KWP1" s="1057"/>
      <c r="KWQ1" s="1057"/>
      <c r="KWR1" s="1057"/>
      <c r="KWS1" s="1057"/>
      <c r="KWT1" s="1057"/>
      <c r="KWU1" s="1057"/>
      <c r="KWV1" s="1057"/>
      <c r="KWW1" s="1057"/>
      <c r="KWX1" s="1057"/>
      <c r="KWY1" s="1057"/>
      <c r="KWZ1" s="1057"/>
      <c r="KXA1" s="1057"/>
      <c r="KXB1" s="1057"/>
      <c r="KXC1" s="1057"/>
      <c r="KXD1" s="1057"/>
      <c r="KXE1" s="1057"/>
      <c r="KXF1" s="1057"/>
      <c r="KXG1" s="1057"/>
      <c r="KXH1" s="1057"/>
      <c r="KXI1" s="1057"/>
      <c r="KXJ1" s="1057"/>
      <c r="KXK1" s="1057"/>
      <c r="KXL1" s="1057"/>
      <c r="KXM1" s="1057"/>
      <c r="KXN1" s="1057"/>
      <c r="KXO1" s="1057"/>
      <c r="KXP1" s="1057"/>
      <c r="KXQ1" s="1057"/>
      <c r="KXR1" s="1057"/>
      <c r="KXS1" s="1057"/>
      <c r="KXT1" s="1057"/>
      <c r="KXU1" s="1057"/>
      <c r="KXV1" s="1057"/>
      <c r="KXW1" s="1057"/>
      <c r="KXX1" s="1057"/>
      <c r="KXY1" s="1057"/>
      <c r="KXZ1" s="1057"/>
      <c r="KYA1" s="1057"/>
      <c r="KYB1" s="1057"/>
      <c r="KYC1" s="1057"/>
      <c r="KYD1" s="1057"/>
      <c r="KYE1" s="1057"/>
      <c r="KYF1" s="1057"/>
      <c r="KYG1" s="1057"/>
      <c r="KYH1" s="1057"/>
      <c r="KYI1" s="1057"/>
      <c r="KYJ1" s="1057"/>
      <c r="KYK1" s="1057"/>
      <c r="KYL1" s="1057"/>
      <c r="KYM1" s="1057"/>
      <c r="KYN1" s="1057"/>
      <c r="KYO1" s="1057"/>
      <c r="KYP1" s="1057"/>
      <c r="KYQ1" s="1057"/>
      <c r="KYR1" s="1057"/>
      <c r="KYS1" s="1057"/>
      <c r="KYT1" s="1057"/>
      <c r="KYU1" s="1057"/>
      <c r="KYV1" s="1057"/>
      <c r="KYW1" s="1057"/>
      <c r="KYX1" s="1057"/>
      <c r="KYY1" s="1057"/>
      <c r="KYZ1" s="1057"/>
      <c r="KZA1" s="1057"/>
      <c r="KZB1" s="1057"/>
      <c r="KZC1" s="1057"/>
      <c r="KZD1" s="1057"/>
      <c r="KZE1" s="1057"/>
      <c r="KZF1" s="1057"/>
      <c r="KZG1" s="1057"/>
      <c r="KZH1" s="1057"/>
      <c r="KZI1" s="1057"/>
      <c r="KZJ1" s="1057"/>
      <c r="KZK1" s="1057"/>
      <c r="KZL1" s="1057"/>
      <c r="KZM1" s="1057"/>
      <c r="KZN1" s="1057"/>
      <c r="KZO1" s="1057"/>
      <c r="KZP1" s="1057"/>
      <c r="KZQ1" s="1057"/>
      <c r="KZR1" s="1057"/>
      <c r="KZS1" s="1057"/>
      <c r="KZT1" s="1057"/>
      <c r="KZU1" s="1057"/>
      <c r="KZV1" s="1057"/>
      <c r="KZW1" s="1057"/>
      <c r="KZX1" s="1057"/>
      <c r="KZY1" s="1057"/>
      <c r="KZZ1" s="1057"/>
      <c r="LAA1" s="1057"/>
      <c r="LAB1" s="1057"/>
      <c r="LAC1" s="1057"/>
      <c r="LAD1" s="1057"/>
      <c r="LAE1" s="1057"/>
      <c r="LAF1" s="1057"/>
      <c r="LAG1" s="1057"/>
      <c r="LAH1" s="1057"/>
      <c r="LAI1" s="1057"/>
      <c r="LAJ1" s="1057"/>
      <c r="LAK1" s="1057"/>
      <c r="LAL1" s="1057"/>
      <c r="LAM1" s="1057"/>
      <c r="LAN1" s="1057"/>
      <c r="LAO1" s="1057"/>
      <c r="LAP1" s="1057"/>
      <c r="LAQ1" s="1057"/>
      <c r="LAR1" s="1057"/>
      <c r="LAS1" s="1057"/>
      <c r="LAT1" s="1057"/>
      <c r="LAU1" s="1057"/>
      <c r="LAV1" s="1057"/>
      <c r="LAW1" s="1057"/>
      <c r="LAX1" s="1057"/>
      <c r="LAY1" s="1057"/>
      <c r="LAZ1" s="1057"/>
      <c r="LBA1" s="1057"/>
      <c r="LBB1" s="1057"/>
      <c r="LBC1" s="1057"/>
      <c r="LBD1" s="1057"/>
      <c r="LBE1" s="1057"/>
      <c r="LBF1" s="1057"/>
      <c r="LBG1" s="1057"/>
      <c r="LBH1" s="1057"/>
      <c r="LBI1" s="1057"/>
      <c r="LBJ1" s="1057"/>
      <c r="LBK1" s="1057"/>
      <c r="LBL1" s="1057"/>
      <c r="LBM1" s="1057"/>
      <c r="LBN1" s="1057"/>
      <c r="LBO1" s="1057"/>
      <c r="LBP1" s="1057"/>
      <c r="LBQ1" s="1057"/>
      <c r="LBR1" s="1057"/>
      <c r="LBS1" s="1057"/>
      <c r="LBT1" s="1057"/>
      <c r="LBU1" s="1057"/>
      <c r="LBV1" s="1057"/>
      <c r="LBW1" s="1057"/>
      <c r="LBX1" s="1057"/>
      <c r="LBY1" s="1057"/>
      <c r="LBZ1" s="1057"/>
      <c r="LCA1" s="1057"/>
      <c r="LCB1" s="1057"/>
      <c r="LCC1" s="1057"/>
      <c r="LCD1" s="1057"/>
      <c r="LCE1" s="1057"/>
      <c r="LCF1" s="1057"/>
      <c r="LCG1" s="1057"/>
      <c r="LCH1" s="1057"/>
      <c r="LCI1" s="1057"/>
      <c r="LCJ1" s="1057"/>
      <c r="LCK1" s="1057"/>
      <c r="LCL1" s="1057"/>
      <c r="LCM1" s="1057"/>
      <c r="LCN1" s="1057"/>
      <c r="LCO1" s="1057"/>
      <c r="LCP1" s="1057"/>
      <c r="LCQ1" s="1057"/>
      <c r="LCR1" s="1057"/>
      <c r="LCS1" s="1057"/>
      <c r="LCT1" s="1057"/>
      <c r="LCU1" s="1057"/>
      <c r="LCV1" s="1057"/>
      <c r="LCW1" s="1057"/>
      <c r="LCX1" s="1057"/>
      <c r="LCY1" s="1057"/>
      <c r="LCZ1" s="1057"/>
      <c r="LDA1" s="1057"/>
      <c r="LDB1" s="1057"/>
      <c r="LDC1" s="1057"/>
      <c r="LDD1" s="1057"/>
      <c r="LDE1" s="1057"/>
      <c r="LDF1" s="1057"/>
      <c r="LDG1" s="1057"/>
      <c r="LDH1" s="1057"/>
      <c r="LDI1" s="1057"/>
      <c r="LDJ1" s="1057"/>
      <c r="LDK1" s="1057"/>
      <c r="LDL1" s="1057"/>
      <c r="LDM1" s="1057"/>
      <c r="LDN1" s="1057"/>
      <c r="LDO1" s="1057"/>
      <c r="LDP1" s="1057"/>
      <c r="LDQ1" s="1057"/>
      <c r="LDR1" s="1057"/>
      <c r="LDS1" s="1057"/>
      <c r="LDT1" s="1057"/>
      <c r="LDU1" s="1057"/>
      <c r="LDV1" s="1057"/>
      <c r="LDW1" s="1057"/>
      <c r="LDX1" s="1057"/>
      <c r="LDY1" s="1057"/>
      <c r="LDZ1" s="1057"/>
      <c r="LEA1" s="1057"/>
      <c r="LEB1" s="1057"/>
      <c r="LEC1" s="1057"/>
      <c r="LED1" s="1057"/>
      <c r="LEE1" s="1057"/>
      <c r="LEF1" s="1057"/>
      <c r="LEG1" s="1057"/>
      <c r="LEH1" s="1057"/>
      <c r="LEI1" s="1057"/>
      <c r="LEJ1" s="1057"/>
      <c r="LEK1" s="1057"/>
      <c r="LEL1" s="1057"/>
      <c r="LEM1" s="1057"/>
      <c r="LEN1" s="1057"/>
      <c r="LEO1" s="1057"/>
      <c r="LEP1" s="1057"/>
      <c r="LEQ1" s="1057"/>
      <c r="LER1" s="1057"/>
      <c r="LES1" s="1057"/>
      <c r="LET1" s="1057"/>
      <c r="LEU1" s="1057"/>
      <c r="LEV1" s="1057"/>
      <c r="LEW1" s="1057"/>
      <c r="LEX1" s="1057"/>
      <c r="LEY1" s="1057"/>
      <c r="LEZ1" s="1057"/>
      <c r="LFA1" s="1057"/>
      <c r="LFB1" s="1057"/>
      <c r="LFC1" s="1057"/>
      <c r="LFD1" s="1057"/>
      <c r="LFE1" s="1057"/>
      <c r="LFF1" s="1057"/>
      <c r="LFG1" s="1057"/>
      <c r="LFH1" s="1057"/>
      <c r="LFI1" s="1057"/>
      <c r="LFJ1" s="1057"/>
      <c r="LFK1" s="1057"/>
      <c r="LFL1" s="1057"/>
      <c r="LFM1" s="1057"/>
      <c r="LFN1" s="1057"/>
      <c r="LFO1" s="1057"/>
      <c r="LFP1" s="1057"/>
      <c r="LFQ1" s="1057"/>
      <c r="LFR1" s="1057"/>
      <c r="LFS1" s="1057"/>
      <c r="LFT1" s="1057"/>
      <c r="LFU1" s="1057"/>
      <c r="LFV1" s="1057"/>
      <c r="LFW1" s="1057"/>
      <c r="LFX1" s="1057"/>
      <c r="LFY1" s="1057"/>
      <c r="LFZ1" s="1057"/>
      <c r="LGA1" s="1057"/>
      <c r="LGB1" s="1057"/>
      <c r="LGC1" s="1057"/>
      <c r="LGD1" s="1057"/>
      <c r="LGE1" s="1057"/>
      <c r="LGF1" s="1057"/>
      <c r="LGG1" s="1057"/>
      <c r="LGH1" s="1057"/>
      <c r="LGI1" s="1057"/>
      <c r="LGJ1" s="1057"/>
      <c r="LGK1" s="1057"/>
      <c r="LGL1" s="1057"/>
      <c r="LGM1" s="1057"/>
      <c r="LGN1" s="1057"/>
      <c r="LGO1" s="1057"/>
      <c r="LGP1" s="1057"/>
      <c r="LGQ1" s="1057"/>
      <c r="LGR1" s="1057"/>
      <c r="LGS1" s="1057"/>
      <c r="LGT1" s="1057"/>
      <c r="LGU1" s="1057"/>
      <c r="LGV1" s="1057"/>
      <c r="LGW1" s="1057"/>
      <c r="LGX1" s="1057"/>
      <c r="LGY1" s="1057"/>
      <c r="LGZ1" s="1057"/>
      <c r="LHA1" s="1057"/>
      <c r="LHB1" s="1057"/>
      <c r="LHC1" s="1057"/>
      <c r="LHD1" s="1057"/>
      <c r="LHE1" s="1057"/>
      <c r="LHF1" s="1057"/>
      <c r="LHG1" s="1057"/>
      <c r="LHH1" s="1057"/>
      <c r="LHI1" s="1057"/>
      <c r="LHJ1" s="1057"/>
      <c r="LHK1" s="1057"/>
      <c r="LHL1" s="1057"/>
      <c r="LHM1" s="1057"/>
      <c r="LHN1" s="1057"/>
      <c r="LHO1" s="1057"/>
      <c r="LHP1" s="1057"/>
      <c r="LHQ1" s="1057"/>
      <c r="LHR1" s="1057"/>
      <c r="LHS1" s="1057"/>
      <c r="LHT1" s="1057"/>
      <c r="LHU1" s="1057"/>
      <c r="LHV1" s="1057"/>
      <c r="LHW1" s="1057"/>
      <c r="LHX1" s="1057"/>
      <c r="LHY1" s="1057"/>
      <c r="LHZ1" s="1057"/>
      <c r="LIA1" s="1057"/>
      <c r="LIB1" s="1057"/>
      <c r="LIC1" s="1057"/>
      <c r="LID1" s="1057"/>
      <c r="LIE1" s="1057"/>
      <c r="LIF1" s="1057"/>
      <c r="LIG1" s="1057"/>
      <c r="LIH1" s="1057"/>
      <c r="LII1" s="1057"/>
      <c r="LIJ1" s="1057"/>
      <c r="LIK1" s="1057"/>
      <c r="LIL1" s="1057"/>
      <c r="LIM1" s="1057"/>
      <c r="LIN1" s="1057"/>
      <c r="LIO1" s="1057"/>
      <c r="LIP1" s="1057"/>
      <c r="LIQ1" s="1057"/>
      <c r="LIR1" s="1057"/>
      <c r="LIS1" s="1057"/>
      <c r="LIT1" s="1057"/>
      <c r="LIU1" s="1057"/>
      <c r="LIV1" s="1057"/>
      <c r="LIW1" s="1057"/>
      <c r="LIX1" s="1057"/>
      <c r="LIY1" s="1057"/>
      <c r="LIZ1" s="1057"/>
      <c r="LJA1" s="1057"/>
      <c r="LJB1" s="1057"/>
      <c r="LJC1" s="1057"/>
      <c r="LJD1" s="1057"/>
      <c r="LJE1" s="1057"/>
      <c r="LJF1" s="1057"/>
      <c r="LJG1" s="1057"/>
      <c r="LJH1" s="1057"/>
      <c r="LJI1" s="1057"/>
      <c r="LJJ1" s="1057"/>
      <c r="LJK1" s="1057"/>
      <c r="LJL1" s="1057"/>
      <c r="LJM1" s="1057"/>
      <c r="LJN1" s="1057"/>
      <c r="LJO1" s="1057"/>
      <c r="LJP1" s="1057"/>
      <c r="LJQ1" s="1057"/>
      <c r="LJR1" s="1057"/>
      <c r="LJS1" s="1057"/>
      <c r="LJT1" s="1057"/>
      <c r="LJU1" s="1057"/>
      <c r="LJV1" s="1057"/>
      <c r="LJW1" s="1057"/>
      <c r="LJX1" s="1057"/>
      <c r="LJY1" s="1057"/>
      <c r="LJZ1" s="1057"/>
      <c r="LKA1" s="1057"/>
      <c r="LKB1" s="1057"/>
      <c r="LKC1" s="1057"/>
      <c r="LKD1" s="1057"/>
      <c r="LKE1" s="1057"/>
      <c r="LKF1" s="1057"/>
      <c r="LKG1" s="1057"/>
      <c r="LKH1" s="1057"/>
      <c r="LKI1" s="1057"/>
      <c r="LKJ1" s="1057"/>
      <c r="LKK1" s="1057"/>
      <c r="LKL1" s="1057"/>
      <c r="LKM1" s="1057"/>
      <c r="LKN1" s="1057"/>
      <c r="LKO1" s="1057"/>
      <c r="LKP1" s="1057"/>
      <c r="LKQ1" s="1057"/>
      <c r="LKR1" s="1057"/>
      <c r="LKS1" s="1057"/>
      <c r="LKT1" s="1057"/>
      <c r="LKU1" s="1057"/>
      <c r="LKV1" s="1057"/>
      <c r="LKW1" s="1057"/>
      <c r="LKX1" s="1057"/>
      <c r="LKY1" s="1057"/>
      <c r="LKZ1" s="1057"/>
      <c r="LLA1" s="1057"/>
      <c r="LLB1" s="1057"/>
      <c r="LLC1" s="1057"/>
      <c r="LLD1" s="1057"/>
      <c r="LLE1" s="1057"/>
      <c r="LLF1" s="1057"/>
      <c r="LLG1" s="1057"/>
      <c r="LLH1" s="1057"/>
      <c r="LLI1" s="1057"/>
      <c r="LLJ1" s="1057"/>
      <c r="LLK1" s="1057"/>
      <c r="LLL1" s="1057"/>
      <c r="LLM1" s="1057"/>
      <c r="LLN1" s="1057"/>
      <c r="LLO1" s="1057"/>
      <c r="LLP1" s="1057"/>
      <c r="LLQ1" s="1057"/>
      <c r="LLR1" s="1057"/>
      <c r="LLS1" s="1057"/>
      <c r="LLT1" s="1057"/>
      <c r="LLU1" s="1057"/>
      <c r="LLV1" s="1057"/>
      <c r="LLW1" s="1057"/>
      <c r="LLX1" s="1057"/>
      <c r="LLY1" s="1057"/>
      <c r="LLZ1" s="1057"/>
      <c r="LMA1" s="1057"/>
      <c r="LMB1" s="1057"/>
      <c r="LMC1" s="1057"/>
      <c r="LMD1" s="1057"/>
      <c r="LME1" s="1057"/>
      <c r="LMF1" s="1057"/>
      <c r="LMG1" s="1057"/>
      <c r="LMH1" s="1057"/>
      <c r="LMI1" s="1057"/>
      <c r="LMJ1" s="1057"/>
      <c r="LMK1" s="1057"/>
      <c r="LML1" s="1057"/>
      <c r="LMM1" s="1057"/>
      <c r="LMN1" s="1057"/>
      <c r="LMO1" s="1057"/>
      <c r="LMP1" s="1057"/>
      <c r="LMQ1" s="1057"/>
      <c r="LMR1" s="1057"/>
      <c r="LMS1" s="1057"/>
      <c r="LMT1" s="1057"/>
      <c r="LMU1" s="1057"/>
      <c r="LMV1" s="1057"/>
      <c r="LMW1" s="1057"/>
      <c r="LMX1" s="1057"/>
      <c r="LMY1" s="1057"/>
      <c r="LMZ1" s="1057"/>
      <c r="LNA1" s="1057"/>
      <c r="LNB1" s="1057"/>
      <c r="LNC1" s="1057"/>
      <c r="LND1" s="1057"/>
      <c r="LNE1" s="1057"/>
      <c r="LNF1" s="1057"/>
      <c r="LNG1" s="1057"/>
      <c r="LNH1" s="1057"/>
      <c r="LNI1" s="1057"/>
      <c r="LNJ1" s="1057"/>
      <c r="LNK1" s="1057"/>
      <c r="LNL1" s="1057"/>
      <c r="LNM1" s="1057"/>
      <c r="LNN1" s="1057"/>
      <c r="LNO1" s="1057"/>
      <c r="LNP1" s="1057"/>
      <c r="LNQ1" s="1057"/>
      <c r="LNR1" s="1057"/>
      <c r="LNS1" s="1057"/>
      <c r="LNT1" s="1057"/>
      <c r="LNU1" s="1057"/>
      <c r="LNV1" s="1057"/>
      <c r="LNW1" s="1057"/>
      <c r="LNX1" s="1057"/>
      <c r="LNY1" s="1057"/>
      <c r="LNZ1" s="1057"/>
      <c r="LOA1" s="1057"/>
      <c r="LOB1" s="1057"/>
      <c r="LOC1" s="1057"/>
      <c r="LOD1" s="1057"/>
      <c r="LOE1" s="1057"/>
      <c r="LOF1" s="1057"/>
      <c r="LOG1" s="1057"/>
      <c r="LOH1" s="1057"/>
      <c r="LOI1" s="1057"/>
      <c r="LOJ1" s="1057"/>
      <c r="LOK1" s="1057"/>
      <c r="LOL1" s="1057"/>
      <c r="LOM1" s="1057"/>
      <c r="LON1" s="1057"/>
      <c r="LOO1" s="1057"/>
      <c r="LOP1" s="1057"/>
      <c r="LOQ1" s="1057"/>
      <c r="LOR1" s="1057"/>
      <c r="LOS1" s="1057"/>
      <c r="LOT1" s="1057"/>
      <c r="LOU1" s="1057"/>
      <c r="LOV1" s="1057"/>
      <c r="LOW1" s="1057"/>
      <c r="LOX1" s="1057"/>
      <c r="LOY1" s="1057"/>
      <c r="LOZ1" s="1057"/>
      <c r="LPA1" s="1057"/>
      <c r="LPB1" s="1057"/>
      <c r="LPC1" s="1057"/>
      <c r="LPD1" s="1057"/>
      <c r="LPE1" s="1057"/>
      <c r="LPF1" s="1057"/>
      <c r="LPG1" s="1057"/>
      <c r="LPH1" s="1057"/>
      <c r="LPI1" s="1057"/>
      <c r="LPJ1" s="1057"/>
      <c r="LPK1" s="1057"/>
      <c r="LPL1" s="1057"/>
      <c r="LPM1" s="1057"/>
      <c r="LPN1" s="1057"/>
      <c r="LPO1" s="1057"/>
      <c r="LPP1" s="1057"/>
      <c r="LPQ1" s="1057"/>
      <c r="LPR1" s="1057"/>
      <c r="LPS1" s="1057"/>
      <c r="LPT1" s="1057"/>
      <c r="LPU1" s="1057"/>
      <c r="LPV1" s="1057"/>
      <c r="LPW1" s="1057"/>
      <c r="LPX1" s="1057"/>
      <c r="LPY1" s="1057"/>
      <c r="LPZ1" s="1057"/>
      <c r="LQA1" s="1057"/>
      <c r="LQB1" s="1057"/>
      <c r="LQC1" s="1057"/>
      <c r="LQD1" s="1057"/>
      <c r="LQE1" s="1057"/>
      <c r="LQF1" s="1057"/>
      <c r="LQG1" s="1057"/>
      <c r="LQH1" s="1057"/>
      <c r="LQI1" s="1057"/>
      <c r="LQJ1" s="1057"/>
      <c r="LQK1" s="1057"/>
      <c r="LQL1" s="1057"/>
      <c r="LQM1" s="1057"/>
      <c r="LQN1" s="1057"/>
      <c r="LQO1" s="1057"/>
      <c r="LQP1" s="1057"/>
      <c r="LQQ1" s="1057"/>
      <c r="LQR1" s="1057"/>
      <c r="LQS1" s="1057"/>
      <c r="LQT1" s="1057"/>
      <c r="LQU1" s="1057"/>
      <c r="LQV1" s="1057"/>
      <c r="LQW1" s="1057"/>
      <c r="LQX1" s="1057"/>
      <c r="LQY1" s="1057"/>
      <c r="LQZ1" s="1057"/>
      <c r="LRA1" s="1057"/>
      <c r="LRB1" s="1057"/>
      <c r="LRC1" s="1057"/>
      <c r="LRD1" s="1057"/>
      <c r="LRE1" s="1057"/>
      <c r="LRF1" s="1057"/>
      <c r="LRG1" s="1057"/>
      <c r="LRH1" s="1057"/>
      <c r="LRI1" s="1057"/>
      <c r="LRJ1" s="1057"/>
      <c r="LRK1" s="1057"/>
      <c r="LRL1" s="1057"/>
      <c r="LRM1" s="1057"/>
      <c r="LRN1" s="1057"/>
      <c r="LRO1" s="1057"/>
      <c r="LRP1" s="1057"/>
      <c r="LRQ1" s="1057"/>
      <c r="LRR1" s="1057"/>
      <c r="LRS1" s="1057"/>
      <c r="LRT1" s="1057"/>
      <c r="LRU1" s="1057"/>
      <c r="LRV1" s="1057"/>
      <c r="LRW1" s="1057"/>
      <c r="LRX1" s="1057"/>
      <c r="LRY1" s="1057"/>
      <c r="LRZ1" s="1057"/>
      <c r="LSA1" s="1057"/>
      <c r="LSB1" s="1057"/>
      <c r="LSC1" s="1057"/>
      <c r="LSD1" s="1057"/>
      <c r="LSE1" s="1057"/>
      <c r="LSF1" s="1057"/>
      <c r="LSG1" s="1057"/>
      <c r="LSH1" s="1057"/>
      <c r="LSI1" s="1057"/>
      <c r="LSJ1" s="1057"/>
      <c r="LSK1" s="1057"/>
      <c r="LSL1" s="1057"/>
      <c r="LSM1" s="1057"/>
      <c r="LSN1" s="1057"/>
      <c r="LSO1" s="1057"/>
      <c r="LSP1" s="1057"/>
      <c r="LSQ1" s="1057"/>
      <c r="LSR1" s="1057"/>
      <c r="LSS1" s="1057"/>
      <c r="LST1" s="1057"/>
      <c r="LSU1" s="1057"/>
      <c r="LSV1" s="1057"/>
      <c r="LSW1" s="1057"/>
      <c r="LSX1" s="1057"/>
      <c r="LSY1" s="1057"/>
      <c r="LSZ1" s="1057"/>
      <c r="LTA1" s="1057"/>
      <c r="LTB1" s="1057"/>
      <c r="LTC1" s="1057"/>
      <c r="LTD1" s="1057"/>
      <c r="LTE1" s="1057"/>
      <c r="LTF1" s="1057"/>
      <c r="LTG1" s="1057"/>
      <c r="LTH1" s="1057"/>
      <c r="LTI1" s="1057"/>
      <c r="LTJ1" s="1057"/>
      <c r="LTK1" s="1057"/>
      <c r="LTL1" s="1057"/>
      <c r="LTM1" s="1057"/>
      <c r="LTN1" s="1057"/>
      <c r="LTO1" s="1057"/>
      <c r="LTP1" s="1057"/>
      <c r="LTQ1" s="1057"/>
      <c r="LTR1" s="1057"/>
      <c r="LTS1" s="1057"/>
      <c r="LTT1" s="1057"/>
      <c r="LTU1" s="1057"/>
      <c r="LTV1" s="1057"/>
      <c r="LTW1" s="1057"/>
      <c r="LTX1" s="1057"/>
      <c r="LTY1" s="1057"/>
      <c r="LTZ1" s="1057"/>
      <c r="LUA1" s="1057"/>
      <c r="LUB1" s="1057"/>
      <c r="LUC1" s="1057"/>
      <c r="LUD1" s="1057"/>
      <c r="LUE1" s="1057"/>
      <c r="LUF1" s="1057"/>
      <c r="LUG1" s="1057"/>
      <c r="LUH1" s="1057"/>
      <c r="LUI1" s="1057"/>
      <c r="LUJ1" s="1057"/>
      <c r="LUK1" s="1057"/>
      <c r="LUL1" s="1057"/>
      <c r="LUM1" s="1057"/>
      <c r="LUN1" s="1057"/>
      <c r="LUO1" s="1057"/>
      <c r="LUP1" s="1057"/>
      <c r="LUQ1" s="1057"/>
      <c r="LUR1" s="1057"/>
      <c r="LUS1" s="1057"/>
      <c r="LUT1" s="1057"/>
      <c r="LUU1" s="1057"/>
      <c r="LUV1" s="1057"/>
      <c r="LUW1" s="1057"/>
      <c r="LUX1" s="1057"/>
      <c r="LUY1" s="1057"/>
      <c r="LUZ1" s="1057"/>
      <c r="LVA1" s="1057"/>
      <c r="LVB1" s="1057"/>
      <c r="LVC1" s="1057"/>
      <c r="LVD1" s="1057"/>
      <c r="LVE1" s="1057"/>
      <c r="LVF1" s="1057"/>
      <c r="LVG1" s="1057"/>
      <c r="LVH1" s="1057"/>
      <c r="LVI1" s="1057"/>
      <c r="LVJ1" s="1057"/>
      <c r="LVK1" s="1057"/>
      <c r="LVL1" s="1057"/>
      <c r="LVM1" s="1057"/>
      <c r="LVN1" s="1057"/>
      <c r="LVO1" s="1057"/>
      <c r="LVP1" s="1057"/>
      <c r="LVQ1" s="1057"/>
      <c r="LVR1" s="1057"/>
      <c r="LVS1" s="1057"/>
      <c r="LVT1" s="1057"/>
      <c r="LVU1" s="1057"/>
      <c r="LVV1" s="1057"/>
      <c r="LVW1" s="1057"/>
      <c r="LVX1" s="1057"/>
      <c r="LVY1" s="1057"/>
      <c r="LVZ1" s="1057"/>
      <c r="LWA1" s="1057"/>
      <c r="LWB1" s="1057"/>
      <c r="LWC1" s="1057"/>
      <c r="LWD1" s="1057"/>
      <c r="LWE1" s="1057"/>
      <c r="LWF1" s="1057"/>
      <c r="LWG1" s="1057"/>
      <c r="LWH1" s="1057"/>
      <c r="LWI1" s="1057"/>
      <c r="LWJ1" s="1057"/>
      <c r="LWK1" s="1057"/>
      <c r="LWL1" s="1057"/>
      <c r="LWM1" s="1057"/>
      <c r="LWN1" s="1057"/>
      <c r="LWO1" s="1057"/>
      <c r="LWP1" s="1057"/>
      <c r="LWQ1" s="1057"/>
      <c r="LWR1" s="1057"/>
      <c r="LWS1" s="1057"/>
      <c r="LWT1" s="1057"/>
      <c r="LWU1" s="1057"/>
      <c r="LWV1" s="1057"/>
      <c r="LWW1" s="1057"/>
      <c r="LWX1" s="1057"/>
      <c r="LWY1" s="1057"/>
      <c r="LWZ1" s="1057"/>
      <c r="LXA1" s="1057"/>
      <c r="LXB1" s="1057"/>
      <c r="LXC1" s="1057"/>
      <c r="LXD1" s="1057"/>
      <c r="LXE1" s="1057"/>
      <c r="LXF1" s="1057"/>
      <c r="LXG1" s="1057"/>
      <c r="LXH1" s="1057"/>
      <c r="LXI1" s="1057"/>
      <c r="LXJ1" s="1057"/>
      <c r="LXK1" s="1057"/>
      <c r="LXL1" s="1057"/>
      <c r="LXM1" s="1057"/>
      <c r="LXN1" s="1057"/>
      <c r="LXO1" s="1057"/>
      <c r="LXP1" s="1057"/>
      <c r="LXQ1" s="1057"/>
      <c r="LXR1" s="1057"/>
      <c r="LXS1" s="1057"/>
      <c r="LXT1" s="1057"/>
      <c r="LXU1" s="1057"/>
      <c r="LXV1" s="1057"/>
      <c r="LXW1" s="1057"/>
      <c r="LXX1" s="1057"/>
      <c r="LXY1" s="1057"/>
      <c r="LXZ1" s="1057"/>
      <c r="LYA1" s="1057"/>
      <c r="LYB1" s="1057"/>
      <c r="LYC1" s="1057"/>
      <c r="LYD1" s="1057"/>
      <c r="LYE1" s="1057"/>
      <c r="LYF1" s="1057"/>
      <c r="LYG1" s="1057"/>
      <c r="LYH1" s="1057"/>
      <c r="LYI1" s="1057"/>
      <c r="LYJ1" s="1057"/>
      <c r="LYK1" s="1057"/>
      <c r="LYL1" s="1057"/>
      <c r="LYM1" s="1057"/>
      <c r="LYN1" s="1057"/>
      <c r="LYO1" s="1057"/>
      <c r="LYP1" s="1057"/>
      <c r="LYQ1" s="1057"/>
      <c r="LYR1" s="1057"/>
      <c r="LYS1" s="1057"/>
      <c r="LYT1" s="1057"/>
      <c r="LYU1" s="1057"/>
      <c r="LYV1" s="1057"/>
      <c r="LYW1" s="1057"/>
      <c r="LYX1" s="1057"/>
      <c r="LYY1" s="1057"/>
      <c r="LYZ1" s="1057"/>
      <c r="LZA1" s="1057"/>
      <c r="LZB1" s="1057"/>
      <c r="LZC1" s="1057"/>
      <c r="LZD1" s="1057"/>
      <c r="LZE1" s="1057"/>
      <c r="LZF1" s="1057"/>
      <c r="LZG1" s="1057"/>
      <c r="LZH1" s="1057"/>
      <c r="LZI1" s="1057"/>
      <c r="LZJ1" s="1057"/>
      <c r="LZK1" s="1057"/>
      <c r="LZL1" s="1057"/>
      <c r="LZM1" s="1057"/>
      <c r="LZN1" s="1057"/>
      <c r="LZO1" s="1057"/>
      <c r="LZP1" s="1057"/>
      <c r="LZQ1" s="1057"/>
      <c r="LZR1" s="1057"/>
      <c r="LZS1" s="1057"/>
      <c r="LZT1" s="1057"/>
      <c r="LZU1" s="1057"/>
      <c r="LZV1" s="1057"/>
      <c r="LZW1" s="1057"/>
      <c r="LZX1" s="1057"/>
      <c r="LZY1" s="1057"/>
      <c r="LZZ1" s="1057"/>
      <c r="MAA1" s="1057"/>
      <c r="MAB1" s="1057"/>
      <c r="MAC1" s="1057"/>
      <c r="MAD1" s="1057"/>
      <c r="MAE1" s="1057"/>
      <c r="MAF1" s="1057"/>
      <c r="MAG1" s="1057"/>
      <c r="MAH1" s="1057"/>
      <c r="MAI1" s="1057"/>
      <c r="MAJ1" s="1057"/>
      <c r="MAK1" s="1057"/>
      <c r="MAL1" s="1057"/>
      <c r="MAM1" s="1057"/>
      <c r="MAN1" s="1057"/>
      <c r="MAO1" s="1057"/>
      <c r="MAP1" s="1057"/>
      <c r="MAQ1" s="1057"/>
      <c r="MAR1" s="1057"/>
      <c r="MAS1" s="1057"/>
      <c r="MAT1" s="1057"/>
      <c r="MAU1" s="1057"/>
      <c r="MAV1" s="1057"/>
      <c r="MAW1" s="1057"/>
      <c r="MAX1" s="1057"/>
      <c r="MAY1" s="1057"/>
      <c r="MAZ1" s="1057"/>
      <c r="MBA1" s="1057"/>
      <c r="MBB1" s="1057"/>
      <c r="MBC1" s="1057"/>
      <c r="MBD1" s="1057"/>
      <c r="MBE1" s="1057"/>
      <c r="MBF1" s="1057"/>
      <c r="MBG1" s="1057"/>
      <c r="MBH1" s="1057"/>
      <c r="MBI1" s="1057"/>
      <c r="MBJ1" s="1057"/>
      <c r="MBK1" s="1057"/>
      <c r="MBL1" s="1057"/>
      <c r="MBM1" s="1057"/>
      <c r="MBN1" s="1057"/>
      <c r="MBO1" s="1057"/>
      <c r="MBP1" s="1057"/>
      <c r="MBQ1" s="1057"/>
      <c r="MBR1" s="1057"/>
      <c r="MBS1" s="1057"/>
      <c r="MBT1" s="1057"/>
      <c r="MBU1" s="1057"/>
      <c r="MBV1" s="1057"/>
      <c r="MBW1" s="1057"/>
      <c r="MBX1" s="1057"/>
      <c r="MBY1" s="1057"/>
      <c r="MBZ1" s="1057"/>
      <c r="MCA1" s="1057"/>
      <c r="MCB1" s="1057"/>
      <c r="MCC1" s="1057"/>
      <c r="MCD1" s="1057"/>
      <c r="MCE1" s="1057"/>
      <c r="MCF1" s="1057"/>
      <c r="MCG1" s="1057"/>
      <c r="MCH1" s="1057"/>
      <c r="MCI1" s="1057"/>
      <c r="MCJ1" s="1057"/>
      <c r="MCK1" s="1057"/>
      <c r="MCL1" s="1057"/>
      <c r="MCM1" s="1057"/>
      <c r="MCN1" s="1057"/>
      <c r="MCO1" s="1057"/>
      <c r="MCP1" s="1057"/>
      <c r="MCQ1" s="1057"/>
      <c r="MCR1" s="1057"/>
      <c r="MCS1" s="1057"/>
      <c r="MCT1" s="1057"/>
      <c r="MCU1" s="1057"/>
      <c r="MCV1" s="1057"/>
      <c r="MCW1" s="1057"/>
      <c r="MCX1" s="1057"/>
      <c r="MCY1" s="1057"/>
      <c r="MCZ1" s="1057"/>
      <c r="MDA1" s="1057"/>
      <c r="MDB1" s="1057"/>
      <c r="MDC1" s="1057"/>
      <c r="MDD1" s="1057"/>
      <c r="MDE1" s="1057"/>
      <c r="MDF1" s="1057"/>
      <c r="MDG1" s="1057"/>
      <c r="MDH1" s="1057"/>
      <c r="MDI1" s="1057"/>
      <c r="MDJ1" s="1057"/>
      <c r="MDK1" s="1057"/>
      <c r="MDL1" s="1057"/>
      <c r="MDM1" s="1057"/>
      <c r="MDN1" s="1057"/>
      <c r="MDO1" s="1057"/>
      <c r="MDP1" s="1057"/>
      <c r="MDQ1" s="1057"/>
      <c r="MDR1" s="1057"/>
      <c r="MDS1" s="1057"/>
      <c r="MDT1" s="1057"/>
      <c r="MDU1" s="1057"/>
      <c r="MDV1" s="1057"/>
      <c r="MDW1" s="1057"/>
      <c r="MDX1" s="1057"/>
      <c r="MDY1" s="1057"/>
      <c r="MDZ1" s="1057"/>
      <c r="MEA1" s="1057"/>
      <c r="MEB1" s="1057"/>
      <c r="MEC1" s="1057"/>
      <c r="MED1" s="1057"/>
      <c r="MEE1" s="1057"/>
      <c r="MEF1" s="1057"/>
      <c r="MEG1" s="1057"/>
      <c r="MEH1" s="1057"/>
      <c r="MEI1" s="1057"/>
      <c r="MEJ1" s="1057"/>
      <c r="MEK1" s="1057"/>
      <c r="MEL1" s="1057"/>
      <c r="MEM1" s="1057"/>
      <c r="MEN1" s="1057"/>
      <c r="MEO1" s="1057"/>
      <c r="MEP1" s="1057"/>
      <c r="MEQ1" s="1057"/>
      <c r="MER1" s="1057"/>
      <c r="MES1" s="1057"/>
      <c r="MET1" s="1057"/>
      <c r="MEU1" s="1057"/>
      <c r="MEV1" s="1057"/>
      <c r="MEW1" s="1057"/>
      <c r="MEX1" s="1057"/>
      <c r="MEY1" s="1057"/>
      <c r="MEZ1" s="1057"/>
      <c r="MFA1" s="1057"/>
      <c r="MFB1" s="1057"/>
      <c r="MFC1" s="1057"/>
      <c r="MFD1" s="1057"/>
      <c r="MFE1" s="1057"/>
      <c r="MFF1" s="1057"/>
      <c r="MFG1" s="1057"/>
      <c r="MFH1" s="1057"/>
      <c r="MFI1" s="1057"/>
      <c r="MFJ1" s="1057"/>
      <c r="MFK1" s="1057"/>
      <c r="MFL1" s="1057"/>
      <c r="MFM1" s="1057"/>
      <c r="MFN1" s="1057"/>
      <c r="MFO1" s="1057"/>
      <c r="MFP1" s="1057"/>
      <c r="MFQ1" s="1057"/>
      <c r="MFR1" s="1057"/>
      <c r="MFS1" s="1057"/>
      <c r="MFT1" s="1057"/>
      <c r="MFU1" s="1057"/>
      <c r="MFV1" s="1057"/>
      <c r="MFW1" s="1057"/>
      <c r="MFX1" s="1057"/>
      <c r="MFY1" s="1057"/>
      <c r="MFZ1" s="1057"/>
      <c r="MGA1" s="1057"/>
      <c r="MGB1" s="1057"/>
      <c r="MGC1" s="1057"/>
      <c r="MGD1" s="1057"/>
      <c r="MGE1" s="1057"/>
      <c r="MGF1" s="1057"/>
      <c r="MGG1" s="1057"/>
      <c r="MGH1" s="1057"/>
      <c r="MGI1" s="1057"/>
      <c r="MGJ1" s="1057"/>
      <c r="MGK1" s="1057"/>
      <c r="MGL1" s="1057"/>
      <c r="MGM1" s="1057"/>
      <c r="MGN1" s="1057"/>
      <c r="MGO1" s="1057"/>
      <c r="MGP1" s="1057"/>
      <c r="MGQ1" s="1057"/>
      <c r="MGR1" s="1057"/>
      <c r="MGS1" s="1057"/>
      <c r="MGT1" s="1057"/>
      <c r="MGU1" s="1057"/>
      <c r="MGV1" s="1057"/>
      <c r="MGW1" s="1057"/>
      <c r="MGX1" s="1057"/>
      <c r="MGY1" s="1057"/>
      <c r="MGZ1" s="1057"/>
      <c r="MHA1" s="1057"/>
      <c r="MHB1" s="1057"/>
      <c r="MHC1" s="1057"/>
      <c r="MHD1" s="1057"/>
      <c r="MHE1" s="1057"/>
      <c r="MHF1" s="1057"/>
      <c r="MHG1" s="1057"/>
      <c r="MHH1" s="1057"/>
      <c r="MHI1" s="1057"/>
      <c r="MHJ1" s="1057"/>
      <c r="MHK1" s="1057"/>
      <c r="MHL1" s="1057"/>
      <c r="MHM1" s="1057"/>
      <c r="MHN1" s="1057"/>
      <c r="MHO1" s="1057"/>
      <c r="MHP1" s="1057"/>
      <c r="MHQ1" s="1057"/>
      <c r="MHR1" s="1057"/>
      <c r="MHS1" s="1057"/>
      <c r="MHT1" s="1057"/>
      <c r="MHU1" s="1057"/>
      <c r="MHV1" s="1057"/>
      <c r="MHW1" s="1057"/>
      <c r="MHX1" s="1057"/>
      <c r="MHY1" s="1057"/>
      <c r="MHZ1" s="1057"/>
      <c r="MIA1" s="1057"/>
      <c r="MIB1" s="1057"/>
      <c r="MIC1" s="1057"/>
      <c r="MID1" s="1057"/>
      <c r="MIE1" s="1057"/>
      <c r="MIF1" s="1057"/>
      <c r="MIG1" s="1057"/>
      <c r="MIH1" s="1057"/>
      <c r="MII1" s="1057"/>
      <c r="MIJ1" s="1057"/>
      <c r="MIK1" s="1057"/>
      <c r="MIL1" s="1057"/>
      <c r="MIM1" s="1057"/>
      <c r="MIN1" s="1057"/>
      <c r="MIO1" s="1057"/>
      <c r="MIP1" s="1057"/>
      <c r="MIQ1" s="1057"/>
      <c r="MIR1" s="1057"/>
      <c r="MIS1" s="1057"/>
      <c r="MIT1" s="1057"/>
      <c r="MIU1" s="1057"/>
      <c r="MIV1" s="1057"/>
      <c r="MIW1" s="1057"/>
      <c r="MIX1" s="1057"/>
      <c r="MIY1" s="1057"/>
      <c r="MIZ1" s="1057"/>
      <c r="MJA1" s="1057"/>
      <c r="MJB1" s="1057"/>
      <c r="MJC1" s="1057"/>
      <c r="MJD1" s="1057"/>
      <c r="MJE1" s="1057"/>
      <c r="MJF1" s="1057"/>
      <c r="MJG1" s="1057"/>
      <c r="MJH1" s="1057"/>
      <c r="MJI1" s="1057"/>
      <c r="MJJ1" s="1057"/>
      <c r="MJK1" s="1057"/>
      <c r="MJL1" s="1057"/>
      <c r="MJM1" s="1057"/>
      <c r="MJN1" s="1057"/>
      <c r="MJO1" s="1057"/>
      <c r="MJP1" s="1057"/>
      <c r="MJQ1" s="1057"/>
      <c r="MJR1" s="1057"/>
      <c r="MJS1" s="1057"/>
      <c r="MJT1" s="1057"/>
      <c r="MJU1" s="1057"/>
      <c r="MJV1" s="1057"/>
      <c r="MJW1" s="1057"/>
      <c r="MJX1" s="1057"/>
      <c r="MJY1" s="1057"/>
      <c r="MJZ1" s="1057"/>
      <c r="MKA1" s="1057"/>
      <c r="MKB1" s="1057"/>
      <c r="MKC1" s="1057"/>
      <c r="MKD1" s="1057"/>
      <c r="MKE1" s="1057"/>
      <c r="MKF1" s="1057"/>
      <c r="MKG1" s="1057"/>
      <c r="MKH1" s="1057"/>
      <c r="MKI1" s="1057"/>
      <c r="MKJ1" s="1057"/>
      <c r="MKK1" s="1057"/>
      <c r="MKL1" s="1057"/>
      <c r="MKM1" s="1057"/>
      <c r="MKN1" s="1057"/>
      <c r="MKO1" s="1057"/>
      <c r="MKP1" s="1057"/>
      <c r="MKQ1" s="1057"/>
      <c r="MKR1" s="1057"/>
      <c r="MKS1" s="1057"/>
      <c r="MKT1" s="1057"/>
      <c r="MKU1" s="1057"/>
      <c r="MKV1" s="1057"/>
      <c r="MKW1" s="1057"/>
      <c r="MKX1" s="1057"/>
      <c r="MKY1" s="1057"/>
      <c r="MKZ1" s="1057"/>
      <c r="MLA1" s="1057"/>
      <c r="MLB1" s="1057"/>
      <c r="MLC1" s="1057"/>
      <c r="MLD1" s="1057"/>
      <c r="MLE1" s="1057"/>
      <c r="MLF1" s="1057"/>
      <c r="MLG1" s="1057"/>
      <c r="MLH1" s="1057"/>
      <c r="MLI1" s="1057"/>
      <c r="MLJ1" s="1057"/>
      <c r="MLK1" s="1057"/>
      <c r="MLL1" s="1057"/>
      <c r="MLM1" s="1057"/>
      <c r="MLN1" s="1057"/>
      <c r="MLO1" s="1057"/>
      <c r="MLP1" s="1057"/>
      <c r="MLQ1" s="1057"/>
      <c r="MLR1" s="1057"/>
      <c r="MLS1" s="1057"/>
      <c r="MLT1" s="1057"/>
      <c r="MLU1" s="1057"/>
      <c r="MLV1" s="1057"/>
      <c r="MLW1" s="1057"/>
      <c r="MLX1" s="1057"/>
      <c r="MLY1" s="1057"/>
      <c r="MLZ1" s="1057"/>
      <c r="MMA1" s="1057"/>
      <c r="MMB1" s="1057"/>
      <c r="MMC1" s="1057"/>
      <c r="MMD1" s="1057"/>
      <c r="MME1" s="1057"/>
      <c r="MMF1" s="1057"/>
      <c r="MMG1" s="1057"/>
      <c r="MMH1" s="1057"/>
      <c r="MMI1" s="1057"/>
      <c r="MMJ1" s="1057"/>
      <c r="MMK1" s="1057"/>
      <c r="MML1" s="1057"/>
      <c r="MMM1" s="1057"/>
      <c r="MMN1" s="1057"/>
      <c r="MMO1" s="1057"/>
      <c r="MMP1" s="1057"/>
      <c r="MMQ1" s="1057"/>
      <c r="MMR1" s="1057"/>
      <c r="MMS1" s="1057"/>
      <c r="MMT1" s="1057"/>
      <c r="MMU1" s="1057"/>
      <c r="MMV1" s="1057"/>
      <c r="MMW1" s="1057"/>
      <c r="MMX1" s="1057"/>
      <c r="MMY1" s="1057"/>
      <c r="MMZ1" s="1057"/>
      <c r="MNA1" s="1057"/>
      <c r="MNB1" s="1057"/>
      <c r="MNC1" s="1057"/>
      <c r="MND1" s="1057"/>
      <c r="MNE1" s="1057"/>
      <c r="MNF1" s="1057"/>
      <c r="MNG1" s="1057"/>
      <c r="MNH1" s="1057"/>
      <c r="MNI1" s="1057"/>
      <c r="MNJ1" s="1057"/>
      <c r="MNK1" s="1057"/>
      <c r="MNL1" s="1057"/>
      <c r="MNM1" s="1057"/>
      <c r="MNN1" s="1057"/>
      <c r="MNO1" s="1057"/>
      <c r="MNP1" s="1057"/>
      <c r="MNQ1" s="1057"/>
      <c r="MNR1" s="1057"/>
      <c r="MNS1" s="1057"/>
      <c r="MNT1" s="1057"/>
      <c r="MNU1" s="1057"/>
      <c r="MNV1" s="1057"/>
      <c r="MNW1" s="1057"/>
      <c r="MNX1" s="1057"/>
      <c r="MNY1" s="1057"/>
      <c r="MNZ1" s="1057"/>
      <c r="MOA1" s="1057"/>
      <c r="MOB1" s="1057"/>
      <c r="MOC1" s="1057"/>
      <c r="MOD1" s="1057"/>
      <c r="MOE1" s="1057"/>
      <c r="MOF1" s="1057"/>
      <c r="MOG1" s="1057"/>
      <c r="MOH1" s="1057"/>
      <c r="MOI1" s="1057"/>
      <c r="MOJ1" s="1057"/>
      <c r="MOK1" s="1057"/>
      <c r="MOL1" s="1057"/>
      <c r="MOM1" s="1057"/>
      <c r="MON1" s="1057"/>
      <c r="MOO1" s="1057"/>
      <c r="MOP1" s="1057"/>
      <c r="MOQ1" s="1057"/>
      <c r="MOR1" s="1057"/>
      <c r="MOS1" s="1057"/>
      <c r="MOT1" s="1057"/>
      <c r="MOU1" s="1057"/>
      <c r="MOV1" s="1057"/>
      <c r="MOW1" s="1057"/>
      <c r="MOX1" s="1057"/>
      <c r="MOY1" s="1057"/>
      <c r="MOZ1" s="1057"/>
      <c r="MPA1" s="1057"/>
      <c r="MPB1" s="1057"/>
      <c r="MPC1" s="1057"/>
      <c r="MPD1" s="1057"/>
      <c r="MPE1" s="1057"/>
      <c r="MPF1" s="1057"/>
      <c r="MPG1" s="1057"/>
      <c r="MPH1" s="1057"/>
      <c r="MPI1" s="1057"/>
      <c r="MPJ1" s="1057"/>
      <c r="MPK1" s="1057"/>
      <c r="MPL1" s="1057"/>
      <c r="MPM1" s="1057"/>
      <c r="MPN1" s="1057"/>
      <c r="MPO1" s="1057"/>
      <c r="MPP1" s="1057"/>
      <c r="MPQ1" s="1057"/>
      <c r="MPR1" s="1057"/>
      <c r="MPS1" s="1057"/>
      <c r="MPT1" s="1057"/>
      <c r="MPU1" s="1057"/>
      <c r="MPV1" s="1057"/>
      <c r="MPW1" s="1057"/>
      <c r="MPX1" s="1057"/>
      <c r="MPY1" s="1057"/>
      <c r="MPZ1" s="1057"/>
      <c r="MQA1" s="1057"/>
      <c r="MQB1" s="1057"/>
      <c r="MQC1" s="1057"/>
      <c r="MQD1" s="1057"/>
      <c r="MQE1" s="1057"/>
      <c r="MQF1" s="1057"/>
      <c r="MQG1" s="1057"/>
      <c r="MQH1" s="1057"/>
      <c r="MQI1" s="1057"/>
      <c r="MQJ1" s="1057"/>
      <c r="MQK1" s="1057"/>
      <c r="MQL1" s="1057"/>
      <c r="MQM1" s="1057"/>
      <c r="MQN1" s="1057"/>
      <c r="MQO1" s="1057"/>
      <c r="MQP1" s="1057"/>
      <c r="MQQ1" s="1057"/>
      <c r="MQR1" s="1057"/>
      <c r="MQS1" s="1057"/>
      <c r="MQT1" s="1057"/>
      <c r="MQU1" s="1057"/>
      <c r="MQV1" s="1057"/>
      <c r="MQW1" s="1057"/>
      <c r="MQX1" s="1057"/>
      <c r="MQY1" s="1057"/>
      <c r="MQZ1" s="1057"/>
      <c r="MRA1" s="1057"/>
      <c r="MRB1" s="1057"/>
      <c r="MRC1" s="1057"/>
      <c r="MRD1" s="1057"/>
      <c r="MRE1" s="1057"/>
      <c r="MRF1" s="1057"/>
      <c r="MRG1" s="1057"/>
      <c r="MRH1" s="1057"/>
      <c r="MRI1" s="1057"/>
      <c r="MRJ1" s="1057"/>
      <c r="MRK1" s="1057"/>
      <c r="MRL1" s="1057"/>
      <c r="MRM1" s="1057"/>
      <c r="MRN1" s="1057"/>
      <c r="MRO1" s="1057"/>
      <c r="MRP1" s="1057"/>
      <c r="MRQ1" s="1057"/>
      <c r="MRR1" s="1057"/>
      <c r="MRS1" s="1057"/>
      <c r="MRT1" s="1057"/>
      <c r="MRU1" s="1057"/>
      <c r="MRV1" s="1057"/>
      <c r="MRW1" s="1057"/>
      <c r="MRX1" s="1057"/>
      <c r="MRY1" s="1057"/>
      <c r="MRZ1" s="1057"/>
      <c r="MSA1" s="1057"/>
      <c r="MSB1" s="1057"/>
      <c r="MSC1" s="1057"/>
      <c r="MSD1" s="1057"/>
      <c r="MSE1" s="1057"/>
      <c r="MSF1" s="1057"/>
      <c r="MSG1" s="1057"/>
      <c r="MSH1" s="1057"/>
      <c r="MSI1" s="1057"/>
      <c r="MSJ1" s="1057"/>
      <c r="MSK1" s="1057"/>
      <c r="MSL1" s="1057"/>
      <c r="MSM1" s="1057"/>
      <c r="MSN1" s="1057"/>
      <c r="MSO1" s="1057"/>
      <c r="MSP1" s="1057"/>
      <c r="MSQ1" s="1057"/>
      <c r="MSR1" s="1057"/>
      <c r="MSS1" s="1057"/>
      <c r="MST1" s="1057"/>
      <c r="MSU1" s="1057"/>
      <c r="MSV1" s="1057"/>
      <c r="MSW1" s="1057"/>
      <c r="MSX1" s="1057"/>
      <c r="MSY1" s="1057"/>
      <c r="MSZ1" s="1057"/>
      <c r="MTA1" s="1057"/>
      <c r="MTB1" s="1057"/>
      <c r="MTC1" s="1057"/>
      <c r="MTD1" s="1057"/>
      <c r="MTE1" s="1057"/>
      <c r="MTF1" s="1057"/>
      <c r="MTG1" s="1057"/>
      <c r="MTH1" s="1057"/>
      <c r="MTI1" s="1057"/>
      <c r="MTJ1" s="1057"/>
      <c r="MTK1" s="1057"/>
      <c r="MTL1" s="1057"/>
      <c r="MTM1" s="1057"/>
      <c r="MTN1" s="1057"/>
      <c r="MTO1" s="1057"/>
      <c r="MTP1" s="1057"/>
      <c r="MTQ1" s="1057"/>
      <c r="MTR1" s="1057"/>
      <c r="MTS1" s="1057"/>
      <c r="MTT1" s="1057"/>
      <c r="MTU1" s="1057"/>
      <c r="MTV1" s="1057"/>
      <c r="MTW1" s="1057"/>
      <c r="MTX1" s="1057"/>
      <c r="MTY1" s="1057"/>
      <c r="MTZ1" s="1057"/>
      <c r="MUA1" s="1057"/>
      <c r="MUB1" s="1057"/>
      <c r="MUC1" s="1057"/>
      <c r="MUD1" s="1057"/>
      <c r="MUE1" s="1057"/>
      <c r="MUF1" s="1057"/>
      <c r="MUG1" s="1057"/>
      <c r="MUH1" s="1057"/>
      <c r="MUI1" s="1057"/>
      <c r="MUJ1" s="1057"/>
      <c r="MUK1" s="1057"/>
      <c r="MUL1" s="1057"/>
      <c r="MUM1" s="1057"/>
      <c r="MUN1" s="1057"/>
      <c r="MUO1" s="1057"/>
      <c r="MUP1" s="1057"/>
      <c r="MUQ1" s="1057"/>
      <c r="MUR1" s="1057"/>
      <c r="MUS1" s="1057"/>
      <c r="MUT1" s="1057"/>
      <c r="MUU1" s="1057"/>
      <c r="MUV1" s="1057"/>
      <c r="MUW1" s="1057"/>
      <c r="MUX1" s="1057"/>
      <c r="MUY1" s="1057"/>
      <c r="MUZ1" s="1057"/>
      <c r="MVA1" s="1057"/>
      <c r="MVB1" s="1057"/>
      <c r="MVC1" s="1057"/>
      <c r="MVD1" s="1057"/>
      <c r="MVE1" s="1057"/>
      <c r="MVF1" s="1057"/>
      <c r="MVG1" s="1057"/>
      <c r="MVH1" s="1057"/>
      <c r="MVI1" s="1057"/>
      <c r="MVJ1" s="1057"/>
      <c r="MVK1" s="1057"/>
      <c r="MVL1" s="1057"/>
      <c r="MVM1" s="1057"/>
      <c r="MVN1" s="1057"/>
      <c r="MVO1" s="1057"/>
      <c r="MVP1" s="1057"/>
      <c r="MVQ1" s="1057"/>
      <c r="MVR1" s="1057"/>
      <c r="MVS1" s="1057"/>
      <c r="MVT1" s="1057"/>
      <c r="MVU1" s="1057"/>
      <c r="MVV1" s="1057"/>
      <c r="MVW1" s="1057"/>
      <c r="MVX1" s="1057"/>
      <c r="MVY1" s="1057"/>
      <c r="MVZ1" s="1057"/>
      <c r="MWA1" s="1057"/>
      <c r="MWB1" s="1057"/>
      <c r="MWC1" s="1057"/>
      <c r="MWD1" s="1057"/>
      <c r="MWE1" s="1057"/>
      <c r="MWF1" s="1057"/>
      <c r="MWG1" s="1057"/>
      <c r="MWH1" s="1057"/>
      <c r="MWI1" s="1057"/>
      <c r="MWJ1" s="1057"/>
      <c r="MWK1" s="1057"/>
      <c r="MWL1" s="1057"/>
      <c r="MWM1" s="1057"/>
      <c r="MWN1" s="1057"/>
      <c r="MWO1" s="1057"/>
      <c r="MWP1" s="1057"/>
      <c r="MWQ1" s="1057"/>
      <c r="MWR1" s="1057"/>
      <c r="MWS1" s="1057"/>
      <c r="MWT1" s="1057"/>
      <c r="MWU1" s="1057"/>
      <c r="MWV1" s="1057"/>
      <c r="MWW1" s="1057"/>
      <c r="MWX1" s="1057"/>
      <c r="MWY1" s="1057"/>
      <c r="MWZ1" s="1057"/>
      <c r="MXA1" s="1057"/>
      <c r="MXB1" s="1057"/>
      <c r="MXC1" s="1057"/>
      <c r="MXD1" s="1057"/>
      <c r="MXE1" s="1057"/>
      <c r="MXF1" s="1057"/>
      <c r="MXG1" s="1057"/>
      <c r="MXH1" s="1057"/>
      <c r="MXI1" s="1057"/>
      <c r="MXJ1" s="1057"/>
      <c r="MXK1" s="1057"/>
      <c r="MXL1" s="1057"/>
      <c r="MXM1" s="1057"/>
      <c r="MXN1" s="1057"/>
      <c r="MXO1" s="1057"/>
      <c r="MXP1" s="1057"/>
      <c r="MXQ1" s="1057"/>
      <c r="MXR1" s="1057"/>
      <c r="MXS1" s="1057"/>
      <c r="MXT1" s="1057"/>
      <c r="MXU1" s="1057"/>
      <c r="MXV1" s="1057"/>
      <c r="MXW1" s="1057"/>
      <c r="MXX1" s="1057"/>
      <c r="MXY1" s="1057"/>
      <c r="MXZ1" s="1057"/>
      <c r="MYA1" s="1057"/>
      <c r="MYB1" s="1057"/>
      <c r="MYC1" s="1057"/>
      <c r="MYD1" s="1057"/>
      <c r="MYE1" s="1057"/>
      <c r="MYF1" s="1057"/>
      <c r="MYG1" s="1057"/>
      <c r="MYH1" s="1057"/>
      <c r="MYI1" s="1057"/>
      <c r="MYJ1" s="1057"/>
      <c r="MYK1" s="1057"/>
      <c r="MYL1" s="1057"/>
      <c r="MYM1" s="1057"/>
      <c r="MYN1" s="1057"/>
      <c r="MYO1" s="1057"/>
      <c r="MYP1" s="1057"/>
      <c r="MYQ1" s="1057"/>
      <c r="MYR1" s="1057"/>
      <c r="MYS1" s="1057"/>
      <c r="MYT1" s="1057"/>
      <c r="MYU1" s="1057"/>
      <c r="MYV1" s="1057"/>
      <c r="MYW1" s="1057"/>
      <c r="MYX1" s="1057"/>
      <c r="MYY1" s="1057"/>
      <c r="MYZ1" s="1057"/>
      <c r="MZA1" s="1057"/>
      <c r="MZB1" s="1057"/>
      <c r="MZC1" s="1057"/>
      <c r="MZD1" s="1057"/>
      <c r="MZE1" s="1057"/>
      <c r="MZF1" s="1057"/>
      <c r="MZG1" s="1057"/>
      <c r="MZH1" s="1057"/>
      <c r="MZI1" s="1057"/>
      <c r="MZJ1" s="1057"/>
      <c r="MZK1" s="1057"/>
      <c r="MZL1" s="1057"/>
      <c r="MZM1" s="1057"/>
      <c r="MZN1" s="1057"/>
      <c r="MZO1" s="1057"/>
      <c r="MZP1" s="1057"/>
      <c r="MZQ1" s="1057"/>
      <c r="MZR1" s="1057"/>
      <c r="MZS1" s="1057"/>
      <c r="MZT1" s="1057"/>
      <c r="MZU1" s="1057"/>
      <c r="MZV1" s="1057"/>
      <c r="MZW1" s="1057"/>
      <c r="MZX1" s="1057"/>
      <c r="MZY1" s="1057"/>
      <c r="MZZ1" s="1057"/>
      <c r="NAA1" s="1057"/>
      <c r="NAB1" s="1057"/>
      <c r="NAC1" s="1057"/>
      <c r="NAD1" s="1057"/>
      <c r="NAE1" s="1057"/>
      <c r="NAF1" s="1057"/>
      <c r="NAG1" s="1057"/>
      <c r="NAH1" s="1057"/>
      <c r="NAI1" s="1057"/>
      <c r="NAJ1" s="1057"/>
      <c r="NAK1" s="1057"/>
      <c r="NAL1" s="1057"/>
      <c r="NAM1" s="1057"/>
      <c r="NAN1" s="1057"/>
      <c r="NAO1" s="1057"/>
      <c r="NAP1" s="1057"/>
      <c r="NAQ1" s="1057"/>
      <c r="NAR1" s="1057"/>
      <c r="NAS1" s="1057"/>
      <c r="NAT1" s="1057"/>
      <c r="NAU1" s="1057"/>
      <c r="NAV1" s="1057"/>
      <c r="NAW1" s="1057"/>
      <c r="NAX1" s="1057"/>
      <c r="NAY1" s="1057"/>
      <c r="NAZ1" s="1057"/>
      <c r="NBA1" s="1057"/>
      <c r="NBB1" s="1057"/>
      <c r="NBC1" s="1057"/>
      <c r="NBD1" s="1057"/>
      <c r="NBE1" s="1057"/>
      <c r="NBF1" s="1057"/>
      <c r="NBG1" s="1057"/>
      <c r="NBH1" s="1057"/>
      <c r="NBI1" s="1057"/>
      <c r="NBJ1" s="1057"/>
      <c r="NBK1" s="1057"/>
      <c r="NBL1" s="1057"/>
      <c r="NBM1" s="1057"/>
      <c r="NBN1" s="1057"/>
      <c r="NBO1" s="1057"/>
      <c r="NBP1" s="1057"/>
      <c r="NBQ1" s="1057"/>
      <c r="NBR1" s="1057"/>
      <c r="NBS1" s="1057"/>
      <c r="NBT1" s="1057"/>
      <c r="NBU1" s="1057"/>
      <c r="NBV1" s="1057"/>
      <c r="NBW1" s="1057"/>
      <c r="NBX1" s="1057"/>
      <c r="NBY1" s="1057"/>
      <c r="NBZ1" s="1057"/>
      <c r="NCA1" s="1057"/>
      <c r="NCB1" s="1057"/>
      <c r="NCC1" s="1057"/>
      <c r="NCD1" s="1057"/>
      <c r="NCE1" s="1057"/>
      <c r="NCF1" s="1057"/>
      <c r="NCG1" s="1057"/>
      <c r="NCH1" s="1057"/>
      <c r="NCI1" s="1057"/>
      <c r="NCJ1" s="1057"/>
      <c r="NCK1" s="1057"/>
      <c r="NCL1" s="1057"/>
      <c r="NCM1" s="1057"/>
      <c r="NCN1" s="1057"/>
      <c r="NCO1" s="1057"/>
      <c r="NCP1" s="1057"/>
      <c r="NCQ1" s="1057"/>
      <c r="NCR1" s="1057"/>
      <c r="NCS1" s="1057"/>
      <c r="NCT1" s="1057"/>
      <c r="NCU1" s="1057"/>
      <c r="NCV1" s="1057"/>
      <c r="NCW1" s="1057"/>
      <c r="NCX1" s="1057"/>
      <c r="NCY1" s="1057"/>
      <c r="NCZ1" s="1057"/>
      <c r="NDA1" s="1057"/>
      <c r="NDB1" s="1057"/>
      <c r="NDC1" s="1057"/>
      <c r="NDD1" s="1057"/>
      <c r="NDE1" s="1057"/>
      <c r="NDF1" s="1057"/>
      <c r="NDG1" s="1057"/>
      <c r="NDH1" s="1057"/>
      <c r="NDI1" s="1057"/>
      <c r="NDJ1" s="1057"/>
      <c r="NDK1" s="1057"/>
      <c r="NDL1" s="1057"/>
      <c r="NDM1" s="1057"/>
      <c r="NDN1" s="1057"/>
      <c r="NDO1" s="1057"/>
      <c r="NDP1" s="1057"/>
      <c r="NDQ1" s="1057"/>
      <c r="NDR1" s="1057"/>
      <c r="NDS1" s="1057"/>
      <c r="NDT1" s="1057"/>
      <c r="NDU1" s="1057"/>
      <c r="NDV1" s="1057"/>
      <c r="NDW1" s="1057"/>
      <c r="NDX1" s="1057"/>
      <c r="NDY1" s="1057"/>
      <c r="NDZ1" s="1057"/>
      <c r="NEA1" s="1057"/>
      <c r="NEB1" s="1057"/>
      <c r="NEC1" s="1057"/>
      <c r="NED1" s="1057"/>
      <c r="NEE1" s="1057"/>
      <c r="NEF1" s="1057"/>
      <c r="NEG1" s="1057"/>
      <c r="NEH1" s="1057"/>
      <c r="NEI1" s="1057"/>
      <c r="NEJ1" s="1057"/>
      <c r="NEK1" s="1057"/>
      <c r="NEL1" s="1057"/>
      <c r="NEM1" s="1057"/>
      <c r="NEN1" s="1057"/>
      <c r="NEO1" s="1057"/>
      <c r="NEP1" s="1057"/>
      <c r="NEQ1" s="1057"/>
      <c r="NER1" s="1057"/>
      <c r="NES1" s="1057"/>
      <c r="NET1" s="1057"/>
      <c r="NEU1" s="1057"/>
      <c r="NEV1" s="1057"/>
      <c r="NEW1" s="1057"/>
      <c r="NEX1" s="1057"/>
      <c r="NEY1" s="1057"/>
      <c r="NEZ1" s="1057"/>
      <c r="NFA1" s="1057"/>
      <c r="NFB1" s="1057"/>
      <c r="NFC1" s="1057"/>
      <c r="NFD1" s="1057"/>
      <c r="NFE1" s="1057"/>
      <c r="NFF1" s="1057"/>
      <c r="NFG1" s="1057"/>
      <c r="NFH1" s="1057"/>
      <c r="NFI1" s="1057"/>
      <c r="NFJ1" s="1057"/>
      <c r="NFK1" s="1057"/>
      <c r="NFL1" s="1057"/>
      <c r="NFM1" s="1057"/>
      <c r="NFN1" s="1057"/>
      <c r="NFO1" s="1057"/>
      <c r="NFP1" s="1057"/>
      <c r="NFQ1" s="1057"/>
      <c r="NFR1" s="1057"/>
      <c r="NFS1" s="1057"/>
      <c r="NFT1" s="1057"/>
      <c r="NFU1" s="1057"/>
      <c r="NFV1" s="1057"/>
      <c r="NFW1" s="1057"/>
      <c r="NFX1" s="1057"/>
      <c r="NFY1" s="1057"/>
      <c r="NFZ1" s="1057"/>
      <c r="NGA1" s="1057"/>
      <c r="NGB1" s="1057"/>
      <c r="NGC1" s="1057"/>
      <c r="NGD1" s="1057"/>
      <c r="NGE1" s="1057"/>
      <c r="NGF1" s="1057"/>
      <c r="NGG1" s="1057"/>
      <c r="NGH1" s="1057"/>
      <c r="NGI1" s="1057"/>
      <c r="NGJ1" s="1057"/>
      <c r="NGK1" s="1057"/>
      <c r="NGL1" s="1057"/>
      <c r="NGM1" s="1057"/>
      <c r="NGN1" s="1057"/>
      <c r="NGO1" s="1057"/>
      <c r="NGP1" s="1057"/>
      <c r="NGQ1" s="1057"/>
      <c r="NGR1" s="1057"/>
      <c r="NGS1" s="1057"/>
      <c r="NGT1" s="1057"/>
      <c r="NGU1" s="1057"/>
      <c r="NGV1" s="1057"/>
      <c r="NGW1" s="1057"/>
      <c r="NGX1" s="1057"/>
      <c r="NGY1" s="1057"/>
      <c r="NGZ1" s="1057"/>
      <c r="NHA1" s="1057"/>
      <c r="NHB1" s="1057"/>
      <c r="NHC1" s="1057"/>
      <c r="NHD1" s="1057"/>
      <c r="NHE1" s="1057"/>
      <c r="NHF1" s="1057"/>
      <c r="NHG1" s="1057"/>
      <c r="NHH1" s="1057"/>
      <c r="NHI1" s="1057"/>
      <c r="NHJ1" s="1057"/>
      <c r="NHK1" s="1057"/>
      <c r="NHL1" s="1057"/>
      <c r="NHM1" s="1057"/>
      <c r="NHN1" s="1057"/>
      <c r="NHO1" s="1057"/>
      <c r="NHP1" s="1057"/>
      <c r="NHQ1" s="1057"/>
      <c r="NHR1" s="1057"/>
      <c r="NHS1" s="1057"/>
      <c r="NHT1" s="1057"/>
      <c r="NHU1" s="1057"/>
      <c r="NHV1" s="1057"/>
      <c r="NHW1" s="1057"/>
      <c r="NHX1" s="1057"/>
      <c r="NHY1" s="1057"/>
      <c r="NHZ1" s="1057"/>
      <c r="NIA1" s="1057"/>
      <c r="NIB1" s="1057"/>
      <c r="NIC1" s="1057"/>
      <c r="NID1" s="1057"/>
      <c r="NIE1" s="1057"/>
      <c r="NIF1" s="1057"/>
      <c r="NIG1" s="1057"/>
      <c r="NIH1" s="1057"/>
      <c r="NII1" s="1057"/>
      <c r="NIJ1" s="1057"/>
      <c r="NIK1" s="1057"/>
      <c r="NIL1" s="1057"/>
      <c r="NIM1" s="1057"/>
      <c r="NIN1" s="1057"/>
      <c r="NIO1" s="1057"/>
      <c r="NIP1" s="1057"/>
      <c r="NIQ1" s="1057"/>
      <c r="NIR1" s="1057"/>
      <c r="NIS1" s="1057"/>
      <c r="NIT1" s="1057"/>
      <c r="NIU1" s="1057"/>
      <c r="NIV1" s="1057"/>
      <c r="NIW1" s="1057"/>
      <c r="NIX1" s="1057"/>
      <c r="NIY1" s="1057"/>
      <c r="NIZ1" s="1057"/>
      <c r="NJA1" s="1057"/>
      <c r="NJB1" s="1057"/>
      <c r="NJC1" s="1057"/>
      <c r="NJD1" s="1057"/>
      <c r="NJE1" s="1057"/>
      <c r="NJF1" s="1057"/>
      <c r="NJG1" s="1057"/>
      <c r="NJH1" s="1057"/>
      <c r="NJI1" s="1057"/>
      <c r="NJJ1" s="1057"/>
      <c r="NJK1" s="1057"/>
      <c r="NJL1" s="1057"/>
      <c r="NJM1" s="1057"/>
      <c r="NJN1" s="1057"/>
      <c r="NJO1" s="1057"/>
      <c r="NJP1" s="1057"/>
      <c r="NJQ1" s="1057"/>
      <c r="NJR1" s="1057"/>
      <c r="NJS1" s="1057"/>
      <c r="NJT1" s="1057"/>
      <c r="NJU1" s="1057"/>
      <c r="NJV1" s="1057"/>
      <c r="NJW1" s="1057"/>
      <c r="NJX1" s="1057"/>
      <c r="NJY1" s="1057"/>
      <c r="NJZ1" s="1057"/>
      <c r="NKA1" s="1057"/>
      <c r="NKB1" s="1057"/>
      <c r="NKC1" s="1057"/>
      <c r="NKD1" s="1057"/>
      <c r="NKE1" s="1057"/>
      <c r="NKF1" s="1057"/>
      <c r="NKG1" s="1057"/>
      <c r="NKH1" s="1057"/>
      <c r="NKI1" s="1057"/>
      <c r="NKJ1" s="1057"/>
      <c r="NKK1" s="1057"/>
      <c r="NKL1" s="1057"/>
      <c r="NKM1" s="1057"/>
      <c r="NKN1" s="1057"/>
      <c r="NKO1" s="1057"/>
      <c r="NKP1" s="1057"/>
      <c r="NKQ1" s="1057"/>
      <c r="NKR1" s="1057"/>
      <c r="NKS1" s="1057"/>
      <c r="NKT1" s="1057"/>
      <c r="NKU1" s="1057"/>
      <c r="NKV1" s="1057"/>
      <c r="NKW1" s="1057"/>
      <c r="NKX1" s="1057"/>
      <c r="NKY1" s="1057"/>
      <c r="NKZ1" s="1057"/>
      <c r="NLA1" s="1057"/>
      <c r="NLB1" s="1057"/>
      <c r="NLC1" s="1057"/>
      <c r="NLD1" s="1057"/>
      <c r="NLE1" s="1057"/>
      <c r="NLF1" s="1057"/>
      <c r="NLG1" s="1057"/>
      <c r="NLH1" s="1057"/>
      <c r="NLI1" s="1057"/>
      <c r="NLJ1" s="1057"/>
      <c r="NLK1" s="1057"/>
      <c r="NLL1" s="1057"/>
      <c r="NLM1" s="1057"/>
      <c r="NLN1" s="1057"/>
      <c r="NLO1" s="1057"/>
      <c r="NLP1" s="1057"/>
      <c r="NLQ1" s="1057"/>
      <c r="NLR1" s="1057"/>
      <c r="NLS1" s="1057"/>
      <c r="NLT1" s="1057"/>
      <c r="NLU1" s="1057"/>
      <c r="NLV1" s="1057"/>
      <c r="NLW1" s="1057"/>
      <c r="NLX1" s="1057"/>
      <c r="NLY1" s="1057"/>
      <c r="NLZ1" s="1057"/>
      <c r="NMA1" s="1057"/>
      <c r="NMB1" s="1057"/>
      <c r="NMC1" s="1057"/>
      <c r="NMD1" s="1057"/>
      <c r="NME1" s="1057"/>
      <c r="NMF1" s="1057"/>
      <c r="NMG1" s="1057"/>
      <c r="NMH1" s="1057"/>
      <c r="NMI1" s="1057"/>
      <c r="NMJ1" s="1057"/>
      <c r="NMK1" s="1057"/>
      <c r="NML1" s="1057"/>
      <c r="NMM1" s="1057"/>
      <c r="NMN1" s="1057"/>
      <c r="NMO1" s="1057"/>
      <c r="NMP1" s="1057"/>
      <c r="NMQ1" s="1057"/>
      <c r="NMR1" s="1057"/>
      <c r="NMS1" s="1057"/>
      <c r="NMT1" s="1057"/>
      <c r="NMU1" s="1057"/>
      <c r="NMV1" s="1057"/>
      <c r="NMW1" s="1057"/>
      <c r="NMX1" s="1057"/>
      <c r="NMY1" s="1057"/>
      <c r="NMZ1" s="1057"/>
      <c r="NNA1" s="1057"/>
      <c r="NNB1" s="1057"/>
      <c r="NNC1" s="1057"/>
      <c r="NND1" s="1057"/>
      <c r="NNE1" s="1057"/>
      <c r="NNF1" s="1057"/>
      <c r="NNG1" s="1057"/>
      <c r="NNH1" s="1057"/>
      <c r="NNI1" s="1057"/>
      <c r="NNJ1" s="1057"/>
      <c r="NNK1" s="1057"/>
      <c r="NNL1" s="1057"/>
      <c r="NNM1" s="1057"/>
      <c r="NNN1" s="1057"/>
      <c r="NNO1" s="1057"/>
      <c r="NNP1" s="1057"/>
      <c r="NNQ1" s="1057"/>
      <c r="NNR1" s="1057"/>
      <c r="NNS1" s="1057"/>
      <c r="NNT1" s="1057"/>
      <c r="NNU1" s="1057"/>
      <c r="NNV1" s="1057"/>
      <c r="NNW1" s="1057"/>
      <c r="NNX1" s="1057"/>
      <c r="NNY1" s="1057"/>
      <c r="NNZ1" s="1057"/>
      <c r="NOA1" s="1057"/>
      <c r="NOB1" s="1057"/>
      <c r="NOC1" s="1057"/>
      <c r="NOD1" s="1057"/>
      <c r="NOE1" s="1057"/>
      <c r="NOF1" s="1057"/>
      <c r="NOG1" s="1057"/>
      <c r="NOH1" s="1057"/>
      <c r="NOI1" s="1057"/>
      <c r="NOJ1" s="1057"/>
      <c r="NOK1" s="1057"/>
      <c r="NOL1" s="1057"/>
      <c r="NOM1" s="1057"/>
      <c r="NON1" s="1057"/>
      <c r="NOO1" s="1057"/>
      <c r="NOP1" s="1057"/>
      <c r="NOQ1" s="1057"/>
      <c r="NOR1" s="1057"/>
      <c r="NOS1" s="1057"/>
      <c r="NOT1" s="1057"/>
      <c r="NOU1" s="1057"/>
      <c r="NOV1" s="1057"/>
      <c r="NOW1" s="1057"/>
      <c r="NOX1" s="1057"/>
      <c r="NOY1" s="1057"/>
      <c r="NOZ1" s="1057"/>
      <c r="NPA1" s="1057"/>
      <c r="NPB1" s="1057"/>
      <c r="NPC1" s="1057"/>
      <c r="NPD1" s="1057"/>
      <c r="NPE1" s="1057"/>
      <c r="NPF1" s="1057"/>
      <c r="NPG1" s="1057"/>
      <c r="NPH1" s="1057"/>
      <c r="NPI1" s="1057"/>
      <c r="NPJ1" s="1057"/>
      <c r="NPK1" s="1057"/>
      <c r="NPL1" s="1057"/>
      <c r="NPM1" s="1057"/>
      <c r="NPN1" s="1057"/>
      <c r="NPO1" s="1057"/>
      <c r="NPP1" s="1057"/>
      <c r="NPQ1" s="1057"/>
      <c r="NPR1" s="1057"/>
      <c r="NPS1" s="1057"/>
      <c r="NPT1" s="1057"/>
      <c r="NPU1" s="1057"/>
      <c r="NPV1" s="1057"/>
      <c r="NPW1" s="1057"/>
      <c r="NPX1" s="1057"/>
      <c r="NPY1" s="1057"/>
      <c r="NPZ1" s="1057"/>
      <c r="NQA1" s="1057"/>
      <c r="NQB1" s="1057"/>
      <c r="NQC1" s="1057"/>
      <c r="NQD1" s="1057"/>
      <c r="NQE1" s="1057"/>
      <c r="NQF1" s="1057"/>
      <c r="NQG1" s="1057"/>
      <c r="NQH1" s="1057"/>
      <c r="NQI1" s="1057"/>
      <c r="NQJ1" s="1057"/>
      <c r="NQK1" s="1057"/>
      <c r="NQL1" s="1057"/>
      <c r="NQM1" s="1057"/>
      <c r="NQN1" s="1057"/>
      <c r="NQO1" s="1057"/>
      <c r="NQP1" s="1057"/>
      <c r="NQQ1" s="1057"/>
      <c r="NQR1" s="1057"/>
      <c r="NQS1" s="1057"/>
      <c r="NQT1" s="1057"/>
      <c r="NQU1" s="1057"/>
      <c r="NQV1" s="1057"/>
      <c r="NQW1" s="1057"/>
      <c r="NQX1" s="1057"/>
      <c r="NQY1" s="1057"/>
      <c r="NQZ1" s="1057"/>
      <c r="NRA1" s="1057"/>
      <c r="NRB1" s="1057"/>
      <c r="NRC1" s="1057"/>
      <c r="NRD1" s="1057"/>
      <c r="NRE1" s="1057"/>
      <c r="NRF1" s="1057"/>
      <c r="NRG1" s="1057"/>
      <c r="NRH1" s="1057"/>
      <c r="NRI1" s="1057"/>
      <c r="NRJ1" s="1057"/>
      <c r="NRK1" s="1057"/>
      <c r="NRL1" s="1057"/>
      <c r="NRM1" s="1057"/>
      <c r="NRN1" s="1057"/>
      <c r="NRO1" s="1057"/>
      <c r="NRP1" s="1057"/>
      <c r="NRQ1" s="1057"/>
      <c r="NRR1" s="1057"/>
      <c r="NRS1" s="1057"/>
      <c r="NRT1" s="1057"/>
      <c r="NRU1" s="1057"/>
      <c r="NRV1" s="1057"/>
      <c r="NRW1" s="1057"/>
      <c r="NRX1" s="1057"/>
      <c r="NRY1" s="1057"/>
      <c r="NRZ1" s="1057"/>
      <c r="NSA1" s="1057"/>
      <c r="NSB1" s="1057"/>
      <c r="NSC1" s="1057"/>
      <c r="NSD1" s="1057"/>
      <c r="NSE1" s="1057"/>
      <c r="NSF1" s="1057"/>
      <c r="NSG1" s="1057"/>
      <c r="NSH1" s="1057"/>
      <c r="NSI1" s="1057"/>
      <c r="NSJ1" s="1057"/>
      <c r="NSK1" s="1057"/>
      <c r="NSL1" s="1057"/>
      <c r="NSM1" s="1057"/>
      <c r="NSN1" s="1057"/>
      <c r="NSO1" s="1057"/>
      <c r="NSP1" s="1057"/>
      <c r="NSQ1" s="1057"/>
      <c r="NSR1" s="1057"/>
      <c r="NSS1" s="1057"/>
      <c r="NST1" s="1057"/>
      <c r="NSU1" s="1057"/>
      <c r="NSV1" s="1057"/>
      <c r="NSW1" s="1057"/>
      <c r="NSX1" s="1057"/>
      <c r="NSY1" s="1057"/>
      <c r="NSZ1" s="1057"/>
      <c r="NTA1" s="1057"/>
      <c r="NTB1" s="1057"/>
      <c r="NTC1" s="1057"/>
      <c r="NTD1" s="1057"/>
      <c r="NTE1" s="1057"/>
      <c r="NTF1" s="1057"/>
      <c r="NTG1" s="1057"/>
      <c r="NTH1" s="1057"/>
      <c r="NTI1" s="1057"/>
      <c r="NTJ1" s="1057"/>
      <c r="NTK1" s="1057"/>
      <c r="NTL1" s="1057"/>
      <c r="NTM1" s="1057"/>
      <c r="NTN1" s="1057"/>
      <c r="NTO1" s="1057"/>
      <c r="NTP1" s="1057"/>
      <c r="NTQ1" s="1057"/>
      <c r="NTR1" s="1057"/>
      <c r="NTS1" s="1057"/>
      <c r="NTT1" s="1057"/>
      <c r="NTU1" s="1057"/>
      <c r="NTV1" s="1057"/>
      <c r="NTW1" s="1057"/>
      <c r="NTX1" s="1057"/>
      <c r="NTY1" s="1057"/>
      <c r="NTZ1" s="1057"/>
      <c r="NUA1" s="1057"/>
      <c r="NUB1" s="1057"/>
      <c r="NUC1" s="1057"/>
      <c r="NUD1" s="1057"/>
      <c r="NUE1" s="1057"/>
      <c r="NUF1" s="1057"/>
      <c r="NUG1" s="1057"/>
      <c r="NUH1" s="1057"/>
      <c r="NUI1" s="1057"/>
      <c r="NUJ1" s="1057"/>
      <c r="NUK1" s="1057"/>
      <c r="NUL1" s="1057"/>
      <c r="NUM1" s="1057"/>
      <c r="NUN1" s="1057"/>
      <c r="NUO1" s="1057"/>
      <c r="NUP1" s="1057"/>
      <c r="NUQ1" s="1057"/>
      <c r="NUR1" s="1057"/>
      <c r="NUS1" s="1057"/>
      <c r="NUT1" s="1057"/>
      <c r="NUU1" s="1057"/>
      <c r="NUV1" s="1057"/>
      <c r="NUW1" s="1057"/>
      <c r="NUX1" s="1057"/>
      <c r="NUY1" s="1057"/>
      <c r="NUZ1" s="1057"/>
      <c r="NVA1" s="1057"/>
      <c r="NVB1" s="1057"/>
      <c r="NVC1" s="1057"/>
      <c r="NVD1" s="1057"/>
      <c r="NVE1" s="1057"/>
      <c r="NVF1" s="1057"/>
      <c r="NVG1" s="1057"/>
      <c r="NVH1" s="1057"/>
      <c r="NVI1" s="1057"/>
      <c r="NVJ1" s="1057"/>
      <c r="NVK1" s="1057"/>
      <c r="NVL1" s="1057"/>
      <c r="NVM1" s="1057"/>
      <c r="NVN1" s="1057"/>
      <c r="NVO1" s="1057"/>
      <c r="NVP1" s="1057"/>
      <c r="NVQ1" s="1057"/>
      <c r="NVR1" s="1057"/>
      <c r="NVS1" s="1057"/>
      <c r="NVT1" s="1057"/>
      <c r="NVU1" s="1057"/>
      <c r="NVV1" s="1057"/>
      <c r="NVW1" s="1057"/>
      <c r="NVX1" s="1057"/>
      <c r="NVY1" s="1057"/>
      <c r="NVZ1" s="1057"/>
      <c r="NWA1" s="1057"/>
      <c r="NWB1" s="1057"/>
      <c r="NWC1" s="1057"/>
      <c r="NWD1" s="1057"/>
      <c r="NWE1" s="1057"/>
      <c r="NWF1" s="1057"/>
      <c r="NWG1" s="1057"/>
      <c r="NWH1" s="1057"/>
      <c r="NWI1" s="1057"/>
      <c r="NWJ1" s="1057"/>
      <c r="NWK1" s="1057"/>
      <c r="NWL1" s="1057"/>
      <c r="NWM1" s="1057"/>
      <c r="NWN1" s="1057"/>
      <c r="NWO1" s="1057"/>
      <c r="NWP1" s="1057"/>
      <c r="NWQ1" s="1057"/>
      <c r="NWR1" s="1057"/>
      <c r="NWS1" s="1057"/>
      <c r="NWT1" s="1057"/>
      <c r="NWU1" s="1057"/>
      <c r="NWV1" s="1057"/>
      <c r="NWW1" s="1057"/>
      <c r="NWX1" s="1057"/>
      <c r="NWY1" s="1057"/>
      <c r="NWZ1" s="1057"/>
      <c r="NXA1" s="1057"/>
      <c r="NXB1" s="1057"/>
      <c r="NXC1" s="1057"/>
      <c r="NXD1" s="1057"/>
      <c r="NXE1" s="1057"/>
      <c r="NXF1" s="1057"/>
      <c r="NXG1" s="1057"/>
      <c r="NXH1" s="1057"/>
      <c r="NXI1" s="1057"/>
      <c r="NXJ1" s="1057"/>
      <c r="NXK1" s="1057"/>
      <c r="NXL1" s="1057"/>
      <c r="NXM1" s="1057"/>
      <c r="NXN1" s="1057"/>
      <c r="NXO1" s="1057"/>
      <c r="NXP1" s="1057"/>
      <c r="NXQ1" s="1057"/>
      <c r="NXR1" s="1057"/>
      <c r="NXS1" s="1057"/>
      <c r="NXT1" s="1057"/>
      <c r="NXU1" s="1057"/>
      <c r="NXV1" s="1057"/>
      <c r="NXW1" s="1057"/>
      <c r="NXX1" s="1057"/>
      <c r="NXY1" s="1057"/>
      <c r="NXZ1" s="1057"/>
      <c r="NYA1" s="1057"/>
      <c r="NYB1" s="1057"/>
      <c r="NYC1" s="1057"/>
      <c r="NYD1" s="1057"/>
      <c r="NYE1" s="1057"/>
      <c r="NYF1" s="1057"/>
      <c r="NYG1" s="1057"/>
      <c r="NYH1" s="1057"/>
      <c r="NYI1" s="1057"/>
      <c r="NYJ1" s="1057"/>
      <c r="NYK1" s="1057"/>
      <c r="NYL1" s="1057"/>
      <c r="NYM1" s="1057"/>
      <c r="NYN1" s="1057"/>
      <c r="NYO1" s="1057"/>
      <c r="NYP1" s="1057"/>
      <c r="NYQ1" s="1057"/>
      <c r="NYR1" s="1057"/>
      <c r="NYS1" s="1057"/>
      <c r="NYT1" s="1057"/>
      <c r="NYU1" s="1057"/>
      <c r="NYV1" s="1057"/>
      <c r="NYW1" s="1057"/>
      <c r="NYX1" s="1057"/>
      <c r="NYY1" s="1057"/>
      <c r="NYZ1" s="1057"/>
      <c r="NZA1" s="1057"/>
      <c r="NZB1" s="1057"/>
      <c r="NZC1" s="1057"/>
      <c r="NZD1" s="1057"/>
      <c r="NZE1" s="1057"/>
      <c r="NZF1" s="1057"/>
      <c r="NZG1" s="1057"/>
      <c r="NZH1" s="1057"/>
      <c r="NZI1" s="1057"/>
      <c r="NZJ1" s="1057"/>
      <c r="NZK1" s="1057"/>
      <c r="NZL1" s="1057"/>
      <c r="NZM1" s="1057"/>
      <c r="NZN1" s="1057"/>
      <c r="NZO1" s="1057"/>
      <c r="NZP1" s="1057"/>
      <c r="NZQ1" s="1057"/>
      <c r="NZR1" s="1057"/>
      <c r="NZS1" s="1057"/>
      <c r="NZT1" s="1057"/>
      <c r="NZU1" s="1057"/>
      <c r="NZV1" s="1057"/>
      <c r="NZW1" s="1057"/>
      <c r="NZX1" s="1057"/>
      <c r="NZY1" s="1057"/>
      <c r="NZZ1" s="1057"/>
      <c r="OAA1" s="1057"/>
      <c r="OAB1" s="1057"/>
      <c r="OAC1" s="1057"/>
      <c r="OAD1" s="1057"/>
      <c r="OAE1" s="1057"/>
      <c r="OAF1" s="1057"/>
      <c r="OAG1" s="1057"/>
      <c r="OAH1" s="1057"/>
      <c r="OAI1" s="1057"/>
      <c r="OAJ1" s="1057"/>
      <c r="OAK1" s="1057"/>
      <c r="OAL1" s="1057"/>
      <c r="OAM1" s="1057"/>
      <c r="OAN1" s="1057"/>
      <c r="OAO1" s="1057"/>
      <c r="OAP1" s="1057"/>
      <c r="OAQ1" s="1057"/>
      <c r="OAR1" s="1057"/>
      <c r="OAS1" s="1057"/>
      <c r="OAT1" s="1057"/>
      <c r="OAU1" s="1057"/>
      <c r="OAV1" s="1057"/>
      <c r="OAW1" s="1057"/>
      <c r="OAX1" s="1057"/>
      <c r="OAY1" s="1057"/>
      <c r="OAZ1" s="1057"/>
      <c r="OBA1" s="1057"/>
      <c r="OBB1" s="1057"/>
      <c r="OBC1" s="1057"/>
      <c r="OBD1" s="1057"/>
      <c r="OBE1" s="1057"/>
      <c r="OBF1" s="1057"/>
      <c r="OBG1" s="1057"/>
      <c r="OBH1" s="1057"/>
      <c r="OBI1" s="1057"/>
      <c r="OBJ1" s="1057"/>
      <c r="OBK1" s="1057"/>
      <c r="OBL1" s="1057"/>
      <c r="OBM1" s="1057"/>
      <c r="OBN1" s="1057"/>
      <c r="OBO1" s="1057"/>
      <c r="OBP1" s="1057"/>
      <c r="OBQ1" s="1057"/>
      <c r="OBR1" s="1057"/>
      <c r="OBS1" s="1057"/>
      <c r="OBT1" s="1057"/>
      <c r="OBU1" s="1057"/>
      <c r="OBV1" s="1057"/>
      <c r="OBW1" s="1057"/>
      <c r="OBX1" s="1057"/>
      <c r="OBY1" s="1057"/>
      <c r="OBZ1" s="1057"/>
      <c r="OCA1" s="1057"/>
      <c r="OCB1" s="1057"/>
      <c r="OCC1" s="1057"/>
      <c r="OCD1" s="1057"/>
      <c r="OCE1" s="1057"/>
      <c r="OCF1" s="1057"/>
      <c r="OCG1" s="1057"/>
      <c r="OCH1" s="1057"/>
      <c r="OCI1" s="1057"/>
      <c r="OCJ1" s="1057"/>
      <c r="OCK1" s="1057"/>
      <c r="OCL1" s="1057"/>
      <c r="OCM1" s="1057"/>
      <c r="OCN1" s="1057"/>
      <c r="OCO1" s="1057"/>
      <c r="OCP1" s="1057"/>
      <c r="OCQ1" s="1057"/>
      <c r="OCR1" s="1057"/>
      <c r="OCS1" s="1057"/>
      <c r="OCT1" s="1057"/>
      <c r="OCU1" s="1057"/>
      <c r="OCV1" s="1057"/>
      <c r="OCW1" s="1057"/>
      <c r="OCX1" s="1057"/>
      <c r="OCY1" s="1057"/>
      <c r="OCZ1" s="1057"/>
      <c r="ODA1" s="1057"/>
      <c r="ODB1" s="1057"/>
      <c r="ODC1" s="1057"/>
      <c r="ODD1" s="1057"/>
      <c r="ODE1" s="1057"/>
      <c r="ODF1" s="1057"/>
      <c r="ODG1" s="1057"/>
      <c r="ODH1" s="1057"/>
      <c r="ODI1" s="1057"/>
      <c r="ODJ1" s="1057"/>
      <c r="ODK1" s="1057"/>
      <c r="ODL1" s="1057"/>
      <c r="ODM1" s="1057"/>
      <c r="ODN1" s="1057"/>
      <c r="ODO1" s="1057"/>
      <c r="ODP1" s="1057"/>
      <c r="ODQ1" s="1057"/>
      <c r="ODR1" s="1057"/>
      <c r="ODS1" s="1057"/>
      <c r="ODT1" s="1057"/>
      <c r="ODU1" s="1057"/>
      <c r="ODV1" s="1057"/>
      <c r="ODW1" s="1057"/>
      <c r="ODX1" s="1057"/>
      <c r="ODY1" s="1057"/>
      <c r="ODZ1" s="1057"/>
      <c r="OEA1" s="1057"/>
      <c r="OEB1" s="1057"/>
      <c r="OEC1" s="1057"/>
      <c r="OED1" s="1057"/>
      <c r="OEE1" s="1057"/>
      <c r="OEF1" s="1057"/>
      <c r="OEG1" s="1057"/>
      <c r="OEH1" s="1057"/>
      <c r="OEI1" s="1057"/>
      <c r="OEJ1" s="1057"/>
      <c r="OEK1" s="1057"/>
      <c r="OEL1" s="1057"/>
      <c r="OEM1" s="1057"/>
      <c r="OEN1" s="1057"/>
      <c r="OEO1" s="1057"/>
      <c r="OEP1" s="1057"/>
      <c r="OEQ1" s="1057"/>
      <c r="OER1" s="1057"/>
      <c r="OES1" s="1057"/>
      <c r="OET1" s="1057"/>
      <c r="OEU1" s="1057"/>
      <c r="OEV1" s="1057"/>
      <c r="OEW1" s="1057"/>
      <c r="OEX1" s="1057"/>
      <c r="OEY1" s="1057"/>
      <c r="OEZ1" s="1057"/>
      <c r="OFA1" s="1057"/>
      <c r="OFB1" s="1057"/>
      <c r="OFC1" s="1057"/>
      <c r="OFD1" s="1057"/>
      <c r="OFE1" s="1057"/>
      <c r="OFF1" s="1057"/>
      <c r="OFG1" s="1057"/>
      <c r="OFH1" s="1057"/>
      <c r="OFI1" s="1057"/>
      <c r="OFJ1" s="1057"/>
      <c r="OFK1" s="1057"/>
      <c r="OFL1" s="1057"/>
      <c r="OFM1" s="1057"/>
      <c r="OFN1" s="1057"/>
      <c r="OFO1" s="1057"/>
      <c r="OFP1" s="1057"/>
      <c r="OFQ1" s="1057"/>
      <c r="OFR1" s="1057"/>
      <c r="OFS1" s="1057"/>
      <c r="OFT1" s="1057"/>
      <c r="OFU1" s="1057"/>
      <c r="OFV1" s="1057"/>
      <c r="OFW1" s="1057"/>
      <c r="OFX1" s="1057"/>
      <c r="OFY1" s="1057"/>
      <c r="OFZ1" s="1057"/>
      <c r="OGA1" s="1057"/>
      <c r="OGB1" s="1057"/>
      <c r="OGC1" s="1057"/>
      <c r="OGD1" s="1057"/>
      <c r="OGE1" s="1057"/>
      <c r="OGF1" s="1057"/>
      <c r="OGG1" s="1057"/>
      <c r="OGH1" s="1057"/>
      <c r="OGI1" s="1057"/>
      <c r="OGJ1" s="1057"/>
      <c r="OGK1" s="1057"/>
      <c r="OGL1" s="1057"/>
      <c r="OGM1" s="1057"/>
      <c r="OGN1" s="1057"/>
      <c r="OGO1" s="1057"/>
      <c r="OGP1" s="1057"/>
      <c r="OGQ1" s="1057"/>
      <c r="OGR1" s="1057"/>
      <c r="OGS1" s="1057"/>
      <c r="OGT1" s="1057"/>
      <c r="OGU1" s="1057"/>
      <c r="OGV1" s="1057"/>
      <c r="OGW1" s="1057"/>
      <c r="OGX1" s="1057"/>
      <c r="OGY1" s="1057"/>
      <c r="OGZ1" s="1057"/>
      <c r="OHA1" s="1057"/>
      <c r="OHB1" s="1057"/>
      <c r="OHC1" s="1057"/>
      <c r="OHD1" s="1057"/>
      <c r="OHE1" s="1057"/>
      <c r="OHF1" s="1057"/>
      <c r="OHG1" s="1057"/>
      <c r="OHH1" s="1057"/>
      <c r="OHI1" s="1057"/>
      <c r="OHJ1" s="1057"/>
      <c r="OHK1" s="1057"/>
      <c r="OHL1" s="1057"/>
      <c r="OHM1" s="1057"/>
      <c r="OHN1" s="1057"/>
      <c r="OHO1" s="1057"/>
      <c r="OHP1" s="1057"/>
      <c r="OHQ1" s="1057"/>
      <c r="OHR1" s="1057"/>
      <c r="OHS1" s="1057"/>
      <c r="OHT1" s="1057"/>
      <c r="OHU1" s="1057"/>
      <c r="OHV1" s="1057"/>
      <c r="OHW1" s="1057"/>
      <c r="OHX1" s="1057"/>
      <c r="OHY1" s="1057"/>
      <c r="OHZ1" s="1057"/>
      <c r="OIA1" s="1057"/>
      <c r="OIB1" s="1057"/>
      <c r="OIC1" s="1057"/>
      <c r="OID1" s="1057"/>
      <c r="OIE1" s="1057"/>
      <c r="OIF1" s="1057"/>
      <c r="OIG1" s="1057"/>
      <c r="OIH1" s="1057"/>
      <c r="OII1" s="1057"/>
      <c r="OIJ1" s="1057"/>
      <c r="OIK1" s="1057"/>
      <c r="OIL1" s="1057"/>
      <c r="OIM1" s="1057"/>
      <c r="OIN1" s="1057"/>
      <c r="OIO1" s="1057"/>
      <c r="OIP1" s="1057"/>
      <c r="OIQ1" s="1057"/>
      <c r="OIR1" s="1057"/>
      <c r="OIS1" s="1057"/>
      <c r="OIT1" s="1057"/>
      <c r="OIU1" s="1057"/>
      <c r="OIV1" s="1057"/>
      <c r="OIW1" s="1057"/>
      <c r="OIX1" s="1057"/>
      <c r="OIY1" s="1057"/>
      <c r="OIZ1" s="1057"/>
      <c r="OJA1" s="1057"/>
      <c r="OJB1" s="1057"/>
      <c r="OJC1" s="1057"/>
      <c r="OJD1" s="1057"/>
      <c r="OJE1" s="1057"/>
      <c r="OJF1" s="1057"/>
      <c r="OJG1" s="1057"/>
      <c r="OJH1" s="1057"/>
      <c r="OJI1" s="1057"/>
      <c r="OJJ1" s="1057"/>
      <c r="OJK1" s="1057"/>
      <c r="OJL1" s="1057"/>
      <c r="OJM1" s="1057"/>
      <c r="OJN1" s="1057"/>
      <c r="OJO1" s="1057"/>
      <c r="OJP1" s="1057"/>
      <c r="OJQ1" s="1057"/>
      <c r="OJR1" s="1057"/>
      <c r="OJS1" s="1057"/>
      <c r="OJT1" s="1057"/>
      <c r="OJU1" s="1057"/>
      <c r="OJV1" s="1057"/>
      <c r="OJW1" s="1057"/>
      <c r="OJX1" s="1057"/>
      <c r="OJY1" s="1057"/>
      <c r="OJZ1" s="1057"/>
      <c r="OKA1" s="1057"/>
      <c r="OKB1" s="1057"/>
      <c r="OKC1" s="1057"/>
      <c r="OKD1" s="1057"/>
      <c r="OKE1" s="1057"/>
      <c r="OKF1" s="1057"/>
      <c r="OKG1" s="1057"/>
      <c r="OKH1" s="1057"/>
      <c r="OKI1" s="1057"/>
      <c r="OKJ1" s="1057"/>
      <c r="OKK1" s="1057"/>
      <c r="OKL1" s="1057"/>
      <c r="OKM1" s="1057"/>
      <c r="OKN1" s="1057"/>
      <c r="OKO1" s="1057"/>
      <c r="OKP1" s="1057"/>
      <c r="OKQ1" s="1057"/>
      <c r="OKR1" s="1057"/>
      <c r="OKS1" s="1057"/>
      <c r="OKT1" s="1057"/>
      <c r="OKU1" s="1057"/>
      <c r="OKV1" s="1057"/>
      <c r="OKW1" s="1057"/>
      <c r="OKX1" s="1057"/>
      <c r="OKY1" s="1057"/>
      <c r="OKZ1" s="1057"/>
      <c r="OLA1" s="1057"/>
      <c r="OLB1" s="1057"/>
      <c r="OLC1" s="1057"/>
      <c r="OLD1" s="1057"/>
      <c r="OLE1" s="1057"/>
      <c r="OLF1" s="1057"/>
      <c r="OLG1" s="1057"/>
      <c r="OLH1" s="1057"/>
      <c r="OLI1" s="1057"/>
      <c r="OLJ1" s="1057"/>
      <c r="OLK1" s="1057"/>
      <c r="OLL1" s="1057"/>
      <c r="OLM1" s="1057"/>
      <c r="OLN1" s="1057"/>
      <c r="OLO1" s="1057"/>
      <c r="OLP1" s="1057"/>
      <c r="OLQ1" s="1057"/>
      <c r="OLR1" s="1057"/>
      <c r="OLS1" s="1057"/>
      <c r="OLT1" s="1057"/>
      <c r="OLU1" s="1057"/>
      <c r="OLV1" s="1057"/>
      <c r="OLW1" s="1057"/>
      <c r="OLX1" s="1057"/>
      <c r="OLY1" s="1057"/>
      <c r="OLZ1" s="1057"/>
      <c r="OMA1" s="1057"/>
      <c r="OMB1" s="1057"/>
      <c r="OMC1" s="1057"/>
      <c r="OMD1" s="1057"/>
      <c r="OME1" s="1057"/>
      <c r="OMF1" s="1057"/>
      <c r="OMG1" s="1057"/>
      <c r="OMH1" s="1057"/>
      <c r="OMI1" s="1057"/>
      <c r="OMJ1" s="1057"/>
      <c r="OMK1" s="1057"/>
      <c r="OML1" s="1057"/>
      <c r="OMM1" s="1057"/>
      <c r="OMN1" s="1057"/>
      <c r="OMO1" s="1057"/>
      <c r="OMP1" s="1057"/>
      <c r="OMQ1" s="1057"/>
      <c r="OMR1" s="1057"/>
      <c r="OMS1" s="1057"/>
      <c r="OMT1" s="1057"/>
      <c r="OMU1" s="1057"/>
      <c r="OMV1" s="1057"/>
      <c r="OMW1" s="1057"/>
      <c r="OMX1" s="1057"/>
      <c r="OMY1" s="1057"/>
      <c r="OMZ1" s="1057"/>
      <c r="ONA1" s="1057"/>
      <c r="ONB1" s="1057"/>
      <c r="ONC1" s="1057"/>
      <c r="OND1" s="1057"/>
      <c r="ONE1" s="1057"/>
      <c r="ONF1" s="1057"/>
      <c r="ONG1" s="1057"/>
      <c r="ONH1" s="1057"/>
      <c r="ONI1" s="1057"/>
      <c r="ONJ1" s="1057"/>
      <c r="ONK1" s="1057"/>
      <c r="ONL1" s="1057"/>
      <c r="ONM1" s="1057"/>
      <c r="ONN1" s="1057"/>
      <c r="ONO1" s="1057"/>
      <c r="ONP1" s="1057"/>
      <c r="ONQ1" s="1057"/>
      <c r="ONR1" s="1057"/>
      <c r="ONS1" s="1057"/>
      <c r="ONT1" s="1057"/>
      <c r="ONU1" s="1057"/>
      <c r="ONV1" s="1057"/>
      <c r="ONW1" s="1057"/>
      <c r="ONX1" s="1057"/>
      <c r="ONY1" s="1057"/>
      <c r="ONZ1" s="1057"/>
      <c r="OOA1" s="1057"/>
      <c r="OOB1" s="1057"/>
      <c r="OOC1" s="1057"/>
      <c r="OOD1" s="1057"/>
      <c r="OOE1" s="1057"/>
      <c r="OOF1" s="1057"/>
      <c r="OOG1" s="1057"/>
      <c r="OOH1" s="1057"/>
      <c r="OOI1" s="1057"/>
      <c r="OOJ1" s="1057"/>
      <c r="OOK1" s="1057"/>
      <c r="OOL1" s="1057"/>
      <c r="OOM1" s="1057"/>
      <c r="OON1" s="1057"/>
      <c r="OOO1" s="1057"/>
      <c r="OOP1" s="1057"/>
      <c r="OOQ1" s="1057"/>
      <c r="OOR1" s="1057"/>
      <c r="OOS1" s="1057"/>
      <c r="OOT1" s="1057"/>
      <c r="OOU1" s="1057"/>
      <c r="OOV1" s="1057"/>
      <c r="OOW1" s="1057"/>
      <c r="OOX1" s="1057"/>
      <c r="OOY1" s="1057"/>
      <c r="OOZ1" s="1057"/>
      <c r="OPA1" s="1057"/>
      <c r="OPB1" s="1057"/>
      <c r="OPC1" s="1057"/>
      <c r="OPD1" s="1057"/>
      <c r="OPE1" s="1057"/>
      <c r="OPF1" s="1057"/>
      <c r="OPG1" s="1057"/>
      <c r="OPH1" s="1057"/>
      <c r="OPI1" s="1057"/>
      <c r="OPJ1" s="1057"/>
      <c r="OPK1" s="1057"/>
      <c r="OPL1" s="1057"/>
      <c r="OPM1" s="1057"/>
      <c r="OPN1" s="1057"/>
      <c r="OPO1" s="1057"/>
      <c r="OPP1" s="1057"/>
      <c r="OPQ1" s="1057"/>
      <c r="OPR1" s="1057"/>
      <c r="OPS1" s="1057"/>
      <c r="OPT1" s="1057"/>
      <c r="OPU1" s="1057"/>
      <c r="OPV1" s="1057"/>
      <c r="OPW1" s="1057"/>
      <c r="OPX1" s="1057"/>
      <c r="OPY1" s="1057"/>
      <c r="OPZ1" s="1057"/>
      <c r="OQA1" s="1057"/>
      <c r="OQB1" s="1057"/>
      <c r="OQC1" s="1057"/>
      <c r="OQD1" s="1057"/>
      <c r="OQE1" s="1057"/>
      <c r="OQF1" s="1057"/>
      <c r="OQG1" s="1057"/>
      <c r="OQH1" s="1057"/>
      <c r="OQI1" s="1057"/>
      <c r="OQJ1" s="1057"/>
      <c r="OQK1" s="1057"/>
      <c r="OQL1" s="1057"/>
      <c r="OQM1" s="1057"/>
      <c r="OQN1" s="1057"/>
      <c r="OQO1" s="1057"/>
      <c r="OQP1" s="1057"/>
      <c r="OQQ1" s="1057"/>
      <c r="OQR1" s="1057"/>
      <c r="OQS1" s="1057"/>
      <c r="OQT1" s="1057"/>
      <c r="OQU1" s="1057"/>
      <c r="OQV1" s="1057"/>
      <c r="OQW1" s="1057"/>
      <c r="OQX1" s="1057"/>
      <c r="OQY1" s="1057"/>
      <c r="OQZ1" s="1057"/>
      <c r="ORA1" s="1057"/>
      <c r="ORB1" s="1057"/>
      <c r="ORC1" s="1057"/>
      <c r="ORD1" s="1057"/>
      <c r="ORE1" s="1057"/>
      <c r="ORF1" s="1057"/>
      <c r="ORG1" s="1057"/>
      <c r="ORH1" s="1057"/>
      <c r="ORI1" s="1057"/>
      <c r="ORJ1" s="1057"/>
      <c r="ORK1" s="1057"/>
      <c r="ORL1" s="1057"/>
      <c r="ORM1" s="1057"/>
      <c r="ORN1" s="1057"/>
      <c r="ORO1" s="1057"/>
      <c r="ORP1" s="1057"/>
      <c r="ORQ1" s="1057"/>
      <c r="ORR1" s="1057"/>
      <c r="ORS1" s="1057"/>
      <c r="ORT1" s="1057"/>
      <c r="ORU1" s="1057"/>
      <c r="ORV1" s="1057"/>
      <c r="ORW1" s="1057"/>
      <c r="ORX1" s="1057"/>
      <c r="ORY1" s="1057"/>
      <c r="ORZ1" s="1057"/>
      <c r="OSA1" s="1057"/>
      <c r="OSB1" s="1057"/>
      <c r="OSC1" s="1057"/>
      <c r="OSD1" s="1057"/>
      <c r="OSE1" s="1057"/>
      <c r="OSF1" s="1057"/>
      <c r="OSG1" s="1057"/>
      <c r="OSH1" s="1057"/>
      <c r="OSI1" s="1057"/>
      <c r="OSJ1" s="1057"/>
      <c r="OSK1" s="1057"/>
      <c r="OSL1" s="1057"/>
      <c r="OSM1" s="1057"/>
      <c r="OSN1" s="1057"/>
      <c r="OSO1" s="1057"/>
      <c r="OSP1" s="1057"/>
      <c r="OSQ1" s="1057"/>
      <c r="OSR1" s="1057"/>
      <c r="OSS1" s="1057"/>
      <c r="OST1" s="1057"/>
      <c r="OSU1" s="1057"/>
      <c r="OSV1" s="1057"/>
      <c r="OSW1" s="1057"/>
      <c r="OSX1" s="1057"/>
      <c r="OSY1" s="1057"/>
      <c r="OSZ1" s="1057"/>
      <c r="OTA1" s="1057"/>
      <c r="OTB1" s="1057"/>
      <c r="OTC1" s="1057"/>
      <c r="OTD1" s="1057"/>
      <c r="OTE1" s="1057"/>
      <c r="OTF1" s="1057"/>
      <c r="OTG1" s="1057"/>
      <c r="OTH1" s="1057"/>
      <c r="OTI1" s="1057"/>
      <c r="OTJ1" s="1057"/>
      <c r="OTK1" s="1057"/>
      <c r="OTL1" s="1057"/>
      <c r="OTM1" s="1057"/>
      <c r="OTN1" s="1057"/>
      <c r="OTO1" s="1057"/>
      <c r="OTP1" s="1057"/>
      <c r="OTQ1" s="1057"/>
      <c r="OTR1" s="1057"/>
      <c r="OTS1" s="1057"/>
      <c r="OTT1" s="1057"/>
      <c r="OTU1" s="1057"/>
      <c r="OTV1" s="1057"/>
      <c r="OTW1" s="1057"/>
      <c r="OTX1" s="1057"/>
      <c r="OTY1" s="1057"/>
      <c r="OTZ1" s="1057"/>
      <c r="OUA1" s="1057"/>
      <c r="OUB1" s="1057"/>
      <c r="OUC1" s="1057"/>
      <c r="OUD1" s="1057"/>
      <c r="OUE1" s="1057"/>
      <c r="OUF1" s="1057"/>
      <c r="OUG1" s="1057"/>
      <c r="OUH1" s="1057"/>
      <c r="OUI1" s="1057"/>
      <c r="OUJ1" s="1057"/>
      <c r="OUK1" s="1057"/>
      <c r="OUL1" s="1057"/>
      <c r="OUM1" s="1057"/>
      <c r="OUN1" s="1057"/>
      <c r="OUO1" s="1057"/>
      <c r="OUP1" s="1057"/>
      <c r="OUQ1" s="1057"/>
      <c r="OUR1" s="1057"/>
      <c r="OUS1" s="1057"/>
      <c r="OUT1" s="1057"/>
      <c r="OUU1" s="1057"/>
      <c r="OUV1" s="1057"/>
      <c r="OUW1" s="1057"/>
      <c r="OUX1" s="1057"/>
      <c r="OUY1" s="1057"/>
      <c r="OUZ1" s="1057"/>
      <c r="OVA1" s="1057"/>
      <c r="OVB1" s="1057"/>
      <c r="OVC1" s="1057"/>
      <c r="OVD1" s="1057"/>
      <c r="OVE1" s="1057"/>
      <c r="OVF1" s="1057"/>
      <c r="OVG1" s="1057"/>
      <c r="OVH1" s="1057"/>
      <c r="OVI1" s="1057"/>
      <c r="OVJ1" s="1057"/>
      <c r="OVK1" s="1057"/>
      <c r="OVL1" s="1057"/>
      <c r="OVM1" s="1057"/>
      <c r="OVN1" s="1057"/>
      <c r="OVO1" s="1057"/>
      <c r="OVP1" s="1057"/>
      <c r="OVQ1" s="1057"/>
      <c r="OVR1" s="1057"/>
      <c r="OVS1" s="1057"/>
      <c r="OVT1" s="1057"/>
      <c r="OVU1" s="1057"/>
      <c r="OVV1" s="1057"/>
      <c r="OVW1" s="1057"/>
      <c r="OVX1" s="1057"/>
      <c r="OVY1" s="1057"/>
      <c r="OVZ1" s="1057"/>
      <c r="OWA1" s="1057"/>
      <c r="OWB1" s="1057"/>
      <c r="OWC1" s="1057"/>
      <c r="OWD1" s="1057"/>
      <c r="OWE1" s="1057"/>
      <c r="OWF1" s="1057"/>
      <c r="OWG1" s="1057"/>
      <c r="OWH1" s="1057"/>
      <c r="OWI1" s="1057"/>
      <c r="OWJ1" s="1057"/>
      <c r="OWK1" s="1057"/>
      <c r="OWL1" s="1057"/>
      <c r="OWM1" s="1057"/>
      <c r="OWN1" s="1057"/>
      <c r="OWO1" s="1057"/>
      <c r="OWP1" s="1057"/>
      <c r="OWQ1" s="1057"/>
      <c r="OWR1" s="1057"/>
      <c r="OWS1" s="1057"/>
      <c r="OWT1" s="1057"/>
      <c r="OWU1" s="1057"/>
      <c r="OWV1" s="1057"/>
      <c r="OWW1" s="1057"/>
      <c r="OWX1" s="1057"/>
      <c r="OWY1" s="1057"/>
      <c r="OWZ1" s="1057"/>
      <c r="OXA1" s="1057"/>
      <c r="OXB1" s="1057"/>
      <c r="OXC1" s="1057"/>
      <c r="OXD1" s="1057"/>
      <c r="OXE1" s="1057"/>
      <c r="OXF1" s="1057"/>
      <c r="OXG1" s="1057"/>
      <c r="OXH1" s="1057"/>
      <c r="OXI1" s="1057"/>
      <c r="OXJ1" s="1057"/>
      <c r="OXK1" s="1057"/>
      <c r="OXL1" s="1057"/>
      <c r="OXM1" s="1057"/>
      <c r="OXN1" s="1057"/>
      <c r="OXO1" s="1057"/>
      <c r="OXP1" s="1057"/>
      <c r="OXQ1" s="1057"/>
      <c r="OXR1" s="1057"/>
      <c r="OXS1" s="1057"/>
      <c r="OXT1" s="1057"/>
      <c r="OXU1" s="1057"/>
      <c r="OXV1" s="1057"/>
      <c r="OXW1" s="1057"/>
      <c r="OXX1" s="1057"/>
      <c r="OXY1" s="1057"/>
      <c r="OXZ1" s="1057"/>
      <c r="OYA1" s="1057"/>
      <c r="OYB1" s="1057"/>
      <c r="OYC1" s="1057"/>
      <c r="OYD1" s="1057"/>
      <c r="OYE1" s="1057"/>
      <c r="OYF1" s="1057"/>
      <c r="OYG1" s="1057"/>
      <c r="OYH1" s="1057"/>
      <c r="OYI1" s="1057"/>
      <c r="OYJ1" s="1057"/>
      <c r="OYK1" s="1057"/>
      <c r="OYL1" s="1057"/>
      <c r="OYM1" s="1057"/>
      <c r="OYN1" s="1057"/>
      <c r="OYO1" s="1057"/>
      <c r="OYP1" s="1057"/>
      <c r="OYQ1" s="1057"/>
      <c r="OYR1" s="1057"/>
      <c r="OYS1" s="1057"/>
      <c r="OYT1" s="1057"/>
      <c r="OYU1" s="1057"/>
      <c r="OYV1" s="1057"/>
      <c r="OYW1" s="1057"/>
      <c r="OYX1" s="1057"/>
      <c r="OYY1" s="1057"/>
      <c r="OYZ1" s="1057"/>
      <c r="OZA1" s="1057"/>
      <c r="OZB1" s="1057"/>
      <c r="OZC1" s="1057"/>
      <c r="OZD1" s="1057"/>
      <c r="OZE1" s="1057"/>
      <c r="OZF1" s="1057"/>
      <c r="OZG1" s="1057"/>
      <c r="OZH1" s="1057"/>
      <c r="OZI1" s="1057"/>
      <c r="OZJ1" s="1057"/>
      <c r="OZK1" s="1057"/>
      <c r="OZL1" s="1057"/>
      <c r="OZM1" s="1057"/>
      <c r="OZN1" s="1057"/>
      <c r="OZO1" s="1057"/>
      <c r="OZP1" s="1057"/>
      <c r="OZQ1" s="1057"/>
      <c r="OZR1" s="1057"/>
      <c r="OZS1" s="1057"/>
      <c r="OZT1" s="1057"/>
      <c r="OZU1" s="1057"/>
      <c r="OZV1" s="1057"/>
      <c r="OZW1" s="1057"/>
      <c r="OZX1" s="1057"/>
      <c r="OZY1" s="1057"/>
      <c r="OZZ1" s="1057"/>
      <c r="PAA1" s="1057"/>
      <c r="PAB1" s="1057"/>
      <c r="PAC1" s="1057"/>
      <c r="PAD1" s="1057"/>
      <c r="PAE1" s="1057"/>
      <c r="PAF1" s="1057"/>
      <c r="PAG1" s="1057"/>
      <c r="PAH1" s="1057"/>
      <c r="PAI1" s="1057"/>
      <c r="PAJ1" s="1057"/>
      <c r="PAK1" s="1057"/>
      <c r="PAL1" s="1057"/>
      <c r="PAM1" s="1057"/>
      <c r="PAN1" s="1057"/>
      <c r="PAO1" s="1057"/>
      <c r="PAP1" s="1057"/>
      <c r="PAQ1" s="1057"/>
      <c r="PAR1" s="1057"/>
      <c r="PAS1" s="1057"/>
      <c r="PAT1" s="1057"/>
      <c r="PAU1" s="1057"/>
      <c r="PAV1" s="1057"/>
      <c r="PAW1" s="1057"/>
      <c r="PAX1" s="1057"/>
      <c r="PAY1" s="1057"/>
      <c r="PAZ1" s="1057"/>
      <c r="PBA1" s="1057"/>
      <c r="PBB1" s="1057"/>
      <c r="PBC1" s="1057"/>
      <c r="PBD1" s="1057"/>
      <c r="PBE1" s="1057"/>
      <c r="PBF1" s="1057"/>
      <c r="PBG1" s="1057"/>
      <c r="PBH1" s="1057"/>
      <c r="PBI1" s="1057"/>
      <c r="PBJ1" s="1057"/>
      <c r="PBK1" s="1057"/>
      <c r="PBL1" s="1057"/>
      <c r="PBM1" s="1057"/>
      <c r="PBN1" s="1057"/>
      <c r="PBO1" s="1057"/>
      <c r="PBP1" s="1057"/>
      <c r="PBQ1" s="1057"/>
      <c r="PBR1" s="1057"/>
      <c r="PBS1" s="1057"/>
      <c r="PBT1" s="1057"/>
      <c r="PBU1" s="1057"/>
      <c r="PBV1" s="1057"/>
      <c r="PBW1" s="1057"/>
      <c r="PBX1" s="1057"/>
      <c r="PBY1" s="1057"/>
      <c r="PBZ1" s="1057"/>
      <c r="PCA1" s="1057"/>
      <c r="PCB1" s="1057"/>
      <c r="PCC1" s="1057"/>
      <c r="PCD1" s="1057"/>
      <c r="PCE1" s="1057"/>
      <c r="PCF1" s="1057"/>
      <c r="PCG1" s="1057"/>
      <c r="PCH1" s="1057"/>
      <c r="PCI1" s="1057"/>
      <c r="PCJ1" s="1057"/>
      <c r="PCK1" s="1057"/>
      <c r="PCL1" s="1057"/>
      <c r="PCM1" s="1057"/>
      <c r="PCN1" s="1057"/>
      <c r="PCO1" s="1057"/>
      <c r="PCP1" s="1057"/>
      <c r="PCQ1" s="1057"/>
      <c r="PCR1" s="1057"/>
      <c r="PCS1" s="1057"/>
      <c r="PCT1" s="1057"/>
      <c r="PCU1" s="1057"/>
      <c r="PCV1" s="1057"/>
      <c r="PCW1" s="1057"/>
      <c r="PCX1" s="1057"/>
      <c r="PCY1" s="1057"/>
      <c r="PCZ1" s="1057"/>
      <c r="PDA1" s="1057"/>
      <c r="PDB1" s="1057"/>
      <c r="PDC1" s="1057"/>
      <c r="PDD1" s="1057"/>
      <c r="PDE1" s="1057"/>
      <c r="PDF1" s="1057"/>
      <c r="PDG1" s="1057"/>
      <c r="PDH1" s="1057"/>
      <c r="PDI1" s="1057"/>
      <c r="PDJ1" s="1057"/>
      <c r="PDK1" s="1057"/>
      <c r="PDL1" s="1057"/>
      <c r="PDM1" s="1057"/>
      <c r="PDN1" s="1057"/>
      <c r="PDO1" s="1057"/>
      <c r="PDP1" s="1057"/>
      <c r="PDQ1" s="1057"/>
      <c r="PDR1" s="1057"/>
      <c r="PDS1" s="1057"/>
      <c r="PDT1" s="1057"/>
      <c r="PDU1" s="1057"/>
      <c r="PDV1" s="1057"/>
      <c r="PDW1" s="1057"/>
      <c r="PDX1" s="1057"/>
      <c r="PDY1" s="1057"/>
      <c r="PDZ1" s="1057"/>
      <c r="PEA1" s="1057"/>
      <c r="PEB1" s="1057"/>
      <c r="PEC1" s="1057"/>
      <c r="PED1" s="1057"/>
      <c r="PEE1" s="1057"/>
      <c r="PEF1" s="1057"/>
      <c r="PEG1" s="1057"/>
      <c r="PEH1" s="1057"/>
      <c r="PEI1" s="1057"/>
      <c r="PEJ1" s="1057"/>
      <c r="PEK1" s="1057"/>
      <c r="PEL1" s="1057"/>
      <c r="PEM1" s="1057"/>
      <c r="PEN1" s="1057"/>
      <c r="PEO1" s="1057"/>
      <c r="PEP1" s="1057"/>
      <c r="PEQ1" s="1057"/>
      <c r="PER1" s="1057"/>
      <c r="PES1" s="1057"/>
      <c r="PET1" s="1057"/>
      <c r="PEU1" s="1057"/>
      <c r="PEV1" s="1057"/>
      <c r="PEW1" s="1057"/>
      <c r="PEX1" s="1057"/>
      <c r="PEY1" s="1057"/>
      <c r="PEZ1" s="1057"/>
      <c r="PFA1" s="1057"/>
      <c r="PFB1" s="1057"/>
      <c r="PFC1" s="1057"/>
      <c r="PFD1" s="1057"/>
      <c r="PFE1" s="1057"/>
      <c r="PFF1" s="1057"/>
      <c r="PFG1" s="1057"/>
      <c r="PFH1" s="1057"/>
      <c r="PFI1" s="1057"/>
      <c r="PFJ1" s="1057"/>
      <c r="PFK1" s="1057"/>
      <c r="PFL1" s="1057"/>
      <c r="PFM1" s="1057"/>
      <c r="PFN1" s="1057"/>
      <c r="PFO1" s="1057"/>
      <c r="PFP1" s="1057"/>
      <c r="PFQ1" s="1057"/>
      <c r="PFR1" s="1057"/>
      <c r="PFS1" s="1057"/>
      <c r="PFT1" s="1057"/>
      <c r="PFU1" s="1057"/>
      <c r="PFV1" s="1057"/>
      <c r="PFW1" s="1057"/>
      <c r="PFX1" s="1057"/>
      <c r="PFY1" s="1057"/>
      <c r="PFZ1" s="1057"/>
      <c r="PGA1" s="1057"/>
      <c r="PGB1" s="1057"/>
      <c r="PGC1" s="1057"/>
      <c r="PGD1" s="1057"/>
      <c r="PGE1" s="1057"/>
      <c r="PGF1" s="1057"/>
      <c r="PGG1" s="1057"/>
      <c r="PGH1" s="1057"/>
      <c r="PGI1" s="1057"/>
      <c r="PGJ1" s="1057"/>
      <c r="PGK1" s="1057"/>
      <c r="PGL1" s="1057"/>
      <c r="PGM1" s="1057"/>
      <c r="PGN1" s="1057"/>
      <c r="PGO1" s="1057"/>
      <c r="PGP1" s="1057"/>
      <c r="PGQ1" s="1057"/>
      <c r="PGR1" s="1057"/>
      <c r="PGS1" s="1057"/>
      <c r="PGT1" s="1057"/>
      <c r="PGU1" s="1057"/>
      <c r="PGV1" s="1057"/>
      <c r="PGW1" s="1057"/>
      <c r="PGX1" s="1057"/>
      <c r="PGY1" s="1057"/>
      <c r="PGZ1" s="1057"/>
      <c r="PHA1" s="1057"/>
      <c r="PHB1" s="1057"/>
      <c r="PHC1" s="1057"/>
      <c r="PHD1" s="1057"/>
      <c r="PHE1" s="1057"/>
      <c r="PHF1" s="1057"/>
      <c r="PHG1" s="1057"/>
      <c r="PHH1" s="1057"/>
      <c r="PHI1" s="1057"/>
      <c r="PHJ1" s="1057"/>
      <c r="PHK1" s="1057"/>
      <c r="PHL1" s="1057"/>
      <c r="PHM1" s="1057"/>
      <c r="PHN1" s="1057"/>
      <c r="PHO1" s="1057"/>
      <c r="PHP1" s="1057"/>
      <c r="PHQ1" s="1057"/>
      <c r="PHR1" s="1057"/>
      <c r="PHS1" s="1057"/>
      <c r="PHT1" s="1057"/>
      <c r="PHU1" s="1057"/>
      <c r="PHV1" s="1057"/>
      <c r="PHW1" s="1057"/>
      <c r="PHX1" s="1057"/>
      <c r="PHY1" s="1057"/>
      <c r="PHZ1" s="1057"/>
      <c r="PIA1" s="1057"/>
      <c r="PIB1" s="1057"/>
      <c r="PIC1" s="1057"/>
      <c r="PID1" s="1057"/>
      <c r="PIE1" s="1057"/>
      <c r="PIF1" s="1057"/>
      <c r="PIG1" s="1057"/>
      <c r="PIH1" s="1057"/>
      <c r="PII1" s="1057"/>
      <c r="PIJ1" s="1057"/>
      <c r="PIK1" s="1057"/>
      <c r="PIL1" s="1057"/>
      <c r="PIM1" s="1057"/>
      <c r="PIN1" s="1057"/>
      <c r="PIO1" s="1057"/>
      <c r="PIP1" s="1057"/>
      <c r="PIQ1" s="1057"/>
      <c r="PIR1" s="1057"/>
      <c r="PIS1" s="1057"/>
      <c r="PIT1" s="1057"/>
      <c r="PIU1" s="1057"/>
      <c r="PIV1" s="1057"/>
      <c r="PIW1" s="1057"/>
      <c r="PIX1" s="1057"/>
      <c r="PIY1" s="1057"/>
      <c r="PIZ1" s="1057"/>
      <c r="PJA1" s="1057"/>
      <c r="PJB1" s="1057"/>
      <c r="PJC1" s="1057"/>
      <c r="PJD1" s="1057"/>
      <c r="PJE1" s="1057"/>
      <c r="PJF1" s="1057"/>
      <c r="PJG1" s="1057"/>
      <c r="PJH1" s="1057"/>
      <c r="PJI1" s="1057"/>
      <c r="PJJ1" s="1057"/>
      <c r="PJK1" s="1057"/>
      <c r="PJL1" s="1057"/>
      <c r="PJM1" s="1057"/>
      <c r="PJN1" s="1057"/>
      <c r="PJO1" s="1057"/>
      <c r="PJP1" s="1057"/>
      <c r="PJQ1" s="1057"/>
      <c r="PJR1" s="1057"/>
      <c r="PJS1" s="1057"/>
      <c r="PJT1" s="1057"/>
      <c r="PJU1" s="1057"/>
      <c r="PJV1" s="1057"/>
      <c r="PJW1" s="1057"/>
      <c r="PJX1" s="1057"/>
      <c r="PJY1" s="1057"/>
      <c r="PJZ1" s="1057"/>
      <c r="PKA1" s="1057"/>
      <c r="PKB1" s="1057"/>
      <c r="PKC1" s="1057"/>
      <c r="PKD1" s="1057"/>
      <c r="PKE1" s="1057"/>
      <c r="PKF1" s="1057"/>
      <c r="PKG1" s="1057"/>
      <c r="PKH1" s="1057"/>
      <c r="PKI1" s="1057"/>
      <c r="PKJ1" s="1057"/>
      <c r="PKK1" s="1057"/>
      <c r="PKL1" s="1057"/>
      <c r="PKM1" s="1057"/>
      <c r="PKN1" s="1057"/>
      <c r="PKO1" s="1057"/>
      <c r="PKP1" s="1057"/>
      <c r="PKQ1" s="1057"/>
      <c r="PKR1" s="1057"/>
      <c r="PKS1" s="1057"/>
      <c r="PKT1" s="1057"/>
      <c r="PKU1" s="1057"/>
      <c r="PKV1" s="1057"/>
      <c r="PKW1" s="1057"/>
      <c r="PKX1" s="1057"/>
      <c r="PKY1" s="1057"/>
      <c r="PKZ1" s="1057"/>
      <c r="PLA1" s="1057"/>
      <c r="PLB1" s="1057"/>
      <c r="PLC1" s="1057"/>
      <c r="PLD1" s="1057"/>
      <c r="PLE1" s="1057"/>
      <c r="PLF1" s="1057"/>
      <c r="PLG1" s="1057"/>
      <c r="PLH1" s="1057"/>
      <c r="PLI1" s="1057"/>
      <c r="PLJ1" s="1057"/>
      <c r="PLK1" s="1057"/>
      <c r="PLL1" s="1057"/>
      <c r="PLM1" s="1057"/>
      <c r="PLN1" s="1057"/>
      <c r="PLO1" s="1057"/>
      <c r="PLP1" s="1057"/>
      <c r="PLQ1" s="1057"/>
      <c r="PLR1" s="1057"/>
      <c r="PLS1" s="1057"/>
      <c r="PLT1" s="1057"/>
      <c r="PLU1" s="1057"/>
      <c r="PLV1" s="1057"/>
      <c r="PLW1" s="1057"/>
      <c r="PLX1" s="1057"/>
      <c r="PLY1" s="1057"/>
      <c r="PLZ1" s="1057"/>
      <c r="PMA1" s="1057"/>
      <c r="PMB1" s="1057"/>
      <c r="PMC1" s="1057"/>
      <c r="PMD1" s="1057"/>
      <c r="PME1" s="1057"/>
      <c r="PMF1" s="1057"/>
      <c r="PMG1" s="1057"/>
      <c r="PMH1" s="1057"/>
      <c r="PMI1" s="1057"/>
      <c r="PMJ1" s="1057"/>
      <c r="PMK1" s="1057"/>
      <c r="PML1" s="1057"/>
      <c r="PMM1" s="1057"/>
      <c r="PMN1" s="1057"/>
      <c r="PMO1" s="1057"/>
      <c r="PMP1" s="1057"/>
      <c r="PMQ1" s="1057"/>
      <c r="PMR1" s="1057"/>
      <c r="PMS1" s="1057"/>
      <c r="PMT1" s="1057"/>
      <c r="PMU1" s="1057"/>
      <c r="PMV1" s="1057"/>
      <c r="PMW1" s="1057"/>
      <c r="PMX1" s="1057"/>
      <c r="PMY1" s="1057"/>
      <c r="PMZ1" s="1057"/>
      <c r="PNA1" s="1057"/>
      <c r="PNB1" s="1057"/>
      <c r="PNC1" s="1057"/>
      <c r="PND1" s="1057"/>
      <c r="PNE1" s="1057"/>
      <c r="PNF1" s="1057"/>
      <c r="PNG1" s="1057"/>
      <c r="PNH1" s="1057"/>
      <c r="PNI1" s="1057"/>
      <c r="PNJ1" s="1057"/>
      <c r="PNK1" s="1057"/>
      <c r="PNL1" s="1057"/>
      <c r="PNM1" s="1057"/>
      <c r="PNN1" s="1057"/>
      <c r="PNO1" s="1057"/>
      <c r="PNP1" s="1057"/>
      <c r="PNQ1" s="1057"/>
      <c r="PNR1" s="1057"/>
      <c r="PNS1" s="1057"/>
      <c r="PNT1" s="1057"/>
      <c r="PNU1" s="1057"/>
      <c r="PNV1" s="1057"/>
      <c r="PNW1" s="1057"/>
      <c r="PNX1" s="1057"/>
      <c r="PNY1" s="1057"/>
      <c r="PNZ1" s="1057"/>
      <c r="POA1" s="1057"/>
      <c r="POB1" s="1057"/>
      <c r="POC1" s="1057"/>
      <c r="POD1" s="1057"/>
      <c r="POE1" s="1057"/>
      <c r="POF1" s="1057"/>
      <c r="POG1" s="1057"/>
      <c r="POH1" s="1057"/>
      <c r="POI1" s="1057"/>
      <c r="POJ1" s="1057"/>
      <c r="POK1" s="1057"/>
      <c r="POL1" s="1057"/>
      <c r="POM1" s="1057"/>
      <c r="PON1" s="1057"/>
      <c r="POO1" s="1057"/>
      <c r="POP1" s="1057"/>
      <c r="POQ1" s="1057"/>
      <c r="POR1" s="1057"/>
      <c r="POS1" s="1057"/>
      <c r="POT1" s="1057"/>
      <c r="POU1" s="1057"/>
      <c r="POV1" s="1057"/>
      <c r="POW1" s="1057"/>
      <c r="POX1" s="1057"/>
      <c r="POY1" s="1057"/>
      <c r="POZ1" s="1057"/>
      <c r="PPA1" s="1057"/>
      <c r="PPB1" s="1057"/>
      <c r="PPC1" s="1057"/>
      <c r="PPD1" s="1057"/>
      <c r="PPE1" s="1057"/>
      <c r="PPF1" s="1057"/>
      <c r="PPG1" s="1057"/>
      <c r="PPH1" s="1057"/>
      <c r="PPI1" s="1057"/>
      <c r="PPJ1" s="1057"/>
      <c r="PPK1" s="1057"/>
      <c r="PPL1" s="1057"/>
      <c r="PPM1" s="1057"/>
      <c r="PPN1" s="1057"/>
      <c r="PPO1" s="1057"/>
      <c r="PPP1" s="1057"/>
      <c r="PPQ1" s="1057"/>
      <c r="PPR1" s="1057"/>
      <c r="PPS1" s="1057"/>
      <c r="PPT1" s="1057"/>
      <c r="PPU1" s="1057"/>
      <c r="PPV1" s="1057"/>
      <c r="PPW1" s="1057"/>
      <c r="PPX1" s="1057"/>
      <c r="PPY1" s="1057"/>
      <c r="PPZ1" s="1057"/>
      <c r="PQA1" s="1057"/>
      <c r="PQB1" s="1057"/>
      <c r="PQC1" s="1057"/>
      <c r="PQD1" s="1057"/>
      <c r="PQE1" s="1057"/>
      <c r="PQF1" s="1057"/>
      <c r="PQG1" s="1057"/>
      <c r="PQH1" s="1057"/>
      <c r="PQI1" s="1057"/>
      <c r="PQJ1" s="1057"/>
      <c r="PQK1" s="1057"/>
      <c r="PQL1" s="1057"/>
      <c r="PQM1" s="1057"/>
      <c r="PQN1" s="1057"/>
      <c r="PQO1" s="1057"/>
      <c r="PQP1" s="1057"/>
      <c r="PQQ1" s="1057"/>
      <c r="PQR1" s="1057"/>
      <c r="PQS1" s="1057"/>
      <c r="PQT1" s="1057"/>
      <c r="PQU1" s="1057"/>
      <c r="PQV1" s="1057"/>
      <c r="PQW1" s="1057"/>
      <c r="PQX1" s="1057"/>
      <c r="PQY1" s="1057"/>
      <c r="PQZ1" s="1057"/>
      <c r="PRA1" s="1057"/>
      <c r="PRB1" s="1057"/>
      <c r="PRC1" s="1057"/>
      <c r="PRD1" s="1057"/>
      <c r="PRE1" s="1057"/>
      <c r="PRF1" s="1057"/>
      <c r="PRG1" s="1057"/>
      <c r="PRH1" s="1057"/>
      <c r="PRI1" s="1057"/>
      <c r="PRJ1" s="1057"/>
      <c r="PRK1" s="1057"/>
      <c r="PRL1" s="1057"/>
      <c r="PRM1" s="1057"/>
      <c r="PRN1" s="1057"/>
      <c r="PRO1" s="1057"/>
      <c r="PRP1" s="1057"/>
      <c r="PRQ1" s="1057"/>
      <c r="PRR1" s="1057"/>
      <c r="PRS1" s="1057"/>
      <c r="PRT1" s="1057"/>
      <c r="PRU1" s="1057"/>
      <c r="PRV1" s="1057"/>
      <c r="PRW1" s="1057"/>
      <c r="PRX1" s="1057"/>
      <c r="PRY1" s="1057"/>
      <c r="PRZ1" s="1057"/>
      <c r="PSA1" s="1057"/>
      <c r="PSB1" s="1057"/>
      <c r="PSC1" s="1057"/>
      <c r="PSD1" s="1057"/>
      <c r="PSE1" s="1057"/>
      <c r="PSF1" s="1057"/>
      <c r="PSG1" s="1057"/>
      <c r="PSH1" s="1057"/>
      <c r="PSI1" s="1057"/>
      <c r="PSJ1" s="1057"/>
      <c r="PSK1" s="1057"/>
      <c r="PSL1" s="1057"/>
      <c r="PSM1" s="1057"/>
      <c r="PSN1" s="1057"/>
      <c r="PSO1" s="1057"/>
      <c r="PSP1" s="1057"/>
      <c r="PSQ1" s="1057"/>
      <c r="PSR1" s="1057"/>
      <c r="PSS1" s="1057"/>
      <c r="PST1" s="1057"/>
      <c r="PSU1" s="1057"/>
      <c r="PSV1" s="1057"/>
      <c r="PSW1" s="1057"/>
      <c r="PSX1" s="1057"/>
      <c r="PSY1" s="1057"/>
      <c r="PSZ1" s="1057"/>
      <c r="PTA1" s="1057"/>
      <c r="PTB1" s="1057"/>
      <c r="PTC1" s="1057"/>
      <c r="PTD1" s="1057"/>
      <c r="PTE1" s="1057"/>
      <c r="PTF1" s="1057"/>
      <c r="PTG1" s="1057"/>
      <c r="PTH1" s="1057"/>
      <c r="PTI1" s="1057"/>
      <c r="PTJ1" s="1057"/>
      <c r="PTK1" s="1057"/>
      <c r="PTL1" s="1057"/>
      <c r="PTM1" s="1057"/>
      <c r="PTN1" s="1057"/>
      <c r="PTO1" s="1057"/>
      <c r="PTP1" s="1057"/>
      <c r="PTQ1" s="1057"/>
      <c r="PTR1" s="1057"/>
      <c r="PTS1" s="1057"/>
      <c r="PTT1" s="1057"/>
      <c r="PTU1" s="1057"/>
      <c r="PTV1" s="1057"/>
      <c r="PTW1" s="1057"/>
      <c r="PTX1" s="1057"/>
      <c r="PTY1" s="1057"/>
      <c r="PTZ1" s="1057"/>
      <c r="PUA1" s="1057"/>
      <c r="PUB1" s="1057"/>
      <c r="PUC1" s="1057"/>
      <c r="PUD1" s="1057"/>
      <c r="PUE1" s="1057"/>
      <c r="PUF1" s="1057"/>
      <c r="PUG1" s="1057"/>
      <c r="PUH1" s="1057"/>
      <c r="PUI1" s="1057"/>
      <c r="PUJ1" s="1057"/>
      <c r="PUK1" s="1057"/>
      <c r="PUL1" s="1057"/>
      <c r="PUM1" s="1057"/>
      <c r="PUN1" s="1057"/>
      <c r="PUO1" s="1057"/>
      <c r="PUP1" s="1057"/>
      <c r="PUQ1" s="1057"/>
      <c r="PUR1" s="1057"/>
      <c r="PUS1" s="1057"/>
      <c r="PUT1" s="1057"/>
      <c r="PUU1" s="1057"/>
      <c r="PUV1" s="1057"/>
      <c r="PUW1" s="1057"/>
      <c r="PUX1" s="1057"/>
      <c r="PUY1" s="1057"/>
      <c r="PUZ1" s="1057"/>
      <c r="PVA1" s="1057"/>
      <c r="PVB1" s="1057"/>
      <c r="PVC1" s="1057"/>
      <c r="PVD1" s="1057"/>
      <c r="PVE1" s="1057"/>
      <c r="PVF1" s="1057"/>
      <c r="PVG1" s="1057"/>
      <c r="PVH1" s="1057"/>
      <c r="PVI1" s="1057"/>
      <c r="PVJ1" s="1057"/>
      <c r="PVK1" s="1057"/>
      <c r="PVL1" s="1057"/>
      <c r="PVM1" s="1057"/>
      <c r="PVN1" s="1057"/>
      <c r="PVO1" s="1057"/>
      <c r="PVP1" s="1057"/>
      <c r="PVQ1" s="1057"/>
      <c r="PVR1" s="1057"/>
      <c r="PVS1" s="1057"/>
      <c r="PVT1" s="1057"/>
      <c r="PVU1" s="1057"/>
      <c r="PVV1" s="1057"/>
      <c r="PVW1" s="1057"/>
      <c r="PVX1" s="1057"/>
      <c r="PVY1" s="1057"/>
      <c r="PVZ1" s="1057"/>
      <c r="PWA1" s="1057"/>
      <c r="PWB1" s="1057"/>
      <c r="PWC1" s="1057"/>
      <c r="PWD1" s="1057"/>
      <c r="PWE1" s="1057"/>
      <c r="PWF1" s="1057"/>
      <c r="PWG1" s="1057"/>
      <c r="PWH1" s="1057"/>
      <c r="PWI1" s="1057"/>
      <c r="PWJ1" s="1057"/>
      <c r="PWK1" s="1057"/>
      <c r="PWL1" s="1057"/>
      <c r="PWM1" s="1057"/>
      <c r="PWN1" s="1057"/>
      <c r="PWO1" s="1057"/>
      <c r="PWP1" s="1057"/>
      <c r="PWQ1" s="1057"/>
      <c r="PWR1" s="1057"/>
      <c r="PWS1" s="1057"/>
      <c r="PWT1" s="1057"/>
      <c r="PWU1" s="1057"/>
      <c r="PWV1" s="1057"/>
      <c r="PWW1" s="1057"/>
      <c r="PWX1" s="1057"/>
      <c r="PWY1" s="1057"/>
      <c r="PWZ1" s="1057"/>
      <c r="PXA1" s="1057"/>
      <c r="PXB1" s="1057"/>
      <c r="PXC1" s="1057"/>
      <c r="PXD1" s="1057"/>
      <c r="PXE1" s="1057"/>
      <c r="PXF1" s="1057"/>
      <c r="PXG1" s="1057"/>
      <c r="PXH1" s="1057"/>
      <c r="PXI1" s="1057"/>
      <c r="PXJ1" s="1057"/>
      <c r="PXK1" s="1057"/>
      <c r="PXL1" s="1057"/>
      <c r="PXM1" s="1057"/>
      <c r="PXN1" s="1057"/>
      <c r="PXO1" s="1057"/>
      <c r="PXP1" s="1057"/>
      <c r="PXQ1" s="1057"/>
      <c r="PXR1" s="1057"/>
      <c r="PXS1" s="1057"/>
      <c r="PXT1" s="1057"/>
      <c r="PXU1" s="1057"/>
      <c r="PXV1" s="1057"/>
      <c r="PXW1" s="1057"/>
      <c r="PXX1" s="1057"/>
      <c r="PXY1" s="1057"/>
      <c r="PXZ1" s="1057"/>
      <c r="PYA1" s="1057"/>
      <c r="PYB1" s="1057"/>
      <c r="PYC1" s="1057"/>
      <c r="PYD1" s="1057"/>
      <c r="PYE1" s="1057"/>
      <c r="PYF1" s="1057"/>
      <c r="PYG1" s="1057"/>
      <c r="PYH1" s="1057"/>
      <c r="PYI1" s="1057"/>
      <c r="PYJ1" s="1057"/>
      <c r="PYK1" s="1057"/>
      <c r="PYL1" s="1057"/>
      <c r="PYM1" s="1057"/>
      <c r="PYN1" s="1057"/>
      <c r="PYO1" s="1057"/>
      <c r="PYP1" s="1057"/>
      <c r="PYQ1" s="1057"/>
      <c r="PYR1" s="1057"/>
      <c r="PYS1" s="1057"/>
      <c r="PYT1" s="1057"/>
      <c r="PYU1" s="1057"/>
      <c r="PYV1" s="1057"/>
      <c r="PYW1" s="1057"/>
      <c r="PYX1" s="1057"/>
      <c r="PYY1" s="1057"/>
      <c r="PYZ1" s="1057"/>
      <c r="PZA1" s="1057"/>
      <c r="PZB1" s="1057"/>
      <c r="PZC1" s="1057"/>
      <c r="PZD1" s="1057"/>
      <c r="PZE1" s="1057"/>
      <c r="PZF1" s="1057"/>
      <c r="PZG1" s="1057"/>
      <c r="PZH1" s="1057"/>
      <c r="PZI1" s="1057"/>
      <c r="PZJ1" s="1057"/>
      <c r="PZK1" s="1057"/>
      <c r="PZL1" s="1057"/>
      <c r="PZM1" s="1057"/>
      <c r="PZN1" s="1057"/>
      <c r="PZO1" s="1057"/>
      <c r="PZP1" s="1057"/>
      <c r="PZQ1" s="1057"/>
      <c r="PZR1" s="1057"/>
      <c r="PZS1" s="1057"/>
      <c r="PZT1" s="1057"/>
      <c r="PZU1" s="1057"/>
      <c r="PZV1" s="1057"/>
      <c r="PZW1" s="1057"/>
      <c r="PZX1" s="1057"/>
      <c r="PZY1" s="1057"/>
      <c r="PZZ1" s="1057"/>
      <c r="QAA1" s="1057"/>
      <c r="QAB1" s="1057"/>
      <c r="QAC1" s="1057"/>
      <c r="QAD1" s="1057"/>
      <c r="QAE1" s="1057"/>
      <c r="QAF1" s="1057"/>
      <c r="QAG1" s="1057"/>
      <c r="QAH1" s="1057"/>
      <c r="QAI1" s="1057"/>
      <c r="QAJ1" s="1057"/>
      <c r="QAK1" s="1057"/>
      <c r="QAL1" s="1057"/>
      <c r="QAM1" s="1057"/>
      <c r="QAN1" s="1057"/>
      <c r="QAO1" s="1057"/>
      <c r="QAP1" s="1057"/>
      <c r="QAQ1" s="1057"/>
      <c r="QAR1" s="1057"/>
      <c r="QAS1" s="1057"/>
      <c r="QAT1" s="1057"/>
      <c r="QAU1" s="1057"/>
      <c r="QAV1" s="1057"/>
      <c r="QAW1" s="1057"/>
      <c r="QAX1" s="1057"/>
      <c r="QAY1" s="1057"/>
      <c r="QAZ1" s="1057"/>
      <c r="QBA1" s="1057"/>
      <c r="QBB1" s="1057"/>
      <c r="QBC1" s="1057"/>
      <c r="QBD1" s="1057"/>
      <c r="QBE1" s="1057"/>
      <c r="QBF1" s="1057"/>
      <c r="QBG1" s="1057"/>
      <c r="QBH1" s="1057"/>
      <c r="QBI1" s="1057"/>
      <c r="QBJ1" s="1057"/>
      <c r="QBK1" s="1057"/>
      <c r="QBL1" s="1057"/>
      <c r="QBM1" s="1057"/>
      <c r="QBN1" s="1057"/>
      <c r="QBO1" s="1057"/>
      <c r="QBP1" s="1057"/>
      <c r="QBQ1" s="1057"/>
      <c r="QBR1" s="1057"/>
      <c r="QBS1" s="1057"/>
      <c r="QBT1" s="1057"/>
      <c r="QBU1" s="1057"/>
      <c r="QBV1" s="1057"/>
      <c r="QBW1" s="1057"/>
      <c r="QBX1" s="1057"/>
      <c r="QBY1" s="1057"/>
      <c r="QBZ1" s="1057"/>
      <c r="QCA1" s="1057"/>
      <c r="QCB1" s="1057"/>
      <c r="QCC1" s="1057"/>
      <c r="QCD1" s="1057"/>
      <c r="QCE1" s="1057"/>
      <c r="QCF1" s="1057"/>
      <c r="QCG1" s="1057"/>
      <c r="QCH1" s="1057"/>
      <c r="QCI1" s="1057"/>
      <c r="QCJ1" s="1057"/>
      <c r="QCK1" s="1057"/>
      <c r="QCL1" s="1057"/>
      <c r="QCM1" s="1057"/>
      <c r="QCN1" s="1057"/>
      <c r="QCO1" s="1057"/>
      <c r="QCP1" s="1057"/>
      <c r="QCQ1" s="1057"/>
      <c r="QCR1" s="1057"/>
      <c r="QCS1" s="1057"/>
      <c r="QCT1" s="1057"/>
      <c r="QCU1" s="1057"/>
      <c r="QCV1" s="1057"/>
      <c r="QCW1" s="1057"/>
      <c r="QCX1" s="1057"/>
      <c r="QCY1" s="1057"/>
      <c r="QCZ1" s="1057"/>
      <c r="QDA1" s="1057"/>
      <c r="QDB1" s="1057"/>
      <c r="QDC1" s="1057"/>
      <c r="QDD1" s="1057"/>
      <c r="QDE1" s="1057"/>
      <c r="QDF1" s="1057"/>
      <c r="QDG1" s="1057"/>
      <c r="QDH1" s="1057"/>
      <c r="QDI1" s="1057"/>
      <c r="QDJ1" s="1057"/>
      <c r="QDK1" s="1057"/>
      <c r="QDL1" s="1057"/>
      <c r="QDM1" s="1057"/>
      <c r="QDN1" s="1057"/>
      <c r="QDO1" s="1057"/>
      <c r="QDP1" s="1057"/>
      <c r="QDQ1" s="1057"/>
      <c r="QDR1" s="1057"/>
      <c r="QDS1" s="1057"/>
      <c r="QDT1" s="1057"/>
      <c r="QDU1" s="1057"/>
      <c r="QDV1" s="1057"/>
      <c r="QDW1" s="1057"/>
      <c r="QDX1" s="1057"/>
      <c r="QDY1" s="1057"/>
      <c r="QDZ1" s="1057"/>
      <c r="QEA1" s="1057"/>
      <c r="QEB1" s="1057"/>
      <c r="QEC1" s="1057"/>
      <c r="QED1" s="1057"/>
      <c r="QEE1" s="1057"/>
      <c r="QEF1" s="1057"/>
      <c r="QEG1" s="1057"/>
      <c r="QEH1" s="1057"/>
      <c r="QEI1" s="1057"/>
      <c r="QEJ1" s="1057"/>
      <c r="QEK1" s="1057"/>
      <c r="QEL1" s="1057"/>
      <c r="QEM1" s="1057"/>
      <c r="QEN1" s="1057"/>
      <c r="QEO1" s="1057"/>
      <c r="QEP1" s="1057"/>
      <c r="QEQ1" s="1057"/>
      <c r="QER1" s="1057"/>
      <c r="QES1" s="1057"/>
      <c r="QET1" s="1057"/>
      <c r="QEU1" s="1057"/>
      <c r="QEV1" s="1057"/>
      <c r="QEW1" s="1057"/>
      <c r="QEX1" s="1057"/>
      <c r="QEY1" s="1057"/>
      <c r="QEZ1" s="1057"/>
      <c r="QFA1" s="1057"/>
      <c r="QFB1" s="1057"/>
      <c r="QFC1" s="1057"/>
      <c r="QFD1" s="1057"/>
      <c r="QFE1" s="1057"/>
      <c r="QFF1" s="1057"/>
      <c r="QFG1" s="1057"/>
      <c r="QFH1" s="1057"/>
      <c r="QFI1" s="1057"/>
      <c r="QFJ1" s="1057"/>
      <c r="QFK1" s="1057"/>
      <c r="QFL1" s="1057"/>
      <c r="QFM1" s="1057"/>
      <c r="QFN1" s="1057"/>
      <c r="QFO1" s="1057"/>
      <c r="QFP1" s="1057"/>
      <c r="QFQ1" s="1057"/>
      <c r="QFR1" s="1057"/>
      <c r="QFS1" s="1057"/>
      <c r="QFT1" s="1057"/>
      <c r="QFU1" s="1057"/>
      <c r="QFV1" s="1057"/>
      <c r="QFW1" s="1057"/>
      <c r="QFX1" s="1057"/>
      <c r="QFY1" s="1057"/>
      <c r="QFZ1" s="1057"/>
      <c r="QGA1" s="1057"/>
      <c r="QGB1" s="1057"/>
      <c r="QGC1" s="1057"/>
      <c r="QGD1" s="1057"/>
      <c r="QGE1" s="1057"/>
      <c r="QGF1" s="1057"/>
      <c r="QGG1" s="1057"/>
      <c r="QGH1" s="1057"/>
      <c r="QGI1" s="1057"/>
      <c r="QGJ1" s="1057"/>
      <c r="QGK1" s="1057"/>
      <c r="QGL1" s="1057"/>
      <c r="QGM1" s="1057"/>
      <c r="QGN1" s="1057"/>
      <c r="QGO1" s="1057"/>
      <c r="QGP1" s="1057"/>
      <c r="QGQ1" s="1057"/>
      <c r="QGR1" s="1057"/>
      <c r="QGS1" s="1057"/>
      <c r="QGT1" s="1057"/>
      <c r="QGU1" s="1057"/>
      <c r="QGV1" s="1057"/>
      <c r="QGW1" s="1057"/>
      <c r="QGX1" s="1057"/>
      <c r="QGY1" s="1057"/>
      <c r="QGZ1" s="1057"/>
      <c r="QHA1" s="1057"/>
      <c r="QHB1" s="1057"/>
      <c r="QHC1" s="1057"/>
      <c r="QHD1" s="1057"/>
      <c r="QHE1" s="1057"/>
      <c r="QHF1" s="1057"/>
      <c r="QHG1" s="1057"/>
      <c r="QHH1" s="1057"/>
      <c r="QHI1" s="1057"/>
      <c r="QHJ1" s="1057"/>
      <c r="QHK1" s="1057"/>
      <c r="QHL1" s="1057"/>
      <c r="QHM1" s="1057"/>
      <c r="QHN1" s="1057"/>
      <c r="QHO1" s="1057"/>
      <c r="QHP1" s="1057"/>
      <c r="QHQ1" s="1057"/>
      <c r="QHR1" s="1057"/>
      <c r="QHS1" s="1057"/>
      <c r="QHT1" s="1057"/>
      <c r="QHU1" s="1057"/>
      <c r="QHV1" s="1057"/>
      <c r="QHW1" s="1057"/>
      <c r="QHX1" s="1057"/>
      <c r="QHY1" s="1057"/>
      <c r="QHZ1" s="1057"/>
      <c r="QIA1" s="1057"/>
      <c r="QIB1" s="1057"/>
      <c r="QIC1" s="1057"/>
      <c r="QID1" s="1057"/>
      <c r="QIE1" s="1057"/>
      <c r="QIF1" s="1057"/>
      <c r="QIG1" s="1057"/>
      <c r="QIH1" s="1057"/>
      <c r="QII1" s="1057"/>
      <c r="QIJ1" s="1057"/>
      <c r="QIK1" s="1057"/>
      <c r="QIL1" s="1057"/>
      <c r="QIM1" s="1057"/>
      <c r="QIN1" s="1057"/>
      <c r="QIO1" s="1057"/>
      <c r="QIP1" s="1057"/>
      <c r="QIQ1" s="1057"/>
      <c r="QIR1" s="1057"/>
      <c r="QIS1" s="1057"/>
      <c r="QIT1" s="1057"/>
      <c r="QIU1" s="1057"/>
      <c r="QIV1" s="1057"/>
      <c r="QIW1" s="1057"/>
      <c r="QIX1" s="1057"/>
      <c r="QIY1" s="1057"/>
      <c r="QIZ1" s="1057"/>
      <c r="QJA1" s="1057"/>
      <c r="QJB1" s="1057"/>
      <c r="QJC1" s="1057"/>
      <c r="QJD1" s="1057"/>
      <c r="QJE1" s="1057"/>
      <c r="QJF1" s="1057"/>
      <c r="QJG1" s="1057"/>
      <c r="QJH1" s="1057"/>
      <c r="QJI1" s="1057"/>
      <c r="QJJ1" s="1057"/>
      <c r="QJK1" s="1057"/>
      <c r="QJL1" s="1057"/>
      <c r="QJM1" s="1057"/>
      <c r="QJN1" s="1057"/>
      <c r="QJO1" s="1057"/>
      <c r="QJP1" s="1057"/>
      <c r="QJQ1" s="1057"/>
      <c r="QJR1" s="1057"/>
      <c r="QJS1" s="1057"/>
      <c r="QJT1" s="1057"/>
      <c r="QJU1" s="1057"/>
      <c r="QJV1" s="1057"/>
      <c r="QJW1" s="1057"/>
      <c r="QJX1" s="1057"/>
      <c r="QJY1" s="1057"/>
      <c r="QJZ1" s="1057"/>
      <c r="QKA1" s="1057"/>
      <c r="QKB1" s="1057"/>
      <c r="QKC1" s="1057"/>
      <c r="QKD1" s="1057"/>
      <c r="QKE1" s="1057"/>
      <c r="QKF1" s="1057"/>
      <c r="QKG1" s="1057"/>
      <c r="QKH1" s="1057"/>
      <c r="QKI1" s="1057"/>
      <c r="QKJ1" s="1057"/>
      <c r="QKK1" s="1057"/>
      <c r="QKL1" s="1057"/>
      <c r="QKM1" s="1057"/>
      <c r="QKN1" s="1057"/>
      <c r="QKO1" s="1057"/>
      <c r="QKP1" s="1057"/>
      <c r="QKQ1" s="1057"/>
      <c r="QKR1" s="1057"/>
      <c r="QKS1" s="1057"/>
      <c r="QKT1" s="1057"/>
      <c r="QKU1" s="1057"/>
      <c r="QKV1" s="1057"/>
      <c r="QKW1" s="1057"/>
      <c r="QKX1" s="1057"/>
      <c r="QKY1" s="1057"/>
      <c r="QKZ1" s="1057"/>
      <c r="QLA1" s="1057"/>
      <c r="QLB1" s="1057"/>
      <c r="QLC1" s="1057"/>
      <c r="QLD1" s="1057"/>
      <c r="QLE1" s="1057"/>
      <c r="QLF1" s="1057"/>
      <c r="QLG1" s="1057"/>
      <c r="QLH1" s="1057"/>
      <c r="QLI1" s="1057"/>
      <c r="QLJ1" s="1057"/>
      <c r="QLK1" s="1057"/>
      <c r="QLL1" s="1057"/>
      <c r="QLM1" s="1057"/>
      <c r="QLN1" s="1057"/>
      <c r="QLO1" s="1057"/>
      <c r="QLP1" s="1057"/>
      <c r="QLQ1" s="1057"/>
      <c r="QLR1" s="1057"/>
      <c r="QLS1" s="1057"/>
      <c r="QLT1" s="1057"/>
      <c r="QLU1" s="1057"/>
      <c r="QLV1" s="1057"/>
      <c r="QLW1" s="1057"/>
      <c r="QLX1" s="1057"/>
      <c r="QLY1" s="1057"/>
      <c r="QLZ1" s="1057"/>
      <c r="QMA1" s="1057"/>
      <c r="QMB1" s="1057"/>
      <c r="QMC1" s="1057"/>
      <c r="QMD1" s="1057"/>
      <c r="QME1" s="1057"/>
      <c r="QMF1" s="1057"/>
      <c r="QMG1" s="1057"/>
      <c r="QMH1" s="1057"/>
      <c r="QMI1" s="1057"/>
      <c r="QMJ1" s="1057"/>
      <c r="QMK1" s="1057"/>
      <c r="QML1" s="1057"/>
      <c r="QMM1" s="1057"/>
      <c r="QMN1" s="1057"/>
      <c r="QMO1" s="1057"/>
      <c r="QMP1" s="1057"/>
      <c r="QMQ1" s="1057"/>
      <c r="QMR1" s="1057"/>
      <c r="QMS1" s="1057"/>
      <c r="QMT1" s="1057"/>
      <c r="QMU1" s="1057"/>
      <c r="QMV1" s="1057"/>
      <c r="QMW1" s="1057"/>
      <c r="QMX1" s="1057"/>
      <c r="QMY1" s="1057"/>
      <c r="QMZ1" s="1057"/>
      <c r="QNA1" s="1057"/>
      <c r="QNB1" s="1057"/>
      <c r="QNC1" s="1057"/>
      <c r="QND1" s="1057"/>
      <c r="QNE1" s="1057"/>
      <c r="QNF1" s="1057"/>
      <c r="QNG1" s="1057"/>
      <c r="QNH1" s="1057"/>
      <c r="QNI1" s="1057"/>
      <c r="QNJ1" s="1057"/>
      <c r="QNK1" s="1057"/>
      <c r="QNL1" s="1057"/>
      <c r="QNM1" s="1057"/>
      <c r="QNN1" s="1057"/>
      <c r="QNO1" s="1057"/>
      <c r="QNP1" s="1057"/>
      <c r="QNQ1" s="1057"/>
      <c r="QNR1" s="1057"/>
      <c r="QNS1" s="1057"/>
      <c r="QNT1" s="1057"/>
      <c r="QNU1" s="1057"/>
      <c r="QNV1" s="1057"/>
      <c r="QNW1" s="1057"/>
      <c r="QNX1" s="1057"/>
      <c r="QNY1" s="1057"/>
      <c r="QNZ1" s="1057"/>
      <c r="QOA1" s="1057"/>
      <c r="QOB1" s="1057"/>
      <c r="QOC1" s="1057"/>
      <c r="QOD1" s="1057"/>
      <c r="QOE1" s="1057"/>
      <c r="QOF1" s="1057"/>
      <c r="QOG1" s="1057"/>
      <c r="QOH1" s="1057"/>
      <c r="QOI1" s="1057"/>
      <c r="QOJ1" s="1057"/>
      <c r="QOK1" s="1057"/>
      <c r="QOL1" s="1057"/>
      <c r="QOM1" s="1057"/>
      <c r="QON1" s="1057"/>
      <c r="QOO1" s="1057"/>
      <c r="QOP1" s="1057"/>
      <c r="QOQ1" s="1057"/>
      <c r="QOR1" s="1057"/>
      <c r="QOS1" s="1057"/>
      <c r="QOT1" s="1057"/>
      <c r="QOU1" s="1057"/>
      <c r="QOV1" s="1057"/>
      <c r="QOW1" s="1057"/>
      <c r="QOX1" s="1057"/>
      <c r="QOY1" s="1057"/>
      <c r="QOZ1" s="1057"/>
      <c r="QPA1" s="1057"/>
      <c r="QPB1" s="1057"/>
      <c r="QPC1" s="1057"/>
      <c r="QPD1" s="1057"/>
      <c r="QPE1" s="1057"/>
      <c r="QPF1" s="1057"/>
      <c r="QPG1" s="1057"/>
      <c r="QPH1" s="1057"/>
      <c r="QPI1" s="1057"/>
      <c r="QPJ1" s="1057"/>
      <c r="QPK1" s="1057"/>
      <c r="QPL1" s="1057"/>
      <c r="QPM1" s="1057"/>
      <c r="QPN1" s="1057"/>
      <c r="QPO1" s="1057"/>
      <c r="QPP1" s="1057"/>
      <c r="QPQ1" s="1057"/>
      <c r="QPR1" s="1057"/>
      <c r="QPS1" s="1057"/>
      <c r="QPT1" s="1057"/>
      <c r="QPU1" s="1057"/>
      <c r="QPV1" s="1057"/>
      <c r="QPW1" s="1057"/>
      <c r="QPX1" s="1057"/>
      <c r="QPY1" s="1057"/>
      <c r="QPZ1" s="1057"/>
      <c r="QQA1" s="1057"/>
      <c r="QQB1" s="1057"/>
      <c r="QQC1" s="1057"/>
      <c r="QQD1" s="1057"/>
      <c r="QQE1" s="1057"/>
      <c r="QQF1" s="1057"/>
      <c r="QQG1" s="1057"/>
      <c r="QQH1" s="1057"/>
      <c r="QQI1" s="1057"/>
      <c r="QQJ1" s="1057"/>
      <c r="QQK1" s="1057"/>
      <c r="QQL1" s="1057"/>
      <c r="QQM1" s="1057"/>
      <c r="QQN1" s="1057"/>
      <c r="QQO1" s="1057"/>
      <c r="QQP1" s="1057"/>
      <c r="QQQ1" s="1057"/>
      <c r="QQR1" s="1057"/>
      <c r="QQS1" s="1057"/>
      <c r="QQT1" s="1057"/>
      <c r="QQU1" s="1057"/>
      <c r="QQV1" s="1057"/>
      <c r="QQW1" s="1057"/>
      <c r="QQX1" s="1057"/>
      <c r="QQY1" s="1057"/>
      <c r="QQZ1" s="1057"/>
      <c r="QRA1" s="1057"/>
      <c r="QRB1" s="1057"/>
      <c r="QRC1" s="1057"/>
      <c r="QRD1" s="1057"/>
      <c r="QRE1" s="1057"/>
      <c r="QRF1" s="1057"/>
      <c r="QRG1" s="1057"/>
      <c r="QRH1" s="1057"/>
      <c r="QRI1" s="1057"/>
      <c r="QRJ1" s="1057"/>
      <c r="QRK1" s="1057"/>
      <c r="QRL1" s="1057"/>
      <c r="QRM1" s="1057"/>
      <c r="QRN1" s="1057"/>
      <c r="QRO1" s="1057"/>
      <c r="QRP1" s="1057"/>
      <c r="QRQ1" s="1057"/>
      <c r="QRR1" s="1057"/>
      <c r="QRS1" s="1057"/>
      <c r="QRT1" s="1057"/>
      <c r="QRU1" s="1057"/>
      <c r="QRV1" s="1057"/>
      <c r="QRW1" s="1057"/>
      <c r="QRX1" s="1057"/>
      <c r="QRY1" s="1057"/>
      <c r="QRZ1" s="1057"/>
      <c r="QSA1" s="1057"/>
      <c r="QSB1" s="1057"/>
      <c r="QSC1" s="1057"/>
      <c r="QSD1" s="1057"/>
      <c r="QSE1" s="1057"/>
      <c r="QSF1" s="1057"/>
      <c r="QSG1" s="1057"/>
      <c r="QSH1" s="1057"/>
      <c r="QSI1" s="1057"/>
      <c r="QSJ1" s="1057"/>
      <c r="QSK1" s="1057"/>
      <c r="QSL1" s="1057"/>
      <c r="QSM1" s="1057"/>
      <c r="QSN1" s="1057"/>
      <c r="QSO1" s="1057"/>
      <c r="QSP1" s="1057"/>
      <c r="QSQ1" s="1057"/>
      <c r="QSR1" s="1057"/>
      <c r="QSS1" s="1057"/>
      <c r="QST1" s="1057"/>
      <c r="QSU1" s="1057"/>
      <c r="QSV1" s="1057"/>
      <c r="QSW1" s="1057"/>
      <c r="QSX1" s="1057"/>
      <c r="QSY1" s="1057"/>
      <c r="QSZ1" s="1057"/>
      <c r="QTA1" s="1057"/>
      <c r="QTB1" s="1057"/>
      <c r="QTC1" s="1057"/>
      <c r="QTD1" s="1057"/>
      <c r="QTE1" s="1057"/>
      <c r="QTF1" s="1057"/>
      <c r="QTG1" s="1057"/>
      <c r="QTH1" s="1057"/>
      <c r="QTI1" s="1057"/>
      <c r="QTJ1" s="1057"/>
      <c r="QTK1" s="1057"/>
      <c r="QTL1" s="1057"/>
      <c r="QTM1" s="1057"/>
      <c r="QTN1" s="1057"/>
      <c r="QTO1" s="1057"/>
      <c r="QTP1" s="1057"/>
      <c r="QTQ1" s="1057"/>
      <c r="QTR1" s="1057"/>
      <c r="QTS1" s="1057"/>
      <c r="QTT1" s="1057"/>
      <c r="QTU1" s="1057"/>
      <c r="QTV1" s="1057"/>
      <c r="QTW1" s="1057"/>
      <c r="QTX1" s="1057"/>
      <c r="QTY1" s="1057"/>
      <c r="QTZ1" s="1057"/>
      <c r="QUA1" s="1057"/>
      <c r="QUB1" s="1057"/>
      <c r="QUC1" s="1057"/>
      <c r="QUD1" s="1057"/>
      <c r="QUE1" s="1057"/>
      <c r="QUF1" s="1057"/>
      <c r="QUG1" s="1057"/>
      <c r="QUH1" s="1057"/>
      <c r="QUI1" s="1057"/>
      <c r="QUJ1" s="1057"/>
      <c r="QUK1" s="1057"/>
      <c r="QUL1" s="1057"/>
      <c r="QUM1" s="1057"/>
      <c r="QUN1" s="1057"/>
      <c r="QUO1" s="1057"/>
      <c r="QUP1" s="1057"/>
      <c r="QUQ1" s="1057"/>
      <c r="QUR1" s="1057"/>
      <c r="QUS1" s="1057"/>
      <c r="QUT1" s="1057"/>
      <c r="QUU1" s="1057"/>
      <c r="QUV1" s="1057"/>
      <c r="QUW1" s="1057"/>
      <c r="QUX1" s="1057"/>
      <c r="QUY1" s="1057"/>
      <c r="QUZ1" s="1057"/>
      <c r="QVA1" s="1057"/>
      <c r="QVB1" s="1057"/>
      <c r="QVC1" s="1057"/>
      <c r="QVD1" s="1057"/>
      <c r="QVE1" s="1057"/>
      <c r="QVF1" s="1057"/>
      <c r="QVG1" s="1057"/>
      <c r="QVH1" s="1057"/>
      <c r="QVI1" s="1057"/>
      <c r="QVJ1" s="1057"/>
      <c r="QVK1" s="1057"/>
      <c r="QVL1" s="1057"/>
      <c r="QVM1" s="1057"/>
      <c r="QVN1" s="1057"/>
      <c r="QVO1" s="1057"/>
      <c r="QVP1" s="1057"/>
      <c r="QVQ1" s="1057"/>
      <c r="QVR1" s="1057"/>
      <c r="QVS1" s="1057"/>
      <c r="QVT1" s="1057"/>
      <c r="QVU1" s="1057"/>
      <c r="QVV1" s="1057"/>
      <c r="QVW1" s="1057"/>
      <c r="QVX1" s="1057"/>
      <c r="QVY1" s="1057"/>
      <c r="QVZ1" s="1057"/>
      <c r="QWA1" s="1057"/>
      <c r="QWB1" s="1057"/>
      <c r="QWC1" s="1057"/>
      <c r="QWD1" s="1057"/>
      <c r="QWE1" s="1057"/>
      <c r="QWF1" s="1057"/>
      <c r="QWG1" s="1057"/>
      <c r="QWH1" s="1057"/>
      <c r="QWI1" s="1057"/>
      <c r="QWJ1" s="1057"/>
      <c r="QWK1" s="1057"/>
      <c r="QWL1" s="1057"/>
      <c r="QWM1" s="1057"/>
      <c r="QWN1" s="1057"/>
      <c r="QWO1" s="1057"/>
      <c r="QWP1" s="1057"/>
      <c r="QWQ1" s="1057"/>
      <c r="QWR1" s="1057"/>
      <c r="QWS1" s="1057"/>
      <c r="QWT1" s="1057"/>
      <c r="QWU1" s="1057"/>
      <c r="QWV1" s="1057"/>
      <c r="QWW1" s="1057"/>
      <c r="QWX1" s="1057"/>
      <c r="QWY1" s="1057"/>
      <c r="QWZ1" s="1057"/>
      <c r="QXA1" s="1057"/>
      <c r="QXB1" s="1057"/>
      <c r="QXC1" s="1057"/>
      <c r="QXD1" s="1057"/>
      <c r="QXE1" s="1057"/>
      <c r="QXF1" s="1057"/>
      <c r="QXG1" s="1057"/>
      <c r="QXH1" s="1057"/>
      <c r="QXI1" s="1057"/>
      <c r="QXJ1" s="1057"/>
      <c r="QXK1" s="1057"/>
      <c r="QXL1" s="1057"/>
      <c r="QXM1" s="1057"/>
      <c r="QXN1" s="1057"/>
      <c r="QXO1" s="1057"/>
      <c r="QXP1" s="1057"/>
      <c r="QXQ1" s="1057"/>
      <c r="QXR1" s="1057"/>
      <c r="QXS1" s="1057"/>
      <c r="QXT1" s="1057"/>
      <c r="QXU1" s="1057"/>
      <c r="QXV1" s="1057"/>
      <c r="QXW1" s="1057"/>
      <c r="QXX1" s="1057"/>
      <c r="QXY1" s="1057"/>
      <c r="QXZ1" s="1057"/>
      <c r="QYA1" s="1057"/>
      <c r="QYB1" s="1057"/>
      <c r="QYC1" s="1057"/>
      <c r="QYD1" s="1057"/>
      <c r="QYE1" s="1057"/>
      <c r="QYF1" s="1057"/>
      <c r="QYG1" s="1057"/>
      <c r="QYH1" s="1057"/>
      <c r="QYI1" s="1057"/>
      <c r="QYJ1" s="1057"/>
      <c r="QYK1" s="1057"/>
      <c r="QYL1" s="1057"/>
      <c r="QYM1" s="1057"/>
      <c r="QYN1" s="1057"/>
      <c r="QYO1" s="1057"/>
      <c r="QYP1" s="1057"/>
      <c r="QYQ1" s="1057"/>
      <c r="QYR1" s="1057"/>
      <c r="QYS1" s="1057"/>
      <c r="QYT1" s="1057"/>
      <c r="QYU1" s="1057"/>
      <c r="QYV1" s="1057"/>
      <c r="QYW1" s="1057"/>
      <c r="QYX1" s="1057"/>
      <c r="QYY1" s="1057"/>
      <c r="QYZ1" s="1057"/>
      <c r="QZA1" s="1057"/>
      <c r="QZB1" s="1057"/>
      <c r="QZC1" s="1057"/>
      <c r="QZD1" s="1057"/>
      <c r="QZE1" s="1057"/>
      <c r="QZF1" s="1057"/>
      <c r="QZG1" s="1057"/>
      <c r="QZH1" s="1057"/>
      <c r="QZI1" s="1057"/>
      <c r="QZJ1" s="1057"/>
      <c r="QZK1" s="1057"/>
      <c r="QZL1" s="1057"/>
      <c r="QZM1" s="1057"/>
      <c r="QZN1" s="1057"/>
      <c r="QZO1" s="1057"/>
      <c r="QZP1" s="1057"/>
      <c r="QZQ1" s="1057"/>
      <c r="QZR1" s="1057"/>
      <c r="QZS1" s="1057"/>
      <c r="QZT1" s="1057"/>
      <c r="QZU1" s="1057"/>
      <c r="QZV1" s="1057"/>
      <c r="QZW1" s="1057"/>
      <c r="QZX1" s="1057"/>
      <c r="QZY1" s="1057"/>
      <c r="QZZ1" s="1057"/>
      <c r="RAA1" s="1057"/>
      <c r="RAB1" s="1057"/>
      <c r="RAC1" s="1057"/>
      <c r="RAD1" s="1057"/>
      <c r="RAE1" s="1057"/>
      <c r="RAF1" s="1057"/>
      <c r="RAG1" s="1057"/>
      <c r="RAH1" s="1057"/>
      <c r="RAI1" s="1057"/>
      <c r="RAJ1" s="1057"/>
      <c r="RAK1" s="1057"/>
      <c r="RAL1" s="1057"/>
      <c r="RAM1" s="1057"/>
      <c r="RAN1" s="1057"/>
      <c r="RAO1" s="1057"/>
      <c r="RAP1" s="1057"/>
      <c r="RAQ1" s="1057"/>
      <c r="RAR1" s="1057"/>
      <c r="RAS1" s="1057"/>
      <c r="RAT1" s="1057"/>
      <c r="RAU1" s="1057"/>
      <c r="RAV1" s="1057"/>
      <c r="RAW1" s="1057"/>
      <c r="RAX1" s="1057"/>
      <c r="RAY1" s="1057"/>
      <c r="RAZ1" s="1057"/>
      <c r="RBA1" s="1057"/>
      <c r="RBB1" s="1057"/>
      <c r="RBC1" s="1057"/>
      <c r="RBD1" s="1057"/>
      <c r="RBE1" s="1057"/>
      <c r="RBF1" s="1057"/>
      <c r="RBG1" s="1057"/>
      <c r="RBH1" s="1057"/>
      <c r="RBI1" s="1057"/>
      <c r="RBJ1" s="1057"/>
      <c r="RBK1" s="1057"/>
      <c r="RBL1" s="1057"/>
      <c r="RBM1" s="1057"/>
      <c r="RBN1" s="1057"/>
      <c r="RBO1" s="1057"/>
      <c r="RBP1" s="1057"/>
      <c r="RBQ1" s="1057"/>
      <c r="RBR1" s="1057"/>
      <c r="RBS1" s="1057"/>
      <c r="RBT1" s="1057"/>
      <c r="RBU1" s="1057"/>
      <c r="RBV1" s="1057"/>
      <c r="RBW1" s="1057"/>
      <c r="RBX1" s="1057"/>
      <c r="RBY1" s="1057"/>
      <c r="RBZ1" s="1057"/>
      <c r="RCA1" s="1057"/>
      <c r="RCB1" s="1057"/>
      <c r="RCC1" s="1057"/>
      <c r="RCD1" s="1057"/>
      <c r="RCE1" s="1057"/>
      <c r="RCF1" s="1057"/>
      <c r="RCG1" s="1057"/>
      <c r="RCH1" s="1057"/>
      <c r="RCI1" s="1057"/>
      <c r="RCJ1" s="1057"/>
      <c r="RCK1" s="1057"/>
      <c r="RCL1" s="1057"/>
      <c r="RCM1" s="1057"/>
      <c r="RCN1" s="1057"/>
      <c r="RCO1" s="1057"/>
      <c r="RCP1" s="1057"/>
      <c r="RCQ1" s="1057"/>
      <c r="RCR1" s="1057"/>
      <c r="RCS1" s="1057"/>
      <c r="RCT1" s="1057"/>
      <c r="RCU1" s="1057"/>
      <c r="RCV1" s="1057"/>
      <c r="RCW1" s="1057"/>
      <c r="RCX1" s="1057"/>
      <c r="RCY1" s="1057"/>
      <c r="RCZ1" s="1057"/>
      <c r="RDA1" s="1057"/>
      <c r="RDB1" s="1057"/>
      <c r="RDC1" s="1057"/>
      <c r="RDD1" s="1057"/>
      <c r="RDE1" s="1057"/>
      <c r="RDF1" s="1057"/>
      <c r="RDG1" s="1057"/>
      <c r="RDH1" s="1057"/>
      <c r="RDI1" s="1057"/>
      <c r="RDJ1" s="1057"/>
      <c r="RDK1" s="1057"/>
      <c r="RDL1" s="1057"/>
      <c r="RDM1" s="1057"/>
      <c r="RDN1" s="1057"/>
      <c r="RDO1" s="1057"/>
      <c r="RDP1" s="1057"/>
      <c r="RDQ1" s="1057"/>
      <c r="RDR1" s="1057"/>
      <c r="RDS1" s="1057"/>
      <c r="RDT1" s="1057"/>
      <c r="RDU1" s="1057"/>
      <c r="RDV1" s="1057"/>
      <c r="RDW1" s="1057"/>
      <c r="RDX1" s="1057"/>
      <c r="RDY1" s="1057"/>
      <c r="RDZ1" s="1057"/>
      <c r="REA1" s="1057"/>
      <c r="REB1" s="1057"/>
      <c r="REC1" s="1057"/>
      <c r="RED1" s="1057"/>
      <c r="REE1" s="1057"/>
      <c r="REF1" s="1057"/>
      <c r="REG1" s="1057"/>
      <c r="REH1" s="1057"/>
      <c r="REI1" s="1057"/>
      <c r="REJ1" s="1057"/>
      <c r="REK1" s="1057"/>
      <c r="REL1" s="1057"/>
      <c r="REM1" s="1057"/>
      <c r="REN1" s="1057"/>
      <c r="REO1" s="1057"/>
      <c r="REP1" s="1057"/>
      <c r="REQ1" s="1057"/>
      <c r="RER1" s="1057"/>
      <c r="RES1" s="1057"/>
      <c r="RET1" s="1057"/>
      <c r="REU1" s="1057"/>
      <c r="REV1" s="1057"/>
      <c r="REW1" s="1057"/>
      <c r="REX1" s="1057"/>
      <c r="REY1" s="1057"/>
      <c r="REZ1" s="1057"/>
      <c r="RFA1" s="1057"/>
      <c r="RFB1" s="1057"/>
      <c r="RFC1" s="1057"/>
      <c r="RFD1" s="1057"/>
      <c r="RFE1" s="1057"/>
      <c r="RFF1" s="1057"/>
      <c r="RFG1" s="1057"/>
      <c r="RFH1" s="1057"/>
      <c r="RFI1" s="1057"/>
      <c r="RFJ1" s="1057"/>
      <c r="RFK1" s="1057"/>
      <c r="RFL1" s="1057"/>
      <c r="RFM1" s="1057"/>
      <c r="RFN1" s="1057"/>
      <c r="RFO1" s="1057"/>
      <c r="RFP1" s="1057"/>
      <c r="RFQ1" s="1057"/>
      <c r="RFR1" s="1057"/>
      <c r="RFS1" s="1057"/>
      <c r="RFT1" s="1057"/>
      <c r="RFU1" s="1057"/>
      <c r="RFV1" s="1057"/>
      <c r="RFW1" s="1057"/>
      <c r="RFX1" s="1057"/>
      <c r="RFY1" s="1057"/>
      <c r="RFZ1" s="1057"/>
      <c r="RGA1" s="1057"/>
      <c r="RGB1" s="1057"/>
      <c r="RGC1" s="1057"/>
      <c r="RGD1" s="1057"/>
      <c r="RGE1" s="1057"/>
      <c r="RGF1" s="1057"/>
      <c r="RGG1" s="1057"/>
      <c r="RGH1" s="1057"/>
      <c r="RGI1" s="1057"/>
      <c r="RGJ1" s="1057"/>
      <c r="RGK1" s="1057"/>
      <c r="RGL1" s="1057"/>
      <c r="RGM1" s="1057"/>
      <c r="RGN1" s="1057"/>
      <c r="RGO1" s="1057"/>
      <c r="RGP1" s="1057"/>
      <c r="RGQ1" s="1057"/>
      <c r="RGR1" s="1057"/>
      <c r="RGS1" s="1057"/>
      <c r="RGT1" s="1057"/>
      <c r="RGU1" s="1057"/>
      <c r="RGV1" s="1057"/>
      <c r="RGW1" s="1057"/>
      <c r="RGX1" s="1057"/>
      <c r="RGY1" s="1057"/>
      <c r="RGZ1" s="1057"/>
      <c r="RHA1" s="1057"/>
      <c r="RHB1" s="1057"/>
      <c r="RHC1" s="1057"/>
      <c r="RHD1" s="1057"/>
      <c r="RHE1" s="1057"/>
      <c r="RHF1" s="1057"/>
      <c r="RHG1" s="1057"/>
      <c r="RHH1" s="1057"/>
      <c r="RHI1" s="1057"/>
      <c r="RHJ1" s="1057"/>
      <c r="RHK1" s="1057"/>
      <c r="RHL1" s="1057"/>
      <c r="RHM1" s="1057"/>
      <c r="RHN1" s="1057"/>
      <c r="RHO1" s="1057"/>
      <c r="RHP1" s="1057"/>
      <c r="RHQ1" s="1057"/>
      <c r="RHR1" s="1057"/>
      <c r="RHS1" s="1057"/>
      <c r="RHT1" s="1057"/>
      <c r="RHU1" s="1057"/>
      <c r="RHV1" s="1057"/>
      <c r="RHW1" s="1057"/>
      <c r="RHX1" s="1057"/>
      <c r="RHY1" s="1057"/>
      <c r="RHZ1" s="1057"/>
      <c r="RIA1" s="1057"/>
      <c r="RIB1" s="1057"/>
      <c r="RIC1" s="1057"/>
      <c r="RID1" s="1057"/>
      <c r="RIE1" s="1057"/>
      <c r="RIF1" s="1057"/>
      <c r="RIG1" s="1057"/>
      <c r="RIH1" s="1057"/>
      <c r="RII1" s="1057"/>
      <c r="RIJ1" s="1057"/>
      <c r="RIK1" s="1057"/>
      <c r="RIL1" s="1057"/>
      <c r="RIM1" s="1057"/>
      <c r="RIN1" s="1057"/>
      <c r="RIO1" s="1057"/>
      <c r="RIP1" s="1057"/>
      <c r="RIQ1" s="1057"/>
      <c r="RIR1" s="1057"/>
      <c r="RIS1" s="1057"/>
      <c r="RIT1" s="1057"/>
      <c r="RIU1" s="1057"/>
      <c r="RIV1" s="1057"/>
      <c r="RIW1" s="1057"/>
      <c r="RIX1" s="1057"/>
      <c r="RIY1" s="1057"/>
      <c r="RIZ1" s="1057"/>
      <c r="RJA1" s="1057"/>
      <c r="RJB1" s="1057"/>
      <c r="RJC1" s="1057"/>
      <c r="RJD1" s="1057"/>
      <c r="RJE1" s="1057"/>
      <c r="RJF1" s="1057"/>
      <c r="RJG1" s="1057"/>
      <c r="RJH1" s="1057"/>
      <c r="RJI1" s="1057"/>
      <c r="RJJ1" s="1057"/>
      <c r="RJK1" s="1057"/>
      <c r="RJL1" s="1057"/>
      <c r="RJM1" s="1057"/>
      <c r="RJN1" s="1057"/>
      <c r="RJO1" s="1057"/>
      <c r="RJP1" s="1057"/>
      <c r="RJQ1" s="1057"/>
      <c r="RJR1" s="1057"/>
      <c r="RJS1" s="1057"/>
      <c r="RJT1" s="1057"/>
      <c r="RJU1" s="1057"/>
      <c r="RJV1" s="1057"/>
      <c r="RJW1" s="1057"/>
      <c r="RJX1" s="1057"/>
      <c r="RJY1" s="1057"/>
      <c r="RJZ1" s="1057"/>
      <c r="RKA1" s="1057"/>
      <c r="RKB1" s="1057"/>
      <c r="RKC1" s="1057"/>
      <c r="RKD1" s="1057"/>
      <c r="RKE1" s="1057"/>
      <c r="RKF1" s="1057"/>
      <c r="RKG1" s="1057"/>
      <c r="RKH1" s="1057"/>
      <c r="RKI1" s="1057"/>
      <c r="RKJ1" s="1057"/>
      <c r="RKK1" s="1057"/>
      <c r="RKL1" s="1057"/>
      <c r="RKM1" s="1057"/>
      <c r="RKN1" s="1057"/>
      <c r="RKO1" s="1057"/>
      <c r="RKP1" s="1057"/>
      <c r="RKQ1" s="1057"/>
      <c r="RKR1" s="1057"/>
      <c r="RKS1" s="1057"/>
      <c r="RKT1" s="1057"/>
      <c r="RKU1" s="1057"/>
      <c r="RKV1" s="1057"/>
      <c r="RKW1" s="1057"/>
      <c r="RKX1" s="1057"/>
      <c r="RKY1" s="1057"/>
      <c r="RKZ1" s="1057"/>
      <c r="RLA1" s="1057"/>
      <c r="RLB1" s="1057"/>
      <c r="RLC1" s="1057"/>
      <c r="RLD1" s="1057"/>
      <c r="RLE1" s="1057"/>
      <c r="RLF1" s="1057"/>
      <c r="RLG1" s="1057"/>
      <c r="RLH1" s="1057"/>
      <c r="RLI1" s="1057"/>
      <c r="RLJ1" s="1057"/>
      <c r="RLK1" s="1057"/>
      <c r="RLL1" s="1057"/>
      <c r="RLM1" s="1057"/>
      <c r="RLN1" s="1057"/>
      <c r="RLO1" s="1057"/>
      <c r="RLP1" s="1057"/>
      <c r="RLQ1" s="1057"/>
      <c r="RLR1" s="1057"/>
      <c r="RLS1" s="1057"/>
      <c r="RLT1" s="1057"/>
      <c r="RLU1" s="1057"/>
      <c r="RLV1" s="1057"/>
      <c r="RLW1" s="1057"/>
      <c r="RLX1" s="1057"/>
      <c r="RLY1" s="1057"/>
      <c r="RLZ1" s="1057"/>
      <c r="RMA1" s="1057"/>
      <c r="RMB1" s="1057"/>
      <c r="RMC1" s="1057"/>
      <c r="RMD1" s="1057"/>
      <c r="RME1" s="1057"/>
      <c r="RMF1" s="1057"/>
      <c r="RMG1" s="1057"/>
      <c r="RMH1" s="1057"/>
      <c r="RMI1" s="1057"/>
      <c r="RMJ1" s="1057"/>
      <c r="RMK1" s="1057"/>
      <c r="RML1" s="1057"/>
      <c r="RMM1" s="1057"/>
      <c r="RMN1" s="1057"/>
      <c r="RMO1" s="1057"/>
      <c r="RMP1" s="1057"/>
      <c r="RMQ1" s="1057"/>
      <c r="RMR1" s="1057"/>
      <c r="RMS1" s="1057"/>
      <c r="RMT1" s="1057"/>
      <c r="RMU1" s="1057"/>
      <c r="RMV1" s="1057"/>
      <c r="RMW1" s="1057"/>
      <c r="RMX1" s="1057"/>
      <c r="RMY1" s="1057"/>
      <c r="RMZ1" s="1057"/>
      <c r="RNA1" s="1057"/>
      <c r="RNB1" s="1057"/>
      <c r="RNC1" s="1057"/>
      <c r="RND1" s="1057"/>
      <c r="RNE1" s="1057"/>
      <c r="RNF1" s="1057"/>
      <c r="RNG1" s="1057"/>
      <c r="RNH1" s="1057"/>
      <c r="RNI1" s="1057"/>
      <c r="RNJ1" s="1057"/>
      <c r="RNK1" s="1057"/>
      <c r="RNL1" s="1057"/>
      <c r="RNM1" s="1057"/>
      <c r="RNN1" s="1057"/>
      <c r="RNO1" s="1057"/>
      <c r="RNP1" s="1057"/>
      <c r="RNQ1" s="1057"/>
      <c r="RNR1" s="1057"/>
      <c r="RNS1" s="1057"/>
      <c r="RNT1" s="1057"/>
      <c r="RNU1" s="1057"/>
      <c r="RNV1" s="1057"/>
      <c r="RNW1" s="1057"/>
      <c r="RNX1" s="1057"/>
      <c r="RNY1" s="1057"/>
      <c r="RNZ1" s="1057"/>
      <c r="ROA1" s="1057"/>
      <c r="ROB1" s="1057"/>
      <c r="ROC1" s="1057"/>
      <c r="ROD1" s="1057"/>
      <c r="ROE1" s="1057"/>
      <c r="ROF1" s="1057"/>
      <c r="ROG1" s="1057"/>
      <c r="ROH1" s="1057"/>
      <c r="ROI1" s="1057"/>
      <c r="ROJ1" s="1057"/>
      <c r="ROK1" s="1057"/>
      <c r="ROL1" s="1057"/>
      <c r="ROM1" s="1057"/>
      <c r="RON1" s="1057"/>
      <c r="ROO1" s="1057"/>
      <c r="ROP1" s="1057"/>
      <c r="ROQ1" s="1057"/>
      <c r="ROR1" s="1057"/>
      <c r="ROS1" s="1057"/>
      <c r="ROT1" s="1057"/>
      <c r="ROU1" s="1057"/>
      <c r="ROV1" s="1057"/>
      <c r="ROW1" s="1057"/>
      <c r="ROX1" s="1057"/>
      <c r="ROY1" s="1057"/>
      <c r="ROZ1" s="1057"/>
      <c r="RPA1" s="1057"/>
      <c r="RPB1" s="1057"/>
      <c r="RPC1" s="1057"/>
      <c r="RPD1" s="1057"/>
      <c r="RPE1" s="1057"/>
      <c r="RPF1" s="1057"/>
      <c r="RPG1" s="1057"/>
      <c r="RPH1" s="1057"/>
      <c r="RPI1" s="1057"/>
      <c r="RPJ1" s="1057"/>
      <c r="RPK1" s="1057"/>
      <c r="RPL1" s="1057"/>
      <c r="RPM1" s="1057"/>
      <c r="RPN1" s="1057"/>
      <c r="RPO1" s="1057"/>
      <c r="RPP1" s="1057"/>
      <c r="RPQ1" s="1057"/>
      <c r="RPR1" s="1057"/>
      <c r="RPS1" s="1057"/>
      <c r="RPT1" s="1057"/>
      <c r="RPU1" s="1057"/>
      <c r="RPV1" s="1057"/>
      <c r="RPW1" s="1057"/>
      <c r="RPX1" s="1057"/>
      <c r="RPY1" s="1057"/>
      <c r="RPZ1" s="1057"/>
      <c r="RQA1" s="1057"/>
      <c r="RQB1" s="1057"/>
      <c r="RQC1" s="1057"/>
      <c r="RQD1" s="1057"/>
      <c r="RQE1" s="1057"/>
      <c r="RQF1" s="1057"/>
      <c r="RQG1" s="1057"/>
      <c r="RQH1" s="1057"/>
      <c r="RQI1" s="1057"/>
      <c r="RQJ1" s="1057"/>
      <c r="RQK1" s="1057"/>
      <c r="RQL1" s="1057"/>
      <c r="RQM1" s="1057"/>
      <c r="RQN1" s="1057"/>
      <c r="RQO1" s="1057"/>
      <c r="RQP1" s="1057"/>
      <c r="RQQ1" s="1057"/>
      <c r="RQR1" s="1057"/>
      <c r="RQS1" s="1057"/>
      <c r="RQT1" s="1057"/>
      <c r="RQU1" s="1057"/>
      <c r="RQV1" s="1057"/>
      <c r="RQW1" s="1057"/>
      <c r="RQX1" s="1057"/>
      <c r="RQY1" s="1057"/>
      <c r="RQZ1" s="1057"/>
      <c r="RRA1" s="1057"/>
      <c r="RRB1" s="1057"/>
      <c r="RRC1" s="1057"/>
      <c r="RRD1" s="1057"/>
      <c r="RRE1" s="1057"/>
      <c r="RRF1" s="1057"/>
      <c r="RRG1" s="1057"/>
      <c r="RRH1" s="1057"/>
      <c r="RRI1" s="1057"/>
      <c r="RRJ1" s="1057"/>
      <c r="RRK1" s="1057"/>
      <c r="RRL1" s="1057"/>
      <c r="RRM1" s="1057"/>
      <c r="RRN1" s="1057"/>
      <c r="RRO1" s="1057"/>
      <c r="RRP1" s="1057"/>
      <c r="RRQ1" s="1057"/>
      <c r="RRR1" s="1057"/>
      <c r="RRS1" s="1057"/>
      <c r="RRT1" s="1057"/>
      <c r="RRU1" s="1057"/>
      <c r="RRV1" s="1057"/>
      <c r="RRW1" s="1057"/>
      <c r="RRX1" s="1057"/>
      <c r="RRY1" s="1057"/>
      <c r="RRZ1" s="1057"/>
      <c r="RSA1" s="1057"/>
      <c r="RSB1" s="1057"/>
      <c r="RSC1" s="1057"/>
      <c r="RSD1" s="1057"/>
      <c r="RSE1" s="1057"/>
      <c r="RSF1" s="1057"/>
      <c r="RSG1" s="1057"/>
      <c r="RSH1" s="1057"/>
      <c r="RSI1" s="1057"/>
      <c r="RSJ1" s="1057"/>
      <c r="RSK1" s="1057"/>
      <c r="RSL1" s="1057"/>
      <c r="RSM1" s="1057"/>
      <c r="RSN1" s="1057"/>
      <c r="RSO1" s="1057"/>
      <c r="RSP1" s="1057"/>
      <c r="RSQ1" s="1057"/>
      <c r="RSR1" s="1057"/>
      <c r="RSS1" s="1057"/>
      <c r="RST1" s="1057"/>
      <c r="RSU1" s="1057"/>
      <c r="RSV1" s="1057"/>
      <c r="RSW1" s="1057"/>
      <c r="RSX1" s="1057"/>
      <c r="RSY1" s="1057"/>
      <c r="RSZ1" s="1057"/>
      <c r="RTA1" s="1057"/>
      <c r="RTB1" s="1057"/>
      <c r="RTC1" s="1057"/>
      <c r="RTD1" s="1057"/>
      <c r="RTE1" s="1057"/>
      <c r="RTF1" s="1057"/>
      <c r="RTG1" s="1057"/>
      <c r="RTH1" s="1057"/>
      <c r="RTI1" s="1057"/>
      <c r="RTJ1" s="1057"/>
      <c r="RTK1" s="1057"/>
      <c r="RTL1" s="1057"/>
      <c r="RTM1" s="1057"/>
      <c r="RTN1" s="1057"/>
      <c r="RTO1" s="1057"/>
      <c r="RTP1" s="1057"/>
      <c r="RTQ1" s="1057"/>
      <c r="RTR1" s="1057"/>
      <c r="RTS1" s="1057"/>
      <c r="RTT1" s="1057"/>
      <c r="RTU1" s="1057"/>
      <c r="RTV1" s="1057"/>
      <c r="RTW1" s="1057"/>
      <c r="RTX1" s="1057"/>
      <c r="RTY1" s="1057"/>
      <c r="RTZ1" s="1057"/>
      <c r="RUA1" s="1057"/>
      <c r="RUB1" s="1057"/>
      <c r="RUC1" s="1057"/>
      <c r="RUD1" s="1057"/>
      <c r="RUE1" s="1057"/>
      <c r="RUF1" s="1057"/>
      <c r="RUG1" s="1057"/>
      <c r="RUH1" s="1057"/>
      <c r="RUI1" s="1057"/>
      <c r="RUJ1" s="1057"/>
      <c r="RUK1" s="1057"/>
      <c r="RUL1" s="1057"/>
      <c r="RUM1" s="1057"/>
      <c r="RUN1" s="1057"/>
      <c r="RUO1" s="1057"/>
      <c r="RUP1" s="1057"/>
      <c r="RUQ1" s="1057"/>
      <c r="RUR1" s="1057"/>
      <c r="RUS1" s="1057"/>
      <c r="RUT1" s="1057"/>
      <c r="RUU1" s="1057"/>
      <c r="RUV1" s="1057"/>
      <c r="RUW1" s="1057"/>
      <c r="RUX1" s="1057"/>
      <c r="RUY1" s="1057"/>
      <c r="RUZ1" s="1057"/>
      <c r="RVA1" s="1057"/>
      <c r="RVB1" s="1057"/>
      <c r="RVC1" s="1057"/>
      <c r="RVD1" s="1057"/>
      <c r="RVE1" s="1057"/>
      <c r="RVF1" s="1057"/>
      <c r="RVG1" s="1057"/>
      <c r="RVH1" s="1057"/>
      <c r="RVI1" s="1057"/>
      <c r="RVJ1" s="1057"/>
      <c r="RVK1" s="1057"/>
      <c r="RVL1" s="1057"/>
      <c r="RVM1" s="1057"/>
      <c r="RVN1" s="1057"/>
      <c r="RVO1" s="1057"/>
      <c r="RVP1" s="1057"/>
      <c r="RVQ1" s="1057"/>
      <c r="RVR1" s="1057"/>
      <c r="RVS1" s="1057"/>
      <c r="RVT1" s="1057"/>
      <c r="RVU1" s="1057"/>
      <c r="RVV1" s="1057"/>
      <c r="RVW1" s="1057"/>
      <c r="RVX1" s="1057"/>
      <c r="RVY1" s="1057"/>
      <c r="RVZ1" s="1057"/>
      <c r="RWA1" s="1057"/>
      <c r="RWB1" s="1057"/>
      <c r="RWC1" s="1057"/>
      <c r="RWD1" s="1057"/>
      <c r="RWE1" s="1057"/>
      <c r="RWF1" s="1057"/>
      <c r="RWG1" s="1057"/>
      <c r="RWH1" s="1057"/>
      <c r="RWI1" s="1057"/>
      <c r="RWJ1" s="1057"/>
      <c r="RWK1" s="1057"/>
      <c r="RWL1" s="1057"/>
      <c r="RWM1" s="1057"/>
      <c r="RWN1" s="1057"/>
      <c r="RWO1" s="1057"/>
      <c r="RWP1" s="1057"/>
      <c r="RWQ1" s="1057"/>
      <c r="RWR1" s="1057"/>
      <c r="RWS1" s="1057"/>
      <c r="RWT1" s="1057"/>
      <c r="RWU1" s="1057"/>
      <c r="RWV1" s="1057"/>
      <c r="RWW1" s="1057"/>
      <c r="RWX1" s="1057"/>
      <c r="RWY1" s="1057"/>
      <c r="RWZ1" s="1057"/>
      <c r="RXA1" s="1057"/>
      <c r="RXB1" s="1057"/>
      <c r="RXC1" s="1057"/>
      <c r="RXD1" s="1057"/>
      <c r="RXE1" s="1057"/>
      <c r="RXF1" s="1057"/>
      <c r="RXG1" s="1057"/>
      <c r="RXH1" s="1057"/>
      <c r="RXI1" s="1057"/>
      <c r="RXJ1" s="1057"/>
      <c r="RXK1" s="1057"/>
      <c r="RXL1" s="1057"/>
      <c r="RXM1" s="1057"/>
      <c r="RXN1" s="1057"/>
      <c r="RXO1" s="1057"/>
      <c r="RXP1" s="1057"/>
      <c r="RXQ1" s="1057"/>
      <c r="RXR1" s="1057"/>
      <c r="RXS1" s="1057"/>
      <c r="RXT1" s="1057"/>
      <c r="RXU1" s="1057"/>
      <c r="RXV1" s="1057"/>
      <c r="RXW1" s="1057"/>
      <c r="RXX1" s="1057"/>
      <c r="RXY1" s="1057"/>
      <c r="RXZ1" s="1057"/>
      <c r="RYA1" s="1057"/>
      <c r="RYB1" s="1057"/>
      <c r="RYC1" s="1057"/>
      <c r="RYD1" s="1057"/>
      <c r="RYE1" s="1057"/>
      <c r="RYF1" s="1057"/>
      <c r="RYG1" s="1057"/>
      <c r="RYH1" s="1057"/>
      <c r="RYI1" s="1057"/>
      <c r="RYJ1" s="1057"/>
      <c r="RYK1" s="1057"/>
      <c r="RYL1" s="1057"/>
      <c r="RYM1" s="1057"/>
      <c r="RYN1" s="1057"/>
      <c r="RYO1" s="1057"/>
      <c r="RYP1" s="1057"/>
      <c r="RYQ1" s="1057"/>
      <c r="RYR1" s="1057"/>
      <c r="RYS1" s="1057"/>
      <c r="RYT1" s="1057"/>
      <c r="RYU1" s="1057"/>
      <c r="RYV1" s="1057"/>
      <c r="RYW1" s="1057"/>
      <c r="RYX1" s="1057"/>
      <c r="RYY1" s="1057"/>
      <c r="RYZ1" s="1057"/>
      <c r="RZA1" s="1057"/>
      <c r="RZB1" s="1057"/>
      <c r="RZC1" s="1057"/>
      <c r="RZD1" s="1057"/>
      <c r="RZE1" s="1057"/>
      <c r="RZF1" s="1057"/>
      <c r="RZG1" s="1057"/>
      <c r="RZH1" s="1057"/>
      <c r="RZI1" s="1057"/>
      <c r="RZJ1" s="1057"/>
      <c r="RZK1" s="1057"/>
      <c r="RZL1" s="1057"/>
      <c r="RZM1" s="1057"/>
      <c r="RZN1" s="1057"/>
      <c r="RZO1" s="1057"/>
      <c r="RZP1" s="1057"/>
      <c r="RZQ1" s="1057"/>
      <c r="RZR1" s="1057"/>
      <c r="RZS1" s="1057"/>
      <c r="RZT1" s="1057"/>
      <c r="RZU1" s="1057"/>
      <c r="RZV1" s="1057"/>
      <c r="RZW1" s="1057"/>
      <c r="RZX1" s="1057"/>
      <c r="RZY1" s="1057"/>
      <c r="RZZ1" s="1057"/>
      <c r="SAA1" s="1057"/>
      <c r="SAB1" s="1057"/>
      <c r="SAC1" s="1057"/>
      <c r="SAD1" s="1057"/>
      <c r="SAE1" s="1057"/>
      <c r="SAF1" s="1057"/>
      <c r="SAG1" s="1057"/>
      <c r="SAH1" s="1057"/>
      <c r="SAI1" s="1057"/>
      <c r="SAJ1" s="1057"/>
      <c r="SAK1" s="1057"/>
      <c r="SAL1" s="1057"/>
      <c r="SAM1" s="1057"/>
      <c r="SAN1" s="1057"/>
      <c r="SAO1" s="1057"/>
      <c r="SAP1" s="1057"/>
      <c r="SAQ1" s="1057"/>
      <c r="SAR1" s="1057"/>
      <c r="SAS1" s="1057"/>
      <c r="SAT1" s="1057"/>
      <c r="SAU1" s="1057"/>
      <c r="SAV1" s="1057"/>
      <c r="SAW1" s="1057"/>
      <c r="SAX1" s="1057"/>
      <c r="SAY1" s="1057"/>
      <c r="SAZ1" s="1057"/>
      <c r="SBA1" s="1057"/>
      <c r="SBB1" s="1057"/>
      <c r="SBC1" s="1057"/>
      <c r="SBD1" s="1057"/>
      <c r="SBE1" s="1057"/>
      <c r="SBF1" s="1057"/>
      <c r="SBG1" s="1057"/>
      <c r="SBH1" s="1057"/>
      <c r="SBI1" s="1057"/>
      <c r="SBJ1" s="1057"/>
      <c r="SBK1" s="1057"/>
      <c r="SBL1" s="1057"/>
      <c r="SBM1" s="1057"/>
      <c r="SBN1" s="1057"/>
      <c r="SBO1" s="1057"/>
      <c r="SBP1" s="1057"/>
      <c r="SBQ1" s="1057"/>
      <c r="SBR1" s="1057"/>
      <c r="SBS1" s="1057"/>
      <c r="SBT1" s="1057"/>
      <c r="SBU1" s="1057"/>
      <c r="SBV1" s="1057"/>
      <c r="SBW1" s="1057"/>
      <c r="SBX1" s="1057"/>
      <c r="SBY1" s="1057"/>
      <c r="SBZ1" s="1057"/>
      <c r="SCA1" s="1057"/>
      <c r="SCB1" s="1057"/>
      <c r="SCC1" s="1057"/>
      <c r="SCD1" s="1057"/>
      <c r="SCE1" s="1057"/>
      <c r="SCF1" s="1057"/>
      <c r="SCG1" s="1057"/>
      <c r="SCH1" s="1057"/>
      <c r="SCI1" s="1057"/>
      <c r="SCJ1" s="1057"/>
      <c r="SCK1" s="1057"/>
      <c r="SCL1" s="1057"/>
      <c r="SCM1" s="1057"/>
      <c r="SCN1" s="1057"/>
      <c r="SCO1" s="1057"/>
      <c r="SCP1" s="1057"/>
      <c r="SCQ1" s="1057"/>
      <c r="SCR1" s="1057"/>
      <c r="SCS1" s="1057"/>
      <c r="SCT1" s="1057"/>
      <c r="SCU1" s="1057"/>
      <c r="SCV1" s="1057"/>
      <c r="SCW1" s="1057"/>
      <c r="SCX1" s="1057"/>
      <c r="SCY1" s="1057"/>
      <c r="SCZ1" s="1057"/>
      <c r="SDA1" s="1057"/>
      <c r="SDB1" s="1057"/>
      <c r="SDC1" s="1057"/>
      <c r="SDD1" s="1057"/>
      <c r="SDE1" s="1057"/>
      <c r="SDF1" s="1057"/>
      <c r="SDG1" s="1057"/>
      <c r="SDH1" s="1057"/>
      <c r="SDI1" s="1057"/>
      <c r="SDJ1" s="1057"/>
      <c r="SDK1" s="1057"/>
      <c r="SDL1" s="1057"/>
      <c r="SDM1" s="1057"/>
      <c r="SDN1" s="1057"/>
      <c r="SDO1" s="1057"/>
      <c r="SDP1" s="1057"/>
      <c r="SDQ1" s="1057"/>
      <c r="SDR1" s="1057"/>
      <c r="SDS1" s="1057"/>
      <c r="SDT1" s="1057"/>
      <c r="SDU1" s="1057"/>
      <c r="SDV1" s="1057"/>
      <c r="SDW1" s="1057"/>
      <c r="SDX1" s="1057"/>
      <c r="SDY1" s="1057"/>
      <c r="SDZ1" s="1057"/>
      <c r="SEA1" s="1057"/>
      <c r="SEB1" s="1057"/>
      <c r="SEC1" s="1057"/>
      <c r="SED1" s="1057"/>
      <c r="SEE1" s="1057"/>
      <c r="SEF1" s="1057"/>
      <c r="SEG1" s="1057"/>
      <c r="SEH1" s="1057"/>
      <c r="SEI1" s="1057"/>
      <c r="SEJ1" s="1057"/>
      <c r="SEK1" s="1057"/>
      <c r="SEL1" s="1057"/>
      <c r="SEM1" s="1057"/>
      <c r="SEN1" s="1057"/>
      <c r="SEO1" s="1057"/>
      <c r="SEP1" s="1057"/>
      <c r="SEQ1" s="1057"/>
      <c r="SER1" s="1057"/>
      <c r="SES1" s="1057"/>
      <c r="SET1" s="1057"/>
      <c r="SEU1" s="1057"/>
      <c r="SEV1" s="1057"/>
      <c r="SEW1" s="1057"/>
      <c r="SEX1" s="1057"/>
      <c r="SEY1" s="1057"/>
      <c r="SEZ1" s="1057"/>
      <c r="SFA1" s="1057"/>
      <c r="SFB1" s="1057"/>
      <c r="SFC1" s="1057"/>
      <c r="SFD1" s="1057"/>
      <c r="SFE1" s="1057"/>
      <c r="SFF1" s="1057"/>
      <c r="SFG1" s="1057"/>
      <c r="SFH1" s="1057"/>
      <c r="SFI1" s="1057"/>
      <c r="SFJ1" s="1057"/>
      <c r="SFK1" s="1057"/>
      <c r="SFL1" s="1057"/>
      <c r="SFM1" s="1057"/>
      <c r="SFN1" s="1057"/>
      <c r="SFO1" s="1057"/>
      <c r="SFP1" s="1057"/>
      <c r="SFQ1" s="1057"/>
      <c r="SFR1" s="1057"/>
      <c r="SFS1" s="1057"/>
      <c r="SFT1" s="1057"/>
      <c r="SFU1" s="1057"/>
      <c r="SFV1" s="1057"/>
      <c r="SFW1" s="1057"/>
      <c r="SFX1" s="1057"/>
      <c r="SFY1" s="1057"/>
      <c r="SFZ1" s="1057"/>
      <c r="SGA1" s="1057"/>
      <c r="SGB1" s="1057"/>
      <c r="SGC1" s="1057"/>
      <c r="SGD1" s="1057"/>
      <c r="SGE1" s="1057"/>
      <c r="SGF1" s="1057"/>
      <c r="SGG1" s="1057"/>
      <c r="SGH1" s="1057"/>
      <c r="SGI1" s="1057"/>
      <c r="SGJ1" s="1057"/>
      <c r="SGK1" s="1057"/>
      <c r="SGL1" s="1057"/>
      <c r="SGM1" s="1057"/>
      <c r="SGN1" s="1057"/>
      <c r="SGO1" s="1057"/>
      <c r="SGP1" s="1057"/>
      <c r="SGQ1" s="1057"/>
      <c r="SGR1" s="1057"/>
      <c r="SGS1" s="1057"/>
      <c r="SGT1" s="1057"/>
      <c r="SGU1" s="1057"/>
      <c r="SGV1" s="1057"/>
      <c r="SGW1" s="1057"/>
      <c r="SGX1" s="1057"/>
      <c r="SGY1" s="1057"/>
      <c r="SGZ1" s="1057"/>
      <c r="SHA1" s="1057"/>
      <c r="SHB1" s="1057"/>
      <c r="SHC1" s="1057"/>
      <c r="SHD1" s="1057"/>
      <c r="SHE1" s="1057"/>
      <c r="SHF1" s="1057"/>
      <c r="SHG1" s="1057"/>
      <c r="SHH1" s="1057"/>
      <c r="SHI1" s="1057"/>
      <c r="SHJ1" s="1057"/>
      <c r="SHK1" s="1057"/>
      <c r="SHL1" s="1057"/>
      <c r="SHM1" s="1057"/>
      <c r="SHN1" s="1057"/>
      <c r="SHO1" s="1057"/>
      <c r="SHP1" s="1057"/>
      <c r="SHQ1" s="1057"/>
      <c r="SHR1" s="1057"/>
      <c r="SHS1" s="1057"/>
      <c r="SHT1" s="1057"/>
      <c r="SHU1" s="1057"/>
      <c r="SHV1" s="1057"/>
      <c r="SHW1" s="1057"/>
      <c r="SHX1" s="1057"/>
      <c r="SHY1" s="1057"/>
      <c r="SHZ1" s="1057"/>
      <c r="SIA1" s="1057"/>
      <c r="SIB1" s="1057"/>
      <c r="SIC1" s="1057"/>
      <c r="SID1" s="1057"/>
      <c r="SIE1" s="1057"/>
      <c r="SIF1" s="1057"/>
      <c r="SIG1" s="1057"/>
      <c r="SIH1" s="1057"/>
      <c r="SII1" s="1057"/>
      <c r="SIJ1" s="1057"/>
      <c r="SIK1" s="1057"/>
      <c r="SIL1" s="1057"/>
      <c r="SIM1" s="1057"/>
      <c r="SIN1" s="1057"/>
      <c r="SIO1" s="1057"/>
      <c r="SIP1" s="1057"/>
      <c r="SIQ1" s="1057"/>
      <c r="SIR1" s="1057"/>
      <c r="SIS1" s="1057"/>
      <c r="SIT1" s="1057"/>
      <c r="SIU1" s="1057"/>
      <c r="SIV1" s="1057"/>
      <c r="SIW1" s="1057"/>
      <c r="SIX1" s="1057"/>
      <c r="SIY1" s="1057"/>
      <c r="SIZ1" s="1057"/>
      <c r="SJA1" s="1057"/>
      <c r="SJB1" s="1057"/>
      <c r="SJC1" s="1057"/>
      <c r="SJD1" s="1057"/>
      <c r="SJE1" s="1057"/>
      <c r="SJF1" s="1057"/>
      <c r="SJG1" s="1057"/>
      <c r="SJH1" s="1057"/>
      <c r="SJI1" s="1057"/>
      <c r="SJJ1" s="1057"/>
      <c r="SJK1" s="1057"/>
      <c r="SJL1" s="1057"/>
      <c r="SJM1" s="1057"/>
      <c r="SJN1" s="1057"/>
      <c r="SJO1" s="1057"/>
      <c r="SJP1" s="1057"/>
      <c r="SJQ1" s="1057"/>
      <c r="SJR1" s="1057"/>
      <c r="SJS1" s="1057"/>
      <c r="SJT1" s="1057"/>
      <c r="SJU1" s="1057"/>
      <c r="SJV1" s="1057"/>
      <c r="SJW1" s="1057"/>
      <c r="SJX1" s="1057"/>
      <c r="SJY1" s="1057"/>
      <c r="SJZ1" s="1057"/>
      <c r="SKA1" s="1057"/>
      <c r="SKB1" s="1057"/>
      <c r="SKC1" s="1057"/>
      <c r="SKD1" s="1057"/>
      <c r="SKE1" s="1057"/>
      <c r="SKF1" s="1057"/>
      <c r="SKG1" s="1057"/>
      <c r="SKH1" s="1057"/>
      <c r="SKI1" s="1057"/>
      <c r="SKJ1" s="1057"/>
      <c r="SKK1" s="1057"/>
      <c r="SKL1" s="1057"/>
      <c r="SKM1" s="1057"/>
      <c r="SKN1" s="1057"/>
      <c r="SKO1" s="1057"/>
      <c r="SKP1" s="1057"/>
      <c r="SKQ1" s="1057"/>
      <c r="SKR1" s="1057"/>
      <c r="SKS1" s="1057"/>
      <c r="SKT1" s="1057"/>
      <c r="SKU1" s="1057"/>
      <c r="SKV1" s="1057"/>
      <c r="SKW1" s="1057"/>
      <c r="SKX1" s="1057"/>
      <c r="SKY1" s="1057"/>
      <c r="SKZ1" s="1057"/>
      <c r="SLA1" s="1057"/>
      <c r="SLB1" s="1057"/>
      <c r="SLC1" s="1057"/>
      <c r="SLD1" s="1057"/>
      <c r="SLE1" s="1057"/>
      <c r="SLF1" s="1057"/>
      <c r="SLG1" s="1057"/>
      <c r="SLH1" s="1057"/>
      <c r="SLI1" s="1057"/>
      <c r="SLJ1" s="1057"/>
      <c r="SLK1" s="1057"/>
      <c r="SLL1" s="1057"/>
      <c r="SLM1" s="1057"/>
      <c r="SLN1" s="1057"/>
      <c r="SLO1" s="1057"/>
      <c r="SLP1" s="1057"/>
      <c r="SLQ1" s="1057"/>
      <c r="SLR1" s="1057"/>
      <c r="SLS1" s="1057"/>
      <c r="SLT1" s="1057"/>
      <c r="SLU1" s="1057"/>
      <c r="SLV1" s="1057"/>
      <c r="SLW1" s="1057"/>
      <c r="SLX1" s="1057"/>
      <c r="SLY1" s="1057"/>
      <c r="SLZ1" s="1057"/>
      <c r="SMA1" s="1057"/>
      <c r="SMB1" s="1057"/>
      <c r="SMC1" s="1057"/>
      <c r="SMD1" s="1057"/>
      <c r="SME1" s="1057"/>
      <c r="SMF1" s="1057"/>
      <c r="SMG1" s="1057"/>
      <c r="SMH1" s="1057"/>
      <c r="SMI1" s="1057"/>
      <c r="SMJ1" s="1057"/>
      <c r="SMK1" s="1057"/>
      <c r="SML1" s="1057"/>
      <c r="SMM1" s="1057"/>
      <c r="SMN1" s="1057"/>
      <c r="SMO1" s="1057"/>
      <c r="SMP1" s="1057"/>
      <c r="SMQ1" s="1057"/>
      <c r="SMR1" s="1057"/>
      <c r="SMS1" s="1057"/>
      <c r="SMT1" s="1057"/>
      <c r="SMU1" s="1057"/>
      <c r="SMV1" s="1057"/>
      <c r="SMW1" s="1057"/>
      <c r="SMX1" s="1057"/>
      <c r="SMY1" s="1057"/>
      <c r="SMZ1" s="1057"/>
      <c r="SNA1" s="1057"/>
      <c r="SNB1" s="1057"/>
      <c r="SNC1" s="1057"/>
      <c r="SND1" s="1057"/>
      <c r="SNE1" s="1057"/>
      <c r="SNF1" s="1057"/>
      <c r="SNG1" s="1057"/>
      <c r="SNH1" s="1057"/>
      <c r="SNI1" s="1057"/>
      <c r="SNJ1" s="1057"/>
      <c r="SNK1" s="1057"/>
      <c r="SNL1" s="1057"/>
      <c r="SNM1" s="1057"/>
      <c r="SNN1" s="1057"/>
      <c r="SNO1" s="1057"/>
      <c r="SNP1" s="1057"/>
      <c r="SNQ1" s="1057"/>
      <c r="SNR1" s="1057"/>
      <c r="SNS1" s="1057"/>
      <c r="SNT1" s="1057"/>
      <c r="SNU1" s="1057"/>
      <c r="SNV1" s="1057"/>
      <c r="SNW1" s="1057"/>
      <c r="SNX1" s="1057"/>
      <c r="SNY1" s="1057"/>
      <c r="SNZ1" s="1057"/>
      <c r="SOA1" s="1057"/>
      <c r="SOB1" s="1057"/>
      <c r="SOC1" s="1057"/>
      <c r="SOD1" s="1057"/>
      <c r="SOE1" s="1057"/>
      <c r="SOF1" s="1057"/>
      <c r="SOG1" s="1057"/>
      <c r="SOH1" s="1057"/>
      <c r="SOI1" s="1057"/>
      <c r="SOJ1" s="1057"/>
      <c r="SOK1" s="1057"/>
      <c r="SOL1" s="1057"/>
      <c r="SOM1" s="1057"/>
      <c r="SON1" s="1057"/>
      <c r="SOO1" s="1057"/>
      <c r="SOP1" s="1057"/>
      <c r="SOQ1" s="1057"/>
      <c r="SOR1" s="1057"/>
      <c r="SOS1" s="1057"/>
      <c r="SOT1" s="1057"/>
      <c r="SOU1" s="1057"/>
      <c r="SOV1" s="1057"/>
      <c r="SOW1" s="1057"/>
      <c r="SOX1" s="1057"/>
      <c r="SOY1" s="1057"/>
      <c r="SOZ1" s="1057"/>
      <c r="SPA1" s="1057"/>
      <c r="SPB1" s="1057"/>
      <c r="SPC1" s="1057"/>
      <c r="SPD1" s="1057"/>
      <c r="SPE1" s="1057"/>
      <c r="SPF1" s="1057"/>
      <c r="SPG1" s="1057"/>
      <c r="SPH1" s="1057"/>
      <c r="SPI1" s="1057"/>
      <c r="SPJ1" s="1057"/>
      <c r="SPK1" s="1057"/>
      <c r="SPL1" s="1057"/>
      <c r="SPM1" s="1057"/>
      <c r="SPN1" s="1057"/>
      <c r="SPO1" s="1057"/>
      <c r="SPP1" s="1057"/>
      <c r="SPQ1" s="1057"/>
      <c r="SPR1" s="1057"/>
      <c r="SPS1" s="1057"/>
      <c r="SPT1" s="1057"/>
      <c r="SPU1" s="1057"/>
      <c r="SPV1" s="1057"/>
      <c r="SPW1" s="1057"/>
      <c r="SPX1" s="1057"/>
      <c r="SPY1" s="1057"/>
      <c r="SPZ1" s="1057"/>
      <c r="SQA1" s="1057"/>
      <c r="SQB1" s="1057"/>
      <c r="SQC1" s="1057"/>
      <c r="SQD1" s="1057"/>
      <c r="SQE1" s="1057"/>
      <c r="SQF1" s="1057"/>
      <c r="SQG1" s="1057"/>
      <c r="SQH1" s="1057"/>
      <c r="SQI1" s="1057"/>
      <c r="SQJ1" s="1057"/>
      <c r="SQK1" s="1057"/>
      <c r="SQL1" s="1057"/>
      <c r="SQM1" s="1057"/>
      <c r="SQN1" s="1057"/>
      <c r="SQO1" s="1057"/>
      <c r="SQP1" s="1057"/>
      <c r="SQQ1" s="1057"/>
      <c r="SQR1" s="1057"/>
      <c r="SQS1" s="1057"/>
      <c r="SQT1" s="1057"/>
      <c r="SQU1" s="1057"/>
      <c r="SQV1" s="1057"/>
      <c r="SQW1" s="1057"/>
      <c r="SQX1" s="1057"/>
      <c r="SQY1" s="1057"/>
      <c r="SQZ1" s="1057"/>
      <c r="SRA1" s="1057"/>
      <c r="SRB1" s="1057"/>
      <c r="SRC1" s="1057"/>
      <c r="SRD1" s="1057"/>
      <c r="SRE1" s="1057"/>
      <c r="SRF1" s="1057"/>
      <c r="SRG1" s="1057"/>
      <c r="SRH1" s="1057"/>
      <c r="SRI1" s="1057"/>
      <c r="SRJ1" s="1057"/>
      <c r="SRK1" s="1057"/>
      <c r="SRL1" s="1057"/>
      <c r="SRM1" s="1057"/>
      <c r="SRN1" s="1057"/>
      <c r="SRO1" s="1057"/>
      <c r="SRP1" s="1057"/>
      <c r="SRQ1" s="1057"/>
      <c r="SRR1" s="1057"/>
      <c r="SRS1" s="1057"/>
      <c r="SRT1" s="1057"/>
      <c r="SRU1" s="1057"/>
      <c r="SRV1" s="1057"/>
      <c r="SRW1" s="1057"/>
      <c r="SRX1" s="1057"/>
      <c r="SRY1" s="1057"/>
      <c r="SRZ1" s="1057"/>
      <c r="SSA1" s="1057"/>
      <c r="SSB1" s="1057"/>
      <c r="SSC1" s="1057"/>
      <c r="SSD1" s="1057"/>
      <c r="SSE1" s="1057"/>
      <c r="SSF1" s="1057"/>
      <c r="SSG1" s="1057"/>
      <c r="SSH1" s="1057"/>
      <c r="SSI1" s="1057"/>
      <c r="SSJ1" s="1057"/>
      <c r="SSK1" s="1057"/>
      <c r="SSL1" s="1057"/>
      <c r="SSM1" s="1057"/>
      <c r="SSN1" s="1057"/>
      <c r="SSO1" s="1057"/>
      <c r="SSP1" s="1057"/>
      <c r="SSQ1" s="1057"/>
      <c r="SSR1" s="1057"/>
      <c r="SSS1" s="1057"/>
      <c r="SST1" s="1057"/>
      <c r="SSU1" s="1057"/>
      <c r="SSV1" s="1057"/>
      <c r="SSW1" s="1057"/>
      <c r="SSX1" s="1057"/>
      <c r="SSY1" s="1057"/>
      <c r="SSZ1" s="1057"/>
      <c r="STA1" s="1057"/>
      <c r="STB1" s="1057"/>
      <c r="STC1" s="1057"/>
      <c r="STD1" s="1057"/>
      <c r="STE1" s="1057"/>
      <c r="STF1" s="1057"/>
      <c r="STG1" s="1057"/>
      <c r="STH1" s="1057"/>
      <c r="STI1" s="1057"/>
      <c r="STJ1" s="1057"/>
      <c r="STK1" s="1057"/>
      <c r="STL1" s="1057"/>
      <c r="STM1" s="1057"/>
      <c r="STN1" s="1057"/>
      <c r="STO1" s="1057"/>
      <c r="STP1" s="1057"/>
      <c r="STQ1" s="1057"/>
      <c r="STR1" s="1057"/>
      <c r="STS1" s="1057"/>
      <c r="STT1" s="1057"/>
      <c r="STU1" s="1057"/>
      <c r="STV1" s="1057"/>
      <c r="STW1" s="1057"/>
      <c r="STX1" s="1057"/>
      <c r="STY1" s="1057"/>
      <c r="STZ1" s="1057"/>
      <c r="SUA1" s="1057"/>
      <c r="SUB1" s="1057"/>
      <c r="SUC1" s="1057"/>
      <c r="SUD1" s="1057"/>
      <c r="SUE1" s="1057"/>
      <c r="SUF1" s="1057"/>
      <c r="SUG1" s="1057"/>
      <c r="SUH1" s="1057"/>
      <c r="SUI1" s="1057"/>
      <c r="SUJ1" s="1057"/>
      <c r="SUK1" s="1057"/>
      <c r="SUL1" s="1057"/>
      <c r="SUM1" s="1057"/>
      <c r="SUN1" s="1057"/>
      <c r="SUO1" s="1057"/>
      <c r="SUP1" s="1057"/>
      <c r="SUQ1" s="1057"/>
      <c r="SUR1" s="1057"/>
      <c r="SUS1" s="1057"/>
      <c r="SUT1" s="1057"/>
      <c r="SUU1" s="1057"/>
      <c r="SUV1" s="1057"/>
      <c r="SUW1" s="1057"/>
      <c r="SUX1" s="1057"/>
      <c r="SUY1" s="1057"/>
      <c r="SUZ1" s="1057"/>
      <c r="SVA1" s="1057"/>
      <c r="SVB1" s="1057"/>
      <c r="SVC1" s="1057"/>
      <c r="SVD1" s="1057"/>
      <c r="SVE1" s="1057"/>
      <c r="SVF1" s="1057"/>
      <c r="SVG1" s="1057"/>
      <c r="SVH1" s="1057"/>
      <c r="SVI1" s="1057"/>
      <c r="SVJ1" s="1057"/>
      <c r="SVK1" s="1057"/>
      <c r="SVL1" s="1057"/>
      <c r="SVM1" s="1057"/>
      <c r="SVN1" s="1057"/>
      <c r="SVO1" s="1057"/>
      <c r="SVP1" s="1057"/>
      <c r="SVQ1" s="1057"/>
      <c r="SVR1" s="1057"/>
      <c r="SVS1" s="1057"/>
      <c r="SVT1" s="1057"/>
      <c r="SVU1" s="1057"/>
      <c r="SVV1" s="1057"/>
      <c r="SVW1" s="1057"/>
      <c r="SVX1" s="1057"/>
      <c r="SVY1" s="1057"/>
      <c r="SVZ1" s="1057"/>
      <c r="SWA1" s="1057"/>
      <c r="SWB1" s="1057"/>
      <c r="SWC1" s="1057"/>
      <c r="SWD1" s="1057"/>
      <c r="SWE1" s="1057"/>
      <c r="SWF1" s="1057"/>
      <c r="SWG1" s="1057"/>
      <c r="SWH1" s="1057"/>
      <c r="SWI1" s="1057"/>
      <c r="SWJ1" s="1057"/>
      <c r="SWK1" s="1057"/>
      <c r="SWL1" s="1057"/>
      <c r="SWM1" s="1057"/>
      <c r="SWN1" s="1057"/>
      <c r="SWO1" s="1057"/>
      <c r="SWP1" s="1057"/>
      <c r="SWQ1" s="1057"/>
      <c r="SWR1" s="1057"/>
      <c r="SWS1" s="1057"/>
      <c r="SWT1" s="1057"/>
      <c r="SWU1" s="1057"/>
      <c r="SWV1" s="1057"/>
      <c r="SWW1" s="1057"/>
      <c r="SWX1" s="1057"/>
      <c r="SWY1" s="1057"/>
      <c r="SWZ1" s="1057"/>
      <c r="SXA1" s="1057"/>
      <c r="SXB1" s="1057"/>
      <c r="SXC1" s="1057"/>
      <c r="SXD1" s="1057"/>
      <c r="SXE1" s="1057"/>
      <c r="SXF1" s="1057"/>
      <c r="SXG1" s="1057"/>
      <c r="SXH1" s="1057"/>
      <c r="SXI1" s="1057"/>
      <c r="SXJ1" s="1057"/>
      <c r="SXK1" s="1057"/>
      <c r="SXL1" s="1057"/>
      <c r="SXM1" s="1057"/>
      <c r="SXN1" s="1057"/>
      <c r="SXO1" s="1057"/>
      <c r="SXP1" s="1057"/>
      <c r="SXQ1" s="1057"/>
      <c r="SXR1" s="1057"/>
      <c r="SXS1" s="1057"/>
      <c r="SXT1" s="1057"/>
      <c r="SXU1" s="1057"/>
      <c r="SXV1" s="1057"/>
      <c r="SXW1" s="1057"/>
      <c r="SXX1" s="1057"/>
      <c r="SXY1" s="1057"/>
      <c r="SXZ1" s="1057"/>
      <c r="SYA1" s="1057"/>
      <c r="SYB1" s="1057"/>
      <c r="SYC1" s="1057"/>
      <c r="SYD1" s="1057"/>
      <c r="SYE1" s="1057"/>
      <c r="SYF1" s="1057"/>
      <c r="SYG1" s="1057"/>
      <c r="SYH1" s="1057"/>
      <c r="SYI1" s="1057"/>
      <c r="SYJ1" s="1057"/>
      <c r="SYK1" s="1057"/>
      <c r="SYL1" s="1057"/>
      <c r="SYM1" s="1057"/>
      <c r="SYN1" s="1057"/>
      <c r="SYO1" s="1057"/>
      <c r="SYP1" s="1057"/>
      <c r="SYQ1" s="1057"/>
      <c r="SYR1" s="1057"/>
      <c r="SYS1" s="1057"/>
      <c r="SYT1" s="1057"/>
      <c r="SYU1" s="1057"/>
      <c r="SYV1" s="1057"/>
      <c r="SYW1" s="1057"/>
      <c r="SYX1" s="1057"/>
      <c r="SYY1" s="1057"/>
      <c r="SYZ1" s="1057"/>
      <c r="SZA1" s="1057"/>
      <c r="SZB1" s="1057"/>
      <c r="SZC1" s="1057"/>
      <c r="SZD1" s="1057"/>
      <c r="SZE1" s="1057"/>
      <c r="SZF1" s="1057"/>
      <c r="SZG1" s="1057"/>
      <c r="SZH1" s="1057"/>
      <c r="SZI1" s="1057"/>
      <c r="SZJ1" s="1057"/>
      <c r="SZK1" s="1057"/>
      <c r="SZL1" s="1057"/>
      <c r="SZM1" s="1057"/>
      <c r="SZN1" s="1057"/>
      <c r="SZO1" s="1057"/>
      <c r="SZP1" s="1057"/>
      <c r="SZQ1" s="1057"/>
      <c r="SZR1" s="1057"/>
      <c r="SZS1" s="1057"/>
      <c r="SZT1" s="1057"/>
      <c r="SZU1" s="1057"/>
      <c r="SZV1" s="1057"/>
      <c r="SZW1" s="1057"/>
      <c r="SZX1" s="1057"/>
      <c r="SZY1" s="1057"/>
      <c r="SZZ1" s="1057"/>
      <c r="TAA1" s="1057"/>
      <c r="TAB1" s="1057"/>
      <c r="TAC1" s="1057"/>
      <c r="TAD1" s="1057"/>
      <c r="TAE1" s="1057"/>
      <c r="TAF1" s="1057"/>
      <c r="TAG1" s="1057"/>
      <c r="TAH1" s="1057"/>
      <c r="TAI1" s="1057"/>
      <c r="TAJ1" s="1057"/>
      <c r="TAK1" s="1057"/>
      <c r="TAL1" s="1057"/>
      <c r="TAM1" s="1057"/>
      <c r="TAN1" s="1057"/>
      <c r="TAO1" s="1057"/>
      <c r="TAP1" s="1057"/>
      <c r="TAQ1" s="1057"/>
      <c r="TAR1" s="1057"/>
      <c r="TAS1" s="1057"/>
      <c r="TAT1" s="1057"/>
      <c r="TAU1" s="1057"/>
      <c r="TAV1" s="1057"/>
      <c r="TAW1" s="1057"/>
      <c r="TAX1" s="1057"/>
      <c r="TAY1" s="1057"/>
      <c r="TAZ1" s="1057"/>
      <c r="TBA1" s="1057"/>
      <c r="TBB1" s="1057"/>
      <c r="TBC1" s="1057"/>
      <c r="TBD1" s="1057"/>
      <c r="TBE1" s="1057"/>
      <c r="TBF1" s="1057"/>
      <c r="TBG1" s="1057"/>
      <c r="TBH1" s="1057"/>
      <c r="TBI1" s="1057"/>
      <c r="TBJ1" s="1057"/>
      <c r="TBK1" s="1057"/>
      <c r="TBL1" s="1057"/>
      <c r="TBM1" s="1057"/>
      <c r="TBN1" s="1057"/>
      <c r="TBO1" s="1057"/>
      <c r="TBP1" s="1057"/>
      <c r="TBQ1" s="1057"/>
      <c r="TBR1" s="1057"/>
      <c r="TBS1" s="1057"/>
      <c r="TBT1" s="1057"/>
      <c r="TBU1" s="1057"/>
      <c r="TBV1" s="1057"/>
      <c r="TBW1" s="1057"/>
      <c r="TBX1" s="1057"/>
      <c r="TBY1" s="1057"/>
      <c r="TBZ1" s="1057"/>
      <c r="TCA1" s="1057"/>
      <c r="TCB1" s="1057"/>
      <c r="TCC1" s="1057"/>
      <c r="TCD1" s="1057"/>
      <c r="TCE1" s="1057"/>
      <c r="TCF1" s="1057"/>
      <c r="TCG1" s="1057"/>
      <c r="TCH1" s="1057"/>
      <c r="TCI1" s="1057"/>
      <c r="TCJ1" s="1057"/>
      <c r="TCK1" s="1057"/>
      <c r="TCL1" s="1057"/>
      <c r="TCM1" s="1057"/>
      <c r="TCN1" s="1057"/>
      <c r="TCO1" s="1057"/>
      <c r="TCP1" s="1057"/>
      <c r="TCQ1" s="1057"/>
      <c r="TCR1" s="1057"/>
      <c r="TCS1" s="1057"/>
      <c r="TCT1" s="1057"/>
      <c r="TCU1" s="1057"/>
      <c r="TCV1" s="1057"/>
      <c r="TCW1" s="1057"/>
      <c r="TCX1" s="1057"/>
      <c r="TCY1" s="1057"/>
      <c r="TCZ1" s="1057"/>
      <c r="TDA1" s="1057"/>
      <c r="TDB1" s="1057"/>
      <c r="TDC1" s="1057"/>
      <c r="TDD1" s="1057"/>
      <c r="TDE1" s="1057"/>
      <c r="TDF1" s="1057"/>
      <c r="TDG1" s="1057"/>
      <c r="TDH1" s="1057"/>
      <c r="TDI1" s="1057"/>
      <c r="TDJ1" s="1057"/>
      <c r="TDK1" s="1057"/>
      <c r="TDL1" s="1057"/>
      <c r="TDM1" s="1057"/>
      <c r="TDN1" s="1057"/>
      <c r="TDO1" s="1057"/>
      <c r="TDP1" s="1057"/>
      <c r="TDQ1" s="1057"/>
      <c r="TDR1" s="1057"/>
      <c r="TDS1" s="1057"/>
      <c r="TDT1" s="1057"/>
      <c r="TDU1" s="1057"/>
      <c r="TDV1" s="1057"/>
      <c r="TDW1" s="1057"/>
      <c r="TDX1" s="1057"/>
      <c r="TDY1" s="1057"/>
      <c r="TDZ1" s="1057"/>
      <c r="TEA1" s="1057"/>
      <c r="TEB1" s="1057"/>
      <c r="TEC1" s="1057"/>
      <c r="TED1" s="1057"/>
      <c r="TEE1" s="1057"/>
      <c r="TEF1" s="1057"/>
      <c r="TEG1" s="1057"/>
      <c r="TEH1" s="1057"/>
      <c r="TEI1" s="1057"/>
      <c r="TEJ1" s="1057"/>
      <c r="TEK1" s="1057"/>
      <c r="TEL1" s="1057"/>
      <c r="TEM1" s="1057"/>
      <c r="TEN1" s="1057"/>
      <c r="TEO1" s="1057"/>
      <c r="TEP1" s="1057"/>
      <c r="TEQ1" s="1057"/>
      <c r="TER1" s="1057"/>
      <c r="TES1" s="1057"/>
      <c r="TET1" s="1057"/>
      <c r="TEU1" s="1057"/>
      <c r="TEV1" s="1057"/>
      <c r="TEW1" s="1057"/>
      <c r="TEX1" s="1057"/>
      <c r="TEY1" s="1057"/>
      <c r="TEZ1" s="1057"/>
      <c r="TFA1" s="1057"/>
      <c r="TFB1" s="1057"/>
      <c r="TFC1" s="1057"/>
      <c r="TFD1" s="1057"/>
      <c r="TFE1" s="1057"/>
      <c r="TFF1" s="1057"/>
      <c r="TFG1" s="1057"/>
      <c r="TFH1" s="1057"/>
      <c r="TFI1" s="1057"/>
      <c r="TFJ1" s="1057"/>
      <c r="TFK1" s="1057"/>
      <c r="TFL1" s="1057"/>
      <c r="TFM1" s="1057"/>
      <c r="TFN1" s="1057"/>
      <c r="TFO1" s="1057"/>
      <c r="TFP1" s="1057"/>
      <c r="TFQ1" s="1057"/>
      <c r="TFR1" s="1057"/>
      <c r="TFS1" s="1057"/>
      <c r="TFT1" s="1057"/>
      <c r="TFU1" s="1057"/>
      <c r="TFV1" s="1057"/>
      <c r="TFW1" s="1057"/>
      <c r="TFX1" s="1057"/>
      <c r="TFY1" s="1057"/>
      <c r="TFZ1" s="1057"/>
      <c r="TGA1" s="1057"/>
      <c r="TGB1" s="1057"/>
      <c r="TGC1" s="1057"/>
      <c r="TGD1" s="1057"/>
      <c r="TGE1" s="1057"/>
      <c r="TGF1" s="1057"/>
      <c r="TGG1" s="1057"/>
      <c r="TGH1" s="1057"/>
      <c r="TGI1" s="1057"/>
      <c r="TGJ1" s="1057"/>
      <c r="TGK1" s="1057"/>
      <c r="TGL1" s="1057"/>
      <c r="TGM1" s="1057"/>
      <c r="TGN1" s="1057"/>
      <c r="TGO1" s="1057"/>
      <c r="TGP1" s="1057"/>
      <c r="TGQ1" s="1057"/>
      <c r="TGR1" s="1057"/>
      <c r="TGS1" s="1057"/>
      <c r="TGT1" s="1057"/>
      <c r="TGU1" s="1057"/>
      <c r="TGV1" s="1057"/>
      <c r="TGW1" s="1057"/>
      <c r="TGX1" s="1057"/>
      <c r="TGY1" s="1057"/>
      <c r="TGZ1" s="1057"/>
      <c r="THA1" s="1057"/>
      <c r="THB1" s="1057"/>
      <c r="THC1" s="1057"/>
      <c r="THD1" s="1057"/>
      <c r="THE1" s="1057"/>
      <c r="THF1" s="1057"/>
      <c r="THG1" s="1057"/>
      <c r="THH1" s="1057"/>
      <c r="THI1" s="1057"/>
      <c r="THJ1" s="1057"/>
      <c r="THK1" s="1057"/>
      <c r="THL1" s="1057"/>
      <c r="THM1" s="1057"/>
      <c r="THN1" s="1057"/>
      <c r="THO1" s="1057"/>
      <c r="THP1" s="1057"/>
      <c r="THQ1" s="1057"/>
      <c r="THR1" s="1057"/>
      <c r="THS1" s="1057"/>
      <c r="THT1" s="1057"/>
      <c r="THU1" s="1057"/>
      <c r="THV1" s="1057"/>
      <c r="THW1" s="1057"/>
      <c r="THX1" s="1057"/>
      <c r="THY1" s="1057"/>
      <c r="THZ1" s="1057"/>
      <c r="TIA1" s="1057"/>
      <c r="TIB1" s="1057"/>
      <c r="TIC1" s="1057"/>
      <c r="TID1" s="1057"/>
      <c r="TIE1" s="1057"/>
      <c r="TIF1" s="1057"/>
      <c r="TIG1" s="1057"/>
      <c r="TIH1" s="1057"/>
      <c r="TII1" s="1057"/>
      <c r="TIJ1" s="1057"/>
      <c r="TIK1" s="1057"/>
      <c r="TIL1" s="1057"/>
      <c r="TIM1" s="1057"/>
      <c r="TIN1" s="1057"/>
      <c r="TIO1" s="1057"/>
      <c r="TIP1" s="1057"/>
      <c r="TIQ1" s="1057"/>
      <c r="TIR1" s="1057"/>
      <c r="TIS1" s="1057"/>
      <c r="TIT1" s="1057"/>
      <c r="TIU1" s="1057"/>
      <c r="TIV1" s="1057"/>
      <c r="TIW1" s="1057"/>
      <c r="TIX1" s="1057"/>
      <c r="TIY1" s="1057"/>
      <c r="TIZ1" s="1057"/>
      <c r="TJA1" s="1057"/>
      <c r="TJB1" s="1057"/>
      <c r="TJC1" s="1057"/>
      <c r="TJD1" s="1057"/>
      <c r="TJE1" s="1057"/>
      <c r="TJF1" s="1057"/>
      <c r="TJG1" s="1057"/>
      <c r="TJH1" s="1057"/>
      <c r="TJI1" s="1057"/>
      <c r="TJJ1" s="1057"/>
      <c r="TJK1" s="1057"/>
      <c r="TJL1" s="1057"/>
      <c r="TJM1" s="1057"/>
      <c r="TJN1" s="1057"/>
      <c r="TJO1" s="1057"/>
      <c r="TJP1" s="1057"/>
      <c r="TJQ1" s="1057"/>
      <c r="TJR1" s="1057"/>
      <c r="TJS1" s="1057"/>
      <c r="TJT1" s="1057"/>
      <c r="TJU1" s="1057"/>
      <c r="TJV1" s="1057"/>
      <c r="TJW1" s="1057"/>
      <c r="TJX1" s="1057"/>
      <c r="TJY1" s="1057"/>
      <c r="TJZ1" s="1057"/>
      <c r="TKA1" s="1057"/>
      <c r="TKB1" s="1057"/>
      <c r="TKC1" s="1057"/>
      <c r="TKD1" s="1057"/>
      <c r="TKE1" s="1057"/>
      <c r="TKF1" s="1057"/>
      <c r="TKG1" s="1057"/>
      <c r="TKH1" s="1057"/>
      <c r="TKI1" s="1057"/>
      <c r="TKJ1" s="1057"/>
      <c r="TKK1" s="1057"/>
      <c r="TKL1" s="1057"/>
      <c r="TKM1" s="1057"/>
      <c r="TKN1" s="1057"/>
      <c r="TKO1" s="1057"/>
      <c r="TKP1" s="1057"/>
      <c r="TKQ1" s="1057"/>
      <c r="TKR1" s="1057"/>
      <c r="TKS1" s="1057"/>
      <c r="TKT1" s="1057"/>
      <c r="TKU1" s="1057"/>
      <c r="TKV1" s="1057"/>
      <c r="TKW1" s="1057"/>
      <c r="TKX1" s="1057"/>
      <c r="TKY1" s="1057"/>
      <c r="TKZ1" s="1057"/>
      <c r="TLA1" s="1057"/>
      <c r="TLB1" s="1057"/>
      <c r="TLC1" s="1057"/>
      <c r="TLD1" s="1057"/>
      <c r="TLE1" s="1057"/>
      <c r="TLF1" s="1057"/>
      <c r="TLG1" s="1057"/>
      <c r="TLH1" s="1057"/>
      <c r="TLI1" s="1057"/>
      <c r="TLJ1" s="1057"/>
      <c r="TLK1" s="1057"/>
      <c r="TLL1" s="1057"/>
      <c r="TLM1" s="1057"/>
      <c r="TLN1" s="1057"/>
      <c r="TLO1" s="1057"/>
      <c r="TLP1" s="1057"/>
      <c r="TLQ1" s="1057"/>
      <c r="TLR1" s="1057"/>
      <c r="TLS1" s="1057"/>
      <c r="TLT1" s="1057"/>
      <c r="TLU1" s="1057"/>
      <c r="TLV1" s="1057"/>
      <c r="TLW1" s="1057"/>
      <c r="TLX1" s="1057"/>
      <c r="TLY1" s="1057"/>
      <c r="TLZ1" s="1057"/>
      <c r="TMA1" s="1057"/>
      <c r="TMB1" s="1057"/>
      <c r="TMC1" s="1057"/>
      <c r="TMD1" s="1057"/>
      <c r="TME1" s="1057"/>
      <c r="TMF1" s="1057"/>
      <c r="TMG1" s="1057"/>
      <c r="TMH1" s="1057"/>
      <c r="TMI1" s="1057"/>
      <c r="TMJ1" s="1057"/>
      <c r="TMK1" s="1057"/>
      <c r="TML1" s="1057"/>
      <c r="TMM1" s="1057"/>
      <c r="TMN1" s="1057"/>
      <c r="TMO1" s="1057"/>
      <c r="TMP1" s="1057"/>
      <c r="TMQ1" s="1057"/>
      <c r="TMR1" s="1057"/>
      <c r="TMS1" s="1057"/>
      <c r="TMT1" s="1057"/>
      <c r="TMU1" s="1057"/>
      <c r="TMV1" s="1057"/>
      <c r="TMW1" s="1057"/>
      <c r="TMX1" s="1057"/>
      <c r="TMY1" s="1057"/>
      <c r="TMZ1" s="1057"/>
      <c r="TNA1" s="1057"/>
      <c r="TNB1" s="1057"/>
      <c r="TNC1" s="1057"/>
      <c r="TND1" s="1057"/>
      <c r="TNE1" s="1057"/>
      <c r="TNF1" s="1057"/>
      <c r="TNG1" s="1057"/>
      <c r="TNH1" s="1057"/>
      <c r="TNI1" s="1057"/>
      <c r="TNJ1" s="1057"/>
      <c r="TNK1" s="1057"/>
      <c r="TNL1" s="1057"/>
      <c r="TNM1" s="1057"/>
      <c r="TNN1" s="1057"/>
      <c r="TNO1" s="1057"/>
      <c r="TNP1" s="1057"/>
      <c r="TNQ1" s="1057"/>
      <c r="TNR1" s="1057"/>
      <c r="TNS1" s="1057"/>
      <c r="TNT1" s="1057"/>
      <c r="TNU1" s="1057"/>
      <c r="TNV1" s="1057"/>
      <c r="TNW1" s="1057"/>
      <c r="TNX1" s="1057"/>
      <c r="TNY1" s="1057"/>
      <c r="TNZ1" s="1057"/>
      <c r="TOA1" s="1057"/>
      <c r="TOB1" s="1057"/>
      <c r="TOC1" s="1057"/>
      <c r="TOD1" s="1057"/>
      <c r="TOE1" s="1057"/>
      <c r="TOF1" s="1057"/>
      <c r="TOG1" s="1057"/>
      <c r="TOH1" s="1057"/>
      <c r="TOI1" s="1057"/>
      <c r="TOJ1" s="1057"/>
      <c r="TOK1" s="1057"/>
      <c r="TOL1" s="1057"/>
      <c r="TOM1" s="1057"/>
      <c r="TON1" s="1057"/>
      <c r="TOO1" s="1057"/>
      <c r="TOP1" s="1057"/>
      <c r="TOQ1" s="1057"/>
      <c r="TOR1" s="1057"/>
      <c r="TOS1" s="1057"/>
      <c r="TOT1" s="1057"/>
      <c r="TOU1" s="1057"/>
      <c r="TOV1" s="1057"/>
      <c r="TOW1" s="1057"/>
      <c r="TOX1" s="1057"/>
      <c r="TOY1" s="1057"/>
      <c r="TOZ1" s="1057"/>
      <c r="TPA1" s="1057"/>
      <c r="TPB1" s="1057"/>
      <c r="TPC1" s="1057"/>
      <c r="TPD1" s="1057"/>
      <c r="TPE1" s="1057"/>
      <c r="TPF1" s="1057"/>
      <c r="TPG1" s="1057"/>
      <c r="TPH1" s="1057"/>
      <c r="TPI1" s="1057"/>
      <c r="TPJ1" s="1057"/>
      <c r="TPK1" s="1057"/>
      <c r="TPL1" s="1057"/>
      <c r="TPM1" s="1057"/>
      <c r="TPN1" s="1057"/>
      <c r="TPO1" s="1057"/>
      <c r="TPP1" s="1057"/>
      <c r="TPQ1" s="1057"/>
      <c r="TPR1" s="1057"/>
      <c r="TPS1" s="1057"/>
      <c r="TPT1" s="1057"/>
      <c r="TPU1" s="1057"/>
      <c r="TPV1" s="1057"/>
      <c r="TPW1" s="1057"/>
      <c r="TPX1" s="1057"/>
      <c r="TPY1" s="1057"/>
      <c r="TPZ1" s="1057"/>
      <c r="TQA1" s="1057"/>
      <c r="TQB1" s="1057"/>
      <c r="TQC1" s="1057"/>
      <c r="TQD1" s="1057"/>
      <c r="TQE1" s="1057"/>
      <c r="TQF1" s="1057"/>
      <c r="TQG1" s="1057"/>
      <c r="TQH1" s="1057"/>
      <c r="TQI1" s="1057"/>
      <c r="TQJ1" s="1057"/>
      <c r="TQK1" s="1057"/>
      <c r="TQL1" s="1057"/>
      <c r="TQM1" s="1057"/>
      <c r="TQN1" s="1057"/>
      <c r="TQO1" s="1057"/>
      <c r="TQP1" s="1057"/>
      <c r="TQQ1" s="1057"/>
      <c r="TQR1" s="1057"/>
      <c r="TQS1" s="1057"/>
      <c r="TQT1" s="1057"/>
      <c r="TQU1" s="1057"/>
      <c r="TQV1" s="1057"/>
      <c r="TQW1" s="1057"/>
      <c r="TQX1" s="1057"/>
      <c r="TQY1" s="1057"/>
      <c r="TQZ1" s="1057"/>
      <c r="TRA1" s="1057"/>
      <c r="TRB1" s="1057"/>
      <c r="TRC1" s="1057"/>
      <c r="TRD1" s="1057"/>
      <c r="TRE1" s="1057"/>
      <c r="TRF1" s="1057"/>
      <c r="TRG1" s="1057"/>
      <c r="TRH1" s="1057"/>
      <c r="TRI1" s="1057"/>
      <c r="TRJ1" s="1057"/>
      <c r="TRK1" s="1057"/>
      <c r="TRL1" s="1057"/>
      <c r="TRM1" s="1057"/>
      <c r="TRN1" s="1057"/>
      <c r="TRO1" s="1057"/>
      <c r="TRP1" s="1057"/>
      <c r="TRQ1" s="1057"/>
      <c r="TRR1" s="1057"/>
      <c r="TRS1" s="1057"/>
      <c r="TRT1" s="1057"/>
      <c r="TRU1" s="1057"/>
      <c r="TRV1" s="1057"/>
      <c r="TRW1" s="1057"/>
      <c r="TRX1" s="1057"/>
      <c r="TRY1" s="1057"/>
      <c r="TRZ1" s="1057"/>
      <c r="TSA1" s="1057"/>
      <c r="TSB1" s="1057"/>
      <c r="TSC1" s="1057"/>
      <c r="TSD1" s="1057"/>
      <c r="TSE1" s="1057"/>
      <c r="TSF1" s="1057"/>
      <c r="TSG1" s="1057"/>
      <c r="TSH1" s="1057"/>
      <c r="TSI1" s="1057"/>
      <c r="TSJ1" s="1057"/>
      <c r="TSK1" s="1057"/>
      <c r="TSL1" s="1057"/>
      <c r="TSM1" s="1057"/>
      <c r="TSN1" s="1057"/>
      <c r="TSO1" s="1057"/>
      <c r="TSP1" s="1057"/>
      <c r="TSQ1" s="1057"/>
      <c r="TSR1" s="1057"/>
      <c r="TSS1" s="1057"/>
      <c r="TST1" s="1057"/>
      <c r="TSU1" s="1057"/>
      <c r="TSV1" s="1057"/>
      <c r="TSW1" s="1057"/>
      <c r="TSX1" s="1057"/>
      <c r="TSY1" s="1057"/>
      <c r="TSZ1" s="1057"/>
      <c r="TTA1" s="1057"/>
      <c r="TTB1" s="1057"/>
      <c r="TTC1" s="1057"/>
      <c r="TTD1" s="1057"/>
      <c r="TTE1" s="1057"/>
      <c r="TTF1" s="1057"/>
      <c r="TTG1" s="1057"/>
      <c r="TTH1" s="1057"/>
      <c r="TTI1" s="1057"/>
      <c r="TTJ1" s="1057"/>
      <c r="TTK1" s="1057"/>
      <c r="TTL1" s="1057"/>
      <c r="TTM1" s="1057"/>
      <c r="TTN1" s="1057"/>
      <c r="TTO1" s="1057"/>
      <c r="TTP1" s="1057"/>
      <c r="TTQ1" s="1057"/>
      <c r="TTR1" s="1057"/>
      <c r="TTS1" s="1057"/>
      <c r="TTT1" s="1057"/>
      <c r="TTU1" s="1057"/>
      <c r="TTV1" s="1057"/>
      <c r="TTW1" s="1057"/>
      <c r="TTX1" s="1057"/>
      <c r="TTY1" s="1057"/>
      <c r="TTZ1" s="1057"/>
      <c r="TUA1" s="1057"/>
      <c r="TUB1" s="1057"/>
      <c r="TUC1" s="1057"/>
      <c r="TUD1" s="1057"/>
      <c r="TUE1" s="1057"/>
      <c r="TUF1" s="1057"/>
      <c r="TUG1" s="1057"/>
      <c r="TUH1" s="1057"/>
      <c r="TUI1" s="1057"/>
      <c r="TUJ1" s="1057"/>
      <c r="TUK1" s="1057"/>
      <c r="TUL1" s="1057"/>
      <c r="TUM1" s="1057"/>
      <c r="TUN1" s="1057"/>
      <c r="TUO1" s="1057"/>
      <c r="TUP1" s="1057"/>
      <c r="TUQ1" s="1057"/>
      <c r="TUR1" s="1057"/>
      <c r="TUS1" s="1057"/>
      <c r="TUT1" s="1057"/>
      <c r="TUU1" s="1057"/>
      <c r="TUV1" s="1057"/>
      <c r="TUW1" s="1057"/>
      <c r="TUX1" s="1057"/>
      <c r="TUY1" s="1057"/>
      <c r="TUZ1" s="1057"/>
      <c r="TVA1" s="1057"/>
      <c r="TVB1" s="1057"/>
      <c r="TVC1" s="1057"/>
      <c r="TVD1" s="1057"/>
      <c r="TVE1" s="1057"/>
      <c r="TVF1" s="1057"/>
      <c r="TVG1" s="1057"/>
      <c r="TVH1" s="1057"/>
      <c r="TVI1" s="1057"/>
      <c r="TVJ1" s="1057"/>
      <c r="TVK1" s="1057"/>
      <c r="TVL1" s="1057"/>
      <c r="TVM1" s="1057"/>
      <c r="TVN1" s="1057"/>
      <c r="TVO1" s="1057"/>
      <c r="TVP1" s="1057"/>
      <c r="TVQ1" s="1057"/>
      <c r="TVR1" s="1057"/>
      <c r="TVS1" s="1057"/>
      <c r="TVT1" s="1057"/>
      <c r="TVU1" s="1057"/>
      <c r="TVV1" s="1057"/>
      <c r="TVW1" s="1057"/>
      <c r="TVX1" s="1057"/>
      <c r="TVY1" s="1057"/>
      <c r="TVZ1" s="1057"/>
      <c r="TWA1" s="1057"/>
      <c r="TWB1" s="1057"/>
      <c r="TWC1" s="1057"/>
      <c r="TWD1" s="1057"/>
      <c r="TWE1" s="1057"/>
      <c r="TWF1" s="1057"/>
      <c r="TWG1" s="1057"/>
      <c r="TWH1" s="1057"/>
      <c r="TWI1" s="1057"/>
      <c r="TWJ1" s="1057"/>
      <c r="TWK1" s="1057"/>
      <c r="TWL1" s="1057"/>
      <c r="TWM1" s="1057"/>
      <c r="TWN1" s="1057"/>
      <c r="TWO1" s="1057"/>
      <c r="TWP1" s="1057"/>
      <c r="TWQ1" s="1057"/>
      <c r="TWR1" s="1057"/>
      <c r="TWS1" s="1057"/>
      <c r="TWT1" s="1057"/>
      <c r="TWU1" s="1057"/>
      <c r="TWV1" s="1057"/>
      <c r="TWW1" s="1057"/>
      <c r="TWX1" s="1057"/>
      <c r="TWY1" s="1057"/>
      <c r="TWZ1" s="1057"/>
      <c r="TXA1" s="1057"/>
      <c r="TXB1" s="1057"/>
      <c r="TXC1" s="1057"/>
      <c r="TXD1" s="1057"/>
      <c r="TXE1" s="1057"/>
      <c r="TXF1" s="1057"/>
      <c r="TXG1" s="1057"/>
      <c r="TXH1" s="1057"/>
      <c r="TXI1" s="1057"/>
      <c r="TXJ1" s="1057"/>
      <c r="TXK1" s="1057"/>
      <c r="TXL1" s="1057"/>
      <c r="TXM1" s="1057"/>
      <c r="TXN1" s="1057"/>
      <c r="TXO1" s="1057"/>
      <c r="TXP1" s="1057"/>
      <c r="TXQ1" s="1057"/>
      <c r="TXR1" s="1057"/>
      <c r="TXS1" s="1057"/>
      <c r="TXT1" s="1057"/>
      <c r="TXU1" s="1057"/>
      <c r="TXV1" s="1057"/>
      <c r="TXW1" s="1057"/>
      <c r="TXX1" s="1057"/>
      <c r="TXY1" s="1057"/>
      <c r="TXZ1" s="1057"/>
      <c r="TYA1" s="1057"/>
      <c r="TYB1" s="1057"/>
      <c r="TYC1" s="1057"/>
      <c r="TYD1" s="1057"/>
      <c r="TYE1" s="1057"/>
      <c r="TYF1" s="1057"/>
      <c r="TYG1" s="1057"/>
      <c r="TYH1" s="1057"/>
      <c r="TYI1" s="1057"/>
      <c r="TYJ1" s="1057"/>
      <c r="TYK1" s="1057"/>
      <c r="TYL1" s="1057"/>
      <c r="TYM1" s="1057"/>
      <c r="TYN1" s="1057"/>
      <c r="TYO1" s="1057"/>
      <c r="TYP1" s="1057"/>
      <c r="TYQ1" s="1057"/>
      <c r="TYR1" s="1057"/>
      <c r="TYS1" s="1057"/>
      <c r="TYT1" s="1057"/>
      <c r="TYU1" s="1057"/>
      <c r="TYV1" s="1057"/>
      <c r="TYW1" s="1057"/>
      <c r="TYX1" s="1057"/>
      <c r="TYY1" s="1057"/>
      <c r="TYZ1" s="1057"/>
      <c r="TZA1" s="1057"/>
      <c r="TZB1" s="1057"/>
      <c r="TZC1" s="1057"/>
      <c r="TZD1" s="1057"/>
      <c r="TZE1" s="1057"/>
      <c r="TZF1" s="1057"/>
      <c r="TZG1" s="1057"/>
      <c r="TZH1" s="1057"/>
      <c r="TZI1" s="1057"/>
      <c r="TZJ1" s="1057"/>
      <c r="TZK1" s="1057"/>
      <c r="TZL1" s="1057"/>
      <c r="TZM1" s="1057"/>
      <c r="TZN1" s="1057"/>
      <c r="TZO1" s="1057"/>
      <c r="TZP1" s="1057"/>
      <c r="TZQ1" s="1057"/>
      <c r="TZR1" s="1057"/>
      <c r="TZS1" s="1057"/>
      <c r="TZT1" s="1057"/>
      <c r="TZU1" s="1057"/>
      <c r="TZV1" s="1057"/>
      <c r="TZW1" s="1057"/>
      <c r="TZX1" s="1057"/>
      <c r="TZY1" s="1057"/>
      <c r="TZZ1" s="1057"/>
      <c r="UAA1" s="1057"/>
      <c r="UAB1" s="1057"/>
      <c r="UAC1" s="1057"/>
      <c r="UAD1" s="1057"/>
      <c r="UAE1" s="1057"/>
      <c r="UAF1" s="1057"/>
      <c r="UAG1" s="1057"/>
      <c r="UAH1" s="1057"/>
      <c r="UAI1" s="1057"/>
      <c r="UAJ1" s="1057"/>
      <c r="UAK1" s="1057"/>
      <c r="UAL1" s="1057"/>
      <c r="UAM1" s="1057"/>
      <c r="UAN1" s="1057"/>
      <c r="UAO1" s="1057"/>
      <c r="UAP1" s="1057"/>
      <c r="UAQ1" s="1057"/>
      <c r="UAR1" s="1057"/>
      <c r="UAS1" s="1057"/>
      <c r="UAT1" s="1057"/>
      <c r="UAU1" s="1057"/>
      <c r="UAV1" s="1057"/>
      <c r="UAW1" s="1057"/>
      <c r="UAX1" s="1057"/>
      <c r="UAY1" s="1057"/>
      <c r="UAZ1" s="1057"/>
      <c r="UBA1" s="1057"/>
      <c r="UBB1" s="1057"/>
      <c r="UBC1" s="1057"/>
      <c r="UBD1" s="1057"/>
      <c r="UBE1" s="1057"/>
      <c r="UBF1" s="1057"/>
      <c r="UBG1" s="1057"/>
      <c r="UBH1" s="1057"/>
      <c r="UBI1" s="1057"/>
      <c r="UBJ1" s="1057"/>
      <c r="UBK1" s="1057"/>
      <c r="UBL1" s="1057"/>
      <c r="UBM1" s="1057"/>
      <c r="UBN1" s="1057"/>
      <c r="UBO1" s="1057"/>
      <c r="UBP1" s="1057"/>
      <c r="UBQ1" s="1057"/>
      <c r="UBR1" s="1057"/>
      <c r="UBS1" s="1057"/>
      <c r="UBT1" s="1057"/>
      <c r="UBU1" s="1057"/>
      <c r="UBV1" s="1057"/>
      <c r="UBW1" s="1057"/>
      <c r="UBX1" s="1057"/>
      <c r="UBY1" s="1057"/>
      <c r="UBZ1" s="1057"/>
      <c r="UCA1" s="1057"/>
      <c r="UCB1" s="1057"/>
      <c r="UCC1" s="1057"/>
      <c r="UCD1" s="1057"/>
      <c r="UCE1" s="1057"/>
      <c r="UCF1" s="1057"/>
      <c r="UCG1" s="1057"/>
      <c r="UCH1" s="1057"/>
      <c r="UCI1" s="1057"/>
      <c r="UCJ1" s="1057"/>
      <c r="UCK1" s="1057"/>
      <c r="UCL1" s="1057"/>
      <c r="UCM1" s="1057"/>
      <c r="UCN1" s="1057"/>
      <c r="UCO1" s="1057"/>
      <c r="UCP1" s="1057"/>
      <c r="UCQ1" s="1057"/>
      <c r="UCR1" s="1057"/>
      <c r="UCS1" s="1057"/>
      <c r="UCT1" s="1057"/>
      <c r="UCU1" s="1057"/>
      <c r="UCV1" s="1057"/>
      <c r="UCW1" s="1057"/>
      <c r="UCX1" s="1057"/>
      <c r="UCY1" s="1057"/>
      <c r="UCZ1" s="1057"/>
      <c r="UDA1" s="1057"/>
      <c r="UDB1" s="1057"/>
      <c r="UDC1" s="1057"/>
      <c r="UDD1" s="1057"/>
      <c r="UDE1" s="1057"/>
      <c r="UDF1" s="1057"/>
      <c r="UDG1" s="1057"/>
      <c r="UDH1" s="1057"/>
      <c r="UDI1" s="1057"/>
      <c r="UDJ1" s="1057"/>
      <c r="UDK1" s="1057"/>
      <c r="UDL1" s="1057"/>
      <c r="UDM1" s="1057"/>
      <c r="UDN1" s="1057"/>
      <c r="UDO1" s="1057"/>
      <c r="UDP1" s="1057"/>
      <c r="UDQ1" s="1057"/>
      <c r="UDR1" s="1057"/>
      <c r="UDS1" s="1057"/>
      <c r="UDT1" s="1057"/>
      <c r="UDU1" s="1057"/>
      <c r="UDV1" s="1057"/>
      <c r="UDW1" s="1057"/>
      <c r="UDX1" s="1057"/>
      <c r="UDY1" s="1057"/>
      <c r="UDZ1" s="1057"/>
      <c r="UEA1" s="1057"/>
      <c r="UEB1" s="1057"/>
      <c r="UEC1" s="1057"/>
      <c r="UED1" s="1057"/>
      <c r="UEE1" s="1057"/>
      <c r="UEF1" s="1057"/>
      <c r="UEG1" s="1057"/>
      <c r="UEH1" s="1057"/>
      <c r="UEI1" s="1057"/>
      <c r="UEJ1" s="1057"/>
      <c r="UEK1" s="1057"/>
      <c r="UEL1" s="1057"/>
      <c r="UEM1" s="1057"/>
      <c r="UEN1" s="1057"/>
      <c r="UEO1" s="1057"/>
      <c r="UEP1" s="1057"/>
      <c r="UEQ1" s="1057"/>
      <c r="UER1" s="1057"/>
      <c r="UES1" s="1057"/>
      <c r="UET1" s="1057"/>
      <c r="UEU1" s="1057"/>
      <c r="UEV1" s="1057"/>
      <c r="UEW1" s="1057"/>
      <c r="UEX1" s="1057"/>
      <c r="UEY1" s="1057"/>
      <c r="UEZ1" s="1057"/>
      <c r="UFA1" s="1057"/>
      <c r="UFB1" s="1057"/>
      <c r="UFC1" s="1057"/>
      <c r="UFD1" s="1057"/>
      <c r="UFE1" s="1057"/>
      <c r="UFF1" s="1057"/>
      <c r="UFG1" s="1057"/>
      <c r="UFH1" s="1057"/>
      <c r="UFI1" s="1057"/>
      <c r="UFJ1" s="1057"/>
      <c r="UFK1" s="1057"/>
      <c r="UFL1" s="1057"/>
      <c r="UFM1" s="1057"/>
      <c r="UFN1" s="1057"/>
      <c r="UFO1" s="1057"/>
      <c r="UFP1" s="1057"/>
      <c r="UFQ1" s="1057"/>
      <c r="UFR1" s="1057"/>
      <c r="UFS1" s="1057"/>
      <c r="UFT1" s="1057"/>
      <c r="UFU1" s="1057"/>
      <c r="UFV1" s="1057"/>
      <c r="UFW1" s="1057"/>
      <c r="UFX1" s="1057"/>
      <c r="UFY1" s="1057"/>
      <c r="UFZ1" s="1057"/>
      <c r="UGA1" s="1057"/>
      <c r="UGB1" s="1057"/>
      <c r="UGC1" s="1057"/>
      <c r="UGD1" s="1057"/>
      <c r="UGE1" s="1057"/>
      <c r="UGF1" s="1057"/>
      <c r="UGG1" s="1057"/>
      <c r="UGH1" s="1057"/>
      <c r="UGI1" s="1057"/>
      <c r="UGJ1" s="1057"/>
      <c r="UGK1" s="1057"/>
      <c r="UGL1" s="1057"/>
      <c r="UGM1" s="1057"/>
      <c r="UGN1" s="1057"/>
      <c r="UGO1" s="1057"/>
      <c r="UGP1" s="1057"/>
      <c r="UGQ1" s="1057"/>
      <c r="UGR1" s="1057"/>
      <c r="UGS1" s="1057"/>
      <c r="UGT1" s="1057"/>
      <c r="UGU1" s="1057"/>
      <c r="UGV1" s="1057"/>
      <c r="UGW1" s="1057"/>
      <c r="UGX1" s="1057"/>
      <c r="UGY1" s="1057"/>
      <c r="UGZ1" s="1057"/>
      <c r="UHA1" s="1057"/>
      <c r="UHB1" s="1057"/>
      <c r="UHC1" s="1057"/>
      <c r="UHD1" s="1057"/>
      <c r="UHE1" s="1057"/>
      <c r="UHF1" s="1057"/>
      <c r="UHG1" s="1057"/>
      <c r="UHH1" s="1057"/>
      <c r="UHI1" s="1057"/>
      <c r="UHJ1" s="1057"/>
      <c r="UHK1" s="1057"/>
      <c r="UHL1" s="1057"/>
      <c r="UHM1" s="1057"/>
      <c r="UHN1" s="1057"/>
      <c r="UHO1" s="1057"/>
      <c r="UHP1" s="1057"/>
      <c r="UHQ1" s="1057"/>
      <c r="UHR1" s="1057"/>
      <c r="UHS1" s="1057"/>
      <c r="UHT1" s="1057"/>
      <c r="UHU1" s="1057"/>
      <c r="UHV1" s="1057"/>
      <c r="UHW1" s="1057"/>
      <c r="UHX1" s="1057"/>
      <c r="UHY1" s="1057"/>
      <c r="UHZ1" s="1057"/>
      <c r="UIA1" s="1057"/>
      <c r="UIB1" s="1057"/>
      <c r="UIC1" s="1057"/>
      <c r="UID1" s="1057"/>
      <c r="UIE1" s="1057"/>
      <c r="UIF1" s="1057"/>
      <c r="UIG1" s="1057"/>
      <c r="UIH1" s="1057"/>
      <c r="UII1" s="1057"/>
      <c r="UIJ1" s="1057"/>
      <c r="UIK1" s="1057"/>
      <c r="UIL1" s="1057"/>
      <c r="UIM1" s="1057"/>
      <c r="UIN1" s="1057"/>
      <c r="UIO1" s="1057"/>
      <c r="UIP1" s="1057"/>
      <c r="UIQ1" s="1057"/>
      <c r="UIR1" s="1057"/>
      <c r="UIS1" s="1057"/>
      <c r="UIT1" s="1057"/>
      <c r="UIU1" s="1057"/>
      <c r="UIV1" s="1057"/>
      <c r="UIW1" s="1057"/>
      <c r="UIX1" s="1057"/>
      <c r="UIY1" s="1057"/>
      <c r="UIZ1" s="1057"/>
      <c r="UJA1" s="1057"/>
      <c r="UJB1" s="1057"/>
      <c r="UJC1" s="1057"/>
      <c r="UJD1" s="1057"/>
      <c r="UJE1" s="1057"/>
      <c r="UJF1" s="1057"/>
      <c r="UJG1" s="1057"/>
      <c r="UJH1" s="1057"/>
      <c r="UJI1" s="1057"/>
      <c r="UJJ1" s="1057"/>
      <c r="UJK1" s="1057"/>
      <c r="UJL1" s="1057"/>
      <c r="UJM1" s="1057"/>
      <c r="UJN1" s="1057"/>
      <c r="UJO1" s="1057"/>
      <c r="UJP1" s="1057"/>
      <c r="UJQ1" s="1057"/>
      <c r="UJR1" s="1057"/>
      <c r="UJS1" s="1057"/>
      <c r="UJT1" s="1057"/>
      <c r="UJU1" s="1057"/>
      <c r="UJV1" s="1057"/>
      <c r="UJW1" s="1057"/>
      <c r="UJX1" s="1057"/>
      <c r="UJY1" s="1057"/>
      <c r="UJZ1" s="1057"/>
      <c r="UKA1" s="1057"/>
      <c r="UKB1" s="1057"/>
      <c r="UKC1" s="1057"/>
      <c r="UKD1" s="1057"/>
      <c r="UKE1" s="1057"/>
      <c r="UKF1" s="1057"/>
      <c r="UKG1" s="1057"/>
      <c r="UKH1" s="1057"/>
      <c r="UKI1" s="1057"/>
      <c r="UKJ1" s="1057"/>
      <c r="UKK1" s="1057"/>
      <c r="UKL1" s="1057"/>
      <c r="UKM1" s="1057"/>
      <c r="UKN1" s="1057"/>
      <c r="UKO1" s="1057"/>
      <c r="UKP1" s="1057"/>
      <c r="UKQ1" s="1057"/>
      <c r="UKR1" s="1057"/>
      <c r="UKS1" s="1057"/>
      <c r="UKT1" s="1057"/>
      <c r="UKU1" s="1057"/>
      <c r="UKV1" s="1057"/>
      <c r="UKW1" s="1057"/>
      <c r="UKX1" s="1057"/>
      <c r="UKY1" s="1057"/>
      <c r="UKZ1" s="1057"/>
      <c r="ULA1" s="1057"/>
      <c r="ULB1" s="1057"/>
      <c r="ULC1" s="1057"/>
      <c r="ULD1" s="1057"/>
      <c r="ULE1" s="1057"/>
      <c r="ULF1" s="1057"/>
      <c r="ULG1" s="1057"/>
      <c r="ULH1" s="1057"/>
      <c r="ULI1" s="1057"/>
      <c r="ULJ1" s="1057"/>
      <c r="ULK1" s="1057"/>
      <c r="ULL1" s="1057"/>
      <c r="ULM1" s="1057"/>
      <c r="ULN1" s="1057"/>
      <c r="ULO1" s="1057"/>
      <c r="ULP1" s="1057"/>
      <c r="ULQ1" s="1057"/>
      <c r="ULR1" s="1057"/>
      <c r="ULS1" s="1057"/>
      <c r="ULT1" s="1057"/>
      <c r="ULU1" s="1057"/>
      <c r="ULV1" s="1057"/>
      <c r="ULW1" s="1057"/>
      <c r="ULX1" s="1057"/>
      <c r="ULY1" s="1057"/>
      <c r="ULZ1" s="1057"/>
      <c r="UMA1" s="1057"/>
      <c r="UMB1" s="1057"/>
      <c r="UMC1" s="1057"/>
      <c r="UMD1" s="1057"/>
      <c r="UME1" s="1057"/>
      <c r="UMF1" s="1057"/>
      <c r="UMG1" s="1057"/>
      <c r="UMH1" s="1057"/>
      <c r="UMI1" s="1057"/>
      <c r="UMJ1" s="1057"/>
      <c r="UMK1" s="1057"/>
      <c r="UML1" s="1057"/>
      <c r="UMM1" s="1057"/>
      <c r="UMN1" s="1057"/>
      <c r="UMO1" s="1057"/>
      <c r="UMP1" s="1057"/>
      <c r="UMQ1" s="1057"/>
      <c r="UMR1" s="1057"/>
      <c r="UMS1" s="1057"/>
      <c r="UMT1" s="1057"/>
      <c r="UMU1" s="1057"/>
      <c r="UMV1" s="1057"/>
      <c r="UMW1" s="1057"/>
      <c r="UMX1" s="1057"/>
      <c r="UMY1" s="1057"/>
      <c r="UMZ1" s="1057"/>
      <c r="UNA1" s="1057"/>
      <c r="UNB1" s="1057"/>
      <c r="UNC1" s="1057"/>
      <c r="UND1" s="1057"/>
      <c r="UNE1" s="1057"/>
      <c r="UNF1" s="1057"/>
      <c r="UNG1" s="1057"/>
      <c r="UNH1" s="1057"/>
      <c r="UNI1" s="1057"/>
      <c r="UNJ1" s="1057"/>
      <c r="UNK1" s="1057"/>
      <c r="UNL1" s="1057"/>
      <c r="UNM1" s="1057"/>
      <c r="UNN1" s="1057"/>
      <c r="UNO1" s="1057"/>
      <c r="UNP1" s="1057"/>
      <c r="UNQ1" s="1057"/>
      <c r="UNR1" s="1057"/>
      <c r="UNS1" s="1057"/>
      <c r="UNT1" s="1057"/>
      <c r="UNU1" s="1057"/>
      <c r="UNV1" s="1057"/>
      <c r="UNW1" s="1057"/>
      <c r="UNX1" s="1057"/>
      <c r="UNY1" s="1057"/>
      <c r="UNZ1" s="1057"/>
      <c r="UOA1" s="1057"/>
      <c r="UOB1" s="1057"/>
      <c r="UOC1" s="1057"/>
      <c r="UOD1" s="1057"/>
      <c r="UOE1" s="1057"/>
      <c r="UOF1" s="1057"/>
      <c r="UOG1" s="1057"/>
      <c r="UOH1" s="1057"/>
      <c r="UOI1" s="1057"/>
      <c r="UOJ1" s="1057"/>
      <c r="UOK1" s="1057"/>
      <c r="UOL1" s="1057"/>
      <c r="UOM1" s="1057"/>
      <c r="UON1" s="1057"/>
      <c r="UOO1" s="1057"/>
      <c r="UOP1" s="1057"/>
      <c r="UOQ1" s="1057"/>
      <c r="UOR1" s="1057"/>
      <c r="UOS1" s="1057"/>
      <c r="UOT1" s="1057"/>
      <c r="UOU1" s="1057"/>
      <c r="UOV1" s="1057"/>
      <c r="UOW1" s="1057"/>
      <c r="UOX1" s="1057"/>
      <c r="UOY1" s="1057"/>
      <c r="UOZ1" s="1057"/>
      <c r="UPA1" s="1057"/>
      <c r="UPB1" s="1057"/>
      <c r="UPC1" s="1057"/>
      <c r="UPD1" s="1057"/>
      <c r="UPE1" s="1057"/>
      <c r="UPF1" s="1057"/>
      <c r="UPG1" s="1057"/>
      <c r="UPH1" s="1057"/>
      <c r="UPI1" s="1057"/>
      <c r="UPJ1" s="1057"/>
      <c r="UPK1" s="1057"/>
      <c r="UPL1" s="1057"/>
      <c r="UPM1" s="1057"/>
      <c r="UPN1" s="1057"/>
      <c r="UPO1" s="1057"/>
      <c r="UPP1" s="1057"/>
      <c r="UPQ1" s="1057"/>
      <c r="UPR1" s="1057"/>
      <c r="UPS1" s="1057"/>
      <c r="UPT1" s="1057"/>
      <c r="UPU1" s="1057"/>
      <c r="UPV1" s="1057"/>
      <c r="UPW1" s="1057"/>
      <c r="UPX1" s="1057"/>
      <c r="UPY1" s="1057"/>
      <c r="UPZ1" s="1057"/>
      <c r="UQA1" s="1057"/>
      <c r="UQB1" s="1057"/>
      <c r="UQC1" s="1057"/>
      <c r="UQD1" s="1057"/>
      <c r="UQE1" s="1057"/>
      <c r="UQF1" s="1057"/>
      <c r="UQG1" s="1057"/>
      <c r="UQH1" s="1057"/>
      <c r="UQI1" s="1057"/>
      <c r="UQJ1" s="1057"/>
      <c r="UQK1" s="1057"/>
      <c r="UQL1" s="1057"/>
      <c r="UQM1" s="1057"/>
      <c r="UQN1" s="1057"/>
      <c r="UQO1" s="1057"/>
      <c r="UQP1" s="1057"/>
      <c r="UQQ1" s="1057"/>
      <c r="UQR1" s="1057"/>
      <c r="UQS1" s="1057"/>
      <c r="UQT1" s="1057"/>
      <c r="UQU1" s="1057"/>
      <c r="UQV1" s="1057"/>
      <c r="UQW1" s="1057"/>
      <c r="UQX1" s="1057"/>
      <c r="UQY1" s="1057"/>
      <c r="UQZ1" s="1057"/>
      <c r="URA1" s="1057"/>
      <c r="URB1" s="1057"/>
      <c r="URC1" s="1057"/>
      <c r="URD1" s="1057"/>
      <c r="URE1" s="1057"/>
      <c r="URF1" s="1057"/>
      <c r="URG1" s="1057"/>
      <c r="URH1" s="1057"/>
      <c r="URI1" s="1057"/>
      <c r="URJ1" s="1057"/>
      <c r="URK1" s="1057"/>
      <c r="URL1" s="1057"/>
      <c r="URM1" s="1057"/>
      <c r="URN1" s="1057"/>
      <c r="URO1" s="1057"/>
      <c r="URP1" s="1057"/>
      <c r="URQ1" s="1057"/>
      <c r="URR1" s="1057"/>
      <c r="URS1" s="1057"/>
      <c r="URT1" s="1057"/>
      <c r="URU1" s="1057"/>
      <c r="URV1" s="1057"/>
      <c r="URW1" s="1057"/>
      <c r="URX1" s="1057"/>
      <c r="URY1" s="1057"/>
      <c r="URZ1" s="1057"/>
      <c r="USA1" s="1057"/>
      <c r="USB1" s="1057"/>
      <c r="USC1" s="1057"/>
      <c r="USD1" s="1057"/>
      <c r="USE1" s="1057"/>
      <c r="USF1" s="1057"/>
      <c r="USG1" s="1057"/>
      <c r="USH1" s="1057"/>
      <c r="USI1" s="1057"/>
      <c r="USJ1" s="1057"/>
      <c r="USK1" s="1057"/>
      <c r="USL1" s="1057"/>
      <c r="USM1" s="1057"/>
      <c r="USN1" s="1057"/>
      <c r="USO1" s="1057"/>
      <c r="USP1" s="1057"/>
      <c r="USQ1" s="1057"/>
      <c r="USR1" s="1057"/>
      <c r="USS1" s="1057"/>
      <c r="UST1" s="1057"/>
      <c r="USU1" s="1057"/>
      <c r="USV1" s="1057"/>
      <c r="USW1" s="1057"/>
      <c r="USX1" s="1057"/>
      <c r="USY1" s="1057"/>
      <c r="USZ1" s="1057"/>
      <c r="UTA1" s="1057"/>
      <c r="UTB1" s="1057"/>
      <c r="UTC1" s="1057"/>
      <c r="UTD1" s="1057"/>
      <c r="UTE1" s="1057"/>
      <c r="UTF1" s="1057"/>
      <c r="UTG1" s="1057"/>
      <c r="UTH1" s="1057"/>
      <c r="UTI1" s="1057"/>
      <c r="UTJ1" s="1057"/>
      <c r="UTK1" s="1057"/>
      <c r="UTL1" s="1057"/>
      <c r="UTM1" s="1057"/>
      <c r="UTN1" s="1057"/>
      <c r="UTO1" s="1057"/>
      <c r="UTP1" s="1057"/>
      <c r="UTQ1" s="1057"/>
      <c r="UTR1" s="1057"/>
      <c r="UTS1" s="1057"/>
      <c r="UTT1" s="1057"/>
      <c r="UTU1" s="1057"/>
      <c r="UTV1" s="1057"/>
      <c r="UTW1" s="1057"/>
      <c r="UTX1" s="1057"/>
      <c r="UTY1" s="1057"/>
      <c r="UTZ1" s="1057"/>
      <c r="UUA1" s="1057"/>
      <c r="UUB1" s="1057"/>
      <c r="UUC1" s="1057"/>
      <c r="UUD1" s="1057"/>
      <c r="UUE1" s="1057"/>
      <c r="UUF1" s="1057"/>
      <c r="UUG1" s="1057"/>
      <c r="UUH1" s="1057"/>
      <c r="UUI1" s="1057"/>
      <c r="UUJ1" s="1057"/>
      <c r="UUK1" s="1057"/>
      <c r="UUL1" s="1057"/>
      <c r="UUM1" s="1057"/>
      <c r="UUN1" s="1057"/>
      <c r="UUO1" s="1057"/>
      <c r="UUP1" s="1057"/>
      <c r="UUQ1" s="1057"/>
      <c r="UUR1" s="1057"/>
      <c r="UUS1" s="1057"/>
      <c r="UUT1" s="1057"/>
      <c r="UUU1" s="1057"/>
      <c r="UUV1" s="1057"/>
      <c r="UUW1" s="1057"/>
      <c r="UUX1" s="1057"/>
      <c r="UUY1" s="1057"/>
      <c r="UUZ1" s="1057"/>
      <c r="UVA1" s="1057"/>
      <c r="UVB1" s="1057"/>
      <c r="UVC1" s="1057"/>
      <c r="UVD1" s="1057"/>
      <c r="UVE1" s="1057"/>
      <c r="UVF1" s="1057"/>
      <c r="UVG1" s="1057"/>
      <c r="UVH1" s="1057"/>
      <c r="UVI1" s="1057"/>
      <c r="UVJ1" s="1057"/>
      <c r="UVK1" s="1057"/>
      <c r="UVL1" s="1057"/>
      <c r="UVM1" s="1057"/>
      <c r="UVN1" s="1057"/>
      <c r="UVO1" s="1057"/>
      <c r="UVP1" s="1057"/>
      <c r="UVQ1" s="1057"/>
      <c r="UVR1" s="1057"/>
      <c r="UVS1" s="1057"/>
      <c r="UVT1" s="1057"/>
      <c r="UVU1" s="1057"/>
      <c r="UVV1" s="1057"/>
      <c r="UVW1" s="1057"/>
      <c r="UVX1" s="1057"/>
      <c r="UVY1" s="1057"/>
      <c r="UVZ1" s="1057"/>
      <c r="UWA1" s="1057"/>
      <c r="UWB1" s="1057"/>
      <c r="UWC1" s="1057"/>
      <c r="UWD1" s="1057"/>
      <c r="UWE1" s="1057"/>
      <c r="UWF1" s="1057"/>
      <c r="UWG1" s="1057"/>
      <c r="UWH1" s="1057"/>
      <c r="UWI1" s="1057"/>
      <c r="UWJ1" s="1057"/>
      <c r="UWK1" s="1057"/>
      <c r="UWL1" s="1057"/>
      <c r="UWM1" s="1057"/>
      <c r="UWN1" s="1057"/>
      <c r="UWO1" s="1057"/>
      <c r="UWP1" s="1057"/>
      <c r="UWQ1" s="1057"/>
      <c r="UWR1" s="1057"/>
      <c r="UWS1" s="1057"/>
      <c r="UWT1" s="1057"/>
      <c r="UWU1" s="1057"/>
      <c r="UWV1" s="1057"/>
      <c r="UWW1" s="1057"/>
      <c r="UWX1" s="1057"/>
      <c r="UWY1" s="1057"/>
      <c r="UWZ1" s="1057"/>
      <c r="UXA1" s="1057"/>
      <c r="UXB1" s="1057"/>
      <c r="UXC1" s="1057"/>
      <c r="UXD1" s="1057"/>
      <c r="UXE1" s="1057"/>
      <c r="UXF1" s="1057"/>
      <c r="UXG1" s="1057"/>
      <c r="UXH1" s="1057"/>
      <c r="UXI1" s="1057"/>
      <c r="UXJ1" s="1057"/>
      <c r="UXK1" s="1057"/>
      <c r="UXL1" s="1057"/>
      <c r="UXM1" s="1057"/>
      <c r="UXN1" s="1057"/>
      <c r="UXO1" s="1057"/>
      <c r="UXP1" s="1057"/>
      <c r="UXQ1" s="1057"/>
      <c r="UXR1" s="1057"/>
      <c r="UXS1" s="1057"/>
      <c r="UXT1" s="1057"/>
      <c r="UXU1" s="1057"/>
      <c r="UXV1" s="1057"/>
      <c r="UXW1" s="1057"/>
      <c r="UXX1" s="1057"/>
      <c r="UXY1" s="1057"/>
      <c r="UXZ1" s="1057"/>
      <c r="UYA1" s="1057"/>
      <c r="UYB1" s="1057"/>
      <c r="UYC1" s="1057"/>
      <c r="UYD1" s="1057"/>
      <c r="UYE1" s="1057"/>
      <c r="UYF1" s="1057"/>
      <c r="UYG1" s="1057"/>
      <c r="UYH1" s="1057"/>
      <c r="UYI1" s="1057"/>
      <c r="UYJ1" s="1057"/>
      <c r="UYK1" s="1057"/>
      <c r="UYL1" s="1057"/>
      <c r="UYM1" s="1057"/>
      <c r="UYN1" s="1057"/>
      <c r="UYO1" s="1057"/>
      <c r="UYP1" s="1057"/>
      <c r="UYQ1" s="1057"/>
      <c r="UYR1" s="1057"/>
      <c r="UYS1" s="1057"/>
      <c r="UYT1" s="1057"/>
      <c r="UYU1" s="1057"/>
      <c r="UYV1" s="1057"/>
      <c r="UYW1" s="1057"/>
      <c r="UYX1" s="1057"/>
      <c r="UYY1" s="1057"/>
      <c r="UYZ1" s="1057"/>
      <c r="UZA1" s="1057"/>
      <c r="UZB1" s="1057"/>
      <c r="UZC1" s="1057"/>
      <c r="UZD1" s="1057"/>
      <c r="UZE1" s="1057"/>
      <c r="UZF1" s="1057"/>
      <c r="UZG1" s="1057"/>
      <c r="UZH1" s="1057"/>
      <c r="UZI1" s="1057"/>
      <c r="UZJ1" s="1057"/>
      <c r="UZK1" s="1057"/>
      <c r="UZL1" s="1057"/>
      <c r="UZM1" s="1057"/>
      <c r="UZN1" s="1057"/>
      <c r="UZO1" s="1057"/>
      <c r="UZP1" s="1057"/>
      <c r="UZQ1" s="1057"/>
      <c r="UZR1" s="1057"/>
      <c r="UZS1" s="1057"/>
      <c r="UZT1" s="1057"/>
      <c r="UZU1" s="1057"/>
      <c r="UZV1" s="1057"/>
      <c r="UZW1" s="1057"/>
      <c r="UZX1" s="1057"/>
      <c r="UZY1" s="1057"/>
      <c r="UZZ1" s="1057"/>
      <c r="VAA1" s="1057"/>
      <c r="VAB1" s="1057"/>
      <c r="VAC1" s="1057"/>
      <c r="VAD1" s="1057"/>
      <c r="VAE1" s="1057"/>
      <c r="VAF1" s="1057"/>
      <c r="VAG1" s="1057"/>
      <c r="VAH1" s="1057"/>
      <c r="VAI1" s="1057"/>
      <c r="VAJ1" s="1057"/>
      <c r="VAK1" s="1057"/>
      <c r="VAL1" s="1057"/>
      <c r="VAM1" s="1057"/>
      <c r="VAN1" s="1057"/>
      <c r="VAO1" s="1057"/>
      <c r="VAP1" s="1057"/>
      <c r="VAQ1" s="1057"/>
      <c r="VAR1" s="1057"/>
      <c r="VAS1" s="1057"/>
      <c r="VAT1" s="1057"/>
      <c r="VAU1" s="1057"/>
      <c r="VAV1" s="1057"/>
      <c r="VAW1" s="1057"/>
      <c r="VAX1" s="1057"/>
      <c r="VAY1" s="1057"/>
      <c r="VAZ1" s="1057"/>
      <c r="VBA1" s="1057"/>
      <c r="VBB1" s="1057"/>
      <c r="VBC1" s="1057"/>
      <c r="VBD1" s="1057"/>
      <c r="VBE1" s="1057"/>
      <c r="VBF1" s="1057"/>
      <c r="VBG1" s="1057"/>
      <c r="VBH1" s="1057"/>
      <c r="VBI1" s="1057"/>
      <c r="VBJ1" s="1057"/>
      <c r="VBK1" s="1057"/>
      <c r="VBL1" s="1057"/>
      <c r="VBM1" s="1057"/>
      <c r="VBN1" s="1057"/>
      <c r="VBO1" s="1057"/>
      <c r="VBP1" s="1057"/>
      <c r="VBQ1" s="1057"/>
      <c r="VBR1" s="1057"/>
      <c r="VBS1" s="1057"/>
      <c r="VBT1" s="1057"/>
      <c r="VBU1" s="1057"/>
      <c r="VBV1" s="1057"/>
      <c r="VBW1" s="1057"/>
      <c r="VBX1" s="1057"/>
      <c r="VBY1" s="1057"/>
      <c r="VBZ1" s="1057"/>
      <c r="VCA1" s="1057"/>
      <c r="VCB1" s="1057"/>
      <c r="VCC1" s="1057"/>
      <c r="VCD1" s="1057"/>
      <c r="VCE1" s="1057"/>
      <c r="VCF1" s="1057"/>
      <c r="VCG1" s="1057"/>
      <c r="VCH1" s="1057"/>
      <c r="VCI1" s="1057"/>
      <c r="VCJ1" s="1057"/>
      <c r="VCK1" s="1057"/>
      <c r="VCL1" s="1057"/>
      <c r="VCM1" s="1057"/>
      <c r="VCN1" s="1057"/>
      <c r="VCO1" s="1057"/>
      <c r="VCP1" s="1057"/>
      <c r="VCQ1" s="1057"/>
      <c r="VCR1" s="1057"/>
      <c r="VCS1" s="1057"/>
      <c r="VCT1" s="1057"/>
      <c r="VCU1" s="1057"/>
      <c r="VCV1" s="1057"/>
      <c r="VCW1" s="1057"/>
      <c r="VCX1" s="1057"/>
      <c r="VCY1" s="1057"/>
      <c r="VCZ1" s="1057"/>
      <c r="VDA1" s="1057"/>
      <c r="VDB1" s="1057"/>
      <c r="VDC1" s="1057"/>
      <c r="VDD1" s="1057"/>
      <c r="VDE1" s="1057"/>
      <c r="VDF1" s="1057"/>
      <c r="VDG1" s="1057"/>
      <c r="VDH1" s="1057"/>
      <c r="VDI1" s="1057"/>
      <c r="VDJ1" s="1057"/>
      <c r="VDK1" s="1057"/>
      <c r="VDL1" s="1057"/>
      <c r="VDM1" s="1057"/>
      <c r="VDN1" s="1057"/>
      <c r="VDO1" s="1057"/>
      <c r="VDP1" s="1057"/>
      <c r="VDQ1" s="1057"/>
      <c r="VDR1" s="1057"/>
      <c r="VDS1" s="1057"/>
      <c r="VDT1" s="1057"/>
      <c r="VDU1" s="1057"/>
      <c r="VDV1" s="1057"/>
      <c r="VDW1" s="1057"/>
      <c r="VDX1" s="1057"/>
      <c r="VDY1" s="1057"/>
      <c r="VDZ1" s="1057"/>
      <c r="VEA1" s="1057"/>
      <c r="VEB1" s="1057"/>
      <c r="VEC1" s="1057"/>
      <c r="VED1" s="1057"/>
      <c r="VEE1" s="1057"/>
      <c r="VEF1" s="1057"/>
      <c r="VEG1" s="1057"/>
      <c r="VEH1" s="1057"/>
      <c r="VEI1" s="1057"/>
      <c r="VEJ1" s="1057"/>
      <c r="VEK1" s="1057"/>
      <c r="VEL1" s="1057"/>
      <c r="VEM1" s="1057"/>
      <c r="VEN1" s="1057"/>
      <c r="VEO1" s="1057"/>
      <c r="VEP1" s="1057"/>
      <c r="VEQ1" s="1057"/>
      <c r="VER1" s="1057"/>
      <c r="VES1" s="1057"/>
      <c r="VET1" s="1057"/>
      <c r="VEU1" s="1057"/>
      <c r="VEV1" s="1057"/>
      <c r="VEW1" s="1057"/>
      <c r="VEX1" s="1057"/>
      <c r="VEY1" s="1057"/>
      <c r="VEZ1" s="1057"/>
      <c r="VFA1" s="1057"/>
      <c r="VFB1" s="1057"/>
      <c r="VFC1" s="1057"/>
      <c r="VFD1" s="1057"/>
      <c r="VFE1" s="1057"/>
      <c r="VFF1" s="1057"/>
      <c r="VFG1" s="1057"/>
      <c r="VFH1" s="1057"/>
      <c r="VFI1" s="1057"/>
      <c r="VFJ1" s="1057"/>
      <c r="VFK1" s="1057"/>
      <c r="VFL1" s="1057"/>
      <c r="VFM1" s="1057"/>
      <c r="VFN1" s="1057"/>
      <c r="VFO1" s="1057"/>
      <c r="VFP1" s="1057"/>
      <c r="VFQ1" s="1057"/>
      <c r="VFR1" s="1057"/>
      <c r="VFS1" s="1057"/>
      <c r="VFT1" s="1057"/>
      <c r="VFU1" s="1057"/>
      <c r="VFV1" s="1057"/>
      <c r="VFW1" s="1057"/>
      <c r="VFX1" s="1057"/>
      <c r="VFY1" s="1057"/>
      <c r="VFZ1" s="1057"/>
      <c r="VGA1" s="1057"/>
      <c r="VGB1" s="1057"/>
      <c r="VGC1" s="1057"/>
      <c r="VGD1" s="1057"/>
      <c r="VGE1" s="1057"/>
      <c r="VGF1" s="1057"/>
      <c r="VGG1" s="1057"/>
      <c r="VGH1" s="1057"/>
      <c r="VGI1" s="1057"/>
      <c r="VGJ1" s="1057"/>
      <c r="VGK1" s="1057"/>
      <c r="VGL1" s="1057"/>
      <c r="VGM1" s="1057"/>
      <c r="VGN1" s="1057"/>
      <c r="VGO1" s="1057"/>
      <c r="VGP1" s="1057"/>
      <c r="VGQ1" s="1057"/>
      <c r="VGR1" s="1057"/>
      <c r="VGS1" s="1057"/>
      <c r="VGT1" s="1057"/>
      <c r="VGU1" s="1057"/>
      <c r="VGV1" s="1057"/>
      <c r="VGW1" s="1057"/>
      <c r="VGX1" s="1057"/>
      <c r="VGY1" s="1057"/>
      <c r="VGZ1" s="1057"/>
      <c r="VHA1" s="1057"/>
      <c r="VHB1" s="1057"/>
      <c r="VHC1" s="1057"/>
      <c r="VHD1" s="1057"/>
      <c r="VHE1" s="1057"/>
      <c r="VHF1" s="1057"/>
      <c r="VHG1" s="1057"/>
      <c r="VHH1" s="1057"/>
      <c r="VHI1" s="1057"/>
      <c r="VHJ1" s="1057"/>
      <c r="VHK1" s="1057"/>
      <c r="VHL1" s="1057"/>
      <c r="VHM1" s="1057"/>
      <c r="VHN1" s="1057"/>
      <c r="VHO1" s="1057"/>
      <c r="VHP1" s="1057"/>
      <c r="VHQ1" s="1057"/>
      <c r="VHR1" s="1057"/>
      <c r="VHS1" s="1057"/>
      <c r="VHT1" s="1057"/>
      <c r="VHU1" s="1057"/>
      <c r="VHV1" s="1057"/>
      <c r="VHW1" s="1057"/>
      <c r="VHX1" s="1057"/>
      <c r="VHY1" s="1057"/>
      <c r="VHZ1" s="1057"/>
      <c r="VIA1" s="1057"/>
      <c r="VIB1" s="1057"/>
      <c r="VIC1" s="1057"/>
      <c r="VID1" s="1057"/>
      <c r="VIE1" s="1057"/>
      <c r="VIF1" s="1057"/>
      <c r="VIG1" s="1057"/>
      <c r="VIH1" s="1057"/>
      <c r="VII1" s="1057"/>
      <c r="VIJ1" s="1057"/>
      <c r="VIK1" s="1057"/>
      <c r="VIL1" s="1057"/>
      <c r="VIM1" s="1057"/>
      <c r="VIN1" s="1057"/>
      <c r="VIO1" s="1057"/>
      <c r="VIP1" s="1057"/>
      <c r="VIQ1" s="1057"/>
      <c r="VIR1" s="1057"/>
      <c r="VIS1" s="1057"/>
      <c r="VIT1" s="1057"/>
      <c r="VIU1" s="1057"/>
      <c r="VIV1" s="1057"/>
      <c r="VIW1" s="1057"/>
      <c r="VIX1" s="1057"/>
      <c r="VIY1" s="1057"/>
      <c r="VIZ1" s="1057"/>
      <c r="VJA1" s="1057"/>
      <c r="VJB1" s="1057"/>
      <c r="VJC1" s="1057"/>
      <c r="VJD1" s="1057"/>
      <c r="VJE1" s="1057"/>
      <c r="VJF1" s="1057"/>
      <c r="VJG1" s="1057"/>
      <c r="VJH1" s="1057"/>
      <c r="VJI1" s="1057"/>
      <c r="VJJ1" s="1057"/>
      <c r="VJK1" s="1057"/>
      <c r="VJL1" s="1057"/>
      <c r="VJM1" s="1057"/>
      <c r="VJN1" s="1057"/>
      <c r="VJO1" s="1057"/>
      <c r="VJP1" s="1057"/>
      <c r="VJQ1" s="1057"/>
      <c r="VJR1" s="1057"/>
      <c r="VJS1" s="1057"/>
      <c r="VJT1" s="1057"/>
      <c r="VJU1" s="1057"/>
      <c r="VJV1" s="1057"/>
      <c r="VJW1" s="1057"/>
      <c r="VJX1" s="1057"/>
      <c r="VJY1" s="1057"/>
      <c r="VJZ1" s="1057"/>
      <c r="VKA1" s="1057"/>
      <c r="VKB1" s="1057"/>
      <c r="VKC1" s="1057"/>
      <c r="VKD1" s="1057"/>
      <c r="VKE1" s="1057"/>
      <c r="VKF1" s="1057"/>
      <c r="VKG1" s="1057"/>
      <c r="VKH1" s="1057"/>
      <c r="VKI1" s="1057"/>
      <c r="VKJ1" s="1057"/>
      <c r="VKK1" s="1057"/>
      <c r="VKL1" s="1057"/>
      <c r="VKM1" s="1057"/>
      <c r="VKN1" s="1057"/>
      <c r="VKO1" s="1057"/>
      <c r="VKP1" s="1057"/>
      <c r="VKQ1" s="1057"/>
      <c r="VKR1" s="1057"/>
      <c r="VKS1" s="1057"/>
      <c r="VKT1" s="1057"/>
      <c r="VKU1" s="1057"/>
      <c r="VKV1" s="1057"/>
      <c r="VKW1" s="1057"/>
      <c r="VKX1" s="1057"/>
      <c r="VKY1" s="1057"/>
      <c r="VKZ1" s="1057"/>
      <c r="VLA1" s="1057"/>
      <c r="VLB1" s="1057"/>
      <c r="VLC1" s="1057"/>
      <c r="VLD1" s="1057"/>
      <c r="VLE1" s="1057"/>
      <c r="VLF1" s="1057"/>
      <c r="VLG1" s="1057"/>
      <c r="VLH1" s="1057"/>
      <c r="VLI1" s="1057"/>
      <c r="VLJ1" s="1057"/>
      <c r="VLK1" s="1057"/>
      <c r="VLL1" s="1057"/>
      <c r="VLM1" s="1057"/>
      <c r="VLN1" s="1057"/>
      <c r="VLO1" s="1057"/>
      <c r="VLP1" s="1057"/>
      <c r="VLQ1" s="1057"/>
      <c r="VLR1" s="1057"/>
      <c r="VLS1" s="1057"/>
      <c r="VLT1" s="1057"/>
      <c r="VLU1" s="1057"/>
      <c r="VLV1" s="1057"/>
      <c r="VLW1" s="1057"/>
      <c r="VLX1" s="1057"/>
      <c r="VLY1" s="1057"/>
      <c r="VLZ1" s="1057"/>
      <c r="VMA1" s="1057"/>
      <c r="VMB1" s="1057"/>
      <c r="VMC1" s="1057"/>
      <c r="VMD1" s="1057"/>
      <c r="VME1" s="1057"/>
      <c r="VMF1" s="1057"/>
      <c r="VMG1" s="1057"/>
      <c r="VMH1" s="1057"/>
      <c r="VMI1" s="1057"/>
      <c r="VMJ1" s="1057"/>
      <c r="VMK1" s="1057"/>
      <c r="VML1" s="1057"/>
      <c r="VMM1" s="1057"/>
      <c r="VMN1" s="1057"/>
      <c r="VMO1" s="1057"/>
      <c r="VMP1" s="1057"/>
      <c r="VMQ1" s="1057"/>
      <c r="VMR1" s="1057"/>
      <c r="VMS1" s="1057"/>
      <c r="VMT1" s="1057"/>
      <c r="VMU1" s="1057"/>
      <c r="VMV1" s="1057"/>
      <c r="VMW1" s="1057"/>
      <c r="VMX1" s="1057"/>
      <c r="VMY1" s="1057"/>
      <c r="VMZ1" s="1057"/>
      <c r="VNA1" s="1057"/>
      <c r="VNB1" s="1057"/>
      <c r="VNC1" s="1057"/>
      <c r="VND1" s="1057"/>
      <c r="VNE1" s="1057"/>
      <c r="VNF1" s="1057"/>
      <c r="VNG1" s="1057"/>
      <c r="VNH1" s="1057"/>
      <c r="VNI1" s="1057"/>
      <c r="VNJ1" s="1057"/>
      <c r="VNK1" s="1057"/>
      <c r="VNL1" s="1057"/>
      <c r="VNM1" s="1057"/>
      <c r="VNN1" s="1057"/>
      <c r="VNO1" s="1057"/>
      <c r="VNP1" s="1057"/>
      <c r="VNQ1" s="1057"/>
      <c r="VNR1" s="1057"/>
      <c r="VNS1" s="1057"/>
      <c r="VNT1" s="1057"/>
      <c r="VNU1" s="1057"/>
      <c r="VNV1" s="1057"/>
      <c r="VNW1" s="1057"/>
      <c r="VNX1" s="1057"/>
      <c r="VNY1" s="1057"/>
      <c r="VNZ1" s="1057"/>
      <c r="VOA1" s="1057"/>
      <c r="VOB1" s="1057"/>
      <c r="VOC1" s="1057"/>
      <c r="VOD1" s="1057"/>
      <c r="VOE1" s="1057"/>
      <c r="VOF1" s="1057"/>
      <c r="VOG1" s="1057"/>
      <c r="VOH1" s="1057"/>
      <c r="VOI1" s="1057"/>
      <c r="VOJ1" s="1057"/>
      <c r="VOK1" s="1057"/>
      <c r="VOL1" s="1057"/>
      <c r="VOM1" s="1057"/>
      <c r="VON1" s="1057"/>
      <c r="VOO1" s="1057"/>
      <c r="VOP1" s="1057"/>
      <c r="VOQ1" s="1057"/>
      <c r="VOR1" s="1057"/>
      <c r="VOS1" s="1057"/>
      <c r="VOT1" s="1057"/>
      <c r="VOU1" s="1057"/>
      <c r="VOV1" s="1057"/>
      <c r="VOW1" s="1057"/>
      <c r="VOX1" s="1057"/>
      <c r="VOY1" s="1057"/>
      <c r="VOZ1" s="1057"/>
      <c r="VPA1" s="1057"/>
      <c r="VPB1" s="1057"/>
      <c r="VPC1" s="1057"/>
      <c r="VPD1" s="1057"/>
      <c r="VPE1" s="1057"/>
      <c r="VPF1" s="1057"/>
      <c r="VPG1" s="1057"/>
      <c r="VPH1" s="1057"/>
      <c r="VPI1" s="1057"/>
      <c r="VPJ1" s="1057"/>
      <c r="VPK1" s="1057"/>
      <c r="VPL1" s="1057"/>
      <c r="VPM1" s="1057"/>
      <c r="VPN1" s="1057"/>
      <c r="VPO1" s="1057"/>
      <c r="VPP1" s="1057"/>
      <c r="VPQ1" s="1057"/>
      <c r="VPR1" s="1057"/>
      <c r="VPS1" s="1057"/>
      <c r="VPT1" s="1057"/>
      <c r="VPU1" s="1057"/>
      <c r="VPV1" s="1057"/>
      <c r="VPW1" s="1057"/>
      <c r="VPX1" s="1057"/>
      <c r="VPY1" s="1057"/>
      <c r="VPZ1" s="1057"/>
      <c r="VQA1" s="1057"/>
      <c r="VQB1" s="1057"/>
      <c r="VQC1" s="1057"/>
      <c r="VQD1" s="1057"/>
      <c r="VQE1" s="1057"/>
      <c r="VQF1" s="1057"/>
      <c r="VQG1" s="1057"/>
      <c r="VQH1" s="1057"/>
      <c r="VQI1" s="1057"/>
      <c r="VQJ1" s="1057"/>
      <c r="VQK1" s="1057"/>
      <c r="VQL1" s="1057"/>
      <c r="VQM1" s="1057"/>
      <c r="VQN1" s="1057"/>
      <c r="VQO1" s="1057"/>
      <c r="VQP1" s="1057"/>
      <c r="VQQ1" s="1057"/>
      <c r="VQR1" s="1057"/>
      <c r="VQS1" s="1057"/>
      <c r="VQT1" s="1057"/>
      <c r="VQU1" s="1057"/>
      <c r="VQV1" s="1057"/>
      <c r="VQW1" s="1057"/>
      <c r="VQX1" s="1057"/>
      <c r="VQY1" s="1057"/>
      <c r="VQZ1" s="1057"/>
      <c r="VRA1" s="1057"/>
      <c r="VRB1" s="1057"/>
      <c r="VRC1" s="1057"/>
      <c r="VRD1" s="1057"/>
      <c r="VRE1" s="1057"/>
      <c r="VRF1" s="1057"/>
      <c r="VRG1" s="1057"/>
      <c r="VRH1" s="1057"/>
      <c r="VRI1" s="1057"/>
      <c r="VRJ1" s="1057"/>
      <c r="VRK1" s="1057"/>
      <c r="VRL1" s="1057"/>
      <c r="VRM1" s="1057"/>
      <c r="VRN1" s="1057"/>
      <c r="VRO1" s="1057"/>
      <c r="VRP1" s="1057"/>
      <c r="VRQ1" s="1057"/>
      <c r="VRR1" s="1057"/>
      <c r="VRS1" s="1057"/>
      <c r="VRT1" s="1057"/>
      <c r="VRU1" s="1057"/>
      <c r="VRV1" s="1057"/>
      <c r="VRW1" s="1057"/>
      <c r="VRX1" s="1057"/>
      <c r="VRY1" s="1057"/>
      <c r="VRZ1" s="1057"/>
      <c r="VSA1" s="1057"/>
      <c r="VSB1" s="1057"/>
      <c r="VSC1" s="1057"/>
      <c r="VSD1" s="1057"/>
      <c r="VSE1" s="1057"/>
      <c r="VSF1" s="1057"/>
      <c r="VSG1" s="1057"/>
      <c r="VSH1" s="1057"/>
      <c r="VSI1" s="1057"/>
      <c r="VSJ1" s="1057"/>
      <c r="VSK1" s="1057"/>
      <c r="VSL1" s="1057"/>
      <c r="VSM1" s="1057"/>
      <c r="VSN1" s="1057"/>
      <c r="VSO1" s="1057"/>
      <c r="VSP1" s="1057"/>
      <c r="VSQ1" s="1057"/>
      <c r="VSR1" s="1057"/>
      <c r="VSS1" s="1057"/>
      <c r="VST1" s="1057"/>
      <c r="VSU1" s="1057"/>
      <c r="VSV1" s="1057"/>
      <c r="VSW1" s="1057"/>
      <c r="VSX1" s="1057"/>
      <c r="VSY1" s="1057"/>
      <c r="VSZ1" s="1057"/>
      <c r="VTA1" s="1057"/>
      <c r="VTB1" s="1057"/>
      <c r="VTC1" s="1057"/>
      <c r="VTD1" s="1057"/>
      <c r="VTE1" s="1057"/>
      <c r="VTF1" s="1057"/>
      <c r="VTG1" s="1057"/>
      <c r="VTH1" s="1057"/>
      <c r="VTI1" s="1057"/>
      <c r="VTJ1" s="1057"/>
      <c r="VTK1" s="1057"/>
      <c r="VTL1" s="1057"/>
      <c r="VTM1" s="1057"/>
      <c r="VTN1" s="1057"/>
      <c r="VTO1" s="1057"/>
      <c r="VTP1" s="1057"/>
      <c r="VTQ1" s="1057"/>
      <c r="VTR1" s="1057"/>
      <c r="VTS1" s="1057"/>
      <c r="VTT1" s="1057"/>
      <c r="VTU1" s="1057"/>
      <c r="VTV1" s="1057"/>
      <c r="VTW1" s="1057"/>
      <c r="VTX1" s="1057"/>
      <c r="VTY1" s="1057"/>
      <c r="VTZ1" s="1057"/>
      <c r="VUA1" s="1057"/>
      <c r="VUB1" s="1057"/>
      <c r="VUC1" s="1057"/>
      <c r="VUD1" s="1057"/>
      <c r="VUE1" s="1057"/>
      <c r="VUF1" s="1057"/>
      <c r="VUG1" s="1057"/>
      <c r="VUH1" s="1057"/>
      <c r="VUI1" s="1057"/>
      <c r="VUJ1" s="1057"/>
      <c r="VUK1" s="1057"/>
      <c r="VUL1" s="1057"/>
      <c r="VUM1" s="1057"/>
      <c r="VUN1" s="1057"/>
      <c r="VUO1" s="1057"/>
      <c r="VUP1" s="1057"/>
      <c r="VUQ1" s="1057"/>
      <c r="VUR1" s="1057"/>
      <c r="VUS1" s="1057"/>
      <c r="VUT1" s="1057"/>
      <c r="VUU1" s="1057"/>
      <c r="VUV1" s="1057"/>
      <c r="VUW1" s="1057"/>
      <c r="VUX1" s="1057"/>
      <c r="VUY1" s="1057"/>
      <c r="VUZ1" s="1057"/>
      <c r="VVA1" s="1057"/>
      <c r="VVB1" s="1057"/>
      <c r="VVC1" s="1057"/>
      <c r="VVD1" s="1057"/>
      <c r="VVE1" s="1057"/>
      <c r="VVF1" s="1057"/>
      <c r="VVG1" s="1057"/>
      <c r="VVH1" s="1057"/>
      <c r="VVI1" s="1057"/>
      <c r="VVJ1" s="1057"/>
      <c r="VVK1" s="1057"/>
      <c r="VVL1" s="1057"/>
      <c r="VVM1" s="1057"/>
      <c r="VVN1" s="1057"/>
      <c r="VVO1" s="1057"/>
      <c r="VVP1" s="1057"/>
      <c r="VVQ1" s="1057"/>
      <c r="VVR1" s="1057"/>
      <c r="VVS1" s="1057"/>
      <c r="VVT1" s="1057"/>
      <c r="VVU1" s="1057"/>
      <c r="VVV1" s="1057"/>
      <c r="VVW1" s="1057"/>
      <c r="VVX1" s="1057"/>
      <c r="VVY1" s="1057"/>
      <c r="VVZ1" s="1057"/>
      <c r="VWA1" s="1057"/>
      <c r="VWB1" s="1057"/>
      <c r="VWC1" s="1057"/>
      <c r="VWD1" s="1057"/>
      <c r="VWE1" s="1057"/>
      <c r="VWF1" s="1057"/>
      <c r="VWG1" s="1057"/>
      <c r="VWH1" s="1057"/>
      <c r="VWI1" s="1057"/>
      <c r="VWJ1" s="1057"/>
      <c r="VWK1" s="1057"/>
      <c r="VWL1" s="1057"/>
      <c r="VWM1" s="1057"/>
      <c r="VWN1" s="1057"/>
      <c r="VWO1" s="1057"/>
      <c r="VWP1" s="1057"/>
      <c r="VWQ1" s="1057"/>
      <c r="VWR1" s="1057"/>
      <c r="VWS1" s="1057"/>
      <c r="VWT1" s="1057"/>
      <c r="VWU1" s="1057"/>
      <c r="VWV1" s="1057"/>
      <c r="VWW1" s="1057"/>
      <c r="VWX1" s="1057"/>
      <c r="VWY1" s="1057"/>
      <c r="VWZ1" s="1057"/>
      <c r="VXA1" s="1057"/>
      <c r="VXB1" s="1057"/>
      <c r="VXC1" s="1057"/>
      <c r="VXD1" s="1057"/>
      <c r="VXE1" s="1057"/>
      <c r="VXF1" s="1057"/>
      <c r="VXG1" s="1057"/>
      <c r="VXH1" s="1057"/>
      <c r="VXI1" s="1057"/>
      <c r="VXJ1" s="1057"/>
      <c r="VXK1" s="1057"/>
      <c r="VXL1" s="1057"/>
      <c r="VXM1" s="1057"/>
      <c r="VXN1" s="1057"/>
      <c r="VXO1" s="1057"/>
      <c r="VXP1" s="1057"/>
      <c r="VXQ1" s="1057"/>
      <c r="VXR1" s="1057"/>
      <c r="VXS1" s="1057"/>
      <c r="VXT1" s="1057"/>
      <c r="VXU1" s="1057"/>
      <c r="VXV1" s="1057"/>
      <c r="VXW1" s="1057"/>
      <c r="VXX1" s="1057"/>
      <c r="VXY1" s="1057"/>
      <c r="VXZ1" s="1057"/>
      <c r="VYA1" s="1057"/>
      <c r="VYB1" s="1057"/>
      <c r="VYC1" s="1057"/>
      <c r="VYD1" s="1057"/>
      <c r="VYE1" s="1057"/>
      <c r="VYF1" s="1057"/>
      <c r="VYG1" s="1057"/>
      <c r="VYH1" s="1057"/>
      <c r="VYI1" s="1057"/>
      <c r="VYJ1" s="1057"/>
      <c r="VYK1" s="1057"/>
      <c r="VYL1" s="1057"/>
      <c r="VYM1" s="1057"/>
      <c r="VYN1" s="1057"/>
      <c r="VYO1" s="1057"/>
      <c r="VYP1" s="1057"/>
      <c r="VYQ1" s="1057"/>
      <c r="VYR1" s="1057"/>
      <c r="VYS1" s="1057"/>
      <c r="VYT1" s="1057"/>
      <c r="VYU1" s="1057"/>
      <c r="VYV1" s="1057"/>
      <c r="VYW1" s="1057"/>
      <c r="VYX1" s="1057"/>
      <c r="VYY1" s="1057"/>
      <c r="VYZ1" s="1057"/>
      <c r="VZA1" s="1057"/>
      <c r="VZB1" s="1057"/>
      <c r="VZC1" s="1057"/>
      <c r="VZD1" s="1057"/>
      <c r="VZE1" s="1057"/>
      <c r="VZF1" s="1057"/>
      <c r="VZG1" s="1057"/>
      <c r="VZH1" s="1057"/>
      <c r="VZI1" s="1057"/>
      <c r="VZJ1" s="1057"/>
      <c r="VZK1" s="1057"/>
      <c r="VZL1" s="1057"/>
      <c r="VZM1" s="1057"/>
      <c r="VZN1" s="1057"/>
      <c r="VZO1" s="1057"/>
      <c r="VZP1" s="1057"/>
      <c r="VZQ1" s="1057"/>
      <c r="VZR1" s="1057"/>
      <c r="VZS1" s="1057"/>
      <c r="VZT1" s="1057"/>
      <c r="VZU1" s="1057"/>
      <c r="VZV1" s="1057"/>
      <c r="VZW1" s="1057"/>
      <c r="VZX1" s="1057"/>
      <c r="VZY1" s="1057"/>
      <c r="VZZ1" s="1057"/>
      <c r="WAA1" s="1057"/>
      <c r="WAB1" s="1057"/>
      <c r="WAC1" s="1057"/>
      <c r="WAD1" s="1057"/>
      <c r="WAE1" s="1057"/>
      <c r="WAF1" s="1057"/>
      <c r="WAG1" s="1057"/>
      <c r="WAH1" s="1057"/>
      <c r="WAI1" s="1057"/>
      <c r="WAJ1" s="1057"/>
      <c r="WAK1" s="1057"/>
      <c r="WAL1" s="1057"/>
      <c r="WAM1" s="1057"/>
      <c r="WAN1" s="1057"/>
      <c r="WAO1" s="1057"/>
      <c r="WAP1" s="1057"/>
      <c r="WAQ1" s="1057"/>
      <c r="WAR1" s="1057"/>
      <c r="WAS1" s="1057"/>
      <c r="WAT1" s="1057"/>
      <c r="WAU1" s="1057"/>
      <c r="WAV1" s="1057"/>
      <c r="WAW1" s="1057"/>
      <c r="WAX1" s="1057"/>
      <c r="WAY1" s="1057"/>
      <c r="WAZ1" s="1057"/>
      <c r="WBA1" s="1057"/>
      <c r="WBB1" s="1057"/>
      <c r="WBC1" s="1057"/>
      <c r="WBD1" s="1057"/>
      <c r="WBE1" s="1057"/>
      <c r="WBF1" s="1057"/>
      <c r="WBG1" s="1057"/>
      <c r="WBH1" s="1057"/>
      <c r="WBI1" s="1057"/>
      <c r="WBJ1" s="1057"/>
      <c r="WBK1" s="1057"/>
      <c r="WBL1" s="1057"/>
      <c r="WBM1" s="1057"/>
      <c r="WBN1" s="1057"/>
      <c r="WBO1" s="1057"/>
      <c r="WBP1" s="1057"/>
      <c r="WBQ1" s="1057"/>
      <c r="WBR1" s="1057"/>
      <c r="WBS1" s="1057"/>
      <c r="WBT1" s="1057"/>
      <c r="WBU1" s="1057"/>
      <c r="WBV1" s="1057"/>
      <c r="WBW1" s="1057"/>
      <c r="WBX1" s="1057"/>
      <c r="WBY1" s="1057"/>
      <c r="WBZ1" s="1057"/>
      <c r="WCA1" s="1057"/>
      <c r="WCB1" s="1057"/>
      <c r="WCC1" s="1057"/>
      <c r="WCD1" s="1057"/>
      <c r="WCE1" s="1057"/>
      <c r="WCF1" s="1057"/>
      <c r="WCG1" s="1057"/>
      <c r="WCH1" s="1057"/>
      <c r="WCI1" s="1057"/>
      <c r="WCJ1" s="1057"/>
      <c r="WCK1" s="1057"/>
      <c r="WCL1" s="1057"/>
      <c r="WCM1" s="1057"/>
      <c r="WCN1" s="1057"/>
      <c r="WCO1" s="1057"/>
      <c r="WCP1" s="1057"/>
      <c r="WCQ1" s="1057"/>
      <c r="WCR1" s="1057"/>
      <c r="WCS1" s="1057"/>
      <c r="WCT1" s="1057"/>
      <c r="WCU1" s="1057"/>
      <c r="WCV1" s="1057"/>
      <c r="WCW1" s="1057"/>
      <c r="WCX1" s="1057"/>
      <c r="WCY1" s="1057"/>
      <c r="WCZ1" s="1057"/>
      <c r="WDA1" s="1057"/>
      <c r="WDB1" s="1057"/>
      <c r="WDC1" s="1057"/>
      <c r="WDD1" s="1057"/>
      <c r="WDE1" s="1057"/>
      <c r="WDF1" s="1057"/>
      <c r="WDG1" s="1057"/>
      <c r="WDH1" s="1057"/>
      <c r="WDI1" s="1057"/>
      <c r="WDJ1" s="1057"/>
      <c r="WDK1" s="1057"/>
      <c r="WDL1" s="1057"/>
      <c r="WDM1" s="1057"/>
      <c r="WDN1" s="1057"/>
      <c r="WDO1" s="1057"/>
      <c r="WDP1" s="1057"/>
      <c r="WDQ1" s="1057"/>
      <c r="WDR1" s="1057"/>
      <c r="WDS1" s="1057"/>
      <c r="WDT1" s="1057"/>
      <c r="WDU1" s="1057"/>
      <c r="WDV1" s="1057"/>
      <c r="WDW1" s="1057"/>
      <c r="WDX1" s="1057"/>
      <c r="WDY1" s="1057"/>
      <c r="WDZ1" s="1057"/>
      <c r="WEA1" s="1057"/>
      <c r="WEB1" s="1057"/>
      <c r="WEC1" s="1057"/>
      <c r="WED1" s="1057"/>
      <c r="WEE1" s="1057"/>
      <c r="WEF1" s="1057"/>
      <c r="WEG1" s="1057"/>
      <c r="WEH1" s="1057"/>
      <c r="WEI1" s="1057"/>
      <c r="WEJ1" s="1057"/>
      <c r="WEK1" s="1057"/>
      <c r="WEL1" s="1057"/>
      <c r="WEM1" s="1057"/>
      <c r="WEN1" s="1057"/>
      <c r="WEO1" s="1057"/>
      <c r="WEP1" s="1057"/>
      <c r="WEQ1" s="1057"/>
      <c r="WER1" s="1057"/>
      <c r="WES1" s="1057"/>
      <c r="WET1" s="1057"/>
      <c r="WEU1" s="1057"/>
      <c r="WEV1" s="1057"/>
      <c r="WEW1" s="1057"/>
      <c r="WEX1" s="1057"/>
      <c r="WEY1" s="1057"/>
      <c r="WEZ1" s="1057"/>
      <c r="WFA1" s="1057"/>
      <c r="WFB1" s="1057"/>
      <c r="WFC1" s="1057"/>
      <c r="WFD1" s="1057"/>
      <c r="WFE1" s="1057"/>
      <c r="WFF1" s="1057"/>
      <c r="WFG1" s="1057"/>
      <c r="WFH1" s="1057"/>
      <c r="WFI1" s="1057"/>
      <c r="WFJ1" s="1057"/>
      <c r="WFK1" s="1057"/>
      <c r="WFL1" s="1057"/>
      <c r="WFM1" s="1057"/>
      <c r="WFN1" s="1057"/>
      <c r="WFO1" s="1057"/>
      <c r="WFP1" s="1057"/>
      <c r="WFQ1" s="1057"/>
      <c r="WFR1" s="1057"/>
      <c r="WFS1" s="1057"/>
      <c r="WFT1" s="1057"/>
      <c r="WFU1" s="1057"/>
      <c r="WFV1" s="1057"/>
      <c r="WFW1" s="1057"/>
      <c r="WFX1" s="1057"/>
      <c r="WFY1" s="1057"/>
      <c r="WFZ1" s="1057"/>
      <c r="WGA1" s="1057"/>
      <c r="WGB1" s="1057"/>
      <c r="WGC1" s="1057"/>
      <c r="WGD1" s="1057"/>
      <c r="WGE1" s="1057"/>
      <c r="WGF1" s="1057"/>
      <c r="WGG1" s="1057"/>
      <c r="WGH1" s="1057"/>
      <c r="WGI1" s="1057"/>
      <c r="WGJ1" s="1057"/>
      <c r="WGK1" s="1057"/>
      <c r="WGL1" s="1057"/>
      <c r="WGM1" s="1057"/>
      <c r="WGN1" s="1057"/>
      <c r="WGO1" s="1057"/>
      <c r="WGP1" s="1057"/>
      <c r="WGQ1" s="1057"/>
      <c r="WGR1" s="1057"/>
      <c r="WGS1" s="1057"/>
      <c r="WGT1" s="1057"/>
      <c r="WGU1" s="1057"/>
      <c r="WGV1" s="1057"/>
      <c r="WGW1" s="1057"/>
      <c r="WGX1" s="1057"/>
      <c r="WGY1" s="1057"/>
      <c r="WGZ1" s="1057"/>
      <c r="WHA1" s="1057"/>
      <c r="WHB1" s="1057"/>
      <c r="WHC1" s="1057"/>
      <c r="WHD1" s="1057"/>
      <c r="WHE1" s="1057"/>
      <c r="WHF1" s="1057"/>
      <c r="WHG1" s="1057"/>
      <c r="WHH1" s="1057"/>
      <c r="WHI1" s="1057"/>
      <c r="WHJ1" s="1057"/>
      <c r="WHK1" s="1057"/>
      <c r="WHL1" s="1057"/>
      <c r="WHM1" s="1057"/>
      <c r="WHN1" s="1057"/>
      <c r="WHO1" s="1057"/>
      <c r="WHP1" s="1057"/>
      <c r="WHQ1" s="1057"/>
      <c r="WHR1" s="1057"/>
      <c r="WHS1" s="1057"/>
      <c r="WHT1" s="1057"/>
      <c r="WHU1" s="1057"/>
      <c r="WHV1" s="1057"/>
      <c r="WHW1" s="1057"/>
      <c r="WHX1" s="1057"/>
      <c r="WHY1" s="1057"/>
      <c r="WHZ1" s="1057"/>
      <c r="WIA1" s="1057"/>
      <c r="WIB1" s="1057"/>
      <c r="WIC1" s="1057"/>
      <c r="WID1" s="1057"/>
      <c r="WIE1" s="1057"/>
      <c r="WIF1" s="1057"/>
      <c r="WIG1" s="1057"/>
      <c r="WIH1" s="1057"/>
      <c r="WII1" s="1057"/>
      <c r="WIJ1" s="1057"/>
      <c r="WIK1" s="1057"/>
      <c r="WIL1" s="1057"/>
      <c r="WIM1" s="1057"/>
      <c r="WIN1" s="1057"/>
      <c r="WIO1" s="1057"/>
      <c r="WIP1" s="1057"/>
      <c r="WIQ1" s="1057"/>
      <c r="WIR1" s="1057"/>
      <c r="WIS1" s="1057"/>
      <c r="WIT1" s="1057"/>
      <c r="WIU1" s="1057"/>
      <c r="WIV1" s="1057"/>
      <c r="WIW1" s="1057"/>
      <c r="WIX1" s="1057"/>
      <c r="WIY1" s="1057"/>
      <c r="WIZ1" s="1057"/>
      <c r="WJA1" s="1057"/>
      <c r="WJB1" s="1057"/>
      <c r="WJC1" s="1057"/>
      <c r="WJD1" s="1057"/>
      <c r="WJE1" s="1057"/>
      <c r="WJF1" s="1057"/>
      <c r="WJG1" s="1057"/>
      <c r="WJH1" s="1057"/>
      <c r="WJI1" s="1057"/>
      <c r="WJJ1" s="1057"/>
      <c r="WJK1" s="1057"/>
      <c r="WJL1" s="1057"/>
      <c r="WJM1" s="1057"/>
      <c r="WJN1" s="1057"/>
      <c r="WJO1" s="1057"/>
      <c r="WJP1" s="1057"/>
      <c r="WJQ1" s="1057"/>
      <c r="WJR1" s="1057"/>
      <c r="WJS1" s="1057"/>
      <c r="WJT1" s="1057"/>
      <c r="WJU1" s="1057"/>
      <c r="WJV1" s="1057"/>
      <c r="WJW1" s="1057"/>
      <c r="WJX1" s="1057"/>
      <c r="WJY1" s="1057"/>
      <c r="WJZ1" s="1057"/>
      <c r="WKA1" s="1057"/>
      <c r="WKB1" s="1057"/>
      <c r="WKC1" s="1057"/>
      <c r="WKD1" s="1057"/>
      <c r="WKE1" s="1057"/>
      <c r="WKF1" s="1057"/>
      <c r="WKG1" s="1057"/>
      <c r="WKH1" s="1057"/>
      <c r="WKI1" s="1057"/>
      <c r="WKJ1" s="1057"/>
      <c r="WKK1" s="1057"/>
      <c r="WKL1" s="1057"/>
      <c r="WKM1" s="1057"/>
      <c r="WKN1" s="1057"/>
      <c r="WKO1" s="1057"/>
      <c r="WKP1" s="1057"/>
      <c r="WKQ1" s="1057"/>
      <c r="WKR1" s="1057"/>
      <c r="WKS1" s="1057"/>
      <c r="WKT1" s="1057"/>
      <c r="WKU1" s="1057"/>
      <c r="WKV1" s="1057"/>
      <c r="WKW1" s="1057"/>
      <c r="WKX1" s="1057"/>
      <c r="WKY1" s="1057"/>
      <c r="WKZ1" s="1057"/>
      <c r="WLA1" s="1057"/>
      <c r="WLB1" s="1057"/>
      <c r="WLC1" s="1057"/>
      <c r="WLD1" s="1057"/>
      <c r="WLE1" s="1057"/>
      <c r="WLF1" s="1057"/>
      <c r="WLG1" s="1057"/>
      <c r="WLH1" s="1057"/>
      <c r="WLI1" s="1057"/>
      <c r="WLJ1" s="1057"/>
      <c r="WLK1" s="1057"/>
      <c r="WLL1" s="1057"/>
      <c r="WLM1" s="1057"/>
      <c r="WLN1" s="1057"/>
      <c r="WLO1" s="1057"/>
      <c r="WLP1" s="1057"/>
      <c r="WLQ1" s="1057"/>
      <c r="WLR1" s="1057"/>
      <c r="WLS1" s="1057"/>
      <c r="WLT1" s="1057"/>
      <c r="WLU1" s="1057"/>
      <c r="WLV1" s="1057"/>
      <c r="WLW1" s="1057"/>
      <c r="WLX1" s="1057"/>
      <c r="WLY1" s="1057"/>
      <c r="WLZ1" s="1057"/>
      <c r="WMA1" s="1057"/>
      <c r="WMB1" s="1057"/>
      <c r="WMC1" s="1057"/>
      <c r="WMD1" s="1057"/>
      <c r="WME1" s="1057"/>
      <c r="WMF1" s="1057"/>
      <c r="WMG1" s="1057"/>
      <c r="WMH1" s="1057"/>
      <c r="WMI1" s="1057"/>
      <c r="WMJ1" s="1057"/>
      <c r="WMK1" s="1057"/>
      <c r="WML1" s="1057"/>
      <c r="WMM1" s="1057"/>
      <c r="WMN1" s="1057"/>
      <c r="WMO1" s="1057"/>
      <c r="WMP1" s="1057"/>
      <c r="WMQ1" s="1057"/>
      <c r="WMR1" s="1057"/>
      <c r="WMS1" s="1057"/>
      <c r="WMT1" s="1057"/>
      <c r="WMU1" s="1057"/>
      <c r="WMV1" s="1057"/>
      <c r="WMW1" s="1057"/>
      <c r="WMX1" s="1057"/>
      <c r="WMY1" s="1057"/>
      <c r="WMZ1" s="1057"/>
      <c r="WNA1" s="1057"/>
      <c r="WNB1" s="1057"/>
      <c r="WNC1" s="1057"/>
      <c r="WND1" s="1057"/>
      <c r="WNE1" s="1057"/>
      <c r="WNF1" s="1057"/>
      <c r="WNG1" s="1057"/>
      <c r="WNH1" s="1057"/>
      <c r="WNI1" s="1057"/>
      <c r="WNJ1" s="1057"/>
      <c r="WNK1" s="1057"/>
      <c r="WNL1" s="1057"/>
      <c r="WNM1" s="1057"/>
      <c r="WNN1" s="1057"/>
      <c r="WNO1" s="1057"/>
      <c r="WNP1" s="1057"/>
      <c r="WNQ1" s="1057"/>
      <c r="WNR1" s="1057"/>
      <c r="WNS1" s="1057"/>
      <c r="WNT1" s="1057"/>
      <c r="WNU1" s="1057"/>
      <c r="WNV1" s="1057"/>
      <c r="WNW1" s="1057"/>
      <c r="WNX1" s="1057"/>
      <c r="WNY1" s="1057"/>
      <c r="WNZ1" s="1057"/>
      <c r="WOA1" s="1057"/>
      <c r="WOB1" s="1057"/>
      <c r="WOC1" s="1057"/>
      <c r="WOD1" s="1057"/>
      <c r="WOE1" s="1057"/>
      <c r="WOF1" s="1057"/>
      <c r="WOG1" s="1057"/>
      <c r="WOH1" s="1057"/>
      <c r="WOI1" s="1057"/>
      <c r="WOJ1" s="1057"/>
      <c r="WOK1" s="1057"/>
      <c r="WOL1" s="1057"/>
      <c r="WOM1" s="1057"/>
      <c r="WON1" s="1057"/>
      <c r="WOO1" s="1057"/>
      <c r="WOP1" s="1057"/>
      <c r="WOQ1" s="1057"/>
      <c r="WOR1" s="1057"/>
      <c r="WOS1" s="1057"/>
      <c r="WOT1" s="1057"/>
      <c r="WOU1" s="1057"/>
      <c r="WOV1" s="1057"/>
      <c r="WOW1" s="1057"/>
      <c r="WOX1" s="1057"/>
      <c r="WOY1" s="1057"/>
      <c r="WOZ1" s="1057"/>
      <c r="WPA1" s="1057"/>
      <c r="WPB1" s="1057"/>
      <c r="WPC1" s="1057"/>
      <c r="WPD1" s="1057"/>
      <c r="WPE1" s="1057"/>
      <c r="WPF1" s="1057"/>
      <c r="WPG1" s="1057"/>
      <c r="WPH1" s="1057"/>
      <c r="WPI1" s="1057"/>
      <c r="WPJ1" s="1057"/>
      <c r="WPK1" s="1057"/>
      <c r="WPL1" s="1057"/>
      <c r="WPM1" s="1057"/>
      <c r="WPN1" s="1057"/>
      <c r="WPO1" s="1057"/>
      <c r="WPP1" s="1057"/>
      <c r="WPQ1" s="1057"/>
      <c r="WPR1" s="1057"/>
      <c r="WPS1" s="1057"/>
      <c r="WPT1" s="1057"/>
      <c r="WPU1" s="1057"/>
      <c r="WPV1" s="1057"/>
      <c r="WPW1" s="1057"/>
      <c r="WPX1" s="1057"/>
      <c r="WPY1" s="1057"/>
      <c r="WPZ1" s="1057"/>
      <c r="WQA1" s="1057"/>
      <c r="WQB1" s="1057"/>
      <c r="WQC1" s="1057"/>
      <c r="WQD1" s="1057"/>
      <c r="WQE1" s="1057"/>
      <c r="WQF1" s="1057"/>
      <c r="WQG1" s="1057"/>
      <c r="WQH1" s="1057"/>
      <c r="WQI1" s="1057"/>
      <c r="WQJ1" s="1057"/>
      <c r="WQK1" s="1057"/>
      <c r="WQL1" s="1057"/>
      <c r="WQM1" s="1057"/>
      <c r="WQN1" s="1057"/>
      <c r="WQO1" s="1057"/>
      <c r="WQP1" s="1057"/>
      <c r="WQQ1" s="1057"/>
      <c r="WQR1" s="1057"/>
      <c r="WQS1" s="1057"/>
      <c r="WQT1" s="1057"/>
      <c r="WQU1" s="1057"/>
      <c r="WQV1" s="1057"/>
      <c r="WQW1" s="1057"/>
      <c r="WQX1" s="1057"/>
      <c r="WQY1" s="1057"/>
      <c r="WQZ1" s="1057"/>
      <c r="WRA1" s="1057"/>
      <c r="WRB1" s="1057"/>
      <c r="WRC1" s="1057"/>
      <c r="WRD1" s="1057"/>
      <c r="WRE1" s="1057"/>
      <c r="WRF1" s="1057"/>
      <c r="WRG1" s="1057"/>
      <c r="WRH1" s="1057"/>
      <c r="WRI1" s="1057"/>
      <c r="WRJ1" s="1057"/>
      <c r="WRK1" s="1057"/>
      <c r="WRL1" s="1057"/>
      <c r="WRM1" s="1057"/>
      <c r="WRN1" s="1057"/>
      <c r="WRO1" s="1057"/>
      <c r="WRP1" s="1057"/>
      <c r="WRQ1" s="1057"/>
      <c r="WRR1" s="1057"/>
      <c r="WRS1" s="1057"/>
      <c r="WRT1" s="1057"/>
      <c r="WRU1" s="1057"/>
      <c r="WRV1" s="1057"/>
      <c r="WRW1" s="1057"/>
      <c r="WRX1" s="1057"/>
      <c r="WRY1" s="1057"/>
      <c r="WRZ1" s="1057"/>
      <c r="WSA1" s="1057"/>
      <c r="WSB1" s="1057"/>
      <c r="WSC1" s="1057"/>
      <c r="WSD1" s="1057"/>
      <c r="WSE1" s="1057"/>
      <c r="WSF1" s="1057"/>
      <c r="WSG1" s="1057"/>
      <c r="WSH1" s="1057"/>
      <c r="WSI1" s="1057"/>
      <c r="WSJ1" s="1057"/>
      <c r="WSK1" s="1057"/>
      <c r="WSL1" s="1057"/>
      <c r="WSM1" s="1057"/>
      <c r="WSN1" s="1057"/>
      <c r="WSO1" s="1057"/>
      <c r="WSP1" s="1057"/>
      <c r="WSQ1" s="1057"/>
      <c r="WSR1" s="1057"/>
      <c r="WSS1" s="1057"/>
      <c r="WST1" s="1057"/>
      <c r="WSU1" s="1057"/>
      <c r="WSV1" s="1057"/>
      <c r="WSW1" s="1057"/>
      <c r="WSX1" s="1057"/>
      <c r="WSY1" s="1057"/>
      <c r="WSZ1" s="1057"/>
      <c r="WTA1" s="1057"/>
      <c r="WTB1" s="1057"/>
      <c r="WTC1" s="1057"/>
      <c r="WTD1" s="1057"/>
      <c r="WTE1" s="1057"/>
      <c r="WTF1" s="1057"/>
      <c r="WTG1" s="1057"/>
      <c r="WTH1" s="1057"/>
      <c r="WTI1" s="1057"/>
      <c r="WTJ1" s="1057"/>
      <c r="WTK1" s="1057"/>
      <c r="WTL1" s="1057"/>
      <c r="WTM1" s="1057"/>
      <c r="WTN1" s="1057"/>
      <c r="WTO1" s="1057"/>
      <c r="WTP1" s="1057"/>
      <c r="WTQ1" s="1057"/>
      <c r="WTR1" s="1057"/>
      <c r="WTS1" s="1057"/>
      <c r="WTT1" s="1057"/>
      <c r="WTU1" s="1057"/>
      <c r="WTV1" s="1057"/>
      <c r="WTW1" s="1057"/>
      <c r="WTX1" s="1057"/>
      <c r="WTY1" s="1057"/>
      <c r="WTZ1" s="1057"/>
      <c r="WUA1" s="1057"/>
      <c r="WUB1" s="1057"/>
      <c r="WUC1" s="1057"/>
      <c r="WUD1" s="1057"/>
      <c r="WUE1" s="1057"/>
      <c r="WUF1" s="1057"/>
      <c r="WUG1" s="1057"/>
      <c r="WUH1" s="1057"/>
      <c r="WUI1" s="1057"/>
      <c r="WUJ1" s="1057"/>
      <c r="WUK1" s="1057"/>
      <c r="WUL1" s="1057"/>
      <c r="WUM1" s="1057"/>
      <c r="WUN1" s="1057"/>
      <c r="WUO1" s="1057"/>
      <c r="WUP1" s="1057"/>
      <c r="WUQ1" s="1057"/>
      <c r="WUR1" s="1057"/>
      <c r="WUS1" s="1057"/>
      <c r="WUT1" s="1057"/>
      <c r="WUU1" s="1057"/>
      <c r="WUV1" s="1057"/>
      <c r="WUW1" s="1057"/>
      <c r="WUX1" s="1057"/>
      <c r="WUY1" s="1057"/>
      <c r="WUZ1" s="1057"/>
      <c r="WVA1" s="1057"/>
      <c r="WVB1" s="1057"/>
      <c r="WVC1" s="1057"/>
      <c r="WVD1" s="1057"/>
      <c r="WVE1" s="1057"/>
      <c r="WVF1" s="1057"/>
      <c r="WVG1" s="1057"/>
      <c r="WVH1" s="1057"/>
      <c r="WVI1" s="1057"/>
      <c r="WVJ1" s="1057"/>
      <c r="WVK1" s="1057"/>
      <c r="WVL1" s="1057"/>
      <c r="WVM1" s="1057"/>
      <c r="WVN1" s="1057"/>
      <c r="WVO1" s="1057"/>
      <c r="WVP1" s="1057"/>
      <c r="WVQ1" s="1057"/>
      <c r="WVR1" s="1057"/>
      <c r="WVS1" s="1057"/>
      <c r="WVT1" s="1057"/>
      <c r="WVU1" s="1057"/>
      <c r="WVV1" s="1057"/>
      <c r="WVW1" s="1057"/>
      <c r="WVX1" s="1057"/>
      <c r="WVY1" s="1057"/>
      <c r="WVZ1" s="1057"/>
      <c r="WWA1" s="1057"/>
      <c r="WWB1" s="1057"/>
      <c r="WWC1" s="1057"/>
      <c r="WWD1" s="1057"/>
      <c r="WWE1" s="1057"/>
      <c r="WWF1" s="1057"/>
      <c r="WWG1" s="1057"/>
      <c r="WWH1" s="1057"/>
      <c r="WWI1" s="1057"/>
      <c r="WWJ1" s="1057"/>
      <c r="WWK1" s="1057"/>
      <c r="WWL1" s="1057"/>
      <c r="WWM1" s="1057"/>
      <c r="WWN1" s="1057"/>
      <c r="WWO1" s="1057"/>
      <c r="WWP1" s="1057"/>
      <c r="WWQ1" s="1057"/>
      <c r="WWR1" s="1057"/>
      <c r="WWS1" s="1057"/>
      <c r="WWT1" s="1057"/>
      <c r="WWU1" s="1057"/>
      <c r="WWV1" s="1057"/>
      <c r="WWW1" s="1057"/>
      <c r="WWX1" s="1057"/>
      <c r="WWY1" s="1057"/>
      <c r="WWZ1" s="1057"/>
      <c r="WXA1" s="1057"/>
      <c r="WXB1" s="1057"/>
      <c r="WXC1" s="1057"/>
      <c r="WXD1" s="1057"/>
      <c r="WXE1" s="1057"/>
      <c r="WXF1" s="1057"/>
      <c r="WXG1" s="1057"/>
      <c r="WXH1" s="1057"/>
      <c r="WXI1" s="1057"/>
      <c r="WXJ1" s="1057"/>
      <c r="WXK1" s="1057"/>
      <c r="WXL1" s="1057"/>
      <c r="WXM1" s="1057"/>
      <c r="WXN1" s="1057"/>
      <c r="WXO1" s="1057"/>
      <c r="WXP1" s="1057"/>
      <c r="WXQ1" s="1057"/>
      <c r="WXR1" s="1057"/>
      <c r="WXS1" s="1057"/>
      <c r="WXT1" s="1057"/>
      <c r="WXU1" s="1057"/>
      <c r="WXV1" s="1057"/>
      <c r="WXW1" s="1057"/>
      <c r="WXX1" s="1057"/>
      <c r="WXY1" s="1057"/>
      <c r="WXZ1" s="1057"/>
      <c r="WYA1" s="1057"/>
      <c r="WYB1" s="1057"/>
      <c r="WYC1" s="1057"/>
      <c r="WYD1" s="1057"/>
      <c r="WYE1" s="1057"/>
      <c r="WYF1" s="1057"/>
      <c r="WYG1" s="1057"/>
      <c r="WYH1" s="1057"/>
      <c r="WYI1" s="1057"/>
      <c r="WYJ1" s="1057"/>
      <c r="WYK1" s="1057"/>
      <c r="WYL1" s="1057"/>
      <c r="WYM1" s="1057"/>
      <c r="WYN1" s="1057"/>
      <c r="WYO1" s="1057"/>
      <c r="WYP1" s="1057"/>
      <c r="WYQ1" s="1057"/>
      <c r="WYR1" s="1057"/>
      <c r="WYS1" s="1057"/>
      <c r="WYT1" s="1057"/>
      <c r="WYU1" s="1057"/>
      <c r="WYV1" s="1057"/>
      <c r="WYW1" s="1057"/>
      <c r="WYX1" s="1057"/>
      <c r="WYY1" s="1057"/>
      <c r="WYZ1" s="1057"/>
      <c r="WZA1" s="1057"/>
      <c r="WZB1" s="1057"/>
      <c r="WZC1" s="1057"/>
      <c r="WZD1" s="1057"/>
      <c r="WZE1" s="1057"/>
      <c r="WZF1" s="1057"/>
      <c r="WZG1" s="1057"/>
      <c r="WZH1" s="1057"/>
      <c r="WZI1" s="1057"/>
      <c r="WZJ1" s="1057"/>
      <c r="WZK1" s="1057"/>
      <c r="WZL1" s="1057"/>
      <c r="WZM1" s="1057"/>
      <c r="WZN1" s="1057"/>
      <c r="WZO1" s="1057"/>
      <c r="WZP1" s="1057"/>
      <c r="WZQ1" s="1057"/>
      <c r="WZR1" s="1057"/>
      <c r="WZS1" s="1057"/>
      <c r="WZT1" s="1057"/>
      <c r="WZU1" s="1057"/>
      <c r="WZV1" s="1057"/>
      <c r="WZW1" s="1057"/>
      <c r="WZX1" s="1057"/>
      <c r="WZY1" s="1057"/>
      <c r="WZZ1" s="1057"/>
      <c r="XAA1" s="1057"/>
      <c r="XAB1" s="1057"/>
      <c r="XAC1" s="1057"/>
      <c r="XAD1" s="1057"/>
      <c r="XAE1" s="1057"/>
      <c r="XAF1" s="1057"/>
      <c r="XAG1" s="1057"/>
      <c r="XAH1" s="1057"/>
      <c r="XAI1" s="1057"/>
      <c r="XAJ1" s="1057"/>
      <c r="XAK1" s="1057"/>
      <c r="XAL1" s="1057"/>
      <c r="XAM1" s="1057"/>
      <c r="XAN1" s="1057"/>
      <c r="XAO1" s="1057"/>
      <c r="XAP1" s="1057"/>
      <c r="XAQ1" s="1057"/>
      <c r="XAR1" s="1057"/>
      <c r="XAS1" s="1057"/>
      <c r="XAT1" s="1057"/>
      <c r="XAU1" s="1057"/>
      <c r="XAV1" s="1057"/>
      <c r="XAW1" s="1057"/>
      <c r="XAX1" s="1057"/>
      <c r="XAY1" s="1057"/>
      <c r="XAZ1" s="1057"/>
      <c r="XBA1" s="1057"/>
      <c r="XBB1" s="1057"/>
      <c r="XBC1" s="1057"/>
      <c r="XBD1" s="1057"/>
      <c r="XBE1" s="1057"/>
      <c r="XBF1" s="1057"/>
      <c r="XBG1" s="1057"/>
      <c r="XBH1" s="1057"/>
      <c r="XBI1" s="1057"/>
      <c r="XBJ1" s="1057"/>
      <c r="XBK1" s="1057"/>
      <c r="XBL1" s="1057"/>
      <c r="XBM1" s="1057"/>
      <c r="XBN1" s="1057"/>
      <c r="XBO1" s="1057"/>
      <c r="XBP1" s="1057"/>
      <c r="XBQ1" s="1057"/>
      <c r="XBR1" s="1057"/>
      <c r="XBS1" s="1057"/>
      <c r="XBT1" s="1057"/>
      <c r="XBU1" s="1057"/>
      <c r="XBV1" s="1057"/>
      <c r="XBW1" s="1057"/>
      <c r="XBX1" s="1057"/>
      <c r="XBY1" s="1057"/>
      <c r="XBZ1" s="1057"/>
      <c r="XCA1" s="1057"/>
      <c r="XCB1" s="1057"/>
      <c r="XCC1" s="1057"/>
      <c r="XCD1" s="1057"/>
      <c r="XCE1" s="1057"/>
      <c r="XCF1" s="1057"/>
      <c r="XCG1" s="1057"/>
      <c r="XCH1" s="1057"/>
      <c r="XCI1" s="1057"/>
      <c r="XCJ1" s="1057"/>
      <c r="XCK1" s="1057"/>
      <c r="XCL1" s="1057"/>
      <c r="XCM1" s="1057"/>
      <c r="XCN1" s="1057"/>
      <c r="XCO1" s="1057"/>
      <c r="XCP1" s="1057"/>
      <c r="XCQ1" s="1057"/>
      <c r="XCR1" s="1057"/>
      <c r="XCS1" s="1057"/>
      <c r="XCT1" s="1057"/>
      <c r="XCU1" s="1057"/>
      <c r="XCV1" s="1057"/>
      <c r="XCW1" s="1057"/>
      <c r="XCX1" s="1057"/>
      <c r="XCY1" s="1057"/>
      <c r="XCZ1" s="1057"/>
      <c r="XDA1" s="1057"/>
      <c r="XDB1" s="1057"/>
      <c r="XDC1" s="1057"/>
      <c r="XDD1" s="1057"/>
      <c r="XDE1" s="1057"/>
      <c r="XDF1" s="1057"/>
      <c r="XDG1" s="1057"/>
      <c r="XDH1" s="1057"/>
      <c r="XDI1" s="1057"/>
      <c r="XDJ1" s="1057"/>
      <c r="XDK1" s="1057"/>
      <c r="XDL1" s="1057"/>
      <c r="XDM1" s="1057"/>
      <c r="XDN1" s="1057"/>
      <c r="XDO1" s="1057"/>
      <c r="XDP1" s="1057"/>
      <c r="XDQ1" s="1057"/>
      <c r="XDR1" s="1057"/>
      <c r="XDS1" s="1057"/>
      <c r="XDT1" s="1057"/>
      <c r="XDU1" s="1057"/>
      <c r="XDV1" s="1057"/>
      <c r="XDW1" s="1057"/>
      <c r="XDX1" s="1057"/>
      <c r="XDY1" s="1057"/>
      <c r="XDZ1" s="1057"/>
      <c r="XEA1" s="1057"/>
      <c r="XEB1" s="1057"/>
      <c r="XEC1" s="1057"/>
      <c r="XED1" s="1057"/>
      <c r="XEE1" s="1057"/>
      <c r="XEF1" s="1057"/>
      <c r="XEG1" s="1057"/>
      <c r="XEH1" s="1057"/>
      <c r="XEI1" s="1057"/>
      <c r="XEJ1" s="1057"/>
      <c r="XEK1" s="1057"/>
      <c r="XEL1" s="1057"/>
      <c r="XEM1" s="1057"/>
      <c r="XEN1" s="1057"/>
      <c r="XEO1" s="1057"/>
      <c r="XEP1" s="1057"/>
      <c r="XEQ1" s="1057"/>
      <c r="XER1" s="1057"/>
      <c r="XES1" s="1057"/>
      <c r="XET1" s="1057"/>
      <c r="XEU1" s="1057"/>
      <c r="XEV1" s="1057"/>
      <c r="XEW1" s="1057"/>
      <c r="XEX1" s="1057"/>
      <c r="XEY1" s="1057"/>
    </row>
    <row r="2" spans="1:16379" ht="17.45" customHeight="1" x14ac:dyDescent="0.2">
      <c r="A2" s="907" t="s">
        <v>31</v>
      </c>
      <c r="B2" s="904"/>
      <c r="C2" s="904"/>
      <c r="D2" s="904"/>
    </row>
    <row r="3" spans="1:16379" ht="17.45" customHeight="1" x14ac:dyDescent="0.2">
      <c r="A3" s="908" t="str">
        <f>+Activos!A3</f>
        <v>Al 31 de diciembre de 2024 y 2023</v>
      </c>
      <c r="B3" s="905"/>
      <c r="C3" s="905"/>
      <c r="D3" s="905"/>
    </row>
    <row r="4" spans="1:16379" ht="17.45" customHeight="1" x14ac:dyDescent="0.2">
      <c r="A4" s="906" t="s">
        <v>30</v>
      </c>
      <c r="B4" s="906"/>
      <c r="C4" s="906"/>
      <c r="D4" s="906"/>
    </row>
    <row r="5" spans="1:16379" s="15" customFormat="1" ht="18.75" customHeight="1" x14ac:dyDescent="0.25">
      <c r="A5" s="1054" t="s">
        <v>59</v>
      </c>
      <c r="B5" s="1055" t="s">
        <v>28</v>
      </c>
      <c r="C5" s="1058" t="s">
        <v>155</v>
      </c>
      <c r="D5" s="1059" t="s">
        <v>93</v>
      </c>
    </row>
    <row r="6" spans="1:16379" s="15" customFormat="1" ht="19.5" customHeight="1" x14ac:dyDescent="0.25">
      <c r="A6" s="1054"/>
      <c r="B6" s="1055"/>
      <c r="C6" s="1058"/>
      <c r="D6" s="1059"/>
    </row>
    <row r="7" spans="1:16379" s="15" customFormat="1" ht="17.45" customHeight="1" x14ac:dyDescent="0.25">
      <c r="A7" s="909" t="s">
        <v>58</v>
      </c>
      <c r="B7" s="910"/>
      <c r="C7" s="924">
        <f>+C8+C13</f>
        <v>29421220949</v>
      </c>
      <c r="D7" s="924">
        <f>+D8+D13</f>
        <v>29992111841</v>
      </c>
      <c r="E7" s="925"/>
    </row>
    <row r="8" spans="1:16379" s="15" customFormat="1" ht="17.45" customHeight="1" x14ac:dyDescent="0.25">
      <c r="A8" s="926" t="s">
        <v>57</v>
      </c>
      <c r="B8" s="910">
        <v>20</v>
      </c>
      <c r="C8" s="927">
        <f>+C9+C12</f>
        <v>5900157132</v>
      </c>
      <c r="D8" s="927">
        <f>+D9+D12</f>
        <v>6335158670</v>
      </c>
      <c r="E8" s="925"/>
    </row>
    <row r="9" spans="1:16379" s="15" customFormat="1" ht="17.45" customHeight="1" x14ac:dyDescent="0.25">
      <c r="A9" s="913" t="s">
        <v>56</v>
      </c>
      <c r="B9" s="914" t="s">
        <v>172</v>
      </c>
      <c r="C9" s="928">
        <f>+C10+C11</f>
        <v>5774741203</v>
      </c>
      <c r="D9" s="929">
        <f>+D10+D11</f>
        <v>6217086535</v>
      </c>
      <c r="E9" s="925"/>
    </row>
    <row r="10" spans="1:16379" s="15" customFormat="1" ht="17.45" customHeight="1" x14ac:dyDescent="0.25">
      <c r="A10" s="917" t="s">
        <v>23</v>
      </c>
      <c r="B10" s="910"/>
      <c r="C10" s="928">
        <v>5071704807</v>
      </c>
      <c r="D10" s="928">
        <v>5752565424</v>
      </c>
      <c r="E10" s="925"/>
    </row>
    <row r="11" spans="1:16379" s="15" customFormat="1" ht="17.45" customHeight="1" x14ac:dyDescent="0.25">
      <c r="A11" s="917" t="s">
        <v>22</v>
      </c>
      <c r="B11" s="910"/>
      <c r="C11" s="928">
        <v>703036396</v>
      </c>
      <c r="D11" s="928">
        <v>464521111</v>
      </c>
      <c r="E11" s="925"/>
    </row>
    <row r="12" spans="1:16379" s="15" customFormat="1" ht="17.45" customHeight="1" x14ac:dyDescent="0.25">
      <c r="A12" s="913" t="s">
        <v>55</v>
      </c>
      <c r="B12" s="914" t="s">
        <v>173</v>
      </c>
      <c r="C12" s="928">
        <v>125415929</v>
      </c>
      <c r="D12" s="928">
        <v>118072135</v>
      </c>
      <c r="E12" s="925"/>
    </row>
    <row r="13" spans="1:16379" s="15" customFormat="1" ht="17.45" customHeight="1" x14ac:dyDescent="0.25">
      <c r="A13" s="926" t="s">
        <v>97</v>
      </c>
      <c r="B13" s="910"/>
      <c r="C13" s="930">
        <f>+C14</f>
        <v>23521063817</v>
      </c>
      <c r="D13" s="930">
        <f>+D14</f>
        <v>23656953171</v>
      </c>
      <c r="E13" s="925"/>
    </row>
    <row r="14" spans="1:16379" s="15" customFormat="1" ht="17.45" customHeight="1" x14ac:dyDescent="0.25">
      <c r="A14" s="913" t="s">
        <v>54</v>
      </c>
      <c r="B14" s="910">
        <v>21</v>
      </c>
      <c r="C14" s="928">
        <v>23521063817</v>
      </c>
      <c r="D14" s="928">
        <v>23656953171</v>
      </c>
      <c r="E14" s="925"/>
    </row>
    <row r="15" spans="1:16379" s="15" customFormat="1" ht="17.45" customHeight="1" x14ac:dyDescent="0.25">
      <c r="A15" s="926" t="s">
        <v>53</v>
      </c>
      <c r="B15" s="910"/>
      <c r="C15" s="924">
        <f>+C16+C17+C20+C22+C23+C24+C25+C26+C27</f>
        <v>182429713997</v>
      </c>
      <c r="D15" s="924">
        <f>+D16+D17+D20+D22+D23+D24+D25+D26+D27</f>
        <v>166820684429</v>
      </c>
      <c r="E15" s="925"/>
    </row>
    <row r="16" spans="1:16379" s="15" customFormat="1" ht="17.45" customHeight="1" x14ac:dyDescent="0.25">
      <c r="A16" s="913" t="s">
        <v>52</v>
      </c>
      <c r="B16" s="910">
        <v>22</v>
      </c>
      <c r="C16" s="928">
        <v>151954904737</v>
      </c>
      <c r="D16" s="928">
        <v>130706236345</v>
      </c>
      <c r="E16" s="925"/>
    </row>
    <row r="17" spans="1:5" s="15" customFormat="1" ht="17.45" customHeight="1" x14ac:dyDescent="0.25">
      <c r="A17" s="913" t="s">
        <v>51</v>
      </c>
      <c r="B17" s="910">
        <v>23</v>
      </c>
      <c r="C17" s="928">
        <f>+C18+C19</f>
        <v>19035285012</v>
      </c>
      <c r="D17" s="928">
        <v>22830437815</v>
      </c>
      <c r="E17" s="925"/>
    </row>
    <row r="18" spans="1:5" s="15" customFormat="1" ht="17.45" customHeight="1" x14ac:dyDescent="0.25">
      <c r="A18" s="917" t="s">
        <v>50</v>
      </c>
      <c r="B18" s="910"/>
      <c r="C18" s="928">
        <v>1722476507</v>
      </c>
      <c r="D18" s="928">
        <v>2095851867</v>
      </c>
      <c r="E18" s="925"/>
    </row>
    <row r="19" spans="1:5" s="15" customFormat="1" ht="17.45" customHeight="1" x14ac:dyDescent="0.25">
      <c r="A19" s="917" t="s">
        <v>49</v>
      </c>
      <c r="B19" s="910"/>
      <c r="C19" s="928">
        <v>17312808505</v>
      </c>
      <c r="D19" s="928">
        <v>20734585948</v>
      </c>
      <c r="E19" s="925"/>
    </row>
    <row r="20" spans="1:5" s="15" customFormat="1" ht="17.45" customHeight="1" x14ac:dyDescent="0.25">
      <c r="A20" s="913" t="s">
        <v>48</v>
      </c>
      <c r="B20" s="931">
        <v>24</v>
      </c>
      <c r="C20" s="928">
        <f>+C21</f>
        <v>9371514395</v>
      </c>
      <c r="D20" s="928">
        <v>8393415776</v>
      </c>
      <c r="E20" s="925"/>
    </row>
    <row r="21" spans="1:5" s="15" customFormat="1" ht="17.45" customHeight="1" x14ac:dyDescent="0.25">
      <c r="A21" s="917" t="s">
        <v>47</v>
      </c>
      <c r="B21" s="910"/>
      <c r="C21" s="928">
        <v>9371514395</v>
      </c>
      <c r="D21" s="928">
        <v>8393415776</v>
      </c>
      <c r="E21" s="925"/>
    </row>
    <row r="22" spans="1:5" s="15" customFormat="1" ht="17.45" customHeight="1" x14ac:dyDescent="0.25">
      <c r="A22" s="913" t="s">
        <v>151</v>
      </c>
      <c r="B22" s="910">
        <v>25</v>
      </c>
      <c r="C22" s="928">
        <v>1746969231</v>
      </c>
      <c r="D22" s="928">
        <v>4621627422</v>
      </c>
      <c r="E22" s="925"/>
    </row>
    <row r="23" spans="1:5" s="15" customFormat="1" ht="17.45" customHeight="1" x14ac:dyDescent="0.25">
      <c r="A23" s="913" t="s">
        <v>46</v>
      </c>
      <c r="B23" s="910">
        <v>26</v>
      </c>
      <c r="C23" s="928">
        <v>154490</v>
      </c>
      <c r="D23" s="928">
        <v>600326</v>
      </c>
      <c r="E23" s="925"/>
    </row>
    <row r="24" spans="1:5" s="15" customFormat="1" ht="15.75" x14ac:dyDescent="0.25">
      <c r="A24" s="913" t="s">
        <v>45</v>
      </c>
      <c r="B24" s="910">
        <v>27</v>
      </c>
      <c r="C24" s="928">
        <v>101354115</v>
      </c>
      <c r="D24" s="928">
        <v>109101011</v>
      </c>
      <c r="E24" s="925"/>
    </row>
    <row r="25" spans="1:5" s="15" customFormat="1" ht="15.75" x14ac:dyDescent="0.25">
      <c r="A25" s="913" t="s">
        <v>98</v>
      </c>
      <c r="B25" s="932">
        <v>29</v>
      </c>
      <c r="C25" s="928">
        <v>136657109</v>
      </c>
      <c r="D25" s="928">
        <v>134789474</v>
      </c>
      <c r="E25" s="925"/>
    </row>
    <row r="26" spans="1:5" s="15" customFormat="1" ht="17.45" customHeight="1" x14ac:dyDescent="0.25">
      <c r="A26" s="913" t="s">
        <v>44</v>
      </c>
      <c r="B26" s="914" t="s">
        <v>174</v>
      </c>
      <c r="C26" s="928">
        <v>74861974</v>
      </c>
      <c r="D26" s="928">
        <v>16351856</v>
      </c>
      <c r="E26" s="925"/>
    </row>
    <row r="27" spans="1:5" s="15" customFormat="1" ht="17.45" customHeight="1" x14ac:dyDescent="0.25">
      <c r="A27" s="913" t="s">
        <v>43</v>
      </c>
      <c r="B27" s="933"/>
      <c r="C27" s="928">
        <v>8012934</v>
      </c>
      <c r="D27" s="928">
        <v>8124404</v>
      </c>
      <c r="E27" s="925"/>
    </row>
    <row r="28" spans="1:5" s="15" customFormat="1" ht="17.45" customHeight="1" x14ac:dyDescent="0.25">
      <c r="A28" s="926" t="s">
        <v>42</v>
      </c>
      <c r="B28" s="910"/>
      <c r="C28" s="934">
        <f>+C15+C7</f>
        <v>211850934946</v>
      </c>
      <c r="D28" s="934">
        <f>+D15+D7</f>
        <v>196812796270</v>
      </c>
      <c r="E28" s="925"/>
    </row>
    <row r="29" spans="1:5" s="15" customFormat="1" ht="17.45" customHeight="1" x14ac:dyDescent="0.25">
      <c r="A29" s="935" t="s">
        <v>41</v>
      </c>
      <c r="B29" s="933"/>
      <c r="C29" s="936"/>
      <c r="D29" s="936"/>
    </row>
    <row r="30" spans="1:5" s="15" customFormat="1" ht="17.45" customHeight="1" x14ac:dyDescent="0.25">
      <c r="A30" s="913" t="s">
        <v>40</v>
      </c>
      <c r="B30" s="910"/>
      <c r="C30" s="928">
        <v>12711445</v>
      </c>
      <c r="D30" s="928">
        <v>12711445</v>
      </c>
      <c r="E30" s="925"/>
    </row>
    <row r="31" spans="1:5" s="15" customFormat="1" ht="15.75" x14ac:dyDescent="0.25">
      <c r="A31" s="913" t="s">
        <v>39</v>
      </c>
      <c r="B31" s="914"/>
      <c r="C31" s="928">
        <v>744461277</v>
      </c>
      <c r="D31" s="928">
        <v>744461277</v>
      </c>
      <c r="E31" s="925"/>
    </row>
    <row r="32" spans="1:5" s="15" customFormat="1" ht="17.45" customHeight="1" x14ac:dyDescent="0.25">
      <c r="A32" s="913" t="s">
        <v>38</v>
      </c>
      <c r="B32" s="914" t="s">
        <v>37</v>
      </c>
      <c r="C32" s="928">
        <v>-4678879019</v>
      </c>
      <c r="D32" s="928">
        <v>-2325028533</v>
      </c>
      <c r="E32" s="925"/>
    </row>
    <row r="33" spans="1:6" s="15" customFormat="1" ht="17.45" customHeight="1" x14ac:dyDescent="0.25">
      <c r="A33" s="913" t="s">
        <v>36</v>
      </c>
      <c r="B33" s="937"/>
      <c r="C33" s="928">
        <v>127144263509</v>
      </c>
      <c r="D33" s="928">
        <v>95737265145</v>
      </c>
      <c r="E33" s="925"/>
    </row>
    <row r="34" spans="1:6" s="15" customFormat="1" ht="17.45" customHeight="1" x14ac:dyDescent="0.25">
      <c r="A34" s="913" t="s">
        <v>941</v>
      </c>
      <c r="B34" s="937"/>
      <c r="C34" s="928">
        <v>10041019180</v>
      </c>
      <c r="D34" s="928">
        <v>9226225511</v>
      </c>
      <c r="E34" s="925"/>
    </row>
    <row r="35" spans="1:6" s="15" customFormat="1" ht="17.45" customHeight="1" x14ac:dyDescent="0.25">
      <c r="A35" s="926" t="s">
        <v>34</v>
      </c>
      <c r="B35" s="933">
        <v>31</v>
      </c>
      <c r="C35" s="934">
        <f>+C30+C32+C33+C34+C31</f>
        <v>133263576392</v>
      </c>
      <c r="D35" s="934">
        <f>+D30+D32+D33+D34+D31</f>
        <v>103395634845</v>
      </c>
      <c r="E35" s="925"/>
      <c r="F35" s="938"/>
    </row>
    <row r="36" spans="1:6" s="15" customFormat="1" ht="17.45" customHeight="1" x14ac:dyDescent="0.25">
      <c r="A36" s="1030" t="s">
        <v>33</v>
      </c>
      <c r="B36" s="920"/>
      <c r="C36" s="934">
        <f>+C35+C28</f>
        <v>345114511338</v>
      </c>
      <c r="D36" s="934">
        <f>+D35+D28</f>
        <v>300208431115</v>
      </c>
      <c r="E36" s="925"/>
    </row>
    <row r="37" spans="1:6" s="15" customFormat="1" ht="17.45" customHeight="1" x14ac:dyDescent="0.25">
      <c r="A37" s="923" t="s">
        <v>971</v>
      </c>
      <c r="B37" s="910"/>
      <c r="C37" s="936"/>
      <c r="D37" s="936"/>
      <c r="E37" s="925"/>
    </row>
    <row r="38" spans="1:6" s="15" customFormat="1" ht="17.45" customHeight="1" x14ac:dyDescent="0.25">
      <c r="A38" s="1053" t="s">
        <v>979</v>
      </c>
      <c r="B38" s="910"/>
      <c r="C38" s="936"/>
      <c r="D38" s="936"/>
      <c r="E38" s="925"/>
    </row>
    <row r="39" spans="1:6" s="15" customFormat="1" ht="17.45" customHeight="1" x14ac:dyDescent="0.25">
      <c r="A39" s="922" t="s">
        <v>951</v>
      </c>
      <c r="B39" s="1037"/>
      <c r="C39" s="1038"/>
      <c r="D39" s="1039"/>
    </row>
    <row r="40" spans="1:6" s="15" customFormat="1" ht="17.45" customHeight="1" x14ac:dyDescent="0.25">
      <c r="A40" s="923" t="s">
        <v>952</v>
      </c>
      <c r="B40" s="1037"/>
      <c r="C40" s="1038"/>
      <c r="D40" s="1039"/>
    </row>
    <row r="41" spans="1:6" s="15" customFormat="1" ht="17.45" customHeight="1" x14ac:dyDescent="0.25">
      <c r="A41" s="922" t="s">
        <v>958</v>
      </c>
      <c r="B41" s="1037"/>
      <c r="C41" s="1038"/>
      <c r="D41" s="1039"/>
    </row>
    <row r="42" spans="1:6" s="15" customFormat="1" ht="17.45" customHeight="1" x14ac:dyDescent="0.25">
      <c r="A42" s="923" t="s">
        <v>953</v>
      </c>
      <c r="B42" s="1037"/>
      <c r="C42" s="1038"/>
      <c r="D42" s="1039"/>
    </row>
    <row r="43" spans="1:6" s="15" customFormat="1" ht="17.45" customHeight="1" x14ac:dyDescent="0.25">
      <c r="A43" s="923" t="s">
        <v>959</v>
      </c>
      <c r="B43" s="1037"/>
      <c r="C43" s="1038"/>
      <c r="D43" s="1039"/>
    </row>
    <row r="44" spans="1:6" s="15" customFormat="1" ht="17.45" customHeight="1" x14ac:dyDescent="0.25">
      <c r="A44" s="923" t="s">
        <v>954</v>
      </c>
      <c r="B44" s="1037"/>
      <c r="C44" s="1038"/>
      <c r="D44" s="1039"/>
    </row>
    <row r="45" spans="1:6" s="15" customFormat="1" ht="17.45" customHeight="1" x14ac:dyDescent="0.25">
      <c r="A45" s="922" t="s">
        <v>955</v>
      </c>
      <c r="B45" s="1037"/>
      <c r="C45" s="1038"/>
      <c r="D45" s="1039"/>
    </row>
    <row r="46" spans="1:6" s="15" customFormat="1" ht="17.45" customHeight="1" x14ac:dyDescent="0.25">
      <c r="A46" s="923" t="s">
        <v>956</v>
      </c>
      <c r="B46" s="1037"/>
      <c r="C46" s="1038"/>
      <c r="D46" s="1039"/>
    </row>
    <row r="47" spans="1:6" s="15" customFormat="1" ht="17.45" customHeight="1" x14ac:dyDescent="0.25">
      <c r="A47" s="923" t="s">
        <v>957</v>
      </c>
      <c r="B47" s="1037"/>
      <c r="C47" s="1038"/>
      <c r="D47" s="1039"/>
    </row>
  </sheetData>
  <mergeCells count="4098">
    <mergeCell ref="A5:A6"/>
    <mergeCell ref="B5:B6"/>
    <mergeCell ref="C5:C6"/>
    <mergeCell ref="D5:D6"/>
    <mergeCell ref="XEN1:XEQ1"/>
    <mergeCell ref="XER1:XEU1"/>
    <mergeCell ref="XEV1:XEY1"/>
    <mergeCell ref="XDP1:XDS1"/>
    <mergeCell ref="XDT1:XDW1"/>
    <mergeCell ref="XDX1:XEA1"/>
    <mergeCell ref="XEB1:XEE1"/>
    <mergeCell ref="XEF1:XEI1"/>
    <mergeCell ref="XEJ1:XEM1"/>
    <mergeCell ref="XCR1:XCU1"/>
    <mergeCell ref="XCV1:XCY1"/>
    <mergeCell ref="XCZ1:XDC1"/>
    <mergeCell ref="XDD1:XDG1"/>
    <mergeCell ref="XDH1:XDK1"/>
    <mergeCell ref="XDL1:XDO1"/>
    <mergeCell ref="XBT1:XBW1"/>
    <mergeCell ref="XBX1:XCA1"/>
    <mergeCell ref="XCB1:XCE1"/>
    <mergeCell ref="XCF1:XCI1"/>
    <mergeCell ref="XCJ1:XCM1"/>
    <mergeCell ref="XCN1:XCQ1"/>
    <mergeCell ref="XAV1:XAY1"/>
    <mergeCell ref="XAZ1:XBC1"/>
    <mergeCell ref="XBD1:XBG1"/>
    <mergeCell ref="XBH1:XBK1"/>
    <mergeCell ref="XBL1:XBO1"/>
    <mergeCell ref="XBP1:XBS1"/>
    <mergeCell ref="WZX1:XAA1"/>
    <mergeCell ref="XAB1:XAE1"/>
    <mergeCell ref="XAF1:XAI1"/>
    <mergeCell ref="XAJ1:XAM1"/>
    <mergeCell ref="XAN1:XAQ1"/>
    <mergeCell ref="XAR1:XAU1"/>
    <mergeCell ref="WYZ1:WZC1"/>
    <mergeCell ref="WZD1:WZG1"/>
    <mergeCell ref="WZH1:WZK1"/>
    <mergeCell ref="WZL1:WZO1"/>
    <mergeCell ref="WZP1:WZS1"/>
    <mergeCell ref="WZT1:WZW1"/>
    <mergeCell ref="WYB1:WYE1"/>
    <mergeCell ref="WYF1:WYI1"/>
    <mergeCell ref="WYJ1:WYM1"/>
    <mergeCell ref="WYN1:WYQ1"/>
    <mergeCell ref="WYR1:WYU1"/>
    <mergeCell ref="WYV1:WYY1"/>
    <mergeCell ref="WXD1:WXG1"/>
    <mergeCell ref="WXH1:WXK1"/>
    <mergeCell ref="WXL1:WXO1"/>
    <mergeCell ref="WXP1:WXS1"/>
    <mergeCell ref="WXT1:WXW1"/>
    <mergeCell ref="WXX1:WYA1"/>
    <mergeCell ref="WWF1:WWI1"/>
    <mergeCell ref="WWJ1:WWM1"/>
    <mergeCell ref="WWN1:WWQ1"/>
    <mergeCell ref="WWR1:WWU1"/>
    <mergeCell ref="WWV1:WWY1"/>
    <mergeCell ref="WWZ1:WXC1"/>
    <mergeCell ref="WVH1:WVK1"/>
    <mergeCell ref="WVL1:WVO1"/>
    <mergeCell ref="WVP1:WVS1"/>
    <mergeCell ref="WVT1:WVW1"/>
    <mergeCell ref="WVX1:WWA1"/>
    <mergeCell ref="WWB1:WWE1"/>
    <mergeCell ref="WUJ1:WUM1"/>
    <mergeCell ref="WUN1:WUQ1"/>
    <mergeCell ref="WUR1:WUU1"/>
    <mergeCell ref="WUV1:WUY1"/>
    <mergeCell ref="WUZ1:WVC1"/>
    <mergeCell ref="WVD1:WVG1"/>
    <mergeCell ref="WTL1:WTO1"/>
    <mergeCell ref="WTP1:WTS1"/>
    <mergeCell ref="WTT1:WTW1"/>
    <mergeCell ref="WTX1:WUA1"/>
    <mergeCell ref="WUB1:WUE1"/>
    <mergeCell ref="WUF1:WUI1"/>
    <mergeCell ref="WSN1:WSQ1"/>
    <mergeCell ref="WSR1:WSU1"/>
    <mergeCell ref="WSV1:WSY1"/>
    <mergeCell ref="WSZ1:WTC1"/>
    <mergeCell ref="WTD1:WTG1"/>
    <mergeCell ref="WTH1:WTK1"/>
    <mergeCell ref="WRP1:WRS1"/>
    <mergeCell ref="WRT1:WRW1"/>
    <mergeCell ref="WRX1:WSA1"/>
    <mergeCell ref="WSB1:WSE1"/>
    <mergeCell ref="WSF1:WSI1"/>
    <mergeCell ref="WSJ1:WSM1"/>
    <mergeCell ref="WQR1:WQU1"/>
    <mergeCell ref="WQV1:WQY1"/>
    <mergeCell ref="WQZ1:WRC1"/>
    <mergeCell ref="WRD1:WRG1"/>
    <mergeCell ref="WRH1:WRK1"/>
    <mergeCell ref="WRL1:WRO1"/>
    <mergeCell ref="WPT1:WPW1"/>
    <mergeCell ref="WPX1:WQA1"/>
    <mergeCell ref="WQB1:WQE1"/>
    <mergeCell ref="WQF1:WQI1"/>
    <mergeCell ref="WQJ1:WQM1"/>
    <mergeCell ref="WQN1:WQQ1"/>
    <mergeCell ref="WOV1:WOY1"/>
    <mergeCell ref="WOZ1:WPC1"/>
    <mergeCell ref="WPD1:WPG1"/>
    <mergeCell ref="WPH1:WPK1"/>
    <mergeCell ref="WPL1:WPO1"/>
    <mergeCell ref="WPP1:WPS1"/>
    <mergeCell ref="WNX1:WOA1"/>
    <mergeCell ref="WOB1:WOE1"/>
    <mergeCell ref="WOF1:WOI1"/>
    <mergeCell ref="WOJ1:WOM1"/>
    <mergeCell ref="WON1:WOQ1"/>
    <mergeCell ref="WOR1:WOU1"/>
    <mergeCell ref="WMZ1:WNC1"/>
    <mergeCell ref="WND1:WNG1"/>
    <mergeCell ref="WNH1:WNK1"/>
    <mergeCell ref="WNL1:WNO1"/>
    <mergeCell ref="WNP1:WNS1"/>
    <mergeCell ref="WNT1:WNW1"/>
    <mergeCell ref="WMB1:WME1"/>
    <mergeCell ref="WMF1:WMI1"/>
    <mergeCell ref="WMJ1:WMM1"/>
    <mergeCell ref="WMN1:WMQ1"/>
    <mergeCell ref="WMR1:WMU1"/>
    <mergeCell ref="WMV1:WMY1"/>
    <mergeCell ref="WLD1:WLG1"/>
    <mergeCell ref="WLH1:WLK1"/>
    <mergeCell ref="WLL1:WLO1"/>
    <mergeCell ref="WLP1:WLS1"/>
    <mergeCell ref="WLT1:WLW1"/>
    <mergeCell ref="WLX1:WMA1"/>
    <mergeCell ref="WKF1:WKI1"/>
    <mergeCell ref="WKJ1:WKM1"/>
    <mergeCell ref="WKN1:WKQ1"/>
    <mergeCell ref="WKR1:WKU1"/>
    <mergeCell ref="WKV1:WKY1"/>
    <mergeCell ref="WKZ1:WLC1"/>
    <mergeCell ref="WJH1:WJK1"/>
    <mergeCell ref="WJL1:WJO1"/>
    <mergeCell ref="WJP1:WJS1"/>
    <mergeCell ref="WJT1:WJW1"/>
    <mergeCell ref="WJX1:WKA1"/>
    <mergeCell ref="WKB1:WKE1"/>
    <mergeCell ref="WIJ1:WIM1"/>
    <mergeCell ref="WIN1:WIQ1"/>
    <mergeCell ref="WIR1:WIU1"/>
    <mergeCell ref="WIV1:WIY1"/>
    <mergeCell ref="WIZ1:WJC1"/>
    <mergeCell ref="WJD1:WJG1"/>
    <mergeCell ref="WHL1:WHO1"/>
    <mergeCell ref="WHP1:WHS1"/>
    <mergeCell ref="WHT1:WHW1"/>
    <mergeCell ref="WHX1:WIA1"/>
    <mergeCell ref="WIB1:WIE1"/>
    <mergeCell ref="WIF1:WII1"/>
    <mergeCell ref="WGN1:WGQ1"/>
    <mergeCell ref="WGR1:WGU1"/>
    <mergeCell ref="WGV1:WGY1"/>
    <mergeCell ref="WGZ1:WHC1"/>
    <mergeCell ref="WHD1:WHG1"/>
    <mergeCell ref="WHH1:WHK1"/>
    <mergeCell ref="WFP1:WFS1"/>
    <mergeCell ref="WFT1:WFW1"/>
    <mergeCell ref="WFX1:WGA1"/>
    <mergeCell ref="WGB1:WGE1"/>
    <mergeCell ref="WGF1:WGI1"/>
    <mergeCell ref="WGJ1:WGM1"/>
    <mergeCell ref="WER1:WEU1"/>
    <mergeCell ref="WEV1:WEY1"/>
    <mergeCell ref="WEZ1:WFC1"/>
    <mergeCell ref="WFD1:WFG1"/>
    <mergeCell ref="WFH1:WFK1"/>
    <mergeCell ref="WFL1:WFO1"/>
    <mergeCell ref="WDT1:WDW1"/>
    <mergeCell ref="WDX1:WEA1"/>
    <mergeCell ref="WEB1:WEE1"/>
    <mergeCell ref="WEF1:WEI1"/>
    <mergeCell ref="WEJ1:WEM1"/>
    <mergeCell ref="WEN1:WEQ1"/>
    <mergeCell ref="WCV1:WCY1"/>
    <mergeCell ref="WCZ1:WDC1"/>
    <mergeCell ref="WDD1:WDG1"/>
    <mergeCell ref="WDH1:WDK1"/>
    <mergeCell ref="WDL1:WDO1"/>
    <mergeCell ref="WDP1:WDS1"/>
    <mergeCell ref="WBX1:WCA1"/>
    <mergeCell ref="WCB1:WCE1"/>
    <mergeCell ref="WCF1:WCI1"/>
    <mergeCell ref="WCJ1:WCM1"/>
    <mergeCell ref="WCN1:WCQ1"/>
    <mergeCell ref="WCR1:WCU1"/>
    <mergeCell ref="WAZ1:WBC1"/>
    <mergeCell ref="WBD1:WBG1"/>
    <mergeCell ref="WBH1:WBK1"/>
    <mergeCell ref="WBL1:WBO1"/>
    <mergeCell ref="WBP1:WBS1"/>
    <mergeCell ref="WBT1:WBW1"/>
    <mergeCell ref="WAB1:WAE1"/>
    <mergeCell ref="WAF1:WAI1"/>
    <mergeCell ref="WAJ1:WAM1"/>
    <mergeCell ref="WAN1:WAQ1"/>
    <mergeCell ref="WAR1:WAU1"/>
    <mergeCell ref="WAV1:WAY1"/>
    <mergeCell ref="VZD1:VZG1"/>
    <mergeCell ref="VZH1:VZK1"/>
    <mergeCell ref="VZL1:VZO1"/>
    <mergeCell ref="VZP1:VZS1"/>
    <mergeCell ref="VZT1:VZW1"/>
    <mergeCell ref="VZX1:WAA1"/>
    <mergeCell ref="VYF1:VYI1"/>
    <mergeCell ref="VYJ1:VYM1"/>
    <mergeCell ref="VYN1:VYQ1"/>
    <mergeCell ref="VYR1:VYU1"/>
    <mergeCell ref="VYV1:VYY1"/>
    <mergeCell ref="VYZ1:VZC1"/>
    <mergeCell ref="VXH1:VXK1"/>
    <mergeCell ref="VXL1:VXO1"/>
    <mergeCell ref="VXP1:VXS1"/>
    <mergeCell ref="VXT1:VXW1"/>
    <mergeCell ref="VXX1:VYA1"/>
    <mergeCell ref="VYB1:VYE1"/>
    <mergeCell ref="VWJ1:VWM1"/>
    <mergeCell ref="VWN1:VWQ1"/>
    <mergeCell ref="VWR1:VWU1"/>
    <mergeCell ref="VWV1:VWY1"/>
    <mergeCell ref="VWZ1:VXC1"/>
    <mergeCell ref="VXD1:VXG1"/>
    <mergeCell ref="VVL1:VVO1"/>
    <mergeCell ref="VVP1:VVS1"/>
    <mergeCell ref="VVT1:VVW1"/>
    <mergeCell ref="VVX1:VWA1"/>
    <mergeCell ref="VWB1:VWE1"/>
    <mergeCell ref="VWF1:VWI1"/>
    <mergeCell ref="VUN1:VUQ1"/>
    <mergeCell ref="VUR1:VUU1"/>
    <mergeCell ref="VUV1:VUY1"/>
    <mergeCell ref="VUZ1:VVC1"/>
    <mergeCell ref="VVD1:VVG1"/>
    <mergeCell ref="VVH1:VVK1"/>
    <mergeCell ref="VTP1:VTS1"/>
    <mergeCell ref="VTT1:VTW1"/>
    <mergeCell ref="VTX1:VUA1"/>
    <mergeCell ref="VUB1:VUE1"/>
    <mergeCell ref="VUF1:VUI1"/>
    <mergeCell ref="VUJ1:VUM1"/>
    <mergeCell ref="VSR1:VSU1"/>
    <mergeCell ref="VSV1:VSY1"/>
    <mergeCell ref="VSZ1:VTC1"/>
    <mergeCell ref="VTD1:VTG1"/>
    <mergeCell ref="VTH1:VTK1"/>
    <mergeCell ref="VTL1:VTO1"/>
    <mergeCell ref="VRT1:VRW1"/>
    <mergeCell ref="VRX1:VSA1"/>
    <mergeCell ref="VSB1:VSE1"/>
    <mergeCell ref="VSF1:VSI1"/>
    <mergeCell ref="VSJ1:VSM1"/>
    <mergeCell ref="VSN1:VSQ1"/>
    <mergeCell ref="VQV1:VQY1"/>
    <mergeCell ref="VQZ1:VRC1"/>
    <mergeCell ref="VRD1:VRG1"/>
    <mergeCell ref="VRH1:VRK1"/>
    <mergeCell ref="VRL1:VRO1"/>
    <mergeCell ref="VRP1:VRS1"/>
    <mergeCell ref="VPX1:VQA1"/>
    <mergeCell ref="VQB1:VQE1"/>
    <mergeCell ref="VQF1:VQI1"/>
    <mergeCell ref="VQJ1:VQM1"/>
    <mergeCell ref="VQN1:VQQ1"/>
    <mergeCell ref="VQR1:VQU1"/>
    <mergeCell ref="VOZ1:VPC1"/>
    <mergeCell ref="VPD1:VPG1"/>
    <mergeCell ref="VPH1:VPK1"/>
    <mergeCell ref="VPL1:VPO1"/>
    <mergeCell ref="VPP1:VPS1"/>
    <mergeCell ref="VPT1:VPW1"/>
    <mergeCell ref="VOB1:VOE1"/>
    <mergeCell ref="VOF1:VOI1"/>
    <mergeCell ref="VOJ1:VOM1"/>
    <mergeCell ref="VON1:VOQ1"/>
    <mergeCell ref="VOR1:VOU1"/>
    <mergeCell ref="VOV1:VOY1"/>
    <mergeCell ref="VND1:VNG1"/>
    <mergeCell ref="VNH1:VNK1"/>
    <mergeCell ref="VNL1:VNO1"/>
    <mergeCell ref="VNP1:VNS1"/>
    <mergeCell ref="VNT1:VNW1"/>
    <mergeCell ref="VNX1:VOA1"/>
    <mergeCell ref="VMF1:VMI1"/>
    <mergeCell ref="VMJ1:VMM1"/>
    <mergeCell ref="VMN1:VMQ1"/>
    <mergeCell ref="VMR1:VMU1"/>
    <mergeCell ref="VMV1:VMY1"/>
    <mergeCell ref="VMZ1:VNC1"/>
    <mergeCell ref="VLH1:VLK1"/>
    <mergeCell ref="VLL1:VLO1"/>
    <mergeCell ref="VLP1:VLS1"/>
    <mergeCell ref="VLT1:VLW1"/>
    <mergeCell ref="VLX1:VMA1"/>
    <mergeCell ref="VMB1:VME1"/>
    <mergeCell ref="VKJ1:VKM1"/>
    <mergeCell ref="VKN1:VKQ1"/>
    <mergeCell ref="VKR1:VKU1"/>
    <mergeCell ref="VKV1:VKY1"/>
    <mergeCell ref="VKZ1:VLC1"/>
    <mergeCell ref="VLD1:VLG1"/>
    <mergeCell ref="VJL1:VJO1"/>
    <mergeCell ref="VJP1:VJS1"/>
    <mergeCell ref="VJT1:VJW1"/>
    <mergeCell ref="VJX1:VKA1"/>
    <mergeCell ref="VKB1:VKE1"/>
    <mergeCell ref="VKF1:VKI1"/>
    <mergeCell ref="VIN1:VIQ1"/>
    <mergeCell ref="VIR1:VIU1"/>
    <mergeCell ref="VIV1:VIY1"/>
    <mergeCell ref="VIZ1:VJC1"/>
    <mergeCell ref="VJD1:VJG1"/>
    <mergeCell ref="VJH1:VJK1"/>
    <mergeCell ref="VHP1:VHS1"/>
    <mergeCell ref="VHT1:VHW1"/>
    <mergeCell ref="VHX1:VIA1"/>
    <mergeCell ref="VIB1:VIE1"/>
    <mergeCell ref="VIF1:VII1"/>
    <mergeCell ref="VIJ1:VIM1"/>
    <mergeCell ref="VGR1:VGU1"/>
    <mergeCell ref="VGV1:VGY1"/>
    <mergeCell ref="VGZ1:VHC1"/>
    <mergeCell ref="VHD1:VHG1"/>
    <mergeCell ref="VHH1:VHK1"/>
    <mergeCell ref="VHL1:VHO1"/>
    <mergeCell ref="VFT1:VFW1"/>
    <mergeCell ref="VFX1:VGA1"/>
    <mergeCell ref="VGB1:VGE1"/>
    <mergeCell ref="VGF1:VGI1"/>
    <mergeCell ref="VGJ1:VGM1"/>
    <mergeCell ref="VGN1:VGQ1"/>
    <mergeCell ref="VEV1:VEY1"/>
    <mergeCell ref="VEZ1:VFC1"/>
    <mergeCell ref="VFD1:VFG1"/>
    <mergeCell ref="VFH1:VFK1"/>
    <mergeCell ref="VFL1:VFO1"/>
    <mergeCell ref="VFP1:VFS1"/>
    <mergeCell ref="VDX1:VEA1"/>
    <mergeCell ref="VEB1:VEE1"/>
    <mergeCell ref="VEF1:VEI1"/>
    <mergeCell ref="VEJ1:VEM1"/>
    <mergeCell ref="VEN1:VEQ1"/>
    <mergeCell ref="VER1:VEU1"/>
    <mergeCell ref="VCZ1:VDC1"/>
    <mergeCell ref="VDD1:VDG1"/>
    <mergeCell ref="VDH1:VDK1"/>
    <mergeCell ref="VDL1:VDO1"/>
    <mergeCell ref="VDP1:VDS1"/>
    <mergeCell ref="VDT1:VDW1"/>
    <mergeCell ref="VCB1:VCE1"/>
    <mergeCell ref="VCF1:VCI1"/>
    <mergeCell ref="VCJ1:VCM1"/>
    <mergeCell ref="VCN1:VCQ1"/>
    <mergeCell ref="VCR1:VCU1"/>
    <mergeCell ref="VCV1:VCY1"/>
    <mergeCell ref="VBD1:VBG1"/>
    <mergeCell ref="VBH1:VBK1"/>
    <mergeCell ref="VBL1:VBO1"/>
    <mergeCell ref="VBP1:VBS1"/>
    <mergeCell ref="VBT1:VBW1"/>
    <mergeCell ref="VBX1:VCA1"/>
    <mergeCell ref="VAF1:VAI1"/>
    <mergeCell ref="VAJ1:VAM1"/>
    <mergeCell ref="VAN1:VAQ1"/>
    <mergeCell ref="VAR1:VAU1"/>
    <mergeCell ref="VAV1:VAY1"/>
    <mergeCell ref="VAZ1:VBC1"/>
    <mergeCell ref="UZH1:UZK1"/>
    <mergeCell ref="UZL1:UZO1"/>
    <mergeCell ref="UZP1:UZS1"/>
    <mergeCell ref="UZT1:UZW1"/>
    <mergeCell ref="UZX1:VAA1"/>
    <mergeCell ref="VAB1:VAE1"/>
    <mergeCell ref="UYJ1:UYM1"/>
    <mergeCell ref="UYN1:UYQ1"/>
    <mergeCell ref="UYR1:UYU1"/>
    <mergeCell ref="UYV1:UYY1"/>
    <mergeCell ref="UYZ1:UZC1"/>
    <mergeCell ref="UZD1:UZG1"/>
    <mergeCell ref="UXL1:UXO1"/>
    <mergeCell ref="UXP1:UXS1"/>
    <mergeCell ref="UXT1:UXW1"/>
    <mergeCell ref="UXX1:UYA1"/>
    <mergeCell ref="UYB1:UYE1"/>
    <mergeCell ref="UYF1:UYI1"/>
    <mergeCell ref="UWN1:UWQ1"/>
    <mergeCell ref="UWR1:UWU1"/>
    <mergeCell ref="UWV1:UWY1"/>
    <mergeCell ref="UWZ1:UXC1"/>
    <mergeCell ref="UXD1:UXG1"/>
    <mergeCell ref="UXH1:UXK1"/>
    <mergeCell ref="UVP1:UVS1"/>
    <mergeCell ref="UVT1:UVW1"/>
    <mergeCell ref="UVX1:UWA1"/>
    <mergeCell ref="UWB1:UWE1"/>
    <mergeCell ref="UWF1:UWI1"/>
    <mergeCell ref="UWJ1:UWM1"/>
    <mergeCell ref="UUR1:UUU1"/>
    <mergeCell ref="UUV1:UUY1"/>
    <mergeCell ref="UUZ1:UVC1"/>
    <mergeCell ref="UVD1:UVG1"/>
    <mergeCell ref="UVH1:UVK1"/>
    <mergeCell ref="UVL1:UVO1"/>
    <mergeCell ref="UTT1:UTW1"/>
    <mergeCell ref="UTX1:UUA1"/>
    <mergeCell ref="UUB1:UUE1"/>
    <mergeCell ref="UUF1:UUI1"/>
    <mergeCell ref="UUJ1:UUM1"/>
    <mergeCell ref="UUN1:UUQ1"/>
    <mergeCell ref="USV1:USY1"/>
    <mergeCell ref="USZ1:UTC1"/>
    <mergeCell ref="UTD1:UTG1"/>
    <mergeCell ref="UTH1:UTK1"/>
    <mergeCell ref="UTL1:UTO1"/>
    <mergeCell ref="UTP1:UTS1"/>
    <mergeCell ref="URX1:USA1"/>
    <mergeCell ref="USB1:USE1"/>
    <mergeCell ref="USF1:USI1"/>
    <mergeCell ref="USJ1:USM1"/>
    <mergeCell ref="USN1:USQ1"/>
    <mergeCell ref="USR1:USU1"/>
    <mergeCell ref="UQZ1:URC1"/>
    <mergeCell ref="URD1:URG1"/>
    <mergeCell ref="URH1:URK1"/>
    <mergeCell ref="URL1:URO1"/>
    <mergeCell ref="URP1:URS1"/>
    <mergeCell ref="URT1:URW1"/>
    <mergeCell ref="UQB1:UQE1"/>
    <mergeCell ref="UQF1:UQI1"/>
    <mergeCell ref="UQJ1:UQM1"/>
    <mergeCell ref="UQN1:UQQ1"/>
    <mergeCell ref="UQR1:UQU1"/>
    <mergeCell ref="UQV1:UQY1"/>
    <mergeCell ref="UPD1:UPG1"/>
    <mergeCell ref="UPH1:UPK1"/>
    <mergeCell ref="UPL1:UPO1"/>
    <mergeCell ref="UPP1:UPS1"/>
    <mergeCell ref="UPT1:UPW1"/>
    <mergeCell ref="UPX1:UQA1"/>
    <mergeCell ref="UOF1:UOI1"/>
    <mergeCell ref="UOJ1:UOM1"/>
    <mergeCell ref="UON1:UOQ1"/>
    <mergeCell ref="UOR1:UOU1"/>
    <mergeCell ref="UOV1:UOY1"/>
    <mergeCell ref="UOZ1:UPC1"/>
    <mergeCell ref="UNH1:UNK1"/>
    <mergeCell ref="UNL1:UNO1"/>
    <mergeCell ref="UNP1:UNS1"/>
    <mergeCell ref="UNT1:UNW1"/>
    <mergeCell ref="UNX1:UOA1"/>
    <mergeCell ref="UOB1:UOE1"/>
    <mergeCell ref="UMJ1:UMM1"/>
    <mergeCell ref="UMN1:UMQ1"/>
    <mergeCell ref="UMR1:UMU1"/>
    <mergeCell ref="UMV1:UMY1"/>
    <mergeCell ref="UMZ1:UNC1"/>
    <mergeCell ref="UND1:UNG1"/>
    <mergeCell ref="ULL1:ULO1"/>
    <mergeCell ref="ULP1:ULS1"/>
    <mergeCell ref="ULT1:ULW1"/>
    <mergeCell ref="ULX1:UMA1"/>
    <mergeCell ref="UMB1:UME1"/>
    <mergeCell ref="UMF1:UMI1"/>
    <mergeCell ref="UKN1:UKQ1"/>
    <mergeCell ref="UKR1:UKU1"/>
    <mergeCell ref="UKV1:UKY1"/>
    <mergeCell ref="UKZ1:ULC1"/>
    <mergeCell ref="ULD1:ULG1"/>
    <mergeCell ref="ULH1:ULK1"/>
    <mergeCell ref="UJP1:UJS1"/>
    <mergeCell ref="UJT1:UJW1"/>
    <mergeCell ref="UJX1:UKA1"/>
    <mergeCell ref="UKB1:UKE1"/>
    <mergeCell ref="UKF1:UKI1"/>
    <mergeCell ref="UKJ1:UKM1"/>
    <mergeCell ref="UIR1:UIU1"/>
    <mergeCell ref="UIV1:UIY1"/>
    <mergeCell ref="UIZ1:UJC1"/>
    <mergeCell ref="UJD1:UJG1"/>
    <mergeCell ref="UJH1:UJK1"/>
    <mergeCell ref="UJL1:UJO1"/>
    <mergeCell ref="UHT1:UHW1"/>
    <mergeCell ref="UHX1:UIA1"/>
    <mergeCell ref="UIB1:UIE1"/>
    <mergeCell ref="UIF1:UII1"/>
    <mergeCell ref="UIJ1:UIM1"/>
    <mergeCell ref="UIN1:UIQ1"/>
    <mergeCell ref="UGV1:UGY1"/>
    <mergeCell ref="UGZ1:UHC1"/>
    <mergeCell ref="UHD1:UHG1"/>
    <mergeCell ref="UHH1:UHK1"/>
    <mergeCell ref="UHL1:UHO1"/>
    <mergeCell ref="UHP1:UHS1"/>
    <mergeCell ref="UFX1:UGA1"/>
    <mergeCell ref="UGB1:UGE1"/>
    <mergeCell ref="UGF1:UGI1"/>
    <mergeCell ref="UGJ1:UGM1"/>
    <mergeCell ref="UGN1:UGQ1"/>
    <mergeCell ref="UGR1:UGU1"/>
    <mergeCell ref="UEZ1:UFC1"/>
    <mergeCell ref="UFD1:UFG1"/>
    <mergeCell ref="UFH1:UFK1"/>
    <mergeCell ref="UFL1:UFO1"/>
    <mergeCell ref="UFP1:UFS1"/>
    <mergeCell ref="UFT1:UFW1"/>
    <mergeCell ref="UEB1:UEE1"/>
    <mergeCell ref="UEF1:UEI1"/>
    <mergeCell ref="UEJ1:UEM1"/>
    <mergeCell ref="UEN1:UEQ1"/>
    <mergeCell ref="UER1:UEU1"/>
    <mergeCell ref="UEV1:UEY1"/>
    <mergeCell ref="UDD1:UDG1"/>
    <mergeCell ref="UDH1:UDK1"/>
    <mergeCell ref="UDL1:UDO1"/>
    <mergeCell ref="UDP1:UDS1"/>
    <mergeCell ref="UDT1:UDW1"/>
    <mergeCell ref="UDX1:UEA1"/>
    <mergeCell ref="UCF1:UCI1"/>
    <mergeCell ref="UCJ1:UCM1"/>
    <mergeCell ref="UCN1:UCQ1"/>
    <mergeCell ref="UCR1:UCU1"/>
    <mergeCell ref="UCV1:UCY1"/>
    <mergeCell ref="UCZ1:UDC1"/>
    <mergeCell ref="UBH1:UBK1"/>
    <mergeCell ref="UBL1:UBO1"/>
    <mergeCell ref="UBP1:UBS1"/>
    <mergeCell ref="UBT1:UBW1"/>
    <mergeCell ref="UBX1:UCA1"/>
    <mergeCell ref="UCB1:UCE1"/>
    <mergeCell ref="UAJ1:UAM1"/>
    <mergeCell ref="UAN1:UAQ1"/>
    <mergeCell ref="UAR1:UAU1"/>
    <mergeCell ref="UAV1:UAY1"/>
    <mergeCell ref="UAZ1:UBC1"/>
    <mergeCell ref="UBD1:UBG1"/>
    <mergeCell ref="TZL1:TZO1"/>
    <mergeCell ref="TZP1:TZS1"/>
    <mergeCell ref="TZT1:TZW1"/>
    <mergeCell ref="TZX1:UAA1"/>
    <mergeCell ref="UAB1:UAE1"/>
    <mergeCell ref="UAF1:UAI1"/>
    <mergeCell ref="TYN1:TYQ1"/>
    <mergeCell ref="TYR1:TYU1"/>
    <mergeCell ref="TYV1:TYY1"/>
    <mergeCell ref="TYZ1:TZC1"/>
    <mergeCell ref="TZD1:TZG1"/>
    <mergeCell ref="TZH1:TZK1"/>
    <mergeCell ref="TXP1:TXS1"/>
    <mergeCell ref="TXT1:TXW1"/>
    <mergeCell ref="TXX1:TYA1"/>
    <mergeCell ref="TYB1:TYE1"/>
    <mergeCell ref="TYF1:TYI1"/>
    <mergeCell ref="TYJ1:TYM1"/>
    <mergeCell ref="TWR1:TWU1"/>
    <mergeCell ref="TWV1:TWY1"/>
    <mergeCell ref="TWZ1:TXC1"/>
    <mergeCell ref="TXD1:TXG1"/>
    <mergeCell ref="TXH1:TXK1"/>
    <mergeCell ref="TXL1:TXO1"/>
    <mergeCell ref="TVT1:TVW1"/>
    <mergeCell ref="TVX1:TWA1"/>
    <mergeCell ref="TWB1:TWE1"/>
    <mergeCell ref="TWF1:TWI1"/>
    <mergeCell ref="TWJ1:TWM1"/>
    <mergeCell ref="TWN1:TWQ1"/>
    <mergeCell ref="TUV1:TUY1"/>
    <mergeCell ref="TUZ1:TVC1"/>
    <mergeCell ref="TVD1:TVG1"/>
    <mergeCell ref="TVH1:TVK1"/>
    <mergeCell ref="TVL1:TVO1"/>
    <mergeCell ref="TVP1:TVS1"/>
    <mergeCell ref="TTX1:TUA1"/>
    <mergeCell ref="TUB1:TUE1"/>
    <mergeCell ref="TUF1:TUI1"/>
    <mergeCell ref="TUJ1:TUM1"/>
    <mergeCell ref="TUN1:TUQ1"/>
    <mergeCell ref="TUR1:TUU1"/>
    <mergeCell ref="TSZ1:TTC1"/>
    <mergeCell ref="TTD1:TTG1"/>
    <mergeCell ref="TTH1:TTK1"/>
    <mergeCell ref="TTL1:TTO1"/>
    <mergeCell ref="TTP1:TTS1"/>
    <mergeCell ref="TTT1:TTW1"/>
    <mergeCell ref="TSB1:TSE1"/>
    <mergeCell ref="TSF1:TSI1"/>
    <mergeCell ref="TSJ1:TSM1"/>
    <mergeCell ref="TSN1:TSQ1"/>
    <mergeCell ref="TSR1:TSU1"/>
    <mergeCell ref="TSV1:TSY1"/>
    <mergeCell ref="TRD1:TRG1"/>
    <mergeCell ref="TRH1:TRK1"/>
    <mergeCell ref="TRL1:TRO1"/>
    <mergeCell ref="TRP1:TRS1"/>
    <mergeCell ref="TRT1:TRW1"/>
    <mergeCell ref="TRX1:TSA1"/>
    <mergeCell ref="TQF1:TQI1"/>
    <mergeCell ref="TQJ1:TQM1"/>
    <mergeCell ref="TQN1:TQQ1"/>
    <mergeCell ref="TQR1:TQU1"/>
    <mergeCell ref="TQV1:TQY1"/>
    <mergeCell ref="TQZ1:TRC1"/>
    <mergeCell ref="TPH1:TPK1"/>
    <mergeCell ref="TPL1:TPO1"/>
    <mergeCell ref="TPP1:TPS1"/>
    <mergeCell ref="TPT1:TPW1"/>
    <mergeCell ref="TPX1:TQA1"/>
    <mergeCell ref="TQB1:TQE1"/>
    <mergeCell ref="TOJ1:TOM1"/>
    <mergeCell ref="TON1:TOQ1"/>
    <mergeCell ref="TOR1:TOU1"/>
    <mergeCell ref="TOV1:TOY1"/>
    <mergeCell ref="TOZ1:TPC1"/>
    <mergeCell ref="TPD1:TPG1"/>
    <mergeCell ref="TNL1:TNO1"/>
    <mergeCell ref="TNP1:TNS1"/>
    <mergeCell ref="TNT1:TNW1"/>
    <mergeCell ref="TNX1:TOA1"/>
    <mergeCell ref="TOB1:TOE1"/>
    <mergeCell ref="TOF1:TOI1"/>
    <mergeCell ref="TMN1:TMQ1"/>
    <mergeCell ref="TMR1:TMU1"/>
    <mergeCell ref="TMV1:TMY1"/>
    <mergeCell ref="TMZ1:TNC1"/>
    <mergeCell ref="TND1:TNG1"/>
    <mergeCell ref="TNH1:TNK1"/>
    <mergeCell ref="TLP1:TLS1"/>
    <mergeCell ref="TLT1:TLW1"/>
    <mergeCell ref="TLX1:TMA1"/>
    <mergeCell ref="TMB1:TME1"/>
    <mergeCell ref="TMF1:TMI1"/>
    <mergeCell ref="TMJ1:TMM1"/>
    <mergeCell ref="TKR1:TKU1"/>
    <mergeCell ref="TKV1:TKY1"/>
    <mergeCell ref="TKZ1:TLC1"/>
    <mergeCell ref="TLD1:TLG1"/>
    <mergeCell ref="TLH1:TLK1"/>
    <mergeCell ref="TLL1:TLO1"/>
    <mergeCell ref="TJT1:TJW1"/>
    <mergeCell ref="TJX1:TKA1"/>
    <mergeCell ref="TKB1:TKE1"/>
    <mergeCell ref="TKF1:TKI1"/>
    <mergeCell ref="TKJ1:TKM1"/>
    <mergeCell ref="TKN1:TKQ1"/>
    <mergeCell ref="TIV1:TIY1"/>
    <mergeCell ref="TIZ1:TJC1"/>
    <mergeCell ref="TJD1:TJG1"/>
    <mergeCell ref="TJH1:TJK1"/>
    <mergeCell ref="TJL1:TJO1"/>
    <mergeCell ref="TJP1:TJS1"/>
    <mergeCell ref="THX1:TIA1"/>
    <mergeCell ref="TIB1:TIE1"/>
    <mergeCell ref="TIF1:TII1"/>
    <mergeCell ref="TIJ1:TIM1"/>
    <mergeCell ref="TIN1:TIQ1"/>
    <mergeCell ref="TIR1:TIU1"/>
    <mergeCell ref="TGZ1:THC1"/>
    <mergeCell ref="THD1:THG1"/>
    <mergeCell ref="THH1:THK1"/>
    <mergeCell ref="THL1:THO1"/>
    <mergeCell ref="THP1:THS1"/>
    <mergeCell ref="THT1:THW1"/>
    <mergeCell ref="TGB1:TGE1"/>
    <mergeCell ref="TGF1:TGI1"/>
    <mergeCell ref="TGJ1:TGM1"/>
    <mergeCell ref="TGN1:TGQ1"/>
    <mergeCell ref="TGR1:TGU1"/>
    <mergeCell ref="TGV1:TGY1"/>
    <mergeCell ref="TFD1:TFG1"/>
    <mergeCell ref="TFH1:TFK1"/>
    <mergeCell ref="TFL1:TFO1"/>
    <mergeCell ref="TFP1:TFS1"/>
    <mergeCell ref="TFT1:TFW1"/>
    <mergeCell ref="TFX1:TGA1"/>
    <mergeCell ref="TEF1:TEI1"/>
    <mergeCell ref="TEJ1:TEM1"/>
    <mergeCell ref="TEN1:TEQ1"/>
    <mergeCell ref="TER1:TEU1"/>
    <mergeCell ref="TEV1:TEY1"/>
    <mergeCell ref="TEZ1:TFC1"/>
    <mergeCell ref="TDH1:TDK1"/>
    <mergeCell ref="TDL1:TDO1"/>
    <mergeCell ref="TDP1:TDS1"/>
    <mergeCell ref="TDT1:TDW1"/>
    <mergeCell ref="TDX1:TEA1"/>
    <mergeCell ref="TEB1:TEE1"/>
    <mergeCell ref="TCJ1:TCM1"/>
    <mergeCell ref="TCN1:TCQ1"/>
    <mergeCell ref="TCR1:TCU1"/>
    <mergeCell ref="TCV1:TCY1"/>
    <mergeCell ref="TCZ1:TDC1"/>
    <mergeCell ref="TDD1:TDG1"/>
    <mergeCell ref="TBL1:TBO1"/>
    <mergeCell ref="TBP1:TBS1"/>
    <mergeCell ref="TBT1:TBW1"/>
    <mergeCell ref="TBX1:TCA1"/>
    <mergeCell ref="TCB1:TCE1"/>
    <mergeCell ref="TCF1:TCI1"/>
    <mergeCell ref="TAN1:TAQ1"/>
    <mergeCell ref="TAR1:TAU1"/>
    <mergeCell ref="TAV1:TAY1"/>
    <mergeCell ref="TAZ1:TBC1"/>
    <mergeCell ref="TBD1:TBG1"/>
    <mergeCell ref="TBH1:TBK1"/>
    <mergeCell ref="SZP1:SZS1"/>
    <mergeCell ref="SZT1:SZW1"/>
    <mergeCell ref="SZX1:TAA1"/>
    <mergeCell ref="TAB1:TAE1"/>
    <mergeCell ref="TAF1:TAI1"/>
    <mergeCell ref="TAJ1:TAM1"/>
    <mergeCell ref="SYR1:SYU1"/>
    <mergeCell ref="SYV1:SYY1"/>
    <mergeCell ref="SYZ1:SZC1"/>
    <mergeCell ref="SZD1:SZG1"/>
    <mergeCell ref="SZH1:SZK1"/>
    <mergeCell ref="SZL1:SZO1"/>
    <mergeCell ref="SXT1:SXW1"/>
    <mergeCell ref="SXX1:SYA1"/>
    <mergeCell ref="SYB1:SYE1"/>
    <mergeCell ref="SYF1:SYI1"/>
    <mergeCell ref="SYJ1:SYM1"/>
    <mergeCell ref="SYN1:SYQ1"/>
    <mergeCell ref="SWV1:SWY1"/>
    <mergeCell ref="SWZ1:SXC1"/>
    <mergeCell ref="SXD1:SXG1"/>
    <mergeCell ref="SXH1:SXK1"/>
    <mergeCell ref="SXL1:SXO1"/>
    <mergeCell ref="SXP1:SXS1"/>
    <mergeCell ref="SVX1:SWA1"/>
    <mergeCell ref="SWB1:SWE1"/>
    <mergeCell ref="SWF1:SWI1"/>
    <mergeCell ref="SWJ1:SWM1"/>
    <mergeCell ref="SWN1:SWQ1"/>
    <mergeCell ref="SWR1:SWU1"/>
    <mergeCell ref="SUZ1:SVC1"/>
    <mergeCell ref="SVD1:SVG1"/>
    <mergeCell ref="SVH1:SVK1"/>
    <mergeCell ref="SVL1:SVO1"/>
    <mergeCell ref="SVP1:SVS1"/>
    <mergeCell ref="SVT1:SVW1"/>
    <mergeCell ref="SUB1:SUE1"/>
    <mergeCell ref="SUF1:SUI1"/>
    <mergeCell ref="SUJ1:SUM1"/>
    <mergeCell ref="SUN1:SUQ1"/>
    <mergeCell ref="SUR1:SUU1"/>
    <mergeCell ref="SUV1:SUY1"/>
    <mergeCell ref="STD1:STG1"/>
    <mergeCell ref="STH1:STK1"/>
    <mergeCell ref="STL1:STO1"/>
    <mergeCell ref="STP1:STS1"/>
    <mergeCell ref="STT1:STW1"/>
    <mergeCell ref="STX1:SUA1"/>
    <mergeCell ref="SSF1:SSI1"/>
    <mergeCell ref="SSJ1:SSM1"/>
    <mergeCell ref="SSN1:SSQ1"/>
    <mergeCell ref="SSR1:SSU1"/>
    <mergeCell ref="SSV1:SSY1"/>
    <mergeCell ref="SSZ1:STC1"/>
    <mergeCell ref="SRH1:SRK1"/>
    <mergeCell ref="SRL1:SRO1"/>
    <mergeCell ref="SRP1:SRS1"/>
    <mergeCell ref="SRT1:SRW1"/>
    <mergeCell ref="SRX1:SSA1"/>
    <mergeCell ref="SSB1:SSE1"/>
    <mergeCell ref="SQJ1:SQM1"/>
    <mergeCell ref="SQN1:SQQ1"/>
    <mergeCell ref="SQR1:SQU1"/>
    <mergeCell ref="SQV1:SQY1"/>
    <mergeCell ref="SQZ1:SRC1"/>
    <mergeCell ref="SRD1:SRG1"/>
    <mergeCell ref="SPL1:SPO1"/>
    <mergeCell ref="SPP1:SPS1"/>
    <mergeCell ref="SPT1:SPW1"/>
    <mergeCell ref="SPX1:SQA1"/>
    <mergeCell ref="SQB1:SQE1"/>
    <mergeCell ref="SQF1:SQI1"/>
    <mergeCell ref="SON1:SOQ1"/>
    <mergeCell ref="SOR1:SOU1"/>
    <mergeCell ref="SOV1:SOY1"/>
    <mergeCell ref="SOZ1:SPC1"/>
    <mergeCell ref="SPD1:SPG1"/>
    <mergeCell ref="SPH1:SPK1"/>
    <mergeCell ref="SNP1:SNS1"/>
    <mergeCell ref="SNT1:SNW1"/>
    <mergeCell ref="SNX1:SOA1"/>
    <mergeCell ref="SOB1:SOE1"/>
    <mergeCell ref="SOF1:SOI1"/>
    <mergeCell ref="SOJ1:SOM1"/>
    <mergeCell ref="SMR1:SMU1"/>
    <mergeCell ref="SMV1:SMY1"/>
    <mergeCell ref="SMZ1:SNC1"/>
    <mergeCell ref="SND1:SNG1"/>
    <mergeCell ref="SNH1:SNK1"/>
    <mergeCell ref="SNL1:SNO1"/>
    <mergeCell ref="SLT1:SLW1"/>
    <mergeCell ref="SLX1:SMA1"/>
    <mergeCell ref="SMB1:SME1"/>
    <mergeCell ref="SMF1:SMI1"/>
    <mergeCell ref="SMJ1:SMM1"/>
    <mergeCell ref="SMN1:SMQ1"/>
    <mergeCell ref="SKV1:SKY1"/>
    <mergeCell ref="SKZ1:SLC1"/>
    <mergeCell ref="SLD1:SLG1"/>
    <mergeCell ref="SLH1:SLK1"/>
    <mergeCell ref="SLL1:SLO1"/>
    <mergeCell ref="SLP1:SLS1"/>
    <mergeCell ref="SJX1:SKA1"/>
    <mergeCell ref="SKB1:SKE1"/>
    <mergeCell ref="SKF1:SKI1"/>
    <mergeCell ref="SKJ1:SKM1"/>
    <mergeCell ref="SKN1:SKQ1"/>
    <mergeCell ref="SKR1:SKU1"/>
    <mergeCell ref="SIZ1:SJC1"/>
    <mergeCell ref="SJD1:SJG1"/>
    <mergeCell ref="SJH1:SJK1"/>
    <mergeCell ref="SJL1:SJO1"/>
    <mergeCell ref="SJP1:SJS1"/>
    <mergeCell ref="SJT1:SJW1"/>
    <mergeCell ref="SIB1:SIE1"/>
    <mergeCell ref="SIF1:SII1"/>
    <mergeCell ref="SIJ1:SIM1"/>
    <mergeCell ref="SIN1:SIQ1"/>
    <mergeCell ref="SIR1:SIU1"/>
    <mergeCell ref="SIV1:SIY1"/>
    <mergeCell ref="SHD1:SHG1"/>
    <mergeCell ref="SHH1:SHK1"/>
    <mergeCell ref="SHL1:SHO1"/>
    <mergeCell ref="SHP1:SHS1"/>
    <mergeCell ref="SHT1:SHW1"/>
    <mergeCell ref="SHX1:SIA1"/>
    <mergeCell ref="SGF1:SGI1"/>
    <mergeCell ref="SGJ1:SGM1"/>
    <mergeCell ref="SGN1:SGQ1"/>
    <mergeCell ref="SGR1:SGU1"/>
    <mergeCell ref="SGV1:SGY1"/>
    <mergeCell ref="SGZ1:SHC1"/>
    <mergeCell ref="SFH1:SFK1"/>
    <mergeCell ref="SFL1:SFO1"/>
    <mergeCell ref="SFP1:SFS1"/>
    <mergeCell ref="SFT1:SFW1"/>
    <mergeCell ref="SFX1:SGA1"/>
    <mergeCell ref="SGB1:SGE1"/>
    <mergeCell ref="SEJ1:SEM1"/>
    <mergeCell ref="SEN1:SEQ1"/>
    <mergeCell ref="SER1:SEU1"/>
    <mergeCell ref="SEV1:SEY1"/>
    <mergeCell ref="SEZ1:SFC1"/>
    <mergeCell ref="SFD1:SFG1"/>
    <mergeCell ref="SDL1:SDO1"/>
    <mergeCell ref="SDP1:SDS1"/>
    <mergeCell ref="SDT1:SDW1"/>
    <mergeCell ref="SDX1:SEA1"/>
    <mergeCell ref="SEB1:SEE1"/>
    <mergeCell ref="SEF1:SEI1"/>
    <mergeCell ref="SCN1:SCQ1"/>
    <mergeCell ref="SCR1:SCU1"/>
    <mergeCell ref="SCV1:SCY1"/>
    <mergeCell ref="SCZ1:SDC1"/>
    <mergeCell ref="SDD1:SDG1"/>
    <mergeCell ref="SDH1:SDK1"/>
    <mergeCell ref="SBP1:SBS1"/>
    <mergeCell ref="SBT1:SBW1"/>
    <mergeCell ref="SBX1:SCA1"/>
    <mergeCell ref="SCB1:SCE1"/>
    <mergeCell ref="SCF1:SCI1"/>
    <mergeCell ref="SCJ1:SCM1"/>
    <mergeCell ref="SAR1:SAU1"/>
    <mergeCell ref="SAV1:SAY1"/>
    <mergeCell ref="SAZ1:SBC1"/>
    <mergeCell ref="SBD1:SBG1"/>
    <mergeCell ref="SBH1:SBK1"/>
    <mergeCell ref="SBL1:SBO1"/>
    <mergeCell ref="RZT1:RZW1"/>
    <mergeCell ref="RZX1:SAA1"/>
    <mergeCell ref="SAB1:SAE1"/>
    <mergeCell ref="SAF1:SAI1"/>
    <mergeCell ref="SAJ1:SAM1"/>
    <mergeCell ref="SAN1:SAQ1"/>
    <mergeCell ref="RYV1:RYY1"/>
    <mergeCell ref="RYZ1:RZC1"/>
    <mergeCell ref="RZD1:RZG1"/>
    <mergeCell ref="RZH1:RZK1"/>
    <mergeCell ref="RZL1:RZO1"/>
    <mergeCell ref="RZP1:RZS1"/>
    <mergeCell ref="RXX1:RYA1"/>
    <mergeCell ref="RYB1:RYE1"/>
    <mergeCell ref="RYF1:RYI1"/>
    <mergeCell ref="RYJ1:RYM1"/>
    <mergeCell ref="RYN1:RYQ1"/>
    <mergeCell ref="RYR1:RYU1"/>
    <mergeCell ref="RWZ1:RXC1"/>
    <mergeCell ref="RXD1:RXG1"/>
    <mergeCell ref="RXH1:RXK1"/>
    <mergeCell ref="RXL1:RXO1"/>
    <mergeCell ref="RXP1:RXS1"/>
    <mergeCell ref="RXT1:RXW1"/>
    <mergeCell ref="RWB1:RWE1"/>
    <mergeCell ref="RWF1:RWI1"/>
    <mergeCell ref="RWJ1:RWM1"/>
    <mergeCell ref="RWN1:RWQ1"/>
    <mergeCell ref="RWR1:RWU1"/>
    <mergeCell ref="RWV1:RWY1"/>
    <mergeCell ref="RVD1:RVG1"/>
    <mergeCell ref="RVH1:RVK1"/>
    <mergeCell ref="RVL1:RVO1"/>
    <mergeCell ref="RVP1:RVS1"/>
    <mergeCell ref="RVT1:RVW1"/>
    <mergeCell ref="RVX1:RWA1"/>
    <mergeCell ref="RUF1:RUI1"/>
    <mergeCell ref="RUJ1:RUM1"/>
    <mergeCell ref="RUN1:RUQ1"/>
    <mergeCell ref="RUR1:RUU1"/>
    <mergeCell ref="RUV1:RUY1"/>
    <mergeCell ref="RUZ1:RVC1"/>
    <mergeCell ref="RTH1:RTK1"/>
    <mergeCell ref="RTL1:RTO1"/>
    <mergeCell ref="RTP1:RTS1"/>
    <mergeCell ref="RTT1:RTW1"/>
    <mergeCell ref="RTX1:RUA1"/>
    <mergeCell ref="RUB1:RUE1"/>
    <mergeCell ref="RSJ1:RSM1"/>
    <mergeCell ref="RSN1:RSQ1"/>
    <mergeCell ref="RSR1:RSU1"/>
    <mergeCell ref="RSV1:RSY1"/>
    <mergeCell ref="RSZ1:RTC1"/>
    <mergeCell ref="RTD1:RTG1"/>
    <mergeCell ref="RRL1:RRO1"/>
    <mergeCell ref="RRP1:RRS1"/>
    <mergeCell ref="RRT1:RRW1"/>
    <mergeCell ref="RRX1:RSA1"/>
    <mergeCell ref="RSB1:RSE1"/>
    <mergeCell ref="RSF1:RSI1"/>
    <mergeCell ref="RQN1:RQQ1"/>
    <mergeCell ref="RQR1:RQU1"/>
    <mergeCell ref="RQV1:RQY1"/>
    <mergeCell ref="RQZ1:RRC1"/>
    <mergeCell ref="RRD1:RRG1"/>
    <mergeCell ref="RRH1:RRK1"/>
    <mergeCell ref="RPP1:RPS1"/>
    <mergeCell ref="RPT1:RPW1"/>
    <mergeCell ref="RPX1:RQA1"/>
    <mergeCell ref="RQB1:RQE1"/>
    <mergeCell ref="RQF1:RQI1"/>
    <mergeCell ref="RQJ1:RQM1"/>
    <mergeCell ref="ROR1:ROU1"/>
    <mergeCell ref="ROV1:ROY1"/>
    <mergeCell ref="ROZ1:RPC1"/>
    <mergeCell ref="RPD1:RPG1"/>
    <mergeCell ref="RPH1:RPK1"/>
    <mergeCell ref="RPL1:RPO1"/>
    <mergeCell ref="RNT1:RNW1"/>
    <mergeCell ref="RNX1:ROA1"/>
    <mergeCell ref="ROB1:ROE1"/>
    <mergeCell ref="ROF1:ROI1"/>
    <mergeCell ref="ROJ1:ROM1"/>
    <mergeCell ref="RON1:ROQ1"/>
    <mergeCell ref="RMV1:RMY1"/>
    <mergeCell ref="RMZ1:RNC1"/>
    <mergeCell ref="RND1:RNG1"/>
    <mergeCell ref="RNH1:RNK1"/>
    <mergeCell ref="RNL1:RNO1"/>
    <mergeCell ref="RNP1:RNS1"/>
    <mergeCell ref="RLX1:RMA1"/>
    <mergeCell ref="RMB1:RME1"/>
    <mergeCell ref="RMF1:RMI1"/>
    <mergeCell ref="RMJ1:RMM1"/>
    <mergeCell ref="RMN1:RMQ1"/>
    <mergeCell ref="RMR1:RMU1"/>
    <mergeCell ref="RKZ1:RLC1"/>
    <mergeCell ref="RLD1:RLG1"/>
    <mergeCell ref="RLH1:RLK1"/>
    <mergeCell ref="RLL1:RLO1"/>
    <mergeCell ref="RLP1:RLS1"/>
    <mergeCell ref="RLT1:RLW1"/>
    <mergeCell ref="RKB1:RKE1"/>
    <mergeCell ref="RKF1:RKI1"/>
    <mergeCell ref="RKJ1:RKM1"/>
    <mergeCell ref="RKN1:RKQ1"/>
    <mergeCell ref="RKR1:RKU1"/>
    <mergeCell ref="RKV1:RKY1"/>
    <mergeCell ref="RJD1:RJG1"/>
    <mergeCell ref="RJH1:RJK1"/>
    <mergeCell ref="RJL1:RJO1"/>
    <mergeCell ref="RJP1:RJS1"/>
    <mergeCell ref="RJT1:RJW1"/>
    <mergeCell ref="RJX1:RKA1"/>
    <mergeCell ref="RIF1:RII1"/>
    <mergeCell ref="RIJ1:RIM1"/>
    <mergeCell ref="RIN1:RIQ1"/>
    <mergeCell ref="RIR1:RIU1"/>
    <mergeCell ref="RIV1:RIY1"/>
    <mergeCell ref="RIZ1:RJC1"/>
    <mergeCell ref="RHH1:RHK1"/>
    <mergeCell ref="RHL1:RHO1"/>
    <mergeCell ref="RHP1:RHS1"/>
    <mergeCell ref="RHT1:RHW1"/>
    <mergeCell ref="RHX1:RIA1"/>
    <mergeCell ref="RIB1:RIE1"/>
    <mergeCell ref="RGJ1:RGM1"/>
    <mergeCell ref="RGN1:RGQ1"/>
    <mergeCell ref="RGR1:RGU1"/>
    <mergeCell ref="RGV1:RGY1"/>
    <mergeCell ref="RGZ1:RHC1"/>
    <mergeCell ref="RHD1:RHG1"/>
    <mergeCell ref="RFL1:RFO1"/>
    <mergeCell ref="RFP1:RFS1"/>
    <mergeCell ref="RFT1:RFW1"/>
    <mergeCell ref="RFX1:RGA1"/>
    <mergeCell ref="RGB1:RGE1"/>
    <mergeCell ref="RGF1:RGI1"/>
    <mergeCell ref="REN1:REQ1"/>
    <mergeCell ref="RER1:REU1"/>
    <mergeCell ref="REV1:REY1"/>
    <mergeCell ref="REZ1:RFC1"/>
    <mergeCell ref="RFD1:RFG1"/>
    <mergeCell ref="RFH1:RFK1"/>
    <mergeCell ref="RDP1:RDS1"/>
    <mergeCell ref="RDT1:RDW1"/>
    <mergeCell ref="RDX1:REA1"/>
    <mergeCell ref="REB1:REE1"/>
    <mergeCell ref="REF1:REI1"/>
    <mergeCell ref="REJ1:REM1"/>
    <mergeCell ref="RCR1:RCU1"/>
    <mergeCell ref="RCV1:RCY1"/>
    <mergeCell ref="RCZ1:RDC1"/>
    <mergeCell ref="RDD1:RDG1"/>
    <mergeCell ref="RDH1:RDK1"/>
    <mergeCell ref="RDL1:RDO1"/>
    <mergeCell ref="RBT1:RBW1"/>
    <mergeCell ref="RBX1:RCA1"/>
    <mergeCell ref="RCB1:RCE1"/>
    <mergeCell ref="RCF1:RCI1"/>
    <mergeCell ref="RCJ1:RCM1"/>
    <mergeCell ref="RCN1:RCQ1"/>
    <mergeCell ref="RAV1:RAY1"/>
    <mergeCell ref="RAZ1:RBC1"/>
    <mergeCell ref="RBD1:RBG1"/>
    <mergeCell ref="RBH1:RBK1"/>
    <mergeCell ref="RBL1:RBO1"/>
    <mergeCell ref="RBP1:RBS1"/>
    <mergeCell ref="QZX1:RAA1"/>
    <mergeCell ref="RAB1:RAE1"/>
    <mergeCell ref="RAF1:RAI1"/>
    <mergeCell ref="RAJ1:RAM1"/>
    <mergeCell ref="RAN1:RAQ1"/>
    <mergeCell ref="RAR1:RAU1"/>
    <mergeCell ref="QYZ1:QZC1"/>
    <mergeCell ref="QZD1:QZG1"/>
    <mergeCell ref="QZH1:QZK1"/>
    <mergeCell ref="QZL1:QZO1"/>
    <mergeCell ref="QZP1:QZS1"/>
    <mergeCell ref="QZT1:QZW1"/>
    <mergeCell ref="QYB1:QYE1"/>
    <mergeCell ref="QYF1:QYI1"/>
    <mergeCell ref="QYJ1:QYM1"/>
    <mergeCell ref="QYN1:QYQ1"/>
    <mergeCell ref="QYR1:QYU1"/>
    <mergeCell ref="QYV1:QYY1"/>
    <mergeCell ref="QXD1:QXG1"/>
    <mergeCell ref="QXH1:QXK1"/>
    <mergeCell ref="QXL1:QXO1"/>
    <mergeCell ref="QXP1:QXS1"/>
    <mergeCell ref="QXT1:QXW1"/>
    <mergeCell ref="QXX1:QYA1"/>
    <mergeCell ref="QWF1:QWI1"/>
    <mergeCell ref="QWJ1:QWM1"/>
    <mergeCell ref="QWN1:QWQ1"/>
    <mergeCell ref="QWR1:QWU1"/>
    <mergeCell ref="QWV1:QWY1"/>
    <mergeCell ref="QWZ1:QXC1"/>
    <mergeCell ref="QVH1:QVK1"/>
    <mergeCell ref="QVL1:QVO1"/>
    <mergeCell ref="QVP1:QVS1"/>
    <mergeCell ref="QVT1:QVW1"/>
    <mergeCell ref="QVX1:QWA1"/>
    <mergeCell ref="QWB1:QWE1"/>
    <mergeCell ref="QUJ1:QUM1"/>
    <mergeCell ref="QUN1:QUQ1"/>
    <mergeCell ref="QUR1:QUU1"/>
    <mergeCell ref="QUV1:QUY1"/>
    <mergeCell ref="QUZ1:QVC1"/>
    <mergeCell ref="QVD1:QVG1"/>
    <mergeCell ref="QTL1:QTO1"/>
    <mergeCell ref="QTP1:QTS1"/>
    <mergeCell ref="QTT1:QTW1"/>
    <mergeCell ref="QTX1:QUA1"/>
    <mergeCell ref="QUB1:QUE1"/>
    <mergeCell ref="QUF1:QUI1"/>
    <mergeCell ref="QSN1:QSQ1"/>
    <mergeCell ref="QSR1:QSU1"/>
    <mergeCell ref="QSV1:QSY1"/>
    <mergeCell ref="QSZ1:QTC1"/>
    <mergeCell ref="QTD1:QTG1"/>
    <mergeCell ref="QTH1:QTK1"/>
    <mergeCell ref="QRP1:QRS1"/>
    <mergeCell ref="QRT1:QRW1"/>
    <mergeCell ref="QRX1:QSA1"/>
    <mergeCell ref="QSB1:QSE1"/>
    <mergeCell ref="QSF1:QSI1"/>
    <mergeCell ref="QSJ1:QSM1"/>
    <mergeCell ref="QQR1:QQU1"/>
    <mergeCell ref="QQV1:QQY1"/>
    <mergeCell ref="QQZ1:QRC1"/>
    <mergeCell ref="QRD1:QRG1"/>
    <mergeCell ref="QRH1:QRK1"/>
    <mergeCell ref="QRL1:QRO1"/>
    <mergeCell ref="QPT1:QPW1"/>
    <mergeCell ref="QPX1:QQA1"/>
    <mergeCell ref="QQB1:QQE1"/>
    <mergeCell ref="QQF1:QQI1"/>
    <mergeCell ref="QQJ1:QQM1"/>
    <mergeCell ref="QQN1:QQQ1"/>
    <mergeCell ref="QOV1:QOY1"/>
    <mergeCell ref="QOZ1:QPC1"/>
    <mergeCell ref="QPD1:QPG1"/>
    <mergeCell ref="QPH1:QPK1"/>
    <mergeCell ref="QPL1:QPO1"/>
    <mergeCell ref="QPP1:QPS1"/>
    <mergeCell ref="QNX1:QOA1"/>
    <mergeCell ref="QOB1:QOE1"/>
    <mergeCell ref="QOF1:QOI1"/>
    <mergeCell ref="QOJ1:QOM1"/>
    <mergeCell ref="QON1:QOQ1"/>
    <mergeCell ref="QOR1:QOU1"/>
    <mergeCell ref="QMZ1:QNC1"/>
    <mergeCell ref="QND1:QNG1"/>
    <mergeCell ref="QNH1:QNK1"/>
    <mergeCell ref="QNL1:QNO1"/>
    <mergeCell ref="QNP1:QNS1"/>
    <mergeCell ref="QNT1:QNW1"/>
    <mergeCell ref="QMB1:QME1"/>
    <mergeCell ref="QMF1:QMI1"/>
    <mergeCell ref="QMJ1:QMM1"/>
    <mergeCell ref="QMN1:QMQ1"/>
    <mergeCell ref="QMR1:QMU1"/>
    <mergeCell ref="QMV1:QMY1"/>
    <mergeCell ref="QLD1:QLG1"/>
    <mergeCell ref="QLH1:QLK1"/>
    <mergeCell ref="QLL1:QLO1"/>
    <mergeCell ref="QLP1:QLS1"/>
    <mergeCell ref="QLT1:QLW1"/>
    <mergeCell ref="QLX1:QMA1"/>
    <mergeCell ref="QKF1:QKI1"/>
    <mergeCell ref="QKJ1:QKM1"/>
    <mergeCell ref="QKN1:QKQ1"/>
    <mergeCell ref="QKR1:QKU1"/>
    <mergeCell ref="QKV1:QKY1"/>
    <mergeCell ref="QKZ1:QLC1"/>
    <mergeCell ref="QJH1:QJK1"/>
    <mergeCell ref="QJL1:QJO1"/>
    <mergeCell ref="QJP1:QJS1"/>
    <mergeCell ref="QJT1:QJW1"/>
    <mergeCell ref="QJX1:QKA1"/>
    <mergeCell ref="QKB1:QKE1"/>
    <mergeCell ref="QIJ1:QIM1"/>
    <mergeCell ref="QIN1:QIQ1"/>
    <mergeCell ref="QIR1:QIU1"/>
    <mergeCell ref="QIV1:QIY1"/>
    <mergeCell ref="QIZ1:QJC1"/>
    <mergeCell ref="QJD1:QJG1"/>
    <mergeCell ref="QHL1:QHO1"/>
    <mergeCell ref="QHP1:QHS1"/>
    <mergeCell ref="QHT1:QHW1"/>
    <mergeCell ref="QHX1:QIA1"/>
    <mergeCell ref="QIB1:QIE1"/>
    <mergeCell ref="QIF1:QII1"/>
    <mergeCell ref="QGN1:QGQ1"/>
    <mergeCell ref="QGR1:QGU1"/>
    <mergeCell ref="QGV1:QGY1"/>
    <mergeCell ref="QGZ1:QHC1"/>
    <mergeCell ref="QHD1:QHG1"/>
    <mergeCell ref="QHH1:QHK1"/>
    <mergeCell ref="QFP1:QFS1"/>
    <mergeCell ref="QFT1:QFW1"/>
    <mergeCell ref="QFX1:QGA1"/>
    <mergeCell ref="QGB1:QGE1"/>
    <mergeCell ref="QGF1:QGI1"/>
    <mergeCell ref="QGJ1:QGM1"/>
    <mergeCell ref="QER1:QEU1"/>
    <mergeCell ref="QEV1:QEY1"/>
    <mergeCell ref="QEZ1:QFC1"/>
    <mergeCell ref="QFD1:QFG1"/>
    <mergeCell ref="QFH1:QFK1"/>
    <mergeCell ref="QFL1:QFO1"/>
    <mergeCell ref="QDT1:QDW1"/>
    <mergeCell ref="QDX1:QEA1"/>
    <mergeCell ref="QEB1:QEE1"/>
    <mergeCell ref="QEF1:QEI1"/>
    <mergeCell ref="QEJ1:QEM1"/>
    <mergeCell ref="QEN1:QEQ1"/>
    <mergeCell ref="QCV1:QCY1"/>
    <mergeCell ref="QCZ1:QDC1"/>
    <mergeCell ref="QDD1:QDG1"/>
    <mergeCell ref="QDH1:QDK1"/>
    <mergeCell ref="QDL1:QDO1"/>
    <mergeCell ref="QDP1:QDS1"/>
    <mergeCell ref="QBX1:QCA1"/>
    <mergeCell ref="QCB1:QCE1"/>
    <mergeCell ref="QCF1:QCI1"/>
    <mergeCell ref="QCJ1:QCM1"/>
    <mergeCell ref="QCN1:QCQ1"/>
    <mergeCell ref="QCR1:QCU1"/>
    <mergeCell ref="QAZ1:QBC1"/>
    <mergeCell ref="QBD1:QBG1"/>
    <mergeCell ref="QBH1:QBK1"/>
    <mergeCell ref="QBL1:QBO1"/>
    <mergeCell ref="QBP1:QBS1"/>
    <mergeCell ref="QBT1:QBW1"/>
    <mergeCell ref="QAB1:QAE1"/>
    <mergeCell ref="QAF1:QAI1"/>
    <mergeCell ref="QAJ1:QAM1"/>
    <mergeCell ref="QAN1:QAQ1"/>
    <mergeCell ref="QAR1:QAU1"/>
    <mergeCell ref="QAV1:QAY1"/>
    <mergeCell ref="PZD1:PZG1"/>
    <mergeCell ref="PZH1:PZK1"/>
    <mergeCell ref="PZL1:PZO1"/>
    <mergeCell ref="PZP1:PZS1"/>
    <mergeCell ref="PZT1:PZW1"/>
    <mergeCell ref="PZX1:QAA1"/>
    <mergeCell ref="PYF1:PYI1"/>
    <mergeCell ref="PYJ1:PYM1"/>
    <mergeCell ref="PYN1:PYQ1"/>
    <mergeCell ref="PYR1:PYU1"/>
    <mergeCell ref="PYV1:PYY1"/>
    <mergeCell ref="PYZ1:PZC1"/>
    <mergeCell ref="PXH1:PXK1"/>
    <mergeCell ref="PXL1:PXO1"/>
    <mergeCell ref="PXP1:PXS1"/>
    <mergeCell ref="PXT1:PXW1"/>
    <mergeCell ref="PXX1:PYA1"/>
    <mergeCell ref="PYB1:PYE1"/>
    <mergeCell ref="PWJ1:PWM1"/>
    <mergeCell ref="PWN1:PWQ1"/>
    <mergeCell ref="PWR1:PWU1"/>
    <mergeCell ref="PWV1:PWY1"/>
    <mergeCell ref="PWZ1:PXC1"/>
    <mergeCell ref="PXD1:PXG1"/>
    <mergeCell ref="PVL1:PVO1"/>
    <mergeCell ref="PVP1:PVS1"/>
    <mergeCell ref="PVT1:PVW1"/>
    <mergeCell ref="PVX1:PWA1"/>
    <mergeCell ref="PWB1:PWE1"/>
    <mergeCell ref="PWF1:PWI1"/>
    <mergeCell ref="PUN1:PUQ1"/>
    <mergeCell ref="PUR1:PUU1"/>
    <mergeCell ref="PUV1:PUY1"/>
    <mergeCell ref="PUZ1:PVC1"/>
    <mergeCell ref="PVD1:PVG1"/>
    <mergeCell ref="PVH1:PVK1"/>
    <mergeCell ref="PTP1:PTS1"/>
    <mergeCell ref="PTT1:PTW1"/>
    <mergeCell ref="PTX1:PUA1"/>
    <mergeCell ref="PUB1:PUE1"/>
    <mergeCell ref="PUF1:PUI1"/>
    <mergeCell ref="PUJ1:PUM1"/>
    <mergeCell ref="PSR1:PSU1"/>
    <mergeCell ref="PSV1:PSY1"/>
    <mergeCell ref="PSZ1:PTC1"/>
    <mergeCell ref="PTD1:PTG1"/>
    <mergeCell ref="PTH1:PTK1"/>
    <mergeCell ref="PTL1:PTO1"/>
    <mergeCell ref="PRT1:PRW1"/>
    <mergeCell ref="PRX1:PSA1"/>
    <mergeCell ref="PSB1:PSE1"/>
    <mergeCell ref="PSF1:PSI1"/>
    <mergeCell ref="PSJ1:PSM1"/>
    <mergeCell ref="PSN1:PSQ1"/>
    <mergeCell ref="PQV1:PQY1"/>
    <mergeCell ref="PQZ1:PRC1"/>
    <mergeCell ref="PRD1:PRG1"/>
    <mergeCell ref="PRH1:PRK1"/>
    <mergeCell ref="PRL1:PRO1"/>
    <mergeCell ref="PRP1:PRS1"/>
    <mergeCell ref="PPX1:PQA1"/>
    <mergeCell ref="PQB1:PQE1"/>
    <mergeCell ref="PQF1:PQI1"/>
    <mergeCell ref="PQJ1:PQM1"/>
    <mergeCell ref="PQN1:PQQ1"/>
    <mergeCell ref="PQR1:PQU1"/>
    <mergeCell ref="POZ1:PPC1"/>
    <mergeCell ref="PPD1:PPG1"/>
    <mergeCell ref="PPH1:PPK1"/>
    <mergeCell ref="PPL1:PPO1"/>
    <mergeCell ref="PPP1:PPS1"/>
    <mergeCell ref="PPT1:PPW1"/>
    <mergeCell ref="POB1:POE1"/>
    <mergeCell ref="POF1:POI1"/>
    <mergeCell ref="POJ1:POM1"/>
    <mergeCell ref="PON1:POQ1"/>
    <mergeCell ref="POR1:POU1"/>
    <mergeCell ref="POV1:POY1"/>
    <mergeCell ref="PND1:PNG1"/>
    <mergeCell ref="PNH1:PNK1"/>
    <mergeCell ref="PNL1:PNO1"/>
    <mergeCell ref="PNP1:PNS1"/>
    <mergeCell ref="PNT1:PNW1"/>
    <mergeCell ref="PNX1:POA1"/>
    <mergeCell ref="PMF1:PMI1"/>
    <mergeCell ref="PMJ1:PMM1"/>
    <mergeCell ref="PMN1:PMQ1"/>
    <mergeCell ref="PMR1:PMU1"/>
    <mergeCell ref="PMV1:PMY1"/>
    <mergeCell ref="PMZ1:PNC1"/>
    <mergeCell ref="PLH1:PLK1"/>
    <mergeCell ref="PLL1:PLO1"/>
    <mergeCell ref="PLP1:PLS1"/>
    <mergeCell ref="PLT1:PLW1"/>
    <mergeCell ref="PLX1:PMA1"/>
    <mergeCell ref="PMB1:PME1"/>
    <mergeCell ref="PKJ1:PKM1"/>
    <mergeCell ref="PKN1:PKQ1"/>
    <mergeCell ref="PKR1:PKU1"/>
    <mergeCell ref="PKV1:PKY1"/>
    <mergeCell ref="PKZ1:PLC1"/>
    <mergeCell ref="PLD1:PLG1"/>
    <mergeCell ref="PJL1:PJO1"/>
    <mergeCell ref="PJP1:PJS1"/>
    <mergeCell ref="PJT1:PJW1"/>
    <mergeCell ref="PJX1:PKA1"/>
    <mergeCell ref="PKB1:PKE1"/>
    <mergeCell ref="PKF1:PKI1"/>
    <mergeCell ref="PIN1:PIQ1"/>
    <mergeCell ref="PIR1:PIU1"/>
    <mergeCell ref="PIV1:PIY1"/>
    <mergeCell ref="PIZ1:PJC1"/>
    <mergeCell ref="PJD1:PJG1"/>
    <mergeCell ref="PJH1:PJK1"/>
    <mergeCell ref="PHP1:PHS1"/>
    <mergeCell ref="PHT1:PHW1"/>
    <mergeCell ref="PHX1:PIA1"/>
    <mergeCell ref="PIB1:PIE1"/>
    <mergeCell ref="PIF1:PII1"/>
    <mergeCell ref="PIJ1:PIM1"/>
    <mergeCell ref="PGR1:PGU1"/>
    <mergeCell ref="PGV1:PGY1"/>
    <mergeCell ref="PGZ1:PHC1"/>
    <mergeCell ref="PHD1:PHG1"/>
    <mergeCell ref="PHH1:PHK1"/>
    <mergeCell ref="PHL1:PHO1"/>
    <mergeCell ref="PFT1:PFW1"/>
    <mergeCell ref="PFX1:PGA1"/>
    <mergeCell ref="PGB1:PGE1"/>
    <mergeCell ref="PGF1:PGI1"/>
    <mergeCell ref="PGJ1:PGM1"/>
    <mergeCell ref="PGN1:PGQ1"/>
    <mergeCell ref="PEV1:PEY1"/>
    <mergeCell ref="PEZ1:PFC1"/>
    <mergeCell ref="PFD1:PFG1"/>
    <mergeCell ref="PFH1:PFK1"/>
    <mergeCell ref="PFL1:PFO1"/>
    <mergeCell ref="PFP1:PFS1"/>
    <mergeCell ref="PDX1:PEA1"/>
    <mergeCell ref="PEB1:PEE1"/>
    <mergeCell ref="PEF1:PEI1"/>
    <mergeCell ref="PEJ1:PEM1"/>
    <mergeCell ref="PEN1:PEQ1"/>
    <mergeCell ref="PER1:PEU1"/>
    <mergeCell ref="PCZ1:PDC1"/>
    <mergeCell ref="PDD1:PDG1"/>
    <mergeCell ref="PDH1:PDK1"/>
    <mergeCell ref="PDL1:PDO1"/>
    <mergeCell ref="PDP1:PDS1"/>
    <mergeCell ref="PDT1:PDW1"/>
    <mergeCell ref="PCB1:PCE1"/>
    <mergeCell ref="PCF1:PCI1"/>
    <mergeCell ref="PCJ1:PCM1"/>
    <mergeCell ref="PCN1:PCQ1"/>
    <mergeCell ref="PCR1:PCU1"/>
    <mergeCell ref="PCV1:PCY1"/>
    <mergeCell ref="PBD1:PBG1"/>
    <mergeCell ref="PBH1:PBK1"/>
    <mergeCell ref="PBL1:PBO1"/>
    <mergeCell ref="PBP1:PBS1"/>
    <mergeCell ref="PBT1:PBW1"/>
    <mergeCell ref="PBX1:PCA1"/>
    <mergeCell ref="PAF1:PAI1"/>
    <mergeCell ref="PAJ1:PAM1"/>
    <mergeCell ref="PAN1:PAQ1"/>
    <mergeCell ref="PAR1:PAU1"/>
    <mergeCell ref="PAV1:PAY1"/>
    <mergeCell ref="PAZ1:PBC1"/>
    <mergeCell ref="OZH1:OZK1"/>
    <mergeCell ref="OZL1:OZO1"/>
    <mergeCell ref="OZP1:OZS1"/>
    <mergeCell ref="OZT1:OZW1"/>
    <mergeCell ref="OZX1:PAA1"/>
    <mergeCell ref="PAB1:PAE1"/>
    <mergeCell ref="OYJ1:OYM1"/>
    <mergeCell ref="OYN1:OYQ1"/>
    <mergeCell ref="OYR1:OYU1"/>
    <mergeCell ref="OYV1:OYY1"/>
    <mergeCell ref="OYZ1:OZC1"/>
    <mergeCell ref="OZD1:OZG1"/>
    <mergeCell ref="OXL1:OXO1"/>
    <mergeCell ref="OXP1:OXS1"/>
    <mergeCell ref="OXT1:OXW1"/>
    <mergeCell ref="OXX1:OYA1"/>
    <mergeCell ref="OYB1:OYE1"/>
    <mergeCell ref="OYF1:OYI1"/>
    <mergeCell ref="OWN1:OWQ1"/>
    <mergeCell ref="OWR1:OWU1"/>
    <mergeCell ref="OWV1:OWY1"/>
    <mergeCell ref="OWZ1:OXC1"/>
    <mergeCell ref="OXD1:OXG1"/>
    <mergeCell ref="OXH1:OXK1"/>
    <mergeCell ref="OVP1:OVS1"/>
    <mergeCell ref="OVT1:OVW1"/>
    <mergeCell ref="OVX1:OWA1"/>
    <mergeCell ref="OWB1:OWE1"/>
    <mergeCell ref="OWF1:OWI1"/>
    <mergeCell ref="OWJ1:OWM1"/>
    <mergeCell ref="OUR1:OUU1"/>
    <mergeCell ref="OUV1:OUY1"/>
    <mergeCell ref="OUZ1:OVC1"/>
    <mergeCell ref="OVD1:OVG1"/>
    <mergeCell ref="OVH1:OVK1"/>
    <mergeCell ref="OVL1:OVO1"/>
    <mergeCell ref="OTT1:OTW1"/>
    <mergeCell ref="OTX1:OUA1"/>
    <mergeCell ref="OUB1:OUE1"/>
    <mergeCell ref="OUF1:OUI1"/>
    <mergeCell ref="OUJ1:OUM1"/>
    <mergeCell ref="OUN1:OUQ1"/>
    <mergeCell ref="OSV1:OSY1"/>
    <mergeCell ref="OSZ1:OTC1"/>
    <mergeCell ref="OTD1:OTG1"/>
    <mergeCell ref="OTH1:OTK1"/>
    <mergeCell ref="OTL1:OTO1"/>
    <mergeCell ref="OTP1:OTS1"/>
    <mergeCell ref="ORX1:OSA1"/>
    <mergeCell ref="OSB1:OSE1"/>
    <mergeCell ref="OSF1:OSI1"/>
    <mergeCell ref="OSJ1:OSM1"/>
    <mergeCell ref="OSN1:OSQ1"/>
    <mergeCell ref="OSR1:OSU1"/>
    <mergeCell ref="OQZ1:ORC1"/>
    <mergeCell ref="ORD1:ORG1"/>
    <mergeCell ref="ORH1:ORK1"/>
    <mergeCell ref="ORL1:ORO1"/>
    <mergeCell ref="ORP1:ORS1"/>
    <mergeCell ref="ORT1:ORW1"/>
    <mergeCell ref="OQB1:OQE1"/>
    <mergeCell ref="OQF1:OQI1"/>
    <mergeCell ref="OQJ1:OQM1"/>
    <mergeCell ref="OQN1:OQQ1"/>
    <mergeCell ref="OQR1:OQU1"/>
    <mergeCell ref="OQV1:OQY1"/>
    <mergeCell ref="OPD1:OPG1"/>
    <mergeCell ref="OPH1:OPK1"/>
    <mergeCell ref="OPL1:OPO1"/>
    <mergeCell ref="OPP1:OPS1"/>
    <mergeCell ref="OPT1:OPW1"/>
    <mergeCell ref="OPX1:OQA1"/>
    <mergeCell ref="OOF1:OOI1"/>
    <mergeCell ref="OOJ1:OOM1"/>
    <mergeCell ref="OON1:OOQ1"/>
    <mergeCell ref="OOR1:OOU1"/>
    <mergeCell ref="OOV1:OOY1"/>
    <mergeCell ref="OOZ1:OPC1"/>
    <mergeCell ref="ONH1:ONK1"/>
    <mergeCell ref="ONL1:ONO1"/>
    <mergeCell ref="ONP1:ONS1"/>
    <mergeCell ref="ONT1:ONW1"/>
    <mergeCell ref="ONX1:OOA1"/>
    <mergeCell ref="OOB1:OOE1"/>
    <mergeCell ref="OMJ1:OMM1"/>
    <mergeCell ref="OMN1:OMQ1"/>
    <mergeCell ref="OMR1:OMU1"/>
    <mergeCell ref="OMV1:OMY1"/>
    <mergeCell ref="OMZ1:ONC1"/>
    <mergeCell ref="OND1:ONG1"/>
    <mergeCell ref="OLL1:OLO1"/>
    <mergeCell ref="OLP1:OLS1"/>
    <mergeCell ref="OLT1:OLW1"/>
    <mergeCell ref="OLX1:OMA1"/>
    <mergeCell ref="OMB1:OME1"/>
    <mergeCell ref="OMF1:OMI1"/>
    <mergeCell ref="OKN1:OKQ1"/>
    <mergeCell ref="OKR1:OKU1"/>
    <mergeCell ref="OKV1:OKY1"/>
    <mergeCell ref="OKZ1:OLC1"/>
    <mergeCell ref="OLD1:OLG1"/>
    <mergeCell ref="OLH1:OLK1"/>
    <mergeCell ref="OJP1:OJS1"/>
    <mergeCell ref="OJT1:OJW1"/>
    <mergeCell ref="OJX1:OKA1"/>
    <mergeCell ref="OKB1:OKE1"/>
    <mergeCell ref="OKF1:OKI1"/>
    <mergeCell ref="OKJ1:OKM1"/>
    <mergeCell ref="OIR1:OIU1"/>
    <mergeCell ref="OIV1:OIY1"/>
    <mergeCell ref="OIZ1:OJC1"/>
    <mergeCell ref="OJD1:OJG1"/>
    <mergeCell ref="OJH1:OJK1"/>
    <mergeCell ref="OJL1:OJO1"/>
    <mergeCell ref="OHT1:OHW1"/>
    <mergeCell ref="OHX1:OIA1"/>
    <mergeCell ref="OIB1:OIE1"/>
    <mergeCell ref="OIF1:OII1"/>
    <mergeCell ref="OIJ1:OIM1"/>
    <mergeCell ref="OIN1:OIQ1"/>
    <mergeCell ref="OGV1:OGY1"/>
    <mergeCell ref="OGZ1:OHC1"/>
    <mergeCell ref="OHD1:OHG1"/>
    <mergeCell ref="OHH1:OHK1"/>
    <mergeCell ref="OHL1:OHO1"/>
    <mergeCell ref="OHP1:OHS1"/>
    <mergeCell ref="OFX1:OGA1"/>
    <mergeCell ref="OGB1:OGE1"/>
    <mergeCell ref="OGF1:OGI1"/>
    <mergeCell ref="OGJ1:OGM1"/>
    <mergeCell ref="OGN1:OGQ1"/>
    <mergeCell ref="OGR1:OGU1"/>
    <mergeCell ref="OEZ1:OFC1"/>
    <mergeCell ref="OFD1:OFG1"/>
    <mergeCell ref="OFH1:OFK1"/>
    <mergeCell ref="OFL1:OFO1"/>
    <mergeCell ref="OFP1:OFS1"/>
    <mergeCell ref="OFT1:OFW1"/>
    <mergeCell ref="OEB1:OEE1"/>
    <mergeCell ref="OEF1:OEI1"/>
    <mergeCell ref="OEJ1:OEM1"/>
    <mergeCell ref="OEN1:OEQ1"/>
    <mergeCell ref="OER1:OEU1"/>
    <mergeCell ref="OEV1:OEY1"/>
    <mergeCell ref="ODD1:ODG1"/>
    <mergeCell ref="ODH1:ODK1"/>
    <mergeCell ref="ODL1:ODO1"/>
    <mergeCell ref="ODP1:ODS1"/>
    <mergeCell ref="ODT1:ODW1"/>
    <mergeCell ref="ODX1:OEA1"/>
    <mergeCell ref="OCF1:OCI1"/>
    <mergeCell ref="OCJ1:OCM1"/>
    <mergeCell ref="OCN1:OCQ1"/>
    <mergeCell ref="OCR1:OCU1"/>
    <mergeCell ref="OCV1:OCY1"/>
    <mergeCell ref="OCZ1:ODC1"/>
    <mergeCell ref="OBH1:OBK1"/>
    <mergeCell ref="OBL1:OBO1"/>
    <mergeCell ref="OBP1:OBS1"/>
    <mergeCell ref="OBT1:OBW1"/>
    <mergeCell ref="OBX1:OCA1"/>
    <mergeCell ref="OCB1:OCE1"/>
    <mergeCell ref="OAJ1:OAM1"/>
    <mergeCell ref="OAN1:OAQ1"/>
    <mergeCell ref="OAR1:OAU1"/>
    <mergeCell ref="OAV1:OAY1"/>
    <mergeCell ref="OAZ1:OBC1"/>
    <mergeCell ref="OBD1:OBG1"/>
    <mergeCell ref="NZL1:NZO1"/>
    <mergeCell ref="NZP1:NZS1"/>
    <mergeCell ref="NZT1:NZW1"/>
    <mergeCell ref="NZX1:OAA1"/>
    <mergeCell ref="OAB1:OAE1"/>
    <mergeCell ref="OAF1:OAI1"/>
    <mergeCell ref="NYN1:NYQ1"/>
    <mergeCell ref="NYR1:NYU1"/>
    <mergeCell ref="NYV1:NYY1"/>
    <mergeCell ref="NYZ1:NZC1"/>
    <mergeCell ref="NZD1:NZG1"/>
    <mergeCell ref="NZH1:NZK1"/>
    <mergeCell ref="NXP1:NXS1"/>
    <mergeCell ref="NXT1:NXW1"/>
    <mergeCell ref="NXX1:NYA1"/>
    <mergeCell ref="NYB1:NYE1"/>
    <mergeCell ref="NYF1:NYI1"/>
    <mergeCell ref="NYJ1:NYM1"/>
    <mergeCell ref="NWR1:NWU1"/>
    <mergeCell ref="NWV1:NWY1"/>
    <mergeCell ref="NWZ1:NXC1"/>
    <mergeCell ref="NXD1:NXG1"/>
    <mergeCell ref="NXH1:NXK1"/>
    <mergeCell ref="NXL1:NXO1"/>
    <mergeCell ref="NVT1:NVW1"/>
    <mergeCell ref="NVX1:NWA1"/>
    <mergeCell ref="NWB1:NWE1"/>
    <mergeCell ref="NWF1:NWI1"/>
    <mergeCell ref="NWJ1:NWM1"/>
    <mergeCell ref="NWN1:NWQ1"/>
    <mergeCell ref="NUV1:NUY1"/>
    <mergeCell ref="NUZ1:NVC1"/>
    <mergeCell ref="NVD1:NVG1"/>
    <mergeCell ref="NVH1:NVK1"/>
    <mergeCell ref="NVL1:NVO1"/>
    <mergeCell ref="NVP1:NVS1"/>
    <mergeCell ref="NTX1:NUA1"/>
    <mergeCell ref="NUB1:NUE1"/>
    <mergeCell ref="NUF1:NUI1"/>
    <mergeCell ref="NUJ1:NUM1"/>
    <mergeCell ref="NUN1:NUQ1"/>
    <mergeCell ref="NUR1:NUU1"/>
    <mergeCell ref="NSZ1:NTC1"/>
    <mergeCell ref="NTD1:NTG1"/>
    <mergeCell ref="NTH1:NTK1"/>
    <mergeCell ref="NTL1:NTO1"/>
    <mergeCell ref="NTP1:NTS1"/>
    <mergeCell ref="NTT1:NTW1"/>
    <mergeCell ref="NSB1:NSE1"/>
    <mergeCell ref="NSF1:NSI1"/>
    <mergeCell ref="NSJ1:NSM1"/>
    <mergeCell ref="NSN1:NSQ1"/>
    <mergeCell ref="NSR1:NSU1"/>
    <mergeCell ref="NSV1:NSY1"/>
    <mergeCell ref="NRD1:NRG1"/>
    <mergeCell ref="NRH1:NRK1"/>
    <mergeCell ref="NRL1:NRO1"/>
    <mergeCell ref="NRP1:NRS1"/>
    <mergeCell ref="NRT1:NRW1"/>
    <mergeCell ref="NRX1:NSA1"/>
    <mergeCell ref="NQF1:NQI1"/>
    <mergeCell ref="NQJ1:NQM1"/>
    <mergeCell ref="NQN1:NQQ1"/>
    <mergeCell ref="NQR1:NQU1"/>
    <mergeCell ref="NQV1:NQY1"/>
    <mergeCell ref="NQZ1:NRC1"/>
    <mergeCell ref="NPH1:NPK1"/>
    <mergeCell ref="NPL1:NPO1"/>
    <mergeCell ref="NPP1:NPS1"/>
    <mergeCell ref="NPT1:NPW1"/>
    <mergeCell ref="NPX1:NQA1"/>
    <mergeCell ref="NQB1:NQE1"/>
    <mergeCell ref="NOJ1:NOM1"/>
    <mergeCell ref="NON1:NOQ1"/>
    <mergeCell ref="NOR1:NOU1"/>
    <mergeCell ref="NOV1:NOY1"/>
    <mergeCell ref="NOZ1:NPC1"/>
    <mergeCell ref="NPD1:NPG1"/>
    <mergeCell ref="NNL1:NNO1"/>
    <mergeCell ref="NNP1:NNS1"/>
    <mergeCell ref="NNT1:NNW1"/>
    <mergeCell ref="NNX1:NOA1"/>
    <mergeCell ref="NOB1:NOE1"/>
    <mergeCell ref="NOF1:NOI1"/>
    <mergeCell ref="NMN1:NMQ1"/>
    <mergeCell ref="NMR1:NMU1"/>
    <mergeCell ref="NMV1:NMY1"/>
    <mergeCell ref="NMZ1:NNC1"/>
    <mergeCell ref="NND1:NNG1"/>
    <mergeCell ref="NNH1:NNK1"/>
    <mergeCell ref="NLP1:NLS1"/>
    <mergeCell ref="NLT1:NLW1"/>
    <mergeCell ref="NLX1:NMA1"/>
    <mergeCell ref="NMB1:NME1"/>
    <mergeCell ref="NMF1:NMI1"/>
    <mergeCell ref="NMJ1:NMM1"/>
    <mergeCell ref="NKR1:NKU1"/>
    <mergeCell ref="NKV1:NKY1"/>
    <mergeCell ref="NKZ1:NLC1"/>
    <mergeCell ref="NLD1:NLG1"/>
    <mergeCell ref="NLH1:NLK1"/>
    <mergeCell ref="NLL1:NLO1"/>
    <mergeCell ref="NJT1:NJW1"/>
    <mergeCell ref="NJX1:NKA1"/>
    <mergeCell ref="NKB1:NKE1"/>
    <mergeCell ref="NKF1:NKI1"/>
    <mergeCell ref="NKJ1:NKM1"/>
    <mergeCell ref="NKN1:NKQ1"/>
    <mergeCell ref="NIV1:NIY1"/>
    <mergeCell ref="NIZ1:NJC1"/>
    <mergeCell ref="NJD1:NJG1"/>
    <mergeCell ref="NJH1:NJK1"/>
    <mergeCell ref="NJL1:NJO1"/>
    <mergeCell ref="NJP1:NJS1"/>
    <mergeCell ref="NHX1:NIA1"/>
    <mergeCell ref="NIB1:NIE1"/>
    <mergeCell ref="NIF1:NII1"/>
    <mergeCell ref="NIJ1:NIM1"/>
    <mergeCell ref="NIN1:NIQ1"/>
    <mergeCell ref="NIR1:NIU1"/>
    <mergeCell ref="NGZ1:NHC1"/>
    <mergeCell ref="NHD1:NHG1"/>
    <mergeCell ref="NHH1:NHK1"/>
    <mergeCell ref="NHL1:NHO1"/>
    <mergeCell ref="NHP1:NHS1"/>
    <mergeCell ref="NHT1:NHW1"/>
    <mergeCell ref="NGB1:NGE1"/>
    <mergeCell ref="NGF1:NGI1"/>
    <mergeCell ref="NGJ1:NGM1"/>
    <mergeCell ref="NGN1:NGQ1"/>
    <mergeCell ref="NGR1:NGU1"/>
    <mergeCell ref="NGV1:NGY1"/>
    <mergeCell ref="NFD1:NFG1"/>
    <mergeCell ref="NFH1:NFK1"/>
    <mergeCell ref="NFL1:NFO1"/>
    <mergeCell ref="NFP1:NFS1"/>
    <mergeCell ref="NFT1:NFW1"/>
    <mergeCell ref="NFX1:NGA1"/>
    <mergeCell ref="NEF1:NEI1"/>
    <mergeCell ref="NEJ1:NEM1"/>
    <mergeCell ref="NEN1:NEQ1"/>
    <mergeCell ref="NER1:NEU1"/>
    <mergeCell ref="NEV1:NEY1"/>
    <mergeCell ref="NEZ1:NFC1"/>
    <mergeCell ref="NDH1:NDK1"/>
    <mergeCell ref="NDL1:NDO1"/>
    <mergeCell ref="NDP1:NDS1"/>
    <mergeCell ref="NDT1:NDW1"/>
    <mergeCell ref="NDX1:NEA1"/>
    <mergeCell ref="NEB1:NEE1"/>
    <mergeCell ref="NCJ1:NCM1"/>
    <mergeCell ref="NCN1:NCQ1"/>
    <mergeCell ref="NCR1:NCU1"/>
    <mergeCell ref="NCV1:NCY1"/>
    <mergeCell ref="NCZ1:NDC1"/>
    <mergeCell ref="NDD1:NDG1"/>
    <mergeCell ref="NBL1:NBO1"/>
    <mergeCell ref="NBP1:NBS1"/>
    <mergeCell ref="NBT1:NBW1"/>
    <mergeCell ref="NBX1:NCA1"/>
    <mergeCell ref="NCB1:NCE1"/>
    <mergeCell ref="NCF1:NCI1"/>
    <mergeCell ref="NAN1:NAQ1"/>
    <mergeCell ref="NAR1:NAU1"/>
    <mergeCell ref="NAV1:NAY1"/>
    <mergeCell ref="NAZ1:NBC1"/>
    <mergeCell ref="NBD1:NBG1"/>
    <mergeCell ref="NBH1:NBK1"/>
    <mergeCell ref="MZP1:MZS1"/>
    <mergeCell ref="MZT1:MZW1"/>
    <mergeCell ref="MZX1:NAA1"/>
    <mergeCell ref="NAB1:NAE1"/>
    <mergeCell ref="NAF1:NAI1"/>
    <mergeCell ref="NAJ1:NAM1"/>
    <mergeCell ref="MYR1:MYU1"/>
    <mergeCell ref="MYV1:MYY1"/>
    <mergeCell ref="MYZ1:MZC1"/>
    <mergeCell ref="MZD1:MZG1"/>
    <mergeCell ref="MZH1:MZK1"/>
    <mergeCell ref="MZL1:MZO1"/>
    <mergeCell ref="MXT1:MXW1"/>
    <mergeCell ref="MXX1:MYA1"/>
    <mergeCell ref="MYB1:MYE1"/>
    <mergeCell ref="MYF1:MYI1"/>
    <mergeCell ref="MYJ1:MYM1"/>
    <mergeCell ref="MYN1:MYQ1"/>
    <mergeCell ref="MWV1:MWY1"/>
    <mergeCell ref="MWZ1:MXC1"/>
    <mergeCell ref="MXD1:MXG1"/>
    <mergeCell ref="MXH1:MXK1"/>
    <mergeCell ref="MXL1:MXO1"/>
    <mergeCell ref="MXP1:MXS1"/>
    <mergeCell ref="MVX1:MWA1"/>
    <mergeCell ref="MWB1:MWE1"/>
    <mergeCell ref="MWF1:MWI1"/>
    <mergeCell ref="MWJ1:MWM1"/>
    <mergeCell ref="MWN1:MWQ1"/>
    <mergeCell ref="MWR1:MWU1"/>
    <mergeCell ref="MUZ1:MVC1"/>
    <mergeCell ref="MVD1:MVG1"/>
    <mergeCell ref="MVH1:MVK1"/>
    <mergeCell ref="MVL1:MVO1"/>
    <mergeCell ref="MVP1:MVS1"/>
    <mergeCell ref="MVT1:MVW1"/>
    <mergeCell ref="MUB1:MUE1"/>
    <mergeCell ref="MUF1:MUI1"/>
    <mergeCell ref="MUJ1:MUM1"/>
    <mergeCell ref="MUN1:MUQ1"/>
    <mergeCell ref="MUR1:MUU1"/>
    <mergeCell ref="MUV1:MUY1"/>
    <mergeCell ref="MTD1:MTG1"/>
    <mergeCell ref="MTH1:MTK1"/>
    <mergeCell ref="MTL1:MTO1"/>
    <mergeCell ref="MTP1:MTS1"/>
    <mergeCell ref="MTT1:MTW1"/>
    <mergeCell ref="MTX1:MUA1"/>
    <mergeCell ref="MSF1:MSI1"/>
    <mergeCell ref="MSJ1:MSM1"/>
    <mergeCell ref="MSN1:MSQ1"/>
    <mergeCell ref="MSR1:MSU1"/>
    <mergeCell ref="MSV1:MSY1"/>
    <mergeCell ref="MSZ1:MTC1"/>
    <mergeCell ref="MRH1:MRK1"/>
    <mergeCell ref="MRL1:MRO1"/>
    <mergeCell ref="MRP1:MRS1"/>
    <mergeCell ref="MRT1:MRW1"/>
    <mergeCell ref="MRX1:MSA1"/>
    <mergeCell ref="MSB1:MSE1"/>
    <mergeCell ref="MQJ1:MQM1"/>
    <mergeCell ref="MQN1:MQQ1"/>
    <mergeCell ref="MQR1:MQU1"/>
    <mergeCell ref="MQV1:MQY1"/>
    <mergeCell ref="MQZ1:MRC1"/>
    <mergeCell ref="MRD1:MRG1"/>
    <mergeCell ref="MPL1:MPO1"/>
    <mergeCell ref="MPP1:MPS1"/>
    <mergeCell ref="MPT1:MPW1"/>
    <mergeCell ref="MPX1:MQA1"/>
    <mergeCell ref="MQB1:MQE1"/>
    <mergeCell ref="MQF1:MQI1"/>
    <mergeCell ref="MON1:MOQ1"/>
    <mergeCell ref="MOR1:MOU1"/>
    <mergeCell ref="MOV1:MOY1"/>
    <mergeCell ref="MOZ1:MPC1"/>
    <mergeCell ref="MPD1:MPG1"/>
    <mergeCell ref="MPH1:MPK1"/>
    <mergeCell ref="MNP1:MNS1"/>
    <mergeCell ref="MNT1:MNW1"/>
    <mergeCell ref="MNX1:MOA1"/>
    <mergeCell ref="MOB1:MOE1"/>
    <mergeCell ref="MOF1:MOI1"/>
    <mergeCell ref="MOJ1:MOM1"/>
    <mergeCell ref="MMR1:MMU1"/>
    <mergeCell ref="MMV1:MMY1"/>
    <mergeCell ref="MMZ1:MNC1"/>
    <mergeCell ref="MND1:MNG1"/>
    <mergeCell ref="MNH1:MNK1"/>
    <mergeCell ref="MNL1:MNO1"/>
    <mergeCell ref="MLT1:MLW1"/>
    <mergeCell ref="MLX1:MMA1"/>
    <mergeCell ref="MMB1:MME1"/>
    <mergeCell ref="MMF1:MMI1"/>
    <mergeCell ref="MMJ1:MMM1"/>
    <mergeCell ref="MMN1:MMQ1"/>
    <mergeCell ref="MKV1:MKY1"/>
    <mergeCell ref="MKZ1:MLC1"/>
    <mergeCell ref="MLD1:MLG1"/>
    <mergeCell ref="MLH1:MLK1"/>
    <mergeCell ref="MLL1:MLO1"/>
    <mergeCell ref="MLP1:MLS1"/>
    <mergeCell ref="MJX1:MKA1"/>
    <mergeCell ref="MKB1:MKE1"/>
    <mergeCell ref="MKF1:MKI1"/>
    <mergeCell ref="MKJ1:MKM1"/>
    <mergeCell ref="MKN1:MKQ1"/>
    <mergeCell ref="MKR1:MKU1"/>
    <mergeCell ref="MIZ1:MJC1"/>
    <mergeCell ref="MJD1:MJG1"/>
    <mergeCell ref="MJH1:MJK1"/>
    <mergeCell ref="MJL1:MJO1"/>
    <mergeCell ref="MJP1:MJS1"/>
    <mergeCell ref="MJT1:MJW1"/>
    <mergeCell ref="MIB1:MIE1"/>
    <mergeCell ref="MIF1:MII1"/>
    <mergeCell ref="MIJ1:MIM1"/>
    <mergeCell ref="MIN1:MIQ1"/>
    <mergeCell ref="MIR1:MIU1"/>
    <mergeCell ref="MIV1:MIY1"/>
    <mergeCell ref="MHD1:MHG1"/>
    <mergeCell ref="MHH1:MHK1"/>
    <mergeCell ref="MHL1:MHO1"/>
    <mergeCell ref="MHP1:MHS1"/>
    <mergeCell ref="MHT1:MHW1"/>
    <mergeCell ref="MHX1:MIA1"/>
    <mergeCell ref="MGF1:MGI1"/>
    <mergeCell ref="MGJ1:MGM1"/>
    <mergeCell ref="MGN1:MGQ1"/>
    <mergeCell ref="MGR1:MGU1"/>
    <mergeCell ref="MGV1:MGY1"/>
    <mergeCell ref="MGZ1:MHC1"/>
    <mergeCell ref="MFH1:MFK1"/>
    <mergeCell ref="MFL1:MFO1"/>
    <mergeCell ref="MFP1:MFS1"/>
    <mergeCell ref="MFT1:MFW1"/>
    <mergeCell ref="MFX1:MGA1"/>
    <mergeCell ref="MGB1:MGE1"/>
    <mergeCell ref="MEJ1:MEM1"/>
    <mergeCell ref="MEN1:MEQ1"/>
    <mergeCell ref="MER1:MEU1"/>
    <mergeCell ref="MEV1:MEY1"/>
    <mergeCell ref="MEZ1:MFC1"/>
    <mergeCell ref="MFD1:MFG1"/>
    <mergeCell ref="MDL1:MDO1"/>
    <mergeCell ref="MDP1:MDS1"/>
    <mergeCell ref="MDT1:MDW1"/>
    <mergeCell ref="MDX1:MEA1"/>
    <mergeCell ref="MEB1:MEE1"/>
    <mergeCell ref="MEF1:MEI1"/>
    <mergeCell ref="MCN1:MCQ1"/>
    <mergeCell ref="MCR1:MCU1"/>
    <mergeCell ref="MCV1:MCY1"/>
    <mergeCell ref="MCZ1:MDC1"/>
    <mergeCell ref="MDD1:MDG1"/>
    <mergeCell ref="MDH1:MDK1"/>
    <mergeCell ref="MBP1:MBS1"/>
    <mergeCell ref="MBT1:MBW1"/>
    <mergeCell ref="MBX1:MCA1"/>
    <mergeCell ref="MCB1:MCE1"/>
    <mergeCell ref="MCF1:MCI1"/>
    <mergeCell ref="MCJ1:MCM1"/>
    <mergeCell ref="MAR1:MAU1"/>
    <mergeCell ref="MAV1:MAY1"/>
    <mergeCell ref="MAZ1:MBC1"/>
    <mergeCell ref="MBD1:MBG1"/>
    <mergeCell ref="MBH1:MBK1"/>
    <mergeCell ref="MBL1:MBO1"/>
    <mergeCell ref="LZT1:LZW1"/>
    <mergeCell ref="LZX1:MAA1"/>
    <mergeCell ref="MAB1:MAE1"/>
    <mergeCell ref="MAF1:MAI1"/>
    <mergeCell ref="MAJ1:MAM1"/>
    <mergeCell ref="MAN1:MAQ1"/>
    <mergeCell ref="LYV1:LYY1"/>
    <mergeCell ref="LYZ1:LZC1"/>
    <mergeCell ref="LZD1:LZG1"/>
    <mergeCell ref="LZH1:LZK1"/>
    <mergeCell ref="LZL1:LZO1"/>
    <mergeCell ref="LZP1:LZS1"/>
    <mergeCell ref="LXX1:LYA1"/>
    <mergeCell ref="LYB1:LYE1"/>
    <mergeCell ref="LYF1:LYI1"/>
    <mergeCell ref="LYJ1:LYM1"/>
    <mergeCell ref="LYN1:LYQ1"/>
    <mergeCell ref="LYR1:LYU1"/>
    <mergeCell ref="LWZ1:LXC1"/>
    <mergeCell ref="LXD1:LXG1"/>
    <mergeCell ref="LXH1:LXK1"/>
    <mergeCell ref="LXL1:LXO1"/>
    <mergeCell ref="LXP1:LXS1"/>
    <mergeCell ref="LXT1:LXW1"/>
    <mergeCell ref="LWB1:LWE1"/>
    <mergeCell ref="LWF1:LWI1"/>
    <mergeCell ref="LWJ1:LWM1"/>
    <mergeCell ref="LWN1:LWQ1"/>
    <mergeCell ref="LWR1:LWU1"/>
    <mergeCell ref="LWV1:LWY1"/>
    <mergeCell ref="LVD1:LVG1"/>
    <mergeCell ref="LVH1:LVK1"/>
    <mergeCell ref="LVL1:LVO1"/>
    <mergeCell ref="LVP1:LVS1"/>
    <mergeCell ref="LVT1:LVW1"/>
    <mergeCell ref="LVX1:LWA1"/>
    <mergeCell ref="LUF1:LUI1"/>
    <mergeCell ref="LUJ1:LUM1"/>
    <mergeCell ref="LUN1:LUQ1"/>
    <mergeCell ref="LUR1:LUU1"/>
    <mergeCell ref="LUV1:LUY1"/>
    <mergeCell ref="LUZ1:LVC1"/>
    <mergeCell ref="LTH1:LTK1"/>
    <mergeCell ref="LTL1:LTO1"/>
    <mergeCell ref="LTP1:LTS1"/>
    <mergeCell ref="LTT1:LTW1"/>
    <mergeCell ref="LTX1:LUA1"/>
    <mergeCell ref="LUB1:LUE1"/>
    <mergeCell ref="LSJ1:LSM1"/>
    <mergeCell ref="LSN1:LSQ1"/>
    <mergeCell ref="LSR1:LSU1"/>
    <mergeCell ref="LSV1:LSY1"/>
    <mergeCell ref="LSZ1:LTC1"/>
    <mergeCell ref="LTD1:LTG1"/>
    <mergeCell ref="LRL1:LRO1"/>
    <mergeCell ref="LRP1:LRS1"/>
    <mergeCell ref="LRT1:LRW1"/>
    <mergeCell ref="LRX1:LSA1"/>
    <mergeCell ref="LSB1:LSE1"/>
    <mergeCell ref="LSF1:LSI1"/>
    <mergeCell ref="LQN1:LQQ1"/>
    <mergeCell ref="LQR1:LQU1"/>
    <mergeCell ref="LQV1:LQY1"/>
    <mergeCell ref="LQZ1:LRC1"/>
    <mergeCell ref="LRD1:LRG1"/>
    <mergeCell ref="LRH1:LRK1"/>
    <mergeCell ref="LPP1:LPS1"/>
    <mergeCell ref="LPT1:LPW1"/>
    <mergeCell ref="LPX1:LQA1"/>
    <mergeCell ref="LQB1:LQE1"/>
    <mergeCell ref="LQF1:LQI1"/>
    <mergeCell ref="LQJ1:LQM1"/>
    <mergeCell ref="LOR1:LOU1"/>
    <mergeCell ref="LOV1:LOY1"/>
    <mergeCell ref="LOZ1:LPC1"/>
    <mergeCell ref="LPD1:LPG1"/>
    <mergeCell ref="LPH1:LPK1"/>
    <mergeCell ref="LPL1:LPO1"/>
    <mergeCell ref="LNT1:LNW1"/>
    <mergeCell ref="LNX1:LOA1"/>
    <mergeCell ref="LOB1:LOE1"/>
    <mergeCell ref="LOF1:LOI1"/>
    <mergeCell ref="LOJ1:LOM1"/>
    <mergeCell ref="LON1:LOQ1"/>
    <mergeCell ref="LMV1:LMY1"/>
    <mergeCell ref="LMZ1:LNC1"/>
    <mergeCell ref="LND1:LNG1"/>
    <mergeCell ref="LNH1:LNK1"/>
    <mergeCell ref="LNL1:LNO1"/>
    <mergeCell ref="LNP1:LNS1"/>
    <mergeCell ref="LLX1:LMA1"/>
    <mergeCell ref="LMB1:LME1"/>
    <mergeCell ref="LMF1:LMI1"/>
    <mergeCell ref="LMJ1:LMM1"/>
    <mergeCell ref="LMN1:LMQ1"/>
    <mergeCell ref="LMR1:LMU1"/>
    <mergeCell ref="LKZ1:LLC1"/>
    <mergeCell ref="LLD1:LLG1"/>
    <mergeCell ref="LLH1:LLK1"/>
    <mergeCell ref="LLL1:LLO1"/>
    <mergeCell ref="LLP1:LLS1"/>
    <mergeCell ref="LLT1:LLW1"/>
    <mergeCell ref="LKB1:LKE1"/>
    <mergeCell ref="LKF1:LKI1"/>
    <mergeCell ref="LKJ1:LKM1"/>
    <mergeCell ref="LKN1:LKQ1"/>
    <mergeCell ref="LKR1:LKU1"/>
    <mergeCell ref="LKV1:LKY1"/>
    <mergeCell ref="LJD1:LJG1"/>
    <mergeCell ref="LJH1:LJK1"/>
    <mergeCell ref="LJL1:LJO1"/>
    <mergeCell ref="LJP1:LJS1"/>
    <mergeCell ref="LJT1:LJW1"/>
    <mergeCell ref="LJX1:LKA1"/>
    <mergeCell ref="LIF1:LII1"/>
    <mergeCell ref="LIJ1:LIM1"/>
    <mergeCell ref="LIN1:LIQ1"/>
    <mergeCell ref="LIR1:LIU1"/>
    <mergeCell ref="LIV1:LIY1"/>
    <mergeCell ref="LIZ1:LJC1"/>
    <mergeCell ref="LHH1:LHK1"/>
    <mergeCell ref="LHL1:LHO1"/>
    <mergeCell ref="LHP1:LHS1"/>
    <mergeCell ref="LHT1:LHW1"/>
    <mergeCell ref="LHX1:LIA1"/>
    <mergeCell ref="LIB1:LIE1"/>
    <mergeCell ref="LGJ1:LGM1"/>
    <mergeCell ref="LGN1:LGQ1"/>
    <mergeCell ref="LGR1:LGU1"/>
    <mergeCell ref="LGV1:LGY1"/>
    <mergeCell ref="LGZ1:LHC1"/>
    <mergeCell ref="LHD1:LHG1"/>
    <mergeCell ref="LFL1:LFO1"/>
    <mergeCell ref="LFP1:LFS1"/>
    <mergeCell ref="LFT1:LFW1"/>
    <mergeCell ref="LFX1:LGA1"/>
    <mergeCell ref="LGB1:LGE1"/>
    <mergeCell ref="LGF1:LGI1"/>
    <mergeCell ref="LEN1:LEQ1"/>
    <mergeCell ref="LER1:LEU1"/>
    <mergeCell ref="LEV1:LEY1"/>
    <mergeCell ref="LEZ1:LFC1"/>
    <mergeCell ref="LFD1:LFG1"/>
    <mergeCell ref="LFH1:LFK1"/>
    <mergeCell ref="LDP1:LDS1"/>
    <mergeCell ref="LDT1:LDW1"/>
    <mergeCell ref="LDX1:LEA1"/>
    <mergeCell ref="LEB1:LEE1"/>
    <mergeCell ref="LEF1:LEI1"/>
    <mergeCell ref="LEJ1:LEM1"/>
    <mergeCell ref="LCR1:LCU1"/>
    <mergeCell ref="LCV1:LCY1"/>
    <mergeCell ref="LCZ1:LDC1"/>
    <mergeCell ref="LDD1:LDG1"/>
    <mergeCell ref="LDH1:LDK1"/>
    <mergeCell ref="LDL1:LDO1"/>
    <mergeCell ref="LBT1:LBW1"/>
    <mergeCell ref="LBX1:LCA1"/>
    <mergeCell ref="LCB1:LCE1"/>
    <mergeCell ref="LCF1:LCI1"/>
    <mergeCell ref="LCJ1:LCM1"/>
    <mergeCell ref="LCN1:LCQ1"/>
    <mergeCell ref="LAV1:LAY1"/>
    <mergeCell ref="LAZ1:LBC1"/>
    <mergeCell ref="LBD1:LBG1"/>
    <mergeCell ref="LBH1:LBK1"/>
    <mergeCell ref="LBL1:LBO1"/>
    <mergeCell ref="LBP1:LBS1"/>
    <mergeCell ref="KZX1:LAA1"/>
    <mergeCell ref="LAB1:LAE1"/>
    <mergeCell ref="LAF1:LAI1"/>
    <mergeCell ref="LAJ1:LAM1"/>
    <mergeCell ref="LAN1:LAQ1"/>
    <mergeCell ref="LAR1:LAU1"/>
    <mergeCell ref="KYZ1:KZC1"/>
    <mergeCell ref="KZD1:KZG1"/>
    <mergeCell ref="KZH1:KZK1"/>
    <mergeCell ref="KZL1:KZO1"/>
    <mergeCell ref="KZP1:KZS1"/>
    <mergeCell ref="KZT1:KZW1"/>
    <mergeCell ref="KYB1:KYE1"/>
    <mergeCell ref="KYF1:KYI1"/>
    <mergeCell ref="KYJ1:KYM1"/>
    <mergeCell ref="KYN1:KYQ1"/>
    <mergeCell ref="KYR1:KYU1"/>
    <mergeCell ref="KYV1:KYY1"/>
    <mergeCell ref="KXD1:KXG1"/>
    <mergeCell ref="KXH1:KXK1"/>
    <mergeCell ref="KXL1:KXO1"/>
    <mergeCell ref="KXP1:KXS1"/>
    <mergeCell ref="KXT1:KXW1"/>
    <mergeCell ref="KXX1:KYA1"/>
    <mergeCell ref="KWF1:KWI1"/>
    <mergeCell ref="KWJ1:KWM1"/>
    <mergeCell ref="KWN1:KWQ1"/>
    <mergeCell ref="KWR1:KWU1"/>
    <mergeCell ref="KWV1:KWY1"/>
    <mergeCell ref="KWZ1:KXC1"/>
    <mergeCell ref="KVH1:KVK1"/>
    <mergeCell ref="KVL1:KVO1"/>
    <mergeCell ref="KVP1:KVS1"/>
    <mergeCell ref="KVT1:KVW1"/>
    <mergeCell ref="KVX1:KWA1"/>
    <mergeCell ref="KWB1:KWE1"/>
    <mergeCell ref="KUJ1:KUM1"/>
    <mergeCell ref="KUN1:KUQ1"/>
    <mergeCell ref="KUR1:KUU1"/>
    <mergeCell ref="KUV1:KUY1"/>
    <mergeCell ref="KUZ1:KVC1"/>
    <mergeCell ref="KVD1:KVG1"/>
    <mergeCell ref="KTL1:KTO1"/>
    <mergeCell ref="KTP1:KTS1"/>
    <mergeCell ref="KTT1:KTW1"/>
    <mergeCell ref="KTX1:KUA1"/>
    <mergeCell ref="KUB1:KUE1"/>
    <mergeCell ref="KUF1:KUI1"/>
    <mergeCell ref="KSN1:KSQ1"/>
    <mergeCell ref="KSR1:KSU1"/>
    <mergeCell ref="KSV1:KSY1"/>
    <mergeCell ref="KSZ1:KTC1"/>
    <mergeCell ref="KTD1:KTG1"/>
    <mergeCell ref="KTH1:KTK1"/>
    <mergeCell ref="KRP1:KRS1"/>
    <mergeCell ref="KRT1:KRW1"/>
    <mergeCell ref="KRX1:KSA1"/>
    <mergeCell ref="KSB1:KSE1"/>
    <mergeCell ref="KSF1:KSI1"/>
    <mergeCell ref="KSJ1:KSM1"/>
    <mergeCell ref="KQR1:KQU1"/>
    <mergeCell ref="KQV1:KQY1"/>
    <mergeCell ref="KQZ1:KRC1"/>
    <mergeCell ref="KRD1:KRG1"/>
    <mergeCell ref="KRH1:KRK1"/>
    <mergeCell ref="KRL1:KRO1"/>
    <mergeCell ref="KPT1:KPW1"/>
    <mergeCell ref="KPX1:KQA1"/>
    <mergeCell ref="KQB1:KQE1"/>
    <mergeCell ref="KQF1:KQI1"/>
    <mergeCell ref="KQJ1:KQM1"/>
    <mergeCell ref="KQN1:KQQ1"/>
    <mergeCell ref="KOV1:KOY1"/>
    <mergeCell ref="KOZ1:KPC1"/>
    <mergeCell ref="KPD1:KPG1"/>
    <mergeCell ref="KPH1:KPK1"/>
    <mergeCell ref="KPL1:KPO1"/>
    <mergeCell ref="KPP1:KPS1"/>
    <mergeCell ref="KNX1:KOA1"/>
    <mergeCell ref="KOB1:KOE1"/>
    <mergeCell ref="KOF1:KOI1"/>
    <mergeCell ref="KOJ1:KOM1"/>
    <mergeCell ref="KON1:KOQ1"/>
    <mergeCell ref="KOR1:KOU1"/>
    <mergeCell ref="KMZ1:KNC1"/>
    <mergeCell ref="KND1:KNG1"/>
    <mergeCell ref="KNH1:KNK1"/>
    <mergeCell ref="KNL1:KNO1"/>
    <mergeCell ref="KNP1:KNS1"/>
    <mergeCell ref="KNT1:KNW1"/>
    <mergeCell ref="KMB1:KME1"/>
    <mergeCell ref="KMF1:KMI1"/>
    <mergeCell ref="KMJ1:KMM1"/>
    <mergeCell ref="KMN1:KMQ1"/>
    <mergeCell ref="KMR1:KMU1"/>
    <mergeCell ref="KMV1:KMY1"/>
    <mergeCell ref="KLD1:KLG1"/>
    <mergeCell ref="KLH1:KLK1"/>
    <mergeCell ref="KLL1:KLO1"/>
    <mergeCell ref="KLP1:KLS1"/>
    <mergeCell ref="KLT1:KLW1"/>
    <mergeCell ref="KLX1:KMA1"/>
    <mergeCell ref="KKF1:KKI1"/>
    <mergeCell ref="KKJ1:KKM1"/>
    <mergeCell ref="KKN1:KKQ1"/>
    <mergeCell ref="KKR1:KKU1"/>
    <mergeCell ref="KKV1:KKY1"/>
    <mergeCell ref="KKZ1:KLC1"/>
    <mergeCell ref="KJH1:KJK1"/>
    <mergeCell ref="KJL1:KJO1"/>
    <mergeCell ref="KJP1:KJS1"/>
    <mergeCell ref="KJT1:KJW1"/>
    <mergeCell ref="KJX1:KKA1"/>
    <mergeCell ref="KKB1:KKE1"/>
    <mergeCell ref="KIJ1:KIM1"/>
    <mergeCell ref="KIN1:KIQ1"/>
    <mergeCell ref="KIR1:KIU1"/>
    <mergeCell ref="KIV1:KIY1"/>
    <mergeCell ref="KIZ1:KJC1"/>
    <mergeCell ref="KJD1:KJG1"/>
    <mergeCell ref="KHL1:KHO1"/>
    <mergeCell ref="KHP1:KHS1"/>
    <mergeCell ref="KHT1:KHW1"/>
    <mergeCell ref="KHX1:KIA1"/>
    <mergeCell ref="KIB1:KIE1"/>
    <mergeCell ref="KIF1:KII1"/>
    <mergeCell ref="KGN1:KGQ1"/>
    <mergeCell ref="KGR1:KGU1"/>
    <mergeCell ref="KGV1:KGY1"/>
    <mergeCell ref="KGZ1:KHC1"/>
    <mergeCell ref="KHD1:KHG1"/>
    <mergeCell ref="KHH1:KHK1"/>
    <mergeCell ref="KFP1:KFS1"/>
    <mergeCell ref="KFT1:KFW1"/>
    <mergeCell ref="KFX1:KGA1"/>
    <mergeCell ref="KGB1:KGE1"/>
    <mergeCell ref="KGF1:KGI1"/>
    <mergeCell ref="KGJ1:KGM1"/>
    <mergeCell ref="KER1:KEU1"/>
    <mergeCell ref="KEV1:KEY1"/>
    <mergeCell ref="KEZ1:KFC1"/>
    <mergeCell ref="KFD1:KFG1"/>
    <mergeCell ref="KFH1:KFK1"/>
    <mergeCell ref="KFL1:KFO1"/>
    <mergeCell ref="KDT1:KDW1"/>
    <mergeCell ref="KDX1:KEA1"/>
    <mergeCell ref="KEB1:KEE1"/>
    <mergeCell ref="KEF1:KEI1"/>
    <mergeCell ref="KEJ1:KEM1"/>
    <mergeCell ref="KEN1:KEQ1"/>
    <mergeCell ref="KCV1:KCY1"/>
    <mergeCell ref="KCZ1:KDC1"/>
    <mergeCell ref="KDD1:KDG1"/>
    <mergeCell ref="KDH1:KDK1"/>
    <mergeCell ref="KDL1:KDO1"/>
    <mergeCell ref="KDP1:KDS1"/>
    <mergeCell ref="KBX1:KCA1"/>
    <mergeCell ref="KCB1:KCE1"/>
    <mergeCell ref="KCF1:KCI1"/>
    <mergeCell ref="KCJ1:KCM1"/>
    <mergeCell ref="KCN1:KCQ1"/>
    <mergeCell ref="KCR1:KCU1"/>
    <mergeCell ref="KAZ1:KBC1"/>
    <mergeCell ref="KBD1:KBG1"/>
    <mergeCell ref="KBH1:KBK1"/>
    <mergeCell ref="KBL1:KBO1"/>
    <mergeCell ref="KBP1:KBS1"/>
    <mergeCell ref="KBT1:KBW1"/>
    <mergeCell ref="KAB1:KAE1"/>
    <mergeCell ref="KAF1:KAI1"/>
    <mergeCell ref="KAJ1:KAM1"/>
    <mergeCell ref="KAN1:KAQ1"/>
    <mergeCell ref="KAR1:KAU1"/>
    <mergeCell ref="KAV1:KAY1"/>
    <mergeCell ref="JZD1:JZG1"/>
    <mergeCell ref="JZH1:JZK1"/>
    <mergeCell ref="JZL1:JZO1"/>
    <mergeCell ref="JZP1:JZS1"/>
    <mergeCell ref="JZT1:JZW1"/>
    <mergeCell ref="JZX1:KAA1"/>
    <mergeCell ref="JYF1:JYI1"/>
    <mergeCell ref="JYJ1:JYM1"/>
    <mergeCell ref="JYN1:JYQ1"/>
    <mergeCell ref="JYR1:JYU1"/>
    <mergeCell ref="JYV1:JYY1"/>
    <mergeCell ref="JYZ1:JZC1"/>
    <mergeCell ref="JXH1:JXK1"/>
    <mergeCell ref="JXL1:JXO1"/>
    <mergeCell ref="JXP1:JXS1"/>
    <mergeCell ref="JXT1:JXW1"/>
    <mergeCell ref="JXX1:JYA1"/>
    <mergeCell ref="JYB1:JYE1"/>
    <mergeCell ref="JWJ1:JWM1"/>
    <mergeCell ref="JWN1:JWQ1"/>
    <mergeCell ref="JWR1:JWU1"/>
    <mergeCell ref="JWV1:JWY1"/>
    <mergeCell ref="JWZ1:JXC1"/>
    <mergeCell ref="JXD1:JXG1"/>
    <mergeCell ref="JVL1:JVO1"/>
    <mergeCell ref="JVP1:JVS1"/>
    <mergeCell ref="JVT1:JVW1"/>
    <mergeCell ref="JVX1:JWA1"/>
    <mergeCell ref="JWB1:JWE1"/>
    <mergeCell ref="JWF1:JWI1"/>
    <mergeCell ref="JUN1:JUQ1"/>
    <mergeCell ref="JUR1:JUU1"/>
    <mergeCell ref="JUV1:JUY1"/>
    <mergeCell ref="JUZ1:JVC1"/>
    <mergeCell ref="JVD1:JVG1"/>
    <mergeCell ref="JVH1:JVK1"/>
    <mergeCell ref="JTP1:JTS1"/>
    <mergeCell ref="JTT1:JTW1"/>
    <mergeCell ref="JTX1:JUA1"/>
    <mergeCell ref="JUB1:JUE1"/>
    <mergeCell ref="JUF1:JUI1"/>
    <mergeCell ref="JUJ1:JUM1"/>
    <mergeCell ref="JSR1:JSU1"/>
    <mergeCell ref="JSV1:JSY1"/>
    <mergeCell ref="JSZ1:JTC1"/>
    <mergeCell ref="JTD1:JTG1"/>
    <mergeCell ref="JTH1:JTK1"/>
    <mergeCell ref="JTL1:JTO1"/>
    <mergeCell ref="JRT1:JRW1"/>
    <mergeCell ref="JRX1:JSA1"/>
    <mergeCell ref="JSB1:JSE1"/>
    <mergeCell ref="JSF1:JSI1"/>
    <mergeCell ref="JSJ1:JSM1"/>
    <mergeCell ref="JSN1:JSQ1"/>
    <mergeCell ref="JQV1:JQY1"/>
    <mergeCell ref="JQZ1:JRC1"/>
    <mergeCell ref="JRD1:JRG1"/>
    <mergeCell ref="JRH1:JRK1"/>
    <mergeCell ref="JRL1:JRO1"/>
    <mergeCell ref="JRP1:JRS1"/>
    <mergeCell ref="JPX1:JQA1"/>
    <mergeCell ref="JQB1:JQE1"/>
    <mergeCell ref="JQF1:JQI1"/>
    <mergeCell ref="JQJ1:JQM1"/>
    <mergeCell ref="JQN1:JQQ1"/>
    <mergeCell ref="JQR1:JQU1"/>
    <mergeCell ref="JOZ1:JPC1"/>
    <mergeCell ref="JPD1:JPG1"/>
    <mergeCell ref="JPH1:JPK1"/>
    <mergeCell ref="JPL1:JPO1"/>
    <mergeCell ref="JPP1:JPS1"/>
    <mergeCell ref="JPT1:JPW1"/>
    <mergeCell ref="JOB1:JOE1"/>
    <mergeCell ref="JOF1:JOI1"/>
    <mergeCell ref="JOJ1:JOM1"/>
    <mergeCell ref="JON1:JOQ1"/>
    <mergeCell ref="JOR1:JOU1"/>
    <mergeCell ref="JOV1:JOY1"/>
    <mergeCell ref="JND1:JNG1"/>
    <mergeCell ref="JNH1:JNK1"/>
    <mergeCell ref="JNL1:JNO1"/>
    <mergeCell ref="JNP1:JNS1"/>
    <mergeCell ref="JNT1:JNW1"/>
    <mergeCell ref="JNX1:JOA1"/>
    <mergeCell ref="JMF1:JMI1"/>
    <mergeCell ref="JMJ1:JMM1"/>
    <mergeCell ref="JMN1:JMQ1"/>
    <mergeCell ref="JMR1:JMU1"/>
    <mergeCell ref="JMV1:JMY1"/>
    <mergeCell ref="JMZ1:JNC1"/>
    <mergeCell ref="JLH1:JLK1"/>
    <mergeCell ref="JLL1:JLO1"/>
    <mergeCell ref="JLP1:JLS1"/>
    <mergeCell ref="JLT1:JLW1"/>
    <mergeCell ref="JLX1:JMA1"/>
    <mergeCell ref="JMB1:JME1"/>
    <mergeCell ref="JKJ1:JKM1"/>
    <mergeCell ref="JKN1:JKQ1"/>
    <mergeCell ref="JKR1:JKU1"/>
    <mergeCell ref="JKV1:JKY1"/>
    <mergeCell ref="JKZ1:JLC1"/>
    <mergeCell ref="JLD1:JLG1"/>
    <mergeCell ref="JJL1:JJO1"/>
    <mergeCell ref="JJP1:JJS1"/>
    <mergeCell ref="JJT1:JJW1"/>
    <mergeCell ref="JJX1:JKA1"/>
    <mergeCell ref="JKB1:JKE1"/>
    <mergeCell ref="JKF1:JKI1"/>
    <mergeCell ref="JIN1:JIQ1"/>
    <mergeCell ref="JIR1:JIU1"/>
    <mergeCell ref="JIV1:JIY1"/>
    <mergeCell ref="JIZ1:JJC1"/>
    <mergeCell ref="JJD1:JJG1"/>
    <mergeCell ref="JJH1:JJK1"/>
    <mergeCell ref="JHP1:JHS1"/>
    <mergeCell ref="JHT1:JHW1"/>
    <mergeCell ref="JHX1:JIA1"/>
    <mergeCell ref="JIB1:JIE1"/>
    <mergeCell ref="JIF1:JII1"/>
    <mergeCell ref="JIJ1:JIM1"/>
    <mergeCell ref="JGR1:JGU1"/>
    <mergeCell ref="JGV1:JGY1"/>
    <mergeCell ref="JGZ1:JHC1"/>
    <mergeCell ref="JHD1:JHG1"/>
    <mergeCell ref="JHH1:JHK1"/>
    <mergeCell ref="JHL1:JHO1"/>
    <mergeCell ref="JFT1:JFW1"/>
    <mergeCell ref="JFX1:JGA1"/>
    <mergeCell ref="JGB1:JGE1"/>
    <mergeCell ref="JGF1:JGI1"/>
    <mergeCell ref="JGJ1:JGM1"/>
    <mergeCell ref="JGN1:JGQ1"/>
    <mergeCell ref="JEV1:JEY1"/>
    <mergeCell ref="JEZ1:JFC1"/>
    <mergeCell ref="JFD1:JFG1"/>
    <mergeCell ref="JFH1:JFK1"/>
    <mergeCell ref="JFL1:JFO1"/>
    <mergeCell ref="JFP1:JFS1"/>
    <mergeCell ref="JDX1:JEA1"/>
    <mergeCell ref="JEB1:JEE1"/>
    <mergeCell ref="JEF1:JEI1"/>
    <mergeCell ref="JEJ1:JEM1"/>
    <mergeCell ref="JEN1:JEQ1"/>
    <mergeCell ref="JER1:JEU1"/>
    <mergeCell ref="JCZ1:JDC1"/>
    <mergeCell ref="JDD1:JDG1"/>
    <mergeCell ref="JDH1:JDK1"/>
    <mergeCell ref="JDL1:JDO1"/>
    <mergeCell ref="JDP1:JDS1"/>
    <mergeCell ref="JDT1:JDW1"/>
    <mergeCell ref="JCB1:JCE1"/>
    <mergeCell ref="JCF1:JCI1"/>
    <mergeCell ref="JCJ1:JCM1"/>
    <mergeCell ref="JCN1:JCQ1"/>
    <mergeCell ref="JCR1:JCU1"/>
    <mergeCell ref="JCV1:JCY1"/>
    <mergeCell ref="JBD1:JBG1"/>
    <mergeCell ref="JBH1:JBK1"/>
    <mergeCell ref="JBL1:JBO1"/>
    <mergeCell ref="JBP1:JBS1"/>
    <mergeCell ref="JBT1:JBW1"/>
    <mergeCell ref="JBX1:JCA1"/>
    <mergeCell ref="JAF1:JAI1"/>
    <mergeCell ref="JAJ1:JAM1"/>
    <mergeCell ref="JAN1:JAQ1"/>
    <mergeCell ref="JAR1:JAU1"/>
    <mergeCell ref="JAV1:JAY1"/>
    <mergeCell ref="JAZ1:JBC1"/>
    <mergeCell ref="IZH1:IZK1"/>
    <mergeCell ref="IZL1:IZO1"/>
    <mergeCell ref="IZP1:IZS1"/>
    <mergeCell ref="IZT1:IZW1"/>
    <mergeCell ref="IZX1:JAA1"/>
    <mergeCell ref="JAB1:JAE1"/>
    <mergeCell ref="IYJ1:IYM1"/>
    <mergeCell ref="IYN1:IYQ1"/>
    <mergeCell ref="IYR1:IYU1"/>
    <mergeCell ref="IYV1:IYY1"/>
    <mergeCell ref="IYZ1:IZC1"/>
    <mergeCell ref="IZD1:IZG1"/>
    <mergeCell ref="IXL1:IXO1"/>
    <mergeCell ref="IXP1:IXS1"/>
    <mergeCell ref="IXT1:IXW1"/>
    <mergeCell ref="IXX1:IYA1"/>
    <mergeCell ref="IYB1:IYE1"/>
    <mergeCell ref="IYF1:IYI1"/>
    <mergeCell ref="IWN1:IWQ1"/>
    <mergeCell ref="IWR1:IWU1"/>
    <mergeCell ref="IWV1:IWY1"/>
    <mergeCell ref="IWZ1:IXC1"/>
    <mergeCell ref="IXD1:IXG1"/>
    <mergeCell ref="IXH1:IXK1"/>
    <mergeCell ref="IVP1:IVS1"/>
    <mergeCell ref="IVT1:IVW1"/>
    <mergeCell ref="IVX1:IWA1"/>
    <mergeCell ref="IWB1:IWE1"/>
    <mergeCell ref="IWF1:IWI1"/>
    <mergeCell ref="IWJ1:IWM1"/>
    <mergeCell ref="IUR1:IUU1"/>
    <mergeCell ref="IUV1:IUY1"/>
    <mergeCell ref="IUZ1:IVC1"/>
    <mergeCell ref="IVD1:IVG1"/>
    <mergeCell ref="IVH1:IVK1"/>
    <mergeCell ref="IVL1:IVO1"/>
    <mergeCell ref="ITT1:ITW1"/>
    <mergeCell ref="ITX1:IUA1"/>
    <mergeCell ref="IUB1:IUE1"/>
    <mergeCell ref="IUF1:IUI1"/>
    <mergeCell ref="IUJ1:IUM1"/>
    <mergeCell ref="IUN1:IUQ1"/>
    <mergeCell ref="ISV1:ISY1"/>
    <mergeCell ref="ISZ1:ITC1"/>
    <mergeCell ref="ITD1:ITG1"/>
    <mergeCell ref="ITH1:ITK1"/>
    <mergeCell ref="ITL1:ITO1"/>
    <mergeCell ref="ITP1:ITS1"/>
    <mergeCell ref="IRX1:ISA1"/>
    <mergeCell ref="ISB1:ISE1"/>
    <mergeCell ref="ISF1:ISI1"/>
    <mergeCell ref="ISJ1:ISM1"/>
    <mergeCell ref="ISN1:ISQ1"/>
    <mergeCell ref="ISR1:ISU1"/>
    <mergeCell ref="IQZ1:IRC1"/>
    <mergeCell ref="IRD1:IRG1"/>
    <mergeCell ref="IRH1:IRK1"/>
    <mergeCell ref="IRL1:IRO1"/>
    <mergeCell ref="IRP1:IRS1"/>
    <mergeCell ref="IRT1:IRW1"/>
    <mergeCell ref="IQB1:IQE1"/>
    <mergeCell ref="IQF1:IQI1"/>
    <mergeCell ref="IQJ1:IQM1"/>
    <mergeCell ref="IQN1:IQQ1"/>
    <mergeCell ref="IQR1:IQU1"/>
    <mergeCell ref="IQV1:IQY1"/>
    <mergeCell ref="IPD1:IPG1"/>
    <mergeCell ref="IPH1:IPK1"/>
    <mergeCell ref="IPL1:IPO1"/>
    <mergeCell ref="IPP1:IPS1"/>
    <mergeCell ref="IPT1:IPW1"/>
    <mergeCell ref="IPX1:IQA1"/>
    <mergeCell ref="IOF1:IOI1"/>
    <mergeCell ref="IOJ1:IOM1"/>
    <mergeCell ref="ION1:IOQ1"/>
    <mergeCell ref="IOR1:IOU1"/>
    <mergeCell ref="IOV1:IOY1"/>
    <mergeCell ref="IOZ1:IPC1"/>
    <mergeCell ref="INH1:INK1"/>
    <mergeCell ref="INL1:INO1"/>
    <mergeCell ref="INP1:INS1"/>
    <mergeCell ref="INT1:INW1"/>
    <mergeCell ref="INX1:IOA1"/>
    <mergeCell ref="IOB1:IOE1"/>
    <mergeCell ref="IMJ1:IMM1"/>
    <mergeCell ref="IMN1:IMQ1"/>
    <mergeCell ref="IMR1:IMU1"/>
    <mergeCell ref="IMV1:IMY1"/>
    <mergeCell ref="IMZ1:INC1"/>
    <mergeCell ref="IND1:ING1"/>
    <mergeCell ref="ILL1:ILO1"/>
    <mergeCell ref="ILP1:ILS1"/>
    <mergeCell ref="ILT1:ILW1"/>
    <mergeCell ref="ILX1:IMA1"/>
    <mergeCell ref="IMB1:IME1"/>
    <mergeCell ref="IMF1:IMI1"/>
    <mergeCell ref="IKN1:IKQ1"/>
    <mergeCell ref="IKR1:IKU1"/>
    <mergeCell ref="IKV1:IKY1"/>
    <mergeCell ref="IKZ1:ILC1"/>
    <mergeCell ref="ILD1:ILG1"/>
    <mergeCell ref="ILH1:ILK1"/>
    <mergeCell ref="IJP1:IJS1"/>
    <mergeCell ref="IJT1:IJW1"/>
    <mergeCell ref="IJX1:IKA1"/>
    <mergeCell ref="IKB1:IKE1"/>
    <mergeCell ref="IKF1:IKI1"/>
    <mergeCell ref="IKJ1:IKM1"/>
    <mergeCell ref="IIR1:IIU1"/>
    <mergeCell ref="IIV1:IIY1"/>
    <mergeCell ref="IIZ1:IJC1"/>
    <mergeCell ref="IJD1:IJG1"/>
    <mergeCell ref="IJH1:IJK1"/>
    <mergeCell ref="IJL1:IJO1"/>
    <mergeCell ref="IHT1:IHW1"/>
    <mergeCell ref="IHX1:IIA1"/>
    <mergeCell ref="IIB1:IIE1"/>
    <mergeCell ref="IIF1:III1"/>
    <mergeCell ref="IIJ1:IIM1"/>
    <mergeCell ref="IIN1:IIQ1"/>
    <mergeCell ref="IGV1:IGY1"/>
    <mergeCell ref="IGZ1:IHC1"/>
    <mergeCell ref="IHD1:IHG1"/>
    <mergeCell ref="IHH1:IHK1"/>
    <mergeCell ref="IHL1:IHO1"/>
    <mergeCell ref="IHP1:IHS1"/>
    <mergeCell ref="IFX1:IGA1"/>
    <mergeCell ref="IGB1:IGE1"/>
    <mergeCell ref="IGF1:IGI1"/>
    <mergeCell ref="IGJ1:IGM1"/>
    <mergeCell ref="IGN1:IGQ1"/>
    <mergeCell ref="IGR1:IGU1"/>
    <mergeCell ref="IEZ1:IFC1"/>
    <mergeCell ref="IFD1:IFG1"/>
    <mergeCell ref="IFH1:IFK1"/>
    <mergeCell ref="IFL1:IFO1"/>
    <mergeCell ref="IFP1:IFS1"/>
    <mergeCell ref="IFT1:IFW1"/>
    <mergeCell ref="IEB1:IEE1"/>
    <mergeCell ref="IEF1:IEI1"/>
    <mergeCell ref="IEJ1:IEM1"/>
    <mergeCell ref="IEN1:IEQ1"/>
    <mergeCell ref="IER1:IEU1"/>
    <mergeCell ref="IEV1:IEY1"/>
    <mergeCell ref="IDD1:IDG1"/>
    <mergeCell ref="IDH1:IDK1"/>
    <mergeCell ref="IDL1:IDO1"/>
    <mergeCell ref="IDP1:IDS1"/>
    <mergeCell ref="IDT1:IDW1"/>
    <mergeCell ref="IDX1:IEA1"/>
    <mergeCell ref="ICF1:ICI1"/>
    <mergeCell ref="ICJ1:ICM1"/>
    <mergeCell ref="ICN1:ICQ1"/>
    <mergeCell ref="ICR1:ICU1"/>
    <mergeCell ref="ICV1:ICY1"/>
    <mergeCell ref="ICZ1:IDC1"/>
    <mergeCell ref="IBH1:IBK1"/>
    <mergeCell ref="IBL1:IBO1"/>
    <mergeCell ref="IBP1:IBS1"/>
    <mergeCell ref="IBT1:IBW1"/>
    <mergeCell ref="IBX1:ICA1"/>
    <mergeCell ref="ICB1:ICE1"/>
    <mergeCell ref="IAJ1:IAM1"/>
    <mergeCell ref="IAN1:IAQ1"/>
    <mergeCell ref="IAR1:IAU1"/>
    <mergeCell ref="IAV1:IAY1"/>
    <mergeCell ref="IAZ1:IBC1"/>
    <mergeCell ref="IBD1:IBG1"/>
    <mergeCell ref="HZL1:HZO1"/>
    <mergeCell ref="HZP1:HZS1"/>
    <mergeCell ref="HZT1:HZW1"/>
    <mergeCell ref="HZX1:IAA1"/>
    <mergeCell ref="IAB1:IAE1"/>
    <mergeCell ref="IAF1:IAI1"/>
    <mergeCell ref="HYN1:HYQ1"/>
    <mergeCell ref="HYR1:HYU1"/>
    <mergeCell ref="HYV1:HYY1"/>
    <mergeCell ref="HYZ1:HZC1"/>
    <mergeCell ref="HZD1:HZG1"/>
    <mergeCell ref="HZH1:HZK1"/>
    <mergeCell ref="HXP1:HXS1"/>
    <mergeCell ref="HXT1:HXW1"/>
    <mergeCell ref="HXX1:HYA1"/>
    <mergeCell ref="HYB1:HYE1"/>
    <mergeCell ref="HYF1:HYI1"/>
    <mergeCell ref="HYJ1:HYM1"/>
    <mergeCell ref="HWR1:HWU1"/>
    <mergeCell ref="HWV1:HWY1"/>
    <mergeCell ref="HWZ1:HXC1"/>
    <mergeCell ref="HXD1:HXG1"/>
    <mergeCell ref="HXH1:HXK1"/>
    <mergeCell ref="HXL1:HXO1"/>
    <mergeCell ref="HVT1:HVW1"/>
    <mergeCell ref="HVX1:HWA1"/>
    <mergeCell ref="HWB1:HWE1"/>
    <mergeCell ref="HWF1:HWI1"/>
    <mergeCell ref="HWJ1:HWM1"/>
    <mergeCell ref="HWN1:HWQ1"/>
    <mergeCell ref="HUV1:HUY1"/>
    <mergeCell ref="HUZ1:HVC1"/>
    <mergeCell ref="HVD1:HVG1"/>
    <mergeCell ref="HVH1:HVK1"/>
    <mergeCell ref="HVL1:HVO1"/>
    <mergeCell ref="HVP1:HVS1"/>
    <mergeCell ref="HTX1:HUA1"/>
    <mergeCell ref="HUB1:HUE1"/>
    <mergeCell ref="HUF1:HUI1"/>
    <mergeCell ref="HUJ1:HUM1"/>
    <mergeCell ref="HUN1:HUQ1"/>
    <mergeCell ref="HUR1:HUU1"/>
    <mergeCell ref="HSZ1:HTC1"/>
    <mergeCell ref="HTD1:HTG1"/>
    <mergeCell ref="HTH1:HTK1"/>
    <mergeCell ref="HTL1:HTO1"/>
    <mergeCell ref="HTP1:HTS1"/>
    <mergeCell ref="HTT1:HTW1"/>
    <mergeCell ref="HSB1:HSE1"/>
    <mergeCell ref="HSF1:HSI1"/>
    <mergeCell ref="HSJ1:HSM1"/>
    <mergeCell ref="HSN1:HSQ1"/>
    <mergeCell ref="HSR1:HSU1"/>
    <mergeCell ref="HSV1:HSY1"/>
    <mergeCell ref="HRD1:HRG1"/>
    <mergeCell ref="HRH1:HRK1"/>
    <mergeCell ref="HRL1:HRO1"/>
    <mergeCell ref="HRP1:HRS1"/>
    <mergeCell ref="HRT1:HRW1"/>
    <mergeCell ref="HRX1:HSA1"/>
    <mergeCell ref="HQF1:HQI1"/>
    <mergeCell ref="HQJ1:HQM1"/>
    <mergeCell ref="HQN1:HQQ1"/>
    <mergeCell ref="HQR1:HQU1"/>
    <mergeCell ref="HQV1:HQY1"/>
    <mergeCell ref="HQZ1:HRC1"/>
    <mergeCell ref="HPH1:HPK1"/>
    <mergeCell ref="HPL1:HPO1"/>
    <mergeCell ref="HPP1:HPS1"/>
    <mergeCell ref="HPT1:HPW1"/>
    <mergeCell ref="HPX1:HQA1"/>
    <mergeCell ref="HQB1:HQE1"/>
    <mergeCell ref="HOJ1:HOM1"/>
    <mergeCell ref="HON1:HOQ1"/>
    <mergeCell ref="HOR1:HOU1"/>
    <mergeCell ref="HOV1:HOY1"/>
    <mergeCell ref="HOZ1:HPC1"/>
    <mergeCell ref="HPD1:HPG1"/>
    <mergeCell ref="HNL1:HNO1"/>
    <mergeCell ref="HNP1:HNS1"/>
    <mergeCell ref="HNT1:HNW1"/>
    <mergeCell ref="HNX1:HOA1"/>
    <mergeCell ref="HOB1:HOE1"/>
    <mergeCell ref="HOF1:HOI1"/>
    <mergeCell ref="HMN1:HMQ1"/>
    <mergeCell ref="HMR1:HMU1"/>
    <mergeCell ref="HMV1:HMY1"/>
    <mergeCell ref="HMZ1:HNC1"/>
    <mergeCell ref="HND1:HNG1"/>
    <mergeCell ref="HNH1:HNK1"/>
    <mergeCell ref="HLP1:HLS1"/>
    <mergeCell ref="HLT1:HLW1"/>
    <mergeCell ref="HLX1:HMA1"/>
    <mergeCell ref="HMB1:HME1"/>
    <mergeCell ref="HMF1:HMI1"/>
    <mergeCell ref="HMJ1:HMM1"/>
    <mergeCell ref="HKR1:HKU1"/>
    <mergeCell ref="HKV1:HKY1"/>
    <mergeCell ref="HKZ1:HLC1"/>
    <mergeCell ref="HLD1:HLG1"/>
    <mergeCell ref="HLH1:HLK1"/>
    <mergeCell ref="HLL1:HLO1"/>
    <mergeCell ref="HJT1:HJW1"/>
    <mergeCell ref="HJX1:HKA1"/>
    <mergeCell ref="HKB1:HKE1"/>
    <mergeCell ref="HKF1:HKI1"/>
    <mergeCell ref="HKJ1:HKM1"/>
    <mergeCell ref="HKN1:HKQ1"/>
    <mergeCell ref="HIV1:HIY1"/>
    <mergeCell ref="HIZ1:HJC1"/>
    <mergeCell ref="HJD1:HJG1"/>
    <mergeCell ref="HJH1:HJK1"/>
    <mergeCell ref="HJL1:HJO1"/>
    <mergeCell ref="HJP1:HJS1"/>
    <mergeCell ref="HHX1:HIA1"/>
    <mergeCell ref="HIB1:HIE1"/>
    <mergeCell ref="HIF1:HII1"/>
    <mergeCell ref="HIJ1:HIM1"/>
    <mergeCell ref="HIN1:HIQ1"/>
    <mergeCell ref="HIR1:HIU1"/>
    <mergeCell ref="HGZ1:HHC1"/>
    <mergeCell ref="HHD1:HHG1"/>
    <mergeCell ref="HHH1:HHK1"/>
    <mergeCell ref="HHL1:HHO1"/>
    <mergeCell ref="HHP1:HHS1"/>
    <mergeCell ref="HHT1:HHW1"/>
    <mergeCell ref="HGB1:HGE1"/>
    <mergeCell ref="HGF1:HGI1"/>
    <mergeCell ref="HGJ1:HGM1"/>
    <mergeCell ref="HGN1:HGQ1"/>
    <mergeCell ref="HGR1:HGU1"/>
    <mergeCell ref="HGV1:HGY1"/>
    <mergeCell ref="HFD1:HFG1"/>
    <mergeCell ref="HFH1:HFK1"/>
    <mergeCell ref="HFL1:HFO1"/>
    <mergeCell ref="HFP1:HFS1"/>
    <mergeCell ref="HFT1:HFW1"/>
    <mergeCell ref="HFX1:HGA1"/>
    <mergeCell ref="HEF1:HEI1"/>
    <mergeCell ref="HEJ1:HEM1"/>
    <mergeCell ref="HEN1:HEQ1"/>
    <mergeCell ref="HER1:HEU1"/>
    <mergeCell ref="HEV1:HEY1"/>
    <mergeCell ref="HEZ1:HFC1"/>
    <mergeCell ref="HDH1:HDK1"/>
    <mergeCell ref="HDL1:HDO1"/>
    <mergeCell ref="HDP1:HDS1"/>
    <mergeCell ref="HDT1:HDW1"/>
    <mergeCell ref="HDX1:HEA1"/>
    <mergeCell ref="HEB1:HEE1"/>
    <mergeCell ref="HCJ1:HCM1"/>
    <mergeCell ref="HCN1:HCQ1"/>
    <mergeCell ref="HCR1:HCU1"/>
    <mergeCell ref="HCV1:HCY1"/>
    <mergeCell ref="HCZ1:HDC1"/>
    <mergeCell ref="HDD1:HDG1"/>
    <mergeCell ref="HBL1:HBO1"/>
    <mergeCell ref="HBP1:HBS1"/>
    <mergeCell ref="HBT1:HBW1"/>
    <mergeCell ref="HBX1:HCA1"/>
    <mergeCell ref="HCB1:HCE1"/>
    <mergeCell ref="HCF1:HCI1"/>
    <mergeCell ref="HAN1:HAQ1"/>
    <mergeCell ref="HAR1:HAU1"/>
    <mergeCell ref="HAV1:HAY1"/>
    <mergeCell ref="HAZ1:HBC1"/>
    <mergeCell ref="HBD1:HBG1"/>
    <mergeCell ref="HBH1:HBK1"/>
    <mergeCell ref="GZP1:GZS1"/>
    <mergeCell ref="GZT1:GZW1"/>
    <mergeCell ref="GZX1:HAA1"/>
    <mergeCell ref="HAB1:HAE1"/>
    <mergeCell ref="HAF1:HAI1"/>
    <mergeCell ref="HAJ1:HAM1"/>
    <mergeCell ref="GYR1:GYU1"/>
    <mergeCell ref="GYV1:GYY1"/>
    <mergeCell ref="GYZ1:GZC1"/>
    <mergeCell ref="GZD1:GZG1"/>
    <mergeCell ref="GZH1:GZK1"/>
    <mergeCell ref="GZL1:GZO1"/>
    <mergeCell ref="GXT1:GXW1"/>
    <mergeCell ref="GXX1:GYA1"/>
    <mergeCell ref="GYB1:GYE1"/>
    <mergeCell ref="GYF1:GYI1"/>
    <mergeCell ref="GYJ1:GYM1"/>
    <mergeCell ref="GYN1:GYQ1"/>
    <mergeCell ref="GWV1:GWY1"/>
    <mergeCell ref="GWZ1:GXC1"/>
    <mergeCell ref="GXD1:GXG1"/>
    <mergeCell ref="GXH1:GXK1"/>
    <mergeCell ref="GXL1:GXO1"/>
    <mergeCell ref="GXP1:GXS1"/>
    <mergeCell ref="GVX1:GWA1"/>
    <mergeCell ref="GWB1:GWE1"/>
    <mergeCell ref="GWF1:GWI1"/>
    <mergeCell ref="GWJ1:GWM1"/>
    <mergeCell ref="GWN1:GWQ1"/>
    <mergeCell ref="GWR1:GWU1"/>
    <mergeCell ref="GUZ1:GVC1"/>
    <mergeCell ref="GVD1:GVG1"/>
    <mergeCell ref="GVH1:GVK1"/>
    <mergeCell ref="GVL1:GVO1"/>
    <mergeCell ref="GVP1:GVS1"/>
    <mergeCell ref="GVT1:GVW1"/>
    <mergeCell ref="GUB1:GUE1"/>
    <mergeCell ref="GUF1:GUI1"/>
    <mergeCell ref="GUJ1:GUM1"/>
    <mergeCell ref="GUN1:GUQ1"/>
    <mergeCell ref="GUR1:GUU1"/>
    <mergeCell ref="GUV1:GUY1"/>
    <mergeCell ref="GTD1:GTG1"/>
    <mergeCell ref="GTH1:GTK1"/>
    <mergeCell ref="GTL1:GTO1"/>
    <mergeCell ref="GTP1:GTS1"/>
    <mergeCell ref="GTT1:GTW1"/>
    <mergeCell ref="GTX1:GUA1"/>
    <mergeCell ref="GSF1:GSI1"/>
    <mergeCell ref="GSJ1:GSM1"/>
    <mergeCell ref="GSN1:GSQ1"/>
    <mergeCell ref="GSR1:GSU1"/>
    <mergeCell ref="GSV1:GSY1"/>
    <mergeCell ref="GSZ1:GTC1"/>
    <mergeCell ref="GRH1:GRK1"/>
    <mergeCell ref="GRL1:GRO1"/>
    <mergeCell ref="GRP1:GRS1"/>
    <mergeCell ref="GRT1:GRW1"/>
    <mergeCell ref="GRX1:GSA1"/>
    <mergeCell ref="GSB1:GSE1"/>
    <mergeCell ref="GQJ1:GQM1"/>
    <mergeCell ref="GQN1:GQQ1"/>
    <mergeCell ref="GQR1:GQU1"/>
    <mergeCell ref="GQV1:GQY1"/>
    <mergeCell ref="GQZ1:GRC1"/>
    <mergeCell ref="GRD1:GRG1"/>
    <mergeCell ref="GPL1:GPO1"/>
    <mergeCell ref="GPP1:GPS1"/>
    <mergeCell ref="GPT1:GPW1"/>
    <mergeCell ref="GPX1:GQA1"/>
    <mergeCell ref="GQB1:GQE1"/>
    <mergeCell ref="GQF1:GQI1"/>
    <mergeCell ref="GON1:GOQ1"/>
    <mergeCell ref="GOR1:GOU1"/>
    <mergeCell ref="GOV1:GOY1"/>
    <mergeCell ref="GOZ1:GPC1"/>
    <mergeCell ref="GPD1:GPG1"/>
    <mergeCell ref="GPH1:GPK1"/>
    <mergeCell ref="GNP1:GNS1"/>
    <mergeCell ref="GNT1:GNW1"/>
    <mergeCell ref="GNX1:GOA1"/>
    <mergeCell ref="GOB1:GOE1"/>
    <mergeCell ref="GOF1:GOI1"/>
    <mergeCell ref="GOJ1:GOM1"/>
    <mergeCell ref="GMR1:GMU1"/>
    <mergeCell ref="GMV1:GMY1"/>
    <mergeCell ref="GMZ1:GNC1"/>
    <mergeCell ref="GND1:GNG1"/>
    <mergeCell ref="GNH1:GNK1"/>
    <mergeCell ref="GNL1:GNO1"/>
    <mergeCell ref="GLT1:GLW1"/>
    <mergeCell ref="GLX1:GMA1"/>
    <mergeCell ref="GMB1:GME1"/>
    <mergeCell ref="GMF1:GMI1"/>
    <mergeCell ref="GMJ1:GMM1"/>
    <mergeCell ref="GMN1:GMQ1"/>
    <mergeCell ref="GKV1:GKY1"/>
    <mergeCell ref="GKZ1:GLC1"/>
    <mergeCell ref="GLD1:GLG1"/>
    <mergeCell ref="GLH1:GLK1"/>
    <mergeCell ref="GLL1:GLO1"/>
    <mergeCell ref="GLP1:GLS1"/>
    <mergeCell ref="GJX1:GKA1"/>
    <mergeCell ref="GKB1:GKE1"/>
    <mergeCell ref="GKF1:GKI1"/>
    <mergeCell ref="GKJ1:GKM1"/>
    <mergeCell ref="GKN1:GKQ1"/>
    <mergeCell ref="GKR1:GKU1"/>
    <mergeCell ref="GIZ1:GJC1"/>
    <mergeCell ref="GJD1:GJG1"/>
    <mergeCell ref="GJH1:GJK1"/>
    <mergeCell ref="GJL1:GJO1"/>
    <mergeCell ref="GJP1:GJS1"/>
    <mergeCell ref="GJT1:GJW1"/>
    <mergeCell ref="GIB1:GIE1"/>
    <mergeCell ref="GIF1:GII1"/>
    <mergeCell ref="GIJ1:GIM1"/>
    <mergeCell ref="GIN1:GIQ1"/>
    <mergeCell ref="GIR1:GIU1"/>
    <mergeCell ref="GIV1:GIY1"/>
    <mergeCell ref="GHD1:GHG1"/>
    <mergeCell ref="GHH1:GHK1"/>
    <mergeCell ref="GHL1:GHO1"/>
    <mergeCell ref="GHP1:GHS1"/>
    <mergeCell ref="GHT1:GHW1"/>
    <mergeCell ref="GHX1:GIA1"/>
    <mergeCell ref="GGF1:GGI1"/>
    <mergeCell ref="GGJ1:GGM1"/>
    <mergeCell ref="GGN1:GGQ1"/>
    <mergeCell ref="GGR1:GGU1"/>
    <mergeCell ref="GGV1:GGY1"/>
    <mergeCell ref="GGZ1:GHC1"/>
    <mergeCell ref="GFH1:GFK1"/>
    <mergeCell ref="GFL1:GFO1"/>
    <mergeCell ref="GFP1:GFS1"/>
    <mergeCell ref="GFT1:GFW1"/>
    <mergeCell ref="GFX1:GGA1"/>
    <mergeCell ref="GGB1:GGE1"/>
    <mergeCell ref="GEJ1:GEM1"/>
    <mergeCell ref="GEN1:GEQ1"/>
    <mergeCell ref="GER1:GEU1"/>
    <mergeCell ref="GEV1:GEY1"/>
    <mergeCell ref="GEZ1:GFC1"/>
    <mergeCell ref="GFD1:GFG1"/>
    <mergeCell ref="GDL1:GDO1"/>
    <mergeCell ref="GDP1:GDS1"/>
    <mergeCell ref="GDT1:GDW1"/>
    <mergeCell ref="GDX1:GEA1"/>
    <mergeCell ref="GEB1:GEE1"/>
    <mergeCell ref="GEF1:GEI1"/>
    <mergeCell ref="GCN1:GCQ1"/>
    <mergeCell ref="GCR1:GCU1"/>
    <mergeCell ref="GCV1:GCY1"/>
    <mergeCell ref="GCZ1:GDC1"/>
    <mergeCell ref="GDD1:GDG1"/>
    <mergeCell ref="GDH1:GDK1"/>
    <mergeCell ref="GBP1:GBS1"/>
    <mergeCell ref="GBT1:GBW1"/>
    <mergeCell ref="GBX1:GCA1"/>
    <mergeCell ref="GCB1:GCE1"/>
    <mergeCell ref="GCF1:GCI1"/>
    <mergeCell ref="GCJ1:GCM1"/>
    <mergeCell ref="GAR1:GAU1"/>
    <mergeCell ref="GAV1:GAY1"/>
    <mergeCell ref="GAZ1:GBC1"/>
    <mergeCell ref="GBD1:GBG1"/>
    <mergeCell ref="GBH1:GBK1"/>
    <mergeCell ref="GBL1:GBO1"/>
    <mergeCell ref="FZT1:FZW1"/>
    <mergeCell ref="FZX1:GAA1"/>
    <mergeCell ref="GAB1:GAE1"/>
    <mergeCell ref="GAF1:GAI1"/>
    <mergeCell ref="GAJ1:GAM1"/>
    <mergeCell ref="GAN1:GAQ1"/>
    <mergeCell ref="FYV1:FYY1"/>
    <mergeCell ref="FYZ1:FZC1"/>
    <mergeCell ref="FZD1:FZG1"/>
    <mergeCell ref="FZH1:FZK1"/>
    <mergeCell ref="FZL1:FZO1"/>
    <mergeCell ref="FZP1:FZS1"/>
    <mergeCell ref="FXX1:FYA1"/>
    <mergeCell ref="FYB1:FYE1"/>
    <mergeCell ref="FYF1:FYI1"/>
    <mergeCell ref="FYJ1:FYM1"/>
    <mergeCell ref="FYN1:FYQ1"/>
    <mergeCell ref="FYR1:FYU1"/>
    <mergeCell ref="FWZ1:FXC1"/>
    <mergeCell ref="FXD1:FXG1"/>
    <mergeCell ref="FXH1:FXK1"/>
    <mergeCell ref="FXL1:FXO1"/>
    <mergeCell ref="FXP1:FXS1"/>
    <mergeCell ref="FXT1:FXW1"/>
    <mergeCell ref="FWB1:FWE1"/>
    <mergeCell ref="FWF1:FWI1"/>
    <mergeCell ref="FWJ1:FWM1"/>
    <mergeCell ref="FWN1:FWQ1"/>
    <mergeCell ref="FWR1:FWU1"/>
    <mergeCell ref="FWV1:FWY1"/>
    <mergeCell ref="FVD1:FVG1"/>
    <mergeCell ref="FVH1:FVK1"/>
    <mergeCell ref="FVL1:FVO1"/>
    <mergeCell ref="FVP1:FVS1"/>
    <mergeCell ref="FVT1:FVW1"/>
    <mergeCell ref="FVX1:FWA1"/>
    <mergeCell ref="FUF1:FUI1"/>
    <mergeCell ref="FUJ1:FUM1"/>
    <mergeCell ref="FUN1:FUQ1"/>
    <mergeCell ref="FUR1:FUU1"/>
    <mergeCell ref="FUV1:FUY1"/>
    <mergeCell ref="FUZ1:FVC1"/>
    <mergeCell ref="FTH1:FTK1"/>
    <mergeCell ref="FTL1:FTO1"/>
    <mergeCell ref="FTP1:FTS1"/>
    <mergeCell ref="FTT1:FTW1"/>
    <mergeCell ref="FTX1:FUA1"/>
    <mergeCell ref="FUB1:FUE1"/>
    <mergeCell ref="FSJ1:FSM1"/>
    <mergeCell ref="FSN1:FSQ1"/>
    <mergeCell ref="FSR1:FSU1"/>
    <mergeCell ref="FSV1:FSY1"/>
    <mergeCell ref="FSZ1:FTC1"/>
    <mergeCell ref="FTD1:FTG1"/>
    <mergeCell ref="FRL1:FRO1"/>
    <mergeCell ref="FRP1:FRS1"/>
    <mergeCell ref="FRT1:FRW1"/>
    <mergeCell ref="FRX1:FSA1"/>
    <mergeCell ref="FSB1:FSE1"/>
    <mergeCell ref="FSF1:FSI1"/>
    <mergeCell ref="FQN1:FQQ1"/>
    <mergeCell ref="FQR1:FQU1"/>
    <mergeCell ref="FQV1:FQY1"/>
    <mergeCell ref="FQZ1:FRC1"/>
    <mergeCell ref="FRD1:FRG1"/>
    <mergeCell ref="FRH1:FRK1"/>
    <mergeCell ref="FPP1:FPS1"/>
    <mergeCell ref="FPT1:FPW1"/>
    <mergeCell ref="FPX1:FQA1"/>
    <mergeCell ref="FQB1:FQE1"/>
    <mergeCell ref="FQF1:FQI1"/>
    <mergeCell ref="FQJ1:FQM1"/>
    <mergeCell ref="FOR1:FOU1"/>
    <mergeCell ref="FOV1:FOY1"/>
    <mergeCell ref="FOZ1:FPC1"/>
    <mergeCell ref="FPD1:FPG1"/>
    <mergeCell ref="FPH1:FPK1"/>
    <mergeCell ref="FPL1:FPO1"/>
    <mergeCell ref="FNT1:FNW1"/>
    <mergeCell ref="FNX1:FOA1"/>
    <mergeCell ref="FOB1:FOE1"/>
    <mergeCell ref="FOF1:FOI1"/>
    <mergeCell ref="FOJ1:FOM1"/>
    <mergeCell ref="FON1:FOQ1"/>
    <mergeCell ref="FMV1:FMY1"/>
    <mergeCell ref="FMZ1:FNC1"/>
    <mergeCell ref="FND1:FNG1"/>
    <mergeCell ref="FNH1:FNK1"/>
    <mergeCell ref="FNL1:FNO1"/>
    <mergeCell ref="FNP1:FNS1"/>
    <mergeCell ref="FLX1:FMA1"/>
    <mergeCell ref="FMB1:FME1"/>
    <mergeCell ref="FMF1:FMI1"/>
    <mergeCell ref="FMJ1:FMM1"/>
    <mergeCell ref="FMN1:FMQ1"/>
    <mergeCell ref="FMR1:FMU1"/>
    <mergeCell ref="FKZ1:FLC1"/>
    <mergeCell ref="FLD1:FLG1"/>
    <mergeCell ref="FLH1:FLK1"/>
    <mergeCell ref="FLL1:FLO1"/>
    <mergeCell ref="FLP1:FLS1"/>
    <mergeCell ref="FLT1:FLW1"/>
    <mergeCell ref="FKB1:FKE1"/>
    <mergeCell ref="FKF1:FKI1"/>
    <mergeCell ref="FKJ1:FKM1"/>
    <mergeCell ref="FKN1:FKQ1"/>
    <mergeCell ref="FKR1:FKU1"/>
    <mergeCell ref="FKV1:FKY1"/>
    <mergeCell ref="FJD1:FJG1"/>
    <mergeCell ref="FJH1:FJK1"/>
    <mergeCell ref="FJL1:FJO1"/>
    <mergeCell ref="FJP1:FJS1"/>
    <mergeCell ref="FJT1:FJW1"/>
    <mergeCell ref="FJX1:FKA1"/>
    <mergeCell ref="FIF1:FII1"/>
    <mergeCell ref="FIJ1:FIM1"/>
    <mergeCell ref="FIN1:FIQ1"/>
    <mergeCell ref="FIR1:FIU1"/>
    <mergeCell ref="FIV1:FIY1"/>
    <mergeCell ref="FIZ1:FJC1"/>
    <mergeCell ref="FHH1:FHK1"/>
    <mergeCell ref="FHL1:FHO1"/>
    <mergeCell ref="FHP1:FHS1"/>
    <mergeCell ref="FHT1:FHW1"/>
    <mergeCell ref="FHX1:FIA1"/>
    <mergeCell ref="FIB1:FIE1"/>
    <mergeCell ref="FGJ1:FGM1"/>
    <mergeCell ref="FGN1:FGQ1"/>
    <mergeCell ref="FGR1:FGU1"/>
    <mergeCell ref="FGV1:FGY1"/>
    <mergeCell ref="FGZ1:FHC1"/>
    <mergeCell ref="FHD1:FHG1"/>
    <mergeCell ref="FFL1:FFO1"/>
    <mergeCell ref="FFP1:FFS1"/>
    <mergeCell ref="FFT1:FFW1"/>
    <mergeCell ref="FFX1:FGA1"/>
    <mergeCell ref="FGB1:FGE1"/>
    <mergeCell ref="FGF1:FGI1"/>
    <mergeCell ref="FEN1:FEQ1"/>
    <mergeCell ref="FER1:FEU1"/>
    <mergeCell ref="FEV1:FEY1"/>
    <mergeCell ref="FEZ1:FFC1"/>
    <mergeCell ref="FFD1:FFG1"/>
    <mergeCell ref="FFH1:FFK1"/>
    <mergeCell ref="FDP1:FDS1"/>
    <mergeCell ref="FDT1:FDW1"/>
    <mergeCell ref="FDX1:FEA1"/>
    <mergeCell ref="FEB1:FEE1"/>
    <mergeCell ref="FEF1:FEI1"/>
    <mergeCell ref="FEJ1:FEM1"/>
    <mergeCell ref="FCR1:FCU1"/>
    <mergeCell ref="FCV1:FCY1"/>
    <mergeCell ref="FCZ1:FDC1"/>
    <mergeCell ref="FDD1:FDG1"/>
    <mergeCell ref="FDH1:FDK1"/>
    <mergeCell ref="FDL1:FDO1"/>
    <mergeCell ref="FBT1:FBW1"/>
    <mergeCell ref="FBX1:FCA1"/>
    <mergeCell ref="FCB1:FCE1"/>
    <mergeCell ref="FCF1:FCI1"/>
    <mergeCell ref="FCJ1:FCM1"/>
    <mergeCell ref="FCN1:FCQ1"/>
    <mergeCell ref="FAV1:FAY1"/>
    <mergeCell ref="FAZ1:FBC1"/>
    <mergeCell ref="FBD1:FBG1"/>
    <mergeCell ref="FBH1:FBK1"/>
    <mergeCell ref="FBL1:FBO1"/>
    <mergeCell ref="FBP1:FBS1"/>
    <mergeCell ref="EZX1:FAA1"/>
    <mergeCell ref="FAB1:FAE1"/>
    <mergeCell ref="FAF1:FAI1"/>
    <mergeCell ref="FAJ1:FAM1"/>
    <mergeCell ref="FAN1:FAQ1"/>
    <mergeCell ref="FAR1:FAU1"/>
    <mergeCell ref="EYZ1:EZC1"/>
    <mergeCell ref="EZD1:EZG1"/>
    <mergeCell ref="EZH1:EZK1"/>
    <mergeCell ref="EZL1:EZO1"/>
    <mergeCell ref="EZP1:EZS1"/>
    <mergeCell ref="EZT1:EZW1"/>
    <mergeCell ref="EYB1:EYE1"/>
    <mergeCell ref="EYF1:EYI1"/>
    <mergeCell ref="EYJ1:EYM1"/>
    <mergeCell ref="EYN1:EYQ1"/>
    <mergeCell ref="EYR1:EYU1"/>
    <mergeCell ref="EYV1:EYY1"/>
    <mergeCell ref="EXD1:EXG1"/>
    <mergeCell ref="EXH1:EXK1"/>
    <mergeCell ref="EXL1:EXO1"/>
    <mergeCell ref="EXP1:EXS1"/>
    <mergeCell ref="EXT1:EXW1"/>
    <mergeCell ref="EXX1:EYA1"/>
    <mergeCell ref="EWF1:EWI1"/>
    <mergeCell ref="EWJ1:EWM1"/>
    <mergeCell ref="EWN1:EWQ1"/>
    <mergeCell ref="EWR1:EWU1"/>
    <mergeCell ref="EWV1:EWY1"/>
    <mergeCell ref="EWZ1:EXC1"/>
    <mergeCell ref="EVH1:EVK1"/>
    <mergeCell ref="EVL1:EVO1"/>
    <mergeCell ref="EVP1:EVS1"/>
    <mergeCell ref="EVT1:EVW1"/>
    <mergeCell ref="EVX1:EWA1"/>
    <mergeCell ref="EWB1:EWE1"/>
    <mergeCell ref="EUJ1:EUM1"/>
    <mergeCell ref="EUN1:EUQ1"/>
    <mergeCell ref="EUR1:EUU1"/>
    <mergeCell ref="EUV1:EUY1"/>
    <mergeCell ref="EUZ1:EVC1"/>
    <mergeCell ref="EVD1:EVG1"/>
    <mergeCell ref="ETL1:ETO1"/>
    <mergeCell ref="ETP1:ETS1"/>
    <mergeCell ref="ETT1:ETW1"/>
    <mergeCell ref="ETX1:EUA1"/>
    <mergeCell ref="EUB1:EUE1"/>
    <mergeCell ref="EUF1:EUI1"/>
    <mergeCell ref="ESN1:ESQ1"/>
    <mergeCell ref="ESR1:ESU1"/>
    <mergeCell ref="ESV1:ESY1"/>
    <mergeCell ref="ESZ1:ETC1"/>
    <mergeCell ref="ETD1:ETG1"/>
    <mergeCell ref="ETH1:ETK1"/>
    <mergeCell ref="ERP1:ERS1"/>
    <mergeCell ref="ERT1:ERW1"/>
    <mergeCell ref="ERX1:ESA1"/>
    <mergeCell ref="ESB1:ESE1"/>
    <mergeCell ref="ESF1:ESI1"/>
    <mergeCell ref="ESJ1:ESM1"/>
    <mergeCell ref="EQR1:EQU1"/>
    <mergeCell ref="EQV1:EQY1"/>
    <mergeCell ref="EQZ1:ERC1"/>
    <mergeCell ref="ERD1:ERG1"/>
    <mergeCell ref="ERH1:ERK1"/>
    <mergeCell ref="ERL1:ERO1"/>
    <mergeCell ref="EPT1:EPW1"/>
    <mergeCell ref="EPX1:EQA1"/>
    <mergeCell ref="EQB1:EQE1"/>
    <mergeCell ref="EQF1:EQI1"/>
    <mergeCell ref="EQJ1:EQM1"/>
    <mergeCell ref="EQN1:EQQ1"/>
    <mergeCell ref="EOV1:EOY1"/>
    <mergeCell ref="EOZ1:EPC1"/>
    <mergeCell ref="EPD1:EPG1"/>
    <mergeCell ref="EPH1:EPK1"/>
    <mergeCell ref="EPL1:EPO1"/>
    <mergeCell ref="EPP1:EPS1"/>
    <mergeCell ref="ENX1:EOA1"/>
    <mergeCell ref="EOB1:EOE1"/>
    <mergeCell ref="EOF1:EOI1"/>
    <mergeCell ref="EOJ1:EOM1"/>
    <mergeCell ref="EON1:EOQ1"/>
    <mergeCell ref="EOR1:EOU1"/>
    <mergeCell ref="EMZ1:ENC1"/>
    <mergeCell ref="END1:ENG1"/>
    <mergeCell ref="ENH1:ENK1"/>
    <mergeCell ref="ENL1:ENO1"/>
    <mergeCell ref="ENP1:ENS1"/>
    <mergeCell ref="ENT1:ENW1"/>
    <mergeCell ref="EMB1:EME1"/>
    <mergeCell ref="EMF1:EMI1"/>
    <mergeCell ref="EMJ1:EMM1"/>
    <mergeCell ref="EMN1:EMQ1"/>
    <mergeCell ref="EMR1:EMU1"/>
    <mergeCell ref="EMV1:EMY1"/>
    <mergeCell ref="ELD1:ELG1"/>
    <mergeCell ref="ELH1:ELK1"/>
    <mergeCell ref="ELL1:ELO1"/>
    <mergeCell ref="ELP1:ELS1"/>
    <mergeCell ref="ELT1:ELW1"/>
    <mergeCell ref="ELX1:EMA1"/>
    <mergeCell ref="EKF1:EKI1"/>
    <mergeCell ref="EKJ1:EKM1"/>
    <mergeCell ref="EKN1:EKQ1"/>
    <mergeCell ref="EKR1:EKU1"/>
    <mergeCell ref="EKV1:EKY1"/>
    <mergeCell ref="EKZ1:ELC1"/>
    <mergeCell ref="EJH1:EJK1"/>
    <mergeCell ref="EJL1:EJO1"/>
    <mergeCell ref="EJP1:EJS1"/>
    <mergeCell ref="EJT1:EJW1"/>
    <mergeCell ref="EJX1:EKA1"/>
    <mergeCell ref="EKB1:EKE1"/>
    <mergeCell ref="EIJ1:EIM1"/>
    <mergeCell ref="EIN1:EIQ1"/>
    <mergeCell ref="EIR1:EIU1"/>
    <mergeCell ref="EIV1:EIY1"/>
    <mergeCell ref="EIZ1:EJC1"/>
    <mergeCell ref="EJD1:EJG1"/>
    <mergeCell ref="EHL1:EHO1"/>
    <mergeCell ref="EHP1:EHS1"/>
    <mergeCell ref="EHT1:EHW1"/>
    <mergeCell ref="EHX1:EIA1"/>
    <mergeCell ref="EIB1:EIE1"/>
    <mergeCell ref="EIF1:EII1"/>
    <mergeCell ref="EGN1:EGQ1"/>
    <mergeCell ref="EGR1:EGU1"/>
    <mergeCell ref="EGV1:EGY1"/>
    <mergeCell ref="EGZ1:EHC1"/>
    <mergeCell ref="EHD1:EHG1"/>
    <mergeCell ref="EHH1:EHK1"/>
    <mergeCell ref="EFP1:EFS1"/>
    <mergeCell ref="EFT1:EFW1"/>
    <mergeCell ref="EFX1:EGA1"/>
    <mergeCell ref="EGB1:EGE1"/>
    <mergeCell ref="EGF1:EGI1"/>
    <mergeCell ref="EGJ1:EGM1"/>
    <mergeCell ref="EER1:EEU1"/>
    <mergeCell ref="EEV1:EEY1"/>
    <mergeCell ref="EEZ1:EFC1"/>
    <mergeCell ref="EFD1:EFG1"/>
    <mergeCell ref="EFH1:EFK1"/>
    <mergeCell ref="EFL1:EFO1"/>
    <mergeCell ref="EDT1:EDW1"/>
    <mergeCell ref="EDX1:EEA1"/>
    <mergeCell ref="EEB1:EEE1"/>
    <mergeCell ref="EEF1:EEI1"/>
    <mergeCell ref="EEJ1:EEM1"/>
    <mergeCell ref="EEN1:EEQ1"/>
    <mergeCell ref="ECV1:ECY1"/>
    <mergeCell ref="ECZ1:EDC1"/>
    <mergeCell ref="EDD1:EDG1"/>
    <mergeCell ref="EDH1:EDK1"/>
    <mergeCell ref="EDL1:EDO1"/>
    <mergeCell ref="EDP1:EDS1"/>
    <mergeCell ref="EBX1:ECA1"/>
    <mergeCell ref="ECB1:ECE1"/>
    <mergeCell ref="ECF1:ECI1"/>
    <mergeCell ref="ECJ1:ECM1"/>
    <mergeCell ref="ECN1:ECQ1"/>
    <mergeCell ref="ECR1:ECU1"/>
    <mergeCell ref="EAZ1:EBC1"/>
    <mergeCell ref="EBD1:EBG1"/>
    <mergeCell ref="EBH1:EBK1"/>
    <mergeCell ref="EBL1:EBO1"/>
    <mergeCell ref="EBP1:EBS1"/>
    <mergeCell ref="EBT1:EBW1"/>
    <mergeCell ref="EAB1:EAE1"/>
    <mergeCell ref="EAF1:EAI1"/>
    <mergeCell ref="EAJ1:EAM1"/>
    <mergeCell ref="EAN1:EAQ1"/>
    <mergeCell ref="EAR1:EAU1"/>
    <mergeCell ref="EAV1:EAY1"/>
    <mergeCell ref="DZD1:DZG1"/>
    <mergeCell ref="DZH1:DZK1"/>
    <mergeCell ref="DZL1:DZO1"/>
    <mergeCell ref="DZP1:DZS1"/>
    <mergeCell ref="DZT1:DZW1"/>
    <mergeCell ref="DZX1:EAA1"/>
    <mergeCell ref="DYF1:DYI1"/>
    <mergeCell ref="DYJ1:DYM1"/>
    <mergeCell ref="DYN1:DYQ1"/>
    <mergeCell ref="DYR1:DYU1"/>
    <mergeCell ref="DYV1:DYY1"/>
    <mergeCell ref="DYZ1:DZC1"/>
    <mergeCell ref="DXH1:DXK1"/>
    <mergeCell ref="DXL1:DXO1"/>
    <mergeCell ref="DXP1:DXS1"/>
    <mergeCell ref="DXT1:DXW1"/>
    <mergeCell ref="DXX1:DYA1"/>
    <mergeCell ref="DYB1:DYE1"/>
    <mergeCell ref="DWJ1:DWM1"/>
    <mergeCell ref="DWN1:DWQ1"/>
    <mergeCell ref="DWR1:DWU1"/>
    <mergeCell ref="DWV1:DWY1"/>
    <mergeCell ref="DWZ1:DXC1"/>
    <mergeCell ref="DXD1:DXG1"/>
    <mergeCell ref="DVL1:DVO1"/>
    <mergeCell ref="DVP1:DVS1"/>
    <mergeCell ref="DVT1:DVW1"/>
    <mergeCell ref="DVX1:DWA1"/>
    <mergeCell ref="DWB1:DWE1"/>
    <mergeCell ref="DWF1:DWI1"/>
    <mergeCell ref="DUN1:DUQ1"/>
    <mergeCell ref="DUR1:DUU1"/>
    <mergeCell ref="DUV1:DUY1"/>
    <mergeCell ref="DUZ1:DVC1"/>
    <mergeCell ref="DVD1:DVG1"/>
    <mergeCell ref="DVH1:DVK1"/>
    <mergeCell ref="DTP1:DTS1"/>
    <mergeCell ref="DTT1:DTW1"/>
    <mergeCell ref="DTX1:DUA1"/>
    <mergeCell ref="DUB1:DUE1"/>
    <mergeCell ref="DUF1:DUI1"/>
    <mergeCell ref="DUJ1:DUM1"/>
    <mergeCell ref="DSR1:DSU1"/>
    <mergeCell ref="DSV1:DSY1"/>
    <mergeCell ref="DSZ1:DTC1"/>
    <mergeCell ref="DTD1:DTG1"/>
    <mergeCell ref="DTH1:DTK1"/>
    <mergeCell ref="DTL1:DTO1"/>
    <mergeCell ref="DRT1:DRW1"/>
    <mergeCell ref="DRX1:DSA1"/>
    <mergeCell ref="DSB1:DSE1"/>
    <mergeCell ref="DSF1:DSI1"/>
    <mergeCell ref="DSJ1:DSM1"/>
    <mergeCell ref="DSN1:DSQ1"/>
    <mergeCell ref="DQV1:DQY1"/>
    <mergeCell ref="DQZ1:DRC1"/>
    <mergeCell ref="DRD1:DRG1"/>
    <mergeCell ref="DRH1:DRK1"/>
    <mergeCell ref="DRL1:DRO1"/>
    <mergeCell ref="DRP1:DRS1"/>
    <mergeCell ref="DPX1:DQA1"/>
    <mergeCell ref="DQB1:DQE1"/>
    <mergeCell ref="DQF1:DQI1"/>
    <mergeCell ref="DQJ1:DQM1"/>
    <mergeCell ref="DQN1:DQQ1"/>
    <mergeCell ref="DQR1:DQU1"/>
    <mergeCell ref="DOZ1:DPC1"/>
    <mergeCell ref="DPD1:DPG1"/>
    <mergeCell ref="DPH1:DPK1"/>
    <mergeCell ref="DPL1:DPO1"/>
    <mergeCell ref="DPP1:DPS1"/>
    <mergeCell ref="DPT1:DPW1"/>
    <mergeCell ref="DOB1:DOE1"/>
    <mergeCell ref="DOF1:DOI1"/>
    <mergeCell ref="DOJ1:DOM1"/>
    <mergeCell ref="DON1:DOQ1"/>
    <mergeCell ref="DOR1:DOU1"/>
    <mergeCell ref="DOV1:DOY1"/>
    <mergeCell ref="DND1:DNG1"/>
    <mergeCell ref="DNH1:DNK1"/>
    <mergeCell ref="DNL1:DNO1"/>
    <mergeCell ref="DNP1:DNS1"/>
    <mergeCell ref="DNT1:DNW1"/>
    <mergeCell ref="DNX1:DOA1"/>
    <mergeCell ref="DMF1:DMI1"/>
    <mergeCell ref="DMJ1:DMM1"/>
    <mergeCell ref="DMN1:DMQ1"/>
    <mergeCell ref="DMR1:DMU1"/>
    <mergeCell ref="DMV1:DMY1"/>
    <mergeCell ref="DMZ1:DNC1"/>
    <mergeCell ref="DLH1:DLK1"/>
    <mergeCell ref="DLL1:DLO1"/>
    <mergeCell ref="DLP1:DLS1"/>
    <mergeCell ref="DLT1:DLW1"/>
    <mergeCell ref="DLX1:DMA1"/>
    <mergeCell ref="DMB1:DME1"/>
    <mergeCell ref="DKJ1:DKM1"/>
    <mergeCell ref="DKN1:DKQ1"/>
    <mergeCell ref="DKR1:DKU1"/>
    <mergeCell ref="DKV1:DKY1"/>
    <mergeCell ref="DKZ1:DLC1"/>
    <mergeCell ref="DLD1:DLG1"/>
    <mergeCell ref="DJL1:DJO1"/>
    <mergeCell ref="DJP1:DJS1"/>
    <mergeCell ref="DJT1:DJW1"/>
    <mergeCell ref="DJX1:DKA1"/>
    <mergeCell ref="DKB1:DKE1"/>
    <mergeCell ref="DKF1:DKI1"/>
    <mergeCell ref="DIN1:DIQ1"/>
    <mergeCell ref="DIR1:DIU1"/>
    <mergeCell ref="DIV1:DIY1"/>
    <mergeCell ref="DIZ1:DJC1"/>
    <mergeCell ref="DJD1:DJG1"/>
    <mergeCell ref="DJH1:DJK1"/>
    <mergeCell ref="DHP1:DHS1"/>
    <mergeCell ref="DHT1:DHW1"/>
    <mergeCell ref="DHX1:DIA1"/>
    <mergeCell ref="DIB1:DIE1"/>
    <mergeCell ref="DIF1:DII1"/>
    <mergeCell ref="DIJ1:DIM1"/>
    <mergeCell ref="DGR1:DGU1"/>
    <mergeCell ref="DGV1:DGY1"/>
    <mergeCell ref="DGZ1:DHC1"/>
    <mergeCell ref="DHD1:DHG1"/>
    <mergeCell ref="DHH1:DHK1"/>
    <mergeCell ref="DHL1:DHO1"/>
    <mergeCell ref="DFT1:DFW1"/>
    <mergeCell ref="DFX1:DGA1"/>
    <mergeCell ref="DGB1:DGE1"/>
    <mergeCell ref="DGF1:DGI1"/>
    <mergeCell ref="DGJ1:DGM1"/>
    <mergeCell ref="DGN1:DGQ1"/>
    <mergeCell ref="DEV1:DEY1"/>
    <mergeCell ref="DEZ1:DFC1"/>
    <mergeCell ref="DFD1:DFG1"/>
    <mergeCell ref="DFH1:DFK1"/>
    <mergeCell ref="DFL1:DFO1"/>
    <mergeCell ref="DFP1:DFS1"/>
    <mergeCell ref="DDX1:DEA1"/>
    <mergeCell ref="DEB1:DEE1"/>
    <mergeCell ref="DEF1:DEI1"/>
    <mergeCell ref="DEJ1:DEM1"/>
    <mergeCell ref="DEN1:DEQ1"/>
    <mergeCell ref="DER1:DEU1"/>
    <mergeCell ref="DCZ1:DDC1"/>
    <mergeCell ref="DDD1:DDG1"/>
    <mergeCell ref="DDH1:DDK1"/>
    <mergeCell ref="DDL1:DDO1"/>
    <mergeCell ref="DDP1:DDS1"/>
    <mergeCell ref="DDT1:DDW1"/>
    <mergeCell ref="DCB1:DCE1"/>
    <mergeCell ref="DCF1:DCI1"/>
    <mergeCell ref="DCJ1:DCM1"/>
    <mergeCell ref="DCN1:DCQ1"/>
    <mergeCell ref="DCR1:DCU1"/>
    <mergeCell ref="DCV1:DCY1"/>
    <mergeCell ref="DBD1:DBG1"/>
    <mergeCell ref="DBH1:DBK1"/>
    <mergeCell ref="DBL1:DBO1"/>
    <mergeCell ref="DBP1:DBS1"/>
    <mergeCell ref="DBT1:DBW1"/>
    <mergeCell ref="DBX1:DCA1"/>
    <mergeCell ref="DAF1:DAI1"/>
    <mergeCell ref="DAJ1:DAM1"/>
    <mergeCell ref="DAN1:DAQ1"/>
    <mergeCell ref="DAR1:DAU1"/>
    <mergeCell ref="DAV1:DAY1"/>
    <mergeCell ref="DAZ1:DBC1"/>
    <mergeCell ref="CZH1:CZK1"/>
    <mergeCell ref="CZL1:CZO1"/>
    <mergeCell ref="CZP1:CZS1"/>
    <mergeCell ref="CZT1:CZW1"/>
    <mergeCell ref="CZX1:DAA1"/>
    <mergeCell ref="DAB1:DAE1"/>
    <mergeCell ref="CYJ1:CYM1"/>
    <mergeCell ref="CYN1:CYQ1"/>
    <mergeCell ref="CYR1:CYU1"/>
    <mergeCell ref="CYV1:CYY1"/>
    <mergeCell ref="CYZ1:CZC1"/>
    <mergeCell ref="CZD1:CZG1"/>
    <mergeCell ref="CXL1:CXO1"/>
    <mergeCell ref="CXP1:CXS1"/>
    <mergeCell ref="CXT1:CXW1"/>
    <mergeCell ref="CXX1:CYA1"/>
    <mergeCell ref="CYB1:CYE1"/>
    <mergeCell ref="CYF1:CYI1"/>
    <mergeCell ref="CWN1:CWQ1"/>
    <mergeCell ref="CWR1:CWU1"/>
    <mergeCell ref="CWV1:CWY1"/>
    <mergeCell ref="CWZ1:CXC1"/>
    <mergeCell ref="CXD1:CXG1"/>
    <mergeCell ref="CXH1:CXK1"/>
    <mergeCell ref="CVP1:CVS1"/>
    <mergeCell ref="CVT1:CVW1"/>
    <mergeCell ref="CVX1:CWA1"/>
    <mergeCell ref="CWB1:CWE1"/>
    <mergeCell ref="CWF1:CWI1"/>
    <mergeCell ref="CWJ1:CWM1"/>
    <mergeCell ref="CUR1:CUU1"/>
    <mergeCell ref="CUV1:CUY1"/>
    <mergeCell ref="CUZ1:CVC1"/>
    <mergeCell ref="CVD1:CVG1"/>
    <mergeCell ref="CVH1:CVK1"/>
    <mergeCell ref="CVL1:CVO1"/>
    <mergeCell ref="CTT1:CTW1"/>
    <mergeCell ref="CTX1:CUA1"/>
    <mergeCell ref="CUB1:CUE1"/>
    <mergeCell ref="CUF1:CUI1"/>
    <mergeCell ref="CUJ1:CUM1"/>
    <mergeCell ref="CUN1:CUQ1"/>
    <mergeCell ref="CSV1:CSY1"/>
    <mergeCell ref="CSZ1:CTC1"/>
    <mergeCell ref="CTD1:CTG1"/>
    <mergeCell ref="CTH1:CTK1"/>
    <mergeCell ref="CTL1:CTO1"/>
    <mergeCell ref="CTP1:CTS1"/>
    <mergeCell ref="CRX1:CSA1"/>
    <mergeCell ref="CSB1:CSE1"/>
    <mergeCell ref="CSF1:CSI1"/>
    <mergeCell ref="CSJ1:CSM1"/>
    <mergeCell ref="CSN1:CSQ1"/>
    <mergeCell ref="CSR1:CSU1"/>
    <mergeCell ref="CQZ1:CRC1"/>
    <mergeCell ref="CRD1:CRG1"/>
    <mergeCell ref="CRH1:CRK1"/>
    <mergeCell ref="CRL1:CRO1"/>
    <mergeCell ref="CRP1:CRS1"/>
    <mergeCell ref="CRT1:CRW1"/>
    <mergeCell ref="CQB1:CQE1"/>
    <mergeCell ref="CQF1:CQI1"/>
    <mergeCell ref="CQJ1:CQM1"/>
    <mergeCell ref="CQN1:CQQ1"/>
    <mergeCell ref="CQR1:CQU1"/>
    <mergeCell ref="CQV1:CQY1"/>
    <mergeCell ref="CPD1:CPG1"/>
    <mergeCell ref="CPH1:CPK1"/>
    <mergeCell ref="CPL1:CPO1"/>
    <mergeCell ref="CPP1:CPS1"/>
    <mergeCell ref="CPT1:CPW1"/>
    <mergeCell ref="CPX1:CQA1"/>
    <mergeCell ref="COF1:COI1"/>
    <mergeCell ref="COJ1:COM1"/>
    <mergeCell ref="CON1:COQ1"/>
    <mergeCell ref="COR1:COU1"/>
    <mergeCell ref="COV1:COY1"/>
    <mergeCell ref="COZ1:CPC1"/>
    <mergeCell ref="CNH1:CNK1"/>
    <mergeCell ref="CNL1:CNO1"/>
    <mergeCell ref="CNP1:CNS1"/>
    <mergeCell ref="CNT1:CNW1"/>
    <mergeCell ref="CNX1:COA1"/>
    <mergeCell ref="COB1:COE1"/>
    <mergeCell ref="CMJ1:CMM1"/>
    <mergeCell ref="CMN1:CMQ1"/>
    <mergeCell ref="CMR1:CMU1"/>
    <mergeCell ref="CMV1:CMY1"/>
    <mergeCell ref="CMZ1:CNC1"/>
    <mergeCell ref="CND1:CNG1"/>
    <mergeCell ref="CLL1:CLO1"/>
    <mergeCell ref="CLP1:CLS1"/>
    <mergeCell ref="CLT1:CLW1"/>
    <mergeCell ref="CLX1:CMA1"/>
    <mergeCell ref="CMB1:CME1"/>
    <mergeCell ref="CMF1:CMI1"/>
    <mergeCell ref="CKN1:CKQ1"/>
    <mergeCell ref="CKR1:CKU1"/>
    <mergeCell ref="CKV1:CKY1"/>
    <mergeCell ref="CKZ1:CLC1"/>
    <mergeCell ref="CLD1:CLG1"/>
    <mergeCell ref="CLH1:CLK1"/>
    <mergeCell ref="CJP1:CJS1"/>
    <mergeCell ref="CJT1:CJW1"/>
    <mergeCell ref="CJX1:CKA1"/>
    <mergeCell ref="CKB1:CKE1"/>
    <mergeCell ref="CKF1:CKI1"/>
    <mergeCell ref="CKJ1:CKM1"/>
    <mergeCell ref="CIR1:CIU1"/>
    <mergeCell ref="CIV1:CIY1"/>
    <mergeCell ref="CIZ1:CJC1"/>
    <mergeCell ref="CJD1:CJG1"/>
    <mergeCell ref="CJH1:CJK1"/>
    <mergeCell ref="CJL1:CJO1"/>
    <mergeCell ref="CHT1:CHW1"/>
    <mergeCell ref="CHX1:CIA1"/>
    <mergeCell ref="CIB1:CIE1"/>
    <mergeCell ref="CIF1:CII1"/>
    <mergeCell ref="CIJ1:CIM1"/>
    <mergeCell ref="CIN1:CIQ1"/>
    <mergeCell ref="CGV1:CGY1"/>
    <mergeCell ref="CGZ1:CHC1"/>
    <mergeCell ref="CHD1:CHG1"/>
    <mergeCell ref="CHH1:CHK1"/>
    <mergeCell ref="CHL1:CHO1"/>
    <mergeCell ref="CHP1:CHS1"/>
    <mergeCell ref="CFX1:CGA1"/>
    <mergeCell ref="CGB1:CGE1"/>
    <mergeCell ref="CGF1:CGI1"/>
    <mergeCell ref="CGJ1:CGM1"/>
    <mergeCell ref="CGN1:CGQ1"/>
    <mergeCell ref="CGR1:CGU1"/>
    <mergeCell ref="CEZ1:CFC1"/>
    <mergeCell ref="CFD1:CFG1"/>
    <mergeCell ref="CFH1:CFK1"/>
    <mergeCell ref="CFL1:CFO1"/>
    <mergeCell ref="CFP1:CFS1"/>
    <mergeCell ref="CFT1:CFW1"/>
    <mergeCell ref="CEB1:CEE1"/>
    <mergeCell ref="CEF1:CEI1"/>
    <mergeCell ref="CEJ1:CEM1"/>
    <mergeCell ref="CEN1:CEQ1"/>
    <mergeCell ref="CER1:CEU1"/>
    <mergeCell ref="CEV1:CEY1"/>
    <mergeCell ref="CDD1:CDG1"/>
    <mergeCell ref="CDH1:CDK1"/>
    <mergeCell ref="CDL1:CDO1"/>
    <mergeCell ref="CDP1:CDS1"/>
    <mergeCell ref="CDT1:CDW1"/>
    <mergeCell ref="CDX1:CEA1"/>
    <mergeCell ref="CCF1:CCI1"/>
    <mergeCell ref="CCJ1:CCM1"/>
    <mergeCell ref="CCN1:CCQ1"/>
    <mergeCell ref="CCR1:CCU1"/>
    <mergeCell ref="CCV1:CCY1"/>
    <mergeCell ref="CCZ1:CDC1"/>
    <mergeCell ref="CBH1:CBK1"/>
    <mergeCell ref="CBL1:CBO1"/>
    <mergeCell ref="CBP1:CBS1"/>
    <mergeCell ref="CBT1:CBW1"/>
    <mergeCell ref="CBX1:CCA1"/>
    <mergeCell ref="CCB1:CCE1"/>
    <mergeCell ref="CAJ1:CAM1"/>
    <mergeCell ref="CAN1:CAQ1"/>
    <mergeCell ref="CAR1:CAU1"/>
    <mergeCell ref="CAV1:CAY1"/>
    <mergeCell ref="CAZ1:CBC1"/>
    <mergeCell ref="CBD1:CBG1"/>
    <mergeCell ref="BZL1:BZO1"/>
    <mergeCell ref="BZP1:BZS1"/>
    <mergeCell ref="BZT1:BZW1"/>
    <mergeCell ref="BZX1:CAA1"/>
    <mergeCell ref="CAB1:CAE1"/>
    <mergeCell ref="CAF1:CAI1"/>
    <mergeCell ref="BYN1:BYQ1"/>
    <mergeCell ref="BYR1:BYU1"/>
    <mergeCell ref="BYV1:BYY1"/>
    <mergeCell ref="BYZ1:BZC1"/>
    <mergeCell ref="BZD1:BZG1"/>
    <mergeCell ref="BZH1:BZK1"/>
    <mergeCell ref="BXP1:BXS1"/>
    <mergeCell ref="BXT1:BXW1"/>
    <mergeCell ref="BXX1:BYA1"/>
    <mergeCell ref="BYB1:BYE1"/>
    <mergeCell ref="BYF1:BYI1"/>
    <mergeCell ref="BYJ1:BYM1"/>
    <mergeCell ref="BWR1:BWU1"/>
    <mergeCell ref="BWV1:BWY1"/>
    <mergeCell ref="BWZ1:BXC1"/>
    <mergeCell ref="BXD1:BXG1"/>
    <mergeCell ref="BXH1:BXK1"/>
    <mergeCell ref="BXL1:BXO1"/>
    <mergeCell ref="BVT1:BVW1"/>
    <mergeCell ref="BVX1:BWA1"/>
    <mergeCell ref="BWB1:BWE1"/>
    <mergeCell ref="BWF1:BWI1"/>
    <mergeCell ref="BWJ1:BWM1"/>
    <mergeCell ref="BWN1:BWQ1"/>
    <mergeCell ref="BUV1:BUY1"/>
    <mergeCell ref="BUZ1:BVC1"/>
    <mergeCell ref="BVD1:BVG1"/>
    <mergeCell ref="BVH1:BVK1"/>
    <mergeCell ref="BVL1:BVO1"/>
    <mergeCell ref="BVP1:BVS1"/>
    <mergeCell ref="BTX1:BUA1"/>
    <mergeCell ref="BUB1:BUE1"/>
    <mergeCell ref="BUF1:BUI1"/>
    <mergeCell ref="BUJ1:BUM1"/>
    <mergeCell ref="BUN1:BUQ1"/>
    <mergeCell ref="BUR1:BUU1"/>
    <mergeCell ref="BSZ1:BTC1"/>
    <mergeCell ref="BTD1:BTG1"/>
    <mergeCell ref="BTH1:BTK1"/>
    <mergeCell ref="BTL1:BTO1"/>
    <mergeCell ref="BTP1:BTS1"/>
    <mergeCell ref="BTT1:BTW1"/>
    <mergeCell ref="BSB1:BSE1"/>
    <mergeCell ref="BSF1:BSI1"/>
    <mergeCell ref="BSJ1:BSM1"/>
    <mergeCell ref="BSN1:BSQ1"/>
    <mergeCell ref="BSR1:BSU1"/>
    <mergeCell ref="BSV1:BSY1"/>
    <mergeCell ref="BRD1:BRG1"/>
    <mergeCell ref="BRH1:BRK1"/>
    <mergeCell ref="BRL1:BRO1"/>
    <mergeCell ref="BRP1:BRS1"/>
    <mergeCell ref="BRT1:BRW1"/>
    <mergeCell ref="BRX1:BSA1"/>
    <mergeCell ref="BQF1:BQI1"/>
    <mergeCell ref="BQJ1:BQM1"/>
    <mergeCell ref="BQN1:BQQ1"/>
    <mergeCell ref="BQR1:BQU1"/>
    <mergeCell ref="BQV1:BQY1"/>
    <mergeCell ref="BQZ1:BRC1"/>
    <mergeCell ref="BPH1:BPK1"/>
    <mergeCell ref="BPL1:BPO1"/>
    <mergeCell ref="BPP1:BPS1"/>
    <mergeCell ref="BPT1:BPW1"/>
    <mergeCell ref="BPX1:BQA1"/>
    <mergeCell ref="BQB1:BQE1"/>
    <mergeCell ref="BOJ1:BOM1"/>
    <mergeCell ref="BON1:BOQ1"/>
    <mergeCell ref="BOR1:BOU1"/>
    <mergeCell ref="BOV1:BOY1"/>
    <mergeCell ref="BOZ1:BPC1"/>
    <mergeCell ref="BPD1:BPG1"/>
    <mergeCell ref="BNL1:BNO1"/>
    <mergeCell ref="BNP1:BNS1"/>
    <mergeCell ref="BNT1:BNW1"/>
    <mergeCell ref="BNX1:BOA1"/>
    <mergeCell ref="BOB1:BOE1"/>
    <mergeCell ref="BOF1:BOI1"/>
    <mergeCell ref="BMN1:BMQ1"/>
    <mergeCell ref="BMR1:BMU1"/>
    <mergeCell ref="BMV1:BMY1"/>
    <mergeCell ref="BMZ1:BNC1"/>
    <mergeCell ref="BND1:BNG1"/>
    <mergeCell ref="BNH1:BNK1"/>
    <mergeCell ref="BLP1:BLS1"/>
    <mergeCell ref="BLT1:BLW1"/>
    <mergeCell ref="BLX1:BMA1"/>
    <mergeCell ref="BMB1:BME1"/>
    <mergeCell ref="BMF1:BMI1"/>
    <mergeCell ref="BMJ1:BMM1"/>
    <mergeCell ref="BKR1:BKU1"/>
    <mergeCell ref="BKV1:BKY1"/>
    <mergeCell ref="BKZ1:BLC1"/>
    <mergeCell ref="BLD1:BLG1"/>
    <mergeCell ref="BLH1:BLK1"/>
    <mergeCell ref="BLL1:BLO1"/>
    <mergeCell ref="BJT1:BJW1"/>
    <mergeCell ref="BJX1:BKA1"/>
    <mergeCell ref="BKB1:BKE1"/>
    <mergeCell ref="BKF1:BKI1"/>
    <mergeCell ref="BKJ1:BKM1"/>
    <mergeCell ref="BKN1:BKQ1"/>
    <mergeCell ref="BIV1:BIY1"/>
    <mergeCell ref="BIZ1:BJC1"/>
    <mergeCell ref="BJD1:BJG1"/>
    <mergeCell ref="BJH1:BJK1"/>
    <mergeCell ref="BJL1:BJO1"/>
    <mergeCell ref="BJP1:BJS1"/>
    <mergeCell ref="BHX1:BIA1"/>
    <mergeCell ref="BIB1:BIE1"/>
    <mergeCell ref="BIF1:BII1"/>
    <mergeCell ref="BIJ1:BIM1"/>
    <mergeCell ref="BIN1:BIQ1"/>
    <mergeCell ref="BIR1:BIU1"/>
    <mergeCell ref="BGZ1:BHC1"/>
    <mergeCell ref="BHD1:BHG1"/>
    <mergeCell ref="BHH1:BHK1"/>
    <mergeCell ref="BHL1:BHO1"/>
    <mergeCell ref="BHP1:BHS1"/>
    <mergeCell ref="BHT1:BHW1"/>
    <mergeCell ref="BGB1:BGE1"/>
    <mergeCell ref="BGF1:BGI1"/>
    <mergeCell ref="BGJ1:BGM1"/>
    <mergeCell ref="BGN1:BGQ1"/>
    <mergeCell ref="BGR1:BGU1"/>
    <mergeCell ref="BGV1:BGY1"/>
    <mergeCell ref="BFD1:BFG1"/>
    <mergeCell ref="BFH1:BFK1"/>
    <mergeCell ref="BFL1:BFO1"/>
    <mergeCell ref="BFP1:BFS1"/>
    <mergeCell ref="BFT1:BFW1"/>
    <mergeCell ref="BFX1:BGA1"/>
    <mergeCell ref="BEF1:BEI1"/>
    <mergeCell ref="BEJ1:BEM1"/>
    <mergeCell ref="BEN1:BEQ1"/>
    <mergeCell ref="BER1:BEU1"/>
    <mergeCell ref="BEV1:BEY1"/>
    <mergeCell ref="BEZ1:BFC1"/>
    <mergeCell ref="BDH1:BDK1"/>
    <mergeCell ref="BDL1:BDO1"/>
    <mergeCell ref="BDP1:BDS1"/>
    <mergeCell ref="BDT1:BDW1"/>
    <mergeCell ref="BDX1:BEA1"/>
    <mergeCell ref="BEB1:BEE1"/>
    <mergeCell ref="BCJ1:BCM1"/>
    <mergeCell ref="BCN1:BCQ1"/>
    <mergeCell ref="BCR1:BCU1"/>
    <mergeCell ref="BCV1:BCY1"/>
    <mergeCell ref="BCZ1:BDC1"/>
    <mergeCell ref="BDD1:BDG1"/>
    <mergeCell ref="BBL1:BBO1"/>
    <mergeCell ref="BBP1:BBS1"/>
    <mergeCell ref="BBT1:BBW1"/>
    <mergeCell ref="BBX1:BCA1"/>
    <mergeCell ref="BCB1:BCE1"/>
    <mergeCell ref="BCF1:BCI1"/>
    <mergeCell ref="BAN1:BAQ1"/>
    <mergeCell ref="BAR1:BAU1"/>
    <mergeCell ref="BAV1:BAY1"/>
    <mergeCell ref="BAZ1:BBC1"/>
    <mergeCell ref="BBD1:BBG1"/>
    <mergeCell ref="BBH1:BBK1"/>
    <mergeCell ref="AZP1:AZS1"/>
    <mergeCell ref="AZT1:AZW1"/>
    <mergeCell ref="AZX1:BAA1"/>
    <mergeCell ref="BAB1:BAE1"/>
    <mergeCell ref="BAF1:BAI1"/>
    <mergeCell ref="BAJ1:BAM1"/>
    <mergeCell ref="AYR1:AYU1"/>
    <mergeCell ref="AYV1:AYY1"/>
    <mergeCell ref="AYZ1:AZC1"/>
    <mergeCell ref="AZD1:AZG1"/>
    <mergeCell ref="AZH1:AZK1"/>
    <mergeCell ref="AZL1:AZO1"/>
    <mergeCell ref="AXT1:AXW1"/>
    <mergeCell ref="AXX1:AYA1"/>
    <mergeCell ref="AYB1:AYE1"/>
    <mergeCell ref="AYF1:AYI1"/>
    <mergeCell ref="AYJ1:AYM1"/>
    <mergeCell ref="AYN1:AYQ1"/>
    <mergeCell ref="AWV1:AWY1"/>
    <mergeCell ref="AWZ1:AXC1"/>
    <mergeCell ref="AXD1:AXG1"/>
    <mergeCell ref="AXH1:AXK1"/>
    <mergeCell ref="AXL1:AXO1"/>
    <mergeCell ref="AXP1:AXS1"/>
    <mergeCell ref="AVX1:AWA1"/>
    <mergeCell ref="AWB1:AWE1"/>
    <mergeCell ref="AWF1:AWI1"/>
    <mergeCell ref="AWJ1:AWM1"/>
    <mergeCell ref="AWN1:AWQ1"/>
    <mergeCell ref="AWR1:AWU1"/>
    <mergeCell ref="AUZ1:AVC1"/>
    <mergeCell ref="AVD1:AVG1"/>
    <mergeCell ref="AVH1:AVK1"/>
    <mergeCell ref="AVL1:AVO1"/>
    <mergeCell ref="AVP1:AVS1"/>
    <mergeCell ref="AVT1:AVW1"/>
    <mergeCell ref="AUB1:AUE1"/>
    <mergeCell ref="AUF1:AUI1"/>
    <mergeCell ref="AUJ1:AUM1"/>
    <mergeCell ref="AUN1:AUQ1"/>
    <mergeCell ref="AUR1:AUU1"/>
    <mergeCell ref="AUV1:AUY1"/>
    <mergeCell ref="ATD1:ATG1"/>
    <mergeCell ref="ATH1:ATK1"/>
    <mergeCell ref="ATL1:ATO1"/>
    <mergeCell ref="ATP1:ATS1"/>
    <mergeCell ref="ATT1:ATW1"/>
    <mergeCell ref="ATX1:AUA1"/>
    <mergeCell ref="ASF1:ASI1"/>
    <mergeCell ref="ASJ1:ASM1"/>
    <mergeCell ref="ASN1:ASQ1"/>
    <mergeCell ref="ASR1:ASU1"/>
    <mergeCell ref="ASV1:ASY1"/>
    <mergeCell ref="ASZ1:ATC1"/>
    <mergeCell ref="ARH1:ARK1"/>
    <mergeCell ref="ARL1:ARO1"/>
    <mergeCell ref="ARP1:ARS1"/>
    <mergeCell ref="ART1:ARW1"/>
    <mergeCell ref="ARX1:ASA1"/>
    <mergeCell ref="ASB1:ASE1"/>
    <mergeCell ref="AQJ1:AQM1"/>
    <mergeCell ref="AQN1:AQQ1"/>
    <mergeCell ref="AQR1:AQU1"/>
    <mergeCell ref="AQV1:AQY1"/>
    <mergeCell ref="AQZ1:ARC1"/>
    <mergeCell ref="ARD1:ARG1"/>
    <mergeCell ref="APL1:APO1"/>
    <mergeCell ref="APP1:APS1"/>
    <mergeCell ref="APT1:APW1"/>
    <mergeCell ref="APX1:AQA1"/>
    <mergeCell ref="AQB1:AQE1"/>
    <mergeCell ref="AQF1:AQI1"/>
    <mergeCell ref="AON1:AOQ1"/>
    <mergeCell ref="AOR1:AOU1"/>
    <mergeCell ref="AOV1:AOY1"/>
    <mergeCell ref="AOZ1:APC1"/>
    <mergeCell ref="APD1:APG1"/>
    <mergeCell ref="APH1:APK1"/>
    <mergeCell ref="ANP1:ANS1"/>
    <mergeCell ref="ANT1:ANW1"/>
    <mergeCell ref="ANX1:AOA1"/>
    <mergeCell ref="AOB1:AOE1"/>
    <mergeCell ref="AOF1:AOI1"/>
    <mergeCell ref="AOJ1:AOM1"/>
    <mergeCell ref="AMR1:AMU1"/>
    <mergeCell ref="AMV1:AMY1"/>
    <mergeCell ref="AMZ1:ANC1"/>
    <mergeCell ref="AND1:ANG1"/>
    <mergeCell ref="ANH1:ANK1"/>
    <mergeCell ref="ANL1:ANO1"/>
    <mergeCell ref="ALT1:ALW1"/>
    <mergeCell ref="ALX1:AMA1"/>
    <mergeCell ref="AMB1:AME1"/>
    <mergeCell ref="AMF1:AMI1"/>
    <mergeCell ref="AMJ1:AMM1"/>
    <mergeCell ref="AMN1:AMQ1"/>
    <mergeCell ref="AKV1:AKY1"/>
    <mergeCell ref="AKZ1:ALC1"/>
    <mergeCell ref="ALD1:ALG1"/>
    <mergeCell ref="ALH1:ALK1"/>
    <mergeCell ref="ALL1:ALO1"/>
    <mergeCell ref="ALP1:ALS1"/>
    <mergeCell ref="AJX1:AKA1"/>
    <mergeCell ref="AKB1:AKE1"/>
    <mergeCell ref="AKF1:AKI1"/>
    <mergeCell ref="AKJ1:AKM1"/>
    <mergeCell ref="AKN1:AKQ1"/>
    <mergeCell ref="AKR1:AKU1"/>
    <mergeCell ref="AIZ1:AJC1"/>
    <mergeCell ref="AJD1:AJG1"/>
    <mergeCell ref="AJH1:AJK1"/>
    <mergeCell ref="AJL1:AJO1"/>
    <mergeCell ref="AJP1:AJS1"/>
    <mergeCell ref="AJT1:AJW1"/>
    <mergeCell ref="AIB1:AIE1"/>
    <mergeCell ref="AIF1:AII1"/>
    <mergeCell ref="AIJ1:AIM1"/>
    <mergeCell ref="AIN1:AIQ1"/>
    <mergeCell ref="AIR1:AIU1"/>
    <mergeCell ref="AIV1:AIY1"/>
    <mergeCell ref="AHD1:AHG1"/>
    <mergeCell ref="AHH1:AHK1"/>
    <mergeCell ref="AHL1:AHO1"/>
    <mergeCell ref="AHP1:AHS1"/>
    <mergeCell ref="AHT1:AHW1"/>
    <mergeCell ref="AHX1:AIA1"/>
    <mergeCell ref="AGF1:AGI1"/>
    <mergeCell ref="AGJ1:AGM1"/>
    <mergeCell ref="AGN1:AGQ1"/>
    <mergeCell ref="AGR1:AGU1"/>
    <mergeCell ref="AGV1:AGY1"/>
    <mergeCell ref="AGZ1:AHC1"/>
    <mergeCell ref="AFH1:AFK1"/>
    <mergeCell ref="AFL1:AFO1"/>
    <mergeCell ref="AFP1:AFS1"/>
    <mergeCell ref="AFT1:AFW1"/>
    <mergeCell ref="AFX1:AGA1"/>
    <mergeCell ref="AGB1:AGE1"/>
    <mergeCell ref="AEJ1:AEM1"/>
    <mergeCell ref="AEN1:AEQ1"/>
    <mergeCell ref="AER1:AEU1"/>
    <mergeCell ref="AEV1:AEY1"/>
    <mergeCell ref="AEZ1:AFC1"/>
    <mergeCell ref="AFD1:AFG1"/>
    <mergeCell ref="ADL1:ADO1"/>
    <mergeCell ref="ADP1:ADS1"/>
    <mergeCell ref="ADT1:ADW1"/>
    <mergeCell ref="ADX1:AEA1"/>
    <mergeCell ref="AEB1:AEE1"/>
    <mergeCell ref="AEF1:AEI1"/>
    <mergeCell ref="ACN1:ACQ1"/>
    <mergeCell ref="ACR1:ACU1"/>
    <mergeCell ref="ACV1:ACY1"/>
    <mergeCell ref="ACZ1:ADC1"/>
    <mergeCell ref="ADD1:ADG1"/>
    <mergeCell ref="ADH1:ADK1"/>
    <mergeCell ref="ABP1:ABS1"/>
    <mergeCell ref="ABT1:ABW1"/>
    <mergeCell ref="ABX1:ACA1"/>
    <mergeCell ref="ACB1:ACE1"/>
    <mergeCell ref="ACF1:ACI1"/>
    <mergeCell ref="ACJ1:ACM1"/>
    <mergeCell ref="AAR1:AAU1"/>
    <mergeCell ref="AAV1:AAY1"/>
    <mergeCell ref="AAZ1:ABC1"/>
    <mergeCell ref="ABD1:ABG1"/>
    <mergeCell ref="ABH1:ABK1"/>
    <mergeCell ref="ABL1:ABO1"/>
    <mergeCell ref="ZT1:ZW1"/>
    <mergeCell ref="ZX1:AAA1"/>
    <mergeCell ref="AAB1:AAE1"/>
    <mergeCell ref="AAF1:AAI1"/>
    <mergeCell ref="AAJ1:AAM1"/>
    <mergeCell ref="AAN1:AAQ1"/>
    <mergeCell ref="YV1:YY1"/>
    <mergeCell ref="YZ1:ZC1"/>
    <mergeCell ref="ZD1:ZG1"/>
    <mergeCell ref="ZH1:ZK1"/>
    <mergeCell ref="ZL1:ZO1"/>
    <mergeCell ref="ZP1:ZS1"/>
    <mergeCell ref="XX1:YA1"/>
    <mergeCell ref="YB1:YE1"/>
    <mergeCell ref="YF1:YI1"/>
    <mergeCell ref="YJ1:YM1"/>
    <mergeCell ref="YN1:YQ1"/>
    <mergeCell ref="YR1:YU1"/>
    <mergeCell ref="WZ1:XC1"/>
    <mergeCell ref="XD1:XG1"/>
    <mergeCell ref="XH1:XK1"/>
    <mergeCell ref="XL1:XO1"/>
    <mergeCell ref="XP1:XS1"/>
    <mergeCell ref="XT1:XW1"/>
    <mergeCell ref="WB1:WE1"/>
    <mergeCell ref="WF1:WI1"/>
    <mergeCell ref="WJ1:WM1"/>
    <mergeCell ref="WN1:WQ1"/>
    <mergeCell ref="WR1:WU1"/>
    <mergeCell ref="WV1:WY1"/>
    <mergeCell ref="VD1:VG1"/>
    <mergeCell ref="VH1:VK1"/>
    <mergeCell ref="VL1:VO1"/>
    <mergeCell ref="VP1:VS1"/>
    <mergeCell ref="VT1:VW1"/>
    <mergeCell ref="VX1:WA1"/>
    <mergeCell ref="UF1:UI1"/>
    <mergeCell ref="UJ1:UM1"/>
    <mergeCell ref="UN1:UQ1"/>
    <mergeCell ref="UR1:UU1"/>
    <mergeCell ref="UV1:UY1"/>
    <mergeCell ref="UZ1:VC1"/>
    <mergeCell ref="TH1:TK1"/>
    <mergeCell ref="TL1:TO1"/>
    <mergeCell ref="TP1:TS1"/>
    <mergeCell ref="TT1:TW1"/>
    <mergeCell ref="TX1:UA1"/>
    <mergeCell ref="UB1:UE1"/>
    <mergeCell ref="SJ1:SM1"/>
    <mergeCell ref="SN1:SQ1"/>
    <mergeCell ref="SR1:SU1"/>
    <mergeCell ref="SV1:SY1"/>
    <mergeCell ref="SZ1:TC1"/>
    <mergeCell ref="TD1:TG1"/>
    <mergeCell ref="RL1:RO1"/>
    <mergeCell ref="RP1:RS1"/>
    <mergeCell ref="RT1:RW1"/>
    <mergeCell ref="RX1:SA1"/>
    <mergeCell ref="SB1:SE1"/>
    <mergeCell ref="SF1:SI1"/>
    <mergeCell ref="QN1:QQ1"/>
    <mergeCell ref="QR1:QU1"/>
    <mergeCell ref="QV1:QY1"/>
    <mergeCell ref="QZ1:RC1"/>
    <mergeCell ref="RD1:RG1"/>
    <mergeCell ref="RH1:RK1"/>
    <mergeCell ref="PP1:PS1"/>
    <mergeCell ref="PT1:PW1"/>
    <mergeCell ref="PX1:QA1"/>
    <mergeCell ref="QB1:QE1"/>
    <mergeCell ref="QF1:QI1"/>
    <mergeCell ref="QJ1:QM1"/>
    <mergeCell ref="OR1:OU1"/>
    <mergeCell ref="OV1:OY1"/>
    <mergeCell ref="OZ1:PC1"/>
    <mergeCell ref="PD1:PG1"/>
    <mergeCell ref="PH1:PK1"/>
    <mergeCell ref="PL1:PO1"/>
    <mergeCell ref="NT1:NW1"/>
    <mergeCell ref="NX1:OA1"/>
    <mergeCell ref="OB1:OE1"/>
    <mergeCell ref="OF1:OI1"/>
    <mergeCell ref="OJ1:OM1"/>
    <mergeCell ref="ON1:OQ1"/>
    <mergeCell ref="MV1:MY1"/>
    <mergeCell ref="MZ1:NC1"/>
    <mergeCell ref="ND1:NG1"/>
    <mergeCell ref="NH1:NK1"/>
    <mergeCell ref="NL1:NO1"/>
    <mergeCell ref="NP1:NS1"/>
    <mergeCell ref="LX1:MA1"/>
    <mergeCell ref="MB1:ME1"/>
    <mergeCell ref="MF1:MI1"/>
    <mergeCell ref="MJ1:MM1"/>
    <mergeCell ref="MN1:MQ1"/>
    <mergeCell ref="MR1:MU1"/>
    <mergeCell ref="KZ1:LC1"/>
    <mergeCell ref="LD1:LG1"/>
    <mergeCell ref="LH1:LK1"/>
    <mergeCell ref="LL1:LO1"/>
    <mergeCell ref="LP1:LS1"/>
    <mergeCell ref="LT1:LW1"/>
    <mergeCell ref="KB1:KE1"/>
    <mergeCell ref="KF1:KI1"/>
    <mergeCell ref="KJ1:KM1"/>
    <mergeCell ref="KN1:KQ1"/>
    <mergeCell ref="KR1:KU1"/>
    <mergeCell ref="KV1:KY1"/>
    <mergeCell ref="JD1:JG1"/>
    <mergeCell ref="JH1:JK1"/>
    <mergeCell ref="JL1:JO1"/>
    <mergeCell ref="JP1:JS1"/>
    <mergeCell ref="JT1:JW1"/>
    <mergeCell ref="JX1:KA1"/>
    <mergeCell ref="IF1:II1"/>
    <mergeCell ref="IJ1:IM1"/>
    <mergeCell ref="IN1:IQ1"/>
    <mergeCell ref="IR1:IU1"/>
    <mergeCell ref="IV1:IY1"/>
    <mergeCell ref="IZ1:JC1"/>
    <mergeCell ref="HH1:HK1"/>
    <mergeCell ref="HL1:HO1"/>
    <mergeCell ref="HP1:HS1"/>
    <mergeCell ref="HT1:HW1"/>
    <mergeCell ref="HX1:IA1"/>
    <mergeCell ref="IB1:IE1"/>
    <mergeCell ref="GJ1:GM1"/>
    <mergeCell ref="GN1:GQ1"/>
    <mergeCell ref="GR1:GU1"/>
    <mergeCell ref="GV1:GY1"/>
    <mergeCell ref="GZ1:HC1"/>
    <mergeCell ref="HD1:HG1"/>
    <mergeCell ref="FL1:FO1"/>
    <mergeCell ref="FP1:FS1"/>
    <mergeCell ref="FT1:FW1"/>
    <mergeCell ref="FX1:GA1"/>
    <mergeCell ref="GB1:GE1"/>
    <mergeCell ref="GF1:GI1"/>
    <mergeCell ref="EN1:EQ1"/>
    <mergeCell ref="ER1:EU1"/>
    <mergeCell ref="EV1:EY1"/>
    <mergeCell ref="EZ1:FC1"/>
    <mergeCell ref="FD1:FG1"/>
    <mergeCell ref="FH1:FK1"/>
    <mergeCell ref="DP1:DS1"/>
    <mergeCell ref="DT1:DW1"/>
    <mergeCell ref="DX1:EA1"/>
    <mergeCell ref="EB1:EE1"/>
    <mergeCell ref="EF1:EI1"/>
    <mergeCell ref="EJ1:EM1"/>
    <mergeCell ref="CR1:CU1"/>
    <mergeCell ref="CV1:CY1"/>
    <mergeCell ref="CZ1:DC1"/>
    <mergeCell ref="DD1:DG1"/>
    <mergeCell ref="DH1:DK1"/>
    <mergeCell ref="DL1:DO1"/>
    <mergeCell ref="BT1:BW1"/>
    <mergeCell ref="BX1:CA1"/>
    <mergeCell ref="CB1:CE1"/>
    <mergeCell ref="CF1:CI1"/>
    <mergeCell ref="CJ1:CM1"/>
    <mergeCell ref="CN1:CQ1"/>
    <mergeCell ref="AV1:AY1"/>
    <mergeCell ref="AZ1:BC1"/>
    <mergeCell ref="BD1:BG1"/>
    <mergeCell ref="BH1:BK1"/>
    <mergeCell ref="BL1:BO1"/>
    <mergeCell ref="BP1:BS1"/>
    <mergeCell ref="X1:AA1"/>
    <mergeCell ref="AB1:AE1"/>
    <mergeCell ref="AF1:AI1"/>
    <mergeCell ref="AJ1:AM1"/>
    <mergeCell ref="AN1:AQ1"/>
    <mergeCell ref="AR1:AU1"/>
    <mergeCell ref="E1:G1"/>
    <mergeCell ref="H1:K1"/>
    <mergeCell ref="L1:O1"/>
    <mergeCell ref="P1:S1"/>
    <mergeCell ref="T1:W1"/>
  </mergeCells>
  <printOptions horizontalCentered="1"/>
  <pageMargins left="0.39370078740157483" right="0.39370078740157483" top="0.98425196850393704" bottom="1.7716535433070868" header="0" footer="0"/>
  <pageSetup scale="67" orientation="portrait" r:id="rId1"/>
  <headerFooter alignWithMargins="0"/>
  <customProperties>
    <customPr name="_pios_i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CC7D4-37E6-4F8B-BE1B-24DD97BC696D}">
  <sheetPr>
    <tabColor theme="4" tint="-0.249977111117893"/>
  </sheetPr>
  <dimension ref="A1:H8"/>
  <sheetViews>
    <sheetView showGridLines="0" zoomScaleNormal="100" workbookViewId="0"/>
  </sheetViews>
  <sheetFormatPr baseColWidth="10" defaultColWidth="0" defaultRowHeight="12.75" zeroHeight="1" x14ac:dyDescent="0.2"/>
  <cols>
    <col min="1" max="1" width="24.28515625" style="21" customWidth="1"/>
    <col min="2" max="3" width="20" style="21" customWidth="1"/>
    <col min="4" max="6" width="11.42578125" style="21" hidden="1" customWidth="1"/>
    <col min="7" max="8" width="0" style="21" hidden="1" customWidth="1"/>
    <col min="9" max="16384" width="11.42578125" style="21" hidden="1"/>
  </cols>
  <sheetData>
    <row r="1" spans="1:3" ht="18.75" x14ac:dyDescent="0.3">
      <c r="A1" s="47" t="s">
        <v>181</v>
      </c>
    </row>
    <row r="2" spans="1:3" ht="18.75" x14ac:dyDescent="0.3">
      <c r="A2" s="47" t="s">
        <v>14</v>
      </c>
    </row>
    <row r="3" spans="1:3" ht="15.75" x14ac:dyDescent="0.2">
      <c r="A3" s="1074" t="s">
        <v>14</v>
      </c>
      <c r="B3" s="1074"/>
      <c r="C3" s="1074"/>
    </row>
    <row r="4" spans="1:3" ht="15.75" x14ac:dyDescent="0.2">
      <c r="A4" s="1075" t="s">
        <v>95</v>
      </c>
      <c r="B4" s="1075"/>
      <c r="C4" s="1075"/>
    </row>
    <row r="5" spans="1:3" s="22" customFormat="1" ht="31.5" x14ac:dyDescent="0.2">
      <c r="A5" s="84" t="s">
        <v>133</v>
      </c>
      <c r="B5" s="48" t="s">
        <v>157</v>
      </c>
      <c r="C5" s="48" t="s">
        <v>99</v>
      </c>
    </row>
    <row r="6" spans="1:3" ht="15.75" x14ac:dyDescent="0.2">
      <c r="A6" s="30" t="s">
        <v>134</v>
      </c>
      <c r="B6" s="49">
        <v>155500</v>
      </c>
      <c r="C6" s="49">
        <v>147700</v>
      </c>
    </row>
    <row r="7" spans="1:3" ht="15.75" x14ac:dyDescent="0.2">
      <c r="A7" s="27" t="s">
        <v>135</v>
      </c>
      <c r="B7" s="50">
        <v>1966830</v>
      </c>
      <c r="C7" s="50">
        <v>3597801</v>
      </c>
    </row>
    <row r="8" spans="1:3" ht="15.75" x14ac:dyDescent="0.2">
      <c r="A8" s="51" t="s">
        <v>108</v>
      </c>
      <c r="B8" s="52">
        <f>SUM(B6:B7)</f>
        <v>2122330</v>
      </c>
      <c r="C8" s="52">
        <f>SUM(C6:C7)</f>
        <v>3745501</v>
      </c>
    </row>
  </sheetData>
  <mergeCells count="2">
    <mergeCell ref="A3:C3"/>
    <mergeCell ref="A4:C4"/>
  </mergeCells>
  <pageMargins left="0.7" right="0.7" top="0.75" bottom="0.75" header="0.3" footer="0.3"/>
  <customProperties>
    <customPr name="_pios_id" r:id="rId1"/>
  </customPropertie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1D455-340D-4583-A39A-724557A0C29D}">
  <sheetPr>
    <tabColor theme="4" tint="-0.249977111117893"/>
  </sheetPr>
  <dimension ref="A1:F10"/>
  <sheetViews>
    <sheetView showGridLines="0" zoomScaleNormal="100" workbookViewId="0"/>
  </sheetViews>
  <sheetFormatPr baseColWidth="10" defaultColWidth="0" defaultRowHeight="12.75" zeroHeight="1" x14ac:dyDescent="0.2"/>
  <cols>
    <col min="1" max="1" width="41.140625" style="20" customWidth="1"/>
    <col min="2" max="3" width="18.42578125" style="20" customWidth="1"/>
    <col min="4" max="5" width="11.42578125" style="20" hidden="1" customWidth="1"/>
    <col min="6" max="6" width="0" style="20" hidden="1" customWidth="1"/>
    <col min="7" max="16384" width="11.42578125" style="20" hidden="1"/>
  </cols>
  <sheetData>
    <row r="1" spans="1:3" ht="18.75" x14ac:dyDescent="0.3">
      <c r="A1" s="19" t="s">
        <v>446</v>
      </c>
      <c r="B1" s="184"/>
      <c r="C1" s="184"/>
    </row>
    <row r="2" spans="1:3" ht="18.75" x14ac:dyDescent="0.3">
      <c r="A2" s="406" t="s">
        <v>447</v>
      </c>
      <c r="B2" s="184"/>
      <c r="C2" s="184"/>
    </row>
    <row r="3" spans="1:3" ht="15.75" x14ac:dyDescent="0.2">
      <c r="A3" s="1076" t="s">
        <v>12</v>
      </c>
      <c r="B3" s="1076"/>
      <c r="C3" s="1076"/>
    </row>
    <row r="4" spans="1:3" ht="15.75" x14ac:dyDescent="0.2">
      <c r="A4" s="1073" t="s">
        <v>95</v>
      </c>
      <c r="B4" s="1073"/>
      <c r="C4" s="1073"/>
    </row>
    <row r="5" spans="1:3" s="26" customFormat="1" ht="31.5" x14ac:dyDescent="0.2">
      <c r="A5" s="897" t="s">
        <v>133</v>
      </c>
      <c r="B5" s="48" t="s">
        <v>157</v>
      </c>
      <c r="C5" s="48" t="s">
        <v>99</v>
      </c>
    </row>
    <row r="6" spans="1:3" s="408" customFormat="1" ht="15.75" x14ac:dyDescent="0.2">
      <c r="A6" s="140" t="s">
        <v>448</v>
      </c>
      <c r="B6" s="407">
        <v>20731162104</v>
      </c>
      <c r="C6" s="407">
        <v>7358775328</v>
      </c>
    </row>
    <row r="7" spans="1:3" s="408" customFormat="1" ht="15.75" x14ac:dyDescent="0.2">
      <c r="A7" s="409" t="s">
        <v>449</v>
      </c>
      <c r="B7" s="410">
        <v>2931173316</v>
      </c>
      <c r="C7" s="410">
        <v>1485806280</v>
      </c>
    </row>
    <row r="8" spans="1:3" s="408" customFormat="1" ht="15.75" x14ac:dyDescent="0.2">
      <c r="A8" s="140" t="s">
        <v>450</v>
      </c>
      <c r="B8" s="407">
        <v>0</v>
      </c>
      <c r="C8" s="407">
        <v>13479641</v>
      </c>
    </row>
    <row r="9" spans="1:3" s="408" customFormat="1" ht="15.75" x14ac:dyDescent="0.2">
      <c r="A9" s="140" t="s">
        <v>452</v>
      </c>
      <c r="B9" s="407">
        <v>380238660</v>
      </c>
      <c r="C9" s="407">
        <v>22029480</v>
      </c>
    </row>
    <row r="10" spans="1:3" s="408" customFormat="1" ht="15.75" x14ac:dyDescent="0.2">
      <c r="A10" s="76" t="s">
        <v>96</v>
      </c>
      <c r="B10" s="411">
        <f>SUM(B6:B9)</f>
        <v>24042574080</v>
      </c>
      <c r="C10" s="411">
        <f>SUM(C6:C9)</f>
        <v>8880090729</v>
      </c>
    </row>
  </sheetData>
  <mergeCells count="2">
    <mergeCell ref="A3:C3"/>
    <mergeCell ref="A4:C4"/>
  </mergeCells>
  <pageMargins left="0.75" right="0.75" top="1" bottom="1" header="0" footer="0"/>
  <pageSetup orientation="portrait" r:id="rId1"/>
  <headerFooter alignWithMargins="0"/>
  <customProperties>
    <customPr name="_pios_id" r:id="rId2"/>
  </customProperties>
  <ignoredErrors>
    <ignoredError sqref="B10:C10" unlockedFormula="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B1226-F043-4067-B44A-C202AE570DF6}">
  <sheetPr>
    <tabColor theme="4" tint="-0.249977111117893"/>
  </sheetPr>
  <dimension ref="A1:I14"/>
  <sheetViews>
    <sheetView showGridLines="0" zoomScaleNormal="100" workbookViewId="0"/>
  </sheetViews>
  <sheetFormatPr baseColWidth="10" defaultColWidth="0" defaultRowHeight="12.75" zeroHeight="1" x14ac:dyDescent="0.2"/>
  <cols>
    <col min="1" max="1" width="15.7109375" style="166" customWidth="1"/>
    <col min="2" max="2" width="17.7109375" style="166" customWidth="1"/>
    <col min="3" max="3" width="15.7109375" style="166" customWidth="1"/>
    <col min="4" max="4" width="18.5703125" style="166" customWidth="1"/>
    <col min="5" max="5" width="15.7109375" style="166" customWidth="1"/>
    <col min="6" max="6" width="17.85546875" style="166" customWidth="1"/>
    <col min="7" max="7" width="17.42578125" style="166" customWidth="1"/>
    <col min="8" max="8" width="16.42578125" style="412" customWidth="1"/>
    <col min="9" max="9" width="0" style="166" hidden="1" customWidth="1"/>
    <col min="10" max="16384" width="11.42578125" style="166" hidden="1"/>
  </cols>
  <sheetData>
    <row r="1" spans="1:9" ht="18.75" x14ac:dyDescent="0.3">
      <c r="A1" s="299" t="s">
        <v>446</v>
      </c>
      <c r="B1" s="336"/>
      <c r="C1" s="336"/>
    </row>
    <row r="2" spans="1:9" ht="20.25" customHeight="1" x14ac:dyDescent="0.3">
      <c r="A2" s="299" t="s">
        <v>453</v>
      </c>
      <c r="B2" s="413"/>
      <c r="C2" s="413"/>
      <c r="D2" s="413"/>
      <c r="E2" s="413"/>
    </row>
    <row r="3" spans="1:9" ht="15.75" x14ac:dyDescent="0.2">
      <c r="A3" s="1076" t="s">
        <v>453</v>
      </c>
      <c r="B3" s="1076"/>
      <c r="C3" s="1076"/>
      <c r="D3" s="1076"/>
      <c r="E3" s="1076"/>
      <c r="F3" s="1076"/>
      <c r="G3" s="1076"/>
      <c r="H3" s="1076"/>
    </row>
    <row r="4" spans="1:9" ht="15.75" x14ac:dyDescent="0.2">
      <c r="A4" s="1073" t="s">
        <v>95</v>
      </c>
      <c r="B4" s="1073"/>
      <c r="C4" s="1073"/>
      <c r="D4" s="1073"/>
      <c r="E4" s="1073"/>
      <c r="F4" s="1073"/>
      <c r="G4" s="1073"/>
      <c r="H4" s="1073"/>
    </row>
    <row r="5" spans="1:9" ht="47.25" x14ac:dyDescent="0.2">
      <c r="A5" s="48" t="s">
        <v>454</v>
      </c>
      <c r="B5" s="48" t="s">
        <v>455</v>
      </c>
      <c r="C5" s="48" t="s">
        <v>456</v>
      </c>
      <c r="D5" s="48" t="s">
        <v>457</v>
      </c>
      <c r="E5" s="48" t="s">
        <v>458</v>
      </c>
      <c r="F5" s="48" t="s">
        <v>459</v>
      </c>
      <c r="G5" s="48" t="s">
        <v>460</v>
      </c>
      <c r="H5" s="48" t="s">
        <v>461</v>
      </c>
    </row>
    <row r="6" spans="1:9" ht="15.75" x14ac:dyDescent="0.25">
      <c r="A6" s="414">
        <v>3</v>
      </c>
      <c r="B6" s="415">
        <v>1</v>
      </c>
      <c r="C6" s="416">
        <v>9.5000000000000001E-2</v>
      </c>
      <c r="D6" s="415">
        <v>12359139441</v>
      </c>
      <c r="E6" s="417">
        <v>5</v>
      </c>
      <c r="F6" s="417">
        <v>1</v>
      </c>
      <c r="G6" s="418">
        <v>0.13</v>
      </c>
      <c r="H6" s="419">
        <v>6852500062</v>
      </c>
    </row>
    <row r="7" spans="1:9" ht="15.75" x14ac:dyDescent="0.25">
      <c r="A7" s="420">
        <v>3</v>
      </c>
      <c r="B7" s="415">
        <v>1</v>
      </c>
      <c r="C7" s="416">
        <v>0.105</v>
      </c>
      <c r="D7" s="415">
        <v>300164100</v>
      </c>
      <c r="E7" s="421">
        <v>5</v>
      </c>
      <c r="F7" s="421">
        <v>1</v>
      </c>
      <c r="G7" s="418">
        <v>0.14000000000000001</v>
      </c>
      <c r="H7" s="422">
        <v>3004311</v>
      </c>
      <c r="I7" s="423"/>
    </row>
    <row r="8" spans="1:9" ht="15.75" x14ac:dyDescent="0.25">
      <c r="A8" s="420">
        <v>7</v>
      </c>
      <c r="B8" s="415">
        <v>1</v>
      </c>
      <c r="C8" s="416">
        <v>9.5000000000000001E-2</v>
      </c>
      <c r="D8" s="415">
        <v>3384044847</v>
      </c>
      <c r="E8" s="421">
        <v>5</v>
      </c>
      <c r="F8" s="421">
        <v>1</v>
      </c>
      <c r="G8" s="418">
        <v>0.15</v>
      </c>
      <c r="H8" s="422">
        <v>460000000</v>
      </c>
      <c r="I8" s="423"/>
    </row>
    <row r="9" spans="1:9" ht="15.75" x14ac:dyDescent="0.25">
      <c r="A9" s="420">
        <v>7</v>
      </c>
      <c r="B9" s="415">
        <v>2</v>
      </c>
      <c r="C9" s="416">
        <v>9.5000000000000001E-2</v>
      </c>
      <c r="D9" s="415">
        <v>5255529756</v>
      </c>
      <c r="E9" s="421">
        <v>180</v>
      </c>
      <c r="F9" s="421">
        <v>43</v>
      </c>
      <c r="G9" s="418">
        <v>0.13170000000000001</v>
      </c>
      <c r="H9" s="422">
        <v>638995130</v>
      </c>
      <c r="I9" s="423"/>
    </row>
    <row r="10" spans="1:9" ht="15.75" x14ac:dyDescent="0.25">
      <c r="A10" s="414">
        <v>8</v>
      </c>
      <c r="B10" s="415">
        <v>6</v>
      </c>
      <c r="C10" s="416">
        <v>9.5000000000000001E-2</v>
      </c>
      <c r="D10" s="415">
        <v>2520251943</v>
      </c>
      <c r="E10" s="421">
        <v>180</v>
      </c>
      <c r="F10" s="421">
        <v>50</v>
      </c>
      <c r="G10" s="418">
        <v>0.13159999999999999</v>
      </c>
      <c r="H10" s="422">
        <v>407556526</v>
      </c>
      <c r="I10" s="423"/>
    </row>
    <row r="11" spans="1:9" ht="15.75" x14ac:dyDescent="0.25">
      <c r="A11" s="420">
        <v>9</v>
      </c>
      <c r="B11" s="415">
        <v>1</v>
      </c>
      <c r="C11" s="416">
        <v>9.5000000000000001E-2</v>
      </c>
      <c r="D11" s="415">
        <v>223443993.00000003</v>
      </c>
      <c r="E11" s="421">
        <v>180</v>
      </c>
      <c r="F11" s="421">
        <v>57</v>
      </c>
      <c r="G11" s="418">
        <v>0.13150000000000001</v>
      </c>
      <c r="H11" s="422">
        <v>104251100</v>
      </c>
      <c r="I11" s="423"/>
    </row>
    <row r="12" spans="1:9" ht="15.75" x14ac:dyDescent="0.25">
      <c r="A12" s="419">
        <v>0</v>
      </c>
      <c r="B12" s="419">
        <v>0</v>
      </c>
      <c r="C12" s="419">
        <v>0</v>
      </c>
      <c r="D12" s="419">
        <v>0</v>
      </c>
      <c r="E12" s="421">
        <v>180</v>
      </c>
      <c r="F12" s="421">
        <v>64</v>
      </c>
      <c r="G12" s="418">
        <v>0.13139999999999999</v>
      </c>
      <c r="H12" s="422">
        <v>104001500</v>
      </c>
      <c r="I12" s="424"/>
    </row>
    <row r="13" spans="1:9" ht="15.75" x14ac:dyDescent="0.25">
      <c r="A13" s="419">
        <v>0</v>
      </c>
      <c r="B13" s="419">
        <v>0</v>
      </c>
      <c r="C13" s="419">
        <v>0</v>
      </c>
      <c r="D13" s="419">
        <v>0</v>
      </c>
      <c r="E13" s="421">
        <v>180</v>
      </c>
      <c r="F13" s="421">
        <v>85</v>
      </c>
      <c r="G13" s="418">
        <v>0.13120000000000001</v>
      </c>
      <c r="H13" s="422">
        <v>309782100</v>
      </c>
      <c r="I13" s="425"/>
    </row>
    <row r="14" spans="1:9" ht="15.75" x14ac:dyDescent="0.2">
      <c r="A14" s="1085" t="s">
        <v>96</v>
      </c>
      <c r="B14" s="1085"/>
      <c r="C14" s="1085"/>
      <c r="D14" s="411">
        <f>SUM(D6:D13)</f>
        <v>24042574080</v>
      </c>
      <c r="E14" s="426" t="s">
        <v>96</v>
      </c>
      <c r="F14" s="411"/>
      <c r="G14" s="411"/>
      <c r="H14" s="427">
        <f>SUM(H6:H13)</f>
        <v>8880090729</v>
      </c>
    </row>
  </sheetData>
  <mergeCells count="3">
    <mergeCell ref="A3:H3"/>
    <mergeCell ref="A4:H4"/>
    <mergeCell ref="A14:C14"/>
  </mergeCells>
  <pageMargins left="0.70866141732283472" right="0.70866141732283472" top="0.74803149606299213" bottom="0.74803149606299213" header="0.31496062992125984" footer="0.31496062992125984"/>
  <pageSetup orientation="portrait" horizontalDpi="90" verticalDpi="90" r:id="rId1"/>
  <customProperties>
    <customPr name="_pios_id" r:id="rId2"/>
  </customProperties>
  <ignoredErrors>
    <ignoredError sqref="D14 H14" unlockedFormula="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63CBC-C2C2-4512-9AF1-6EADF0037328}">
  <sheetPr>
    <tabColor theme="4" tint="-0.249977111117893"/>
  </sheetPr>
  <dimension ref="A1:H33"/>
  <sheetViews>
    <sheetView showGridLines="0" zoomScaleNormal="100" workbookViewId="0"/>
  </sheetViews>
  <sheetFormatPr baseColWidth="10" defaultColWidth="0" defaultRowHeight="15.75" zeroHeight="1" x14ac:dyDescent="0.25"/>
  <cols>
    <col min="1" max="1" width="39.42578125" style="23" customWidth="1"/>
    <col min="2" max="2" width="18.42578125" style="23" customWidth="1"/>
    <col min="3" max="3" width="18.140625" style="23" customWidth="1"/>
    <col min="4" max="4" width="24.85546875" style="23" customWidth="1"/>
    <col min="5" max="5" width="14.85546875" style="23" customWidth="1"/>
    <col min="6" max="6" width="15.28515625" style="23" customWidth="1"/>
    <col min="7" max="7" width="18.140625" style="23" customWidth="1"/>
    <col min="8" max="8" width="0" style="23" hidden="1" customWidth="1"/>
    <col min="9" max="16384" width="11.42578125" style="23" hidden="1"/>
  </cols>
  <sheetData>
    <row r="1" spans="1:7" s="166" customFormat="1" ht="18.75" x14ac:dyDescent="0.3">
      <c r="A1" s="299" t="s">
        <v>446</v>
      </c>
      <c r="B1" s="336"/>
      <c r="C1" s="336"/>
    </row>
    <row r="2" spans="1:7" s="166" customFormat="1" ht="20.25" customHeight="1" x14ac:dyDescent="0.3">
      <c r="A2" s="299" t="s">
        <v>900</v>
      </c>
      <c r="B2" s="413"/>
      <c r="C2" s="413"/>
      <c r="D2" s="413"/>
      <c r="E2" s="413"/>
    </row>
    <row r="3" spans="1:7" s="166" customFormat="1" ht="54" customHeight="1" x14ac:dyDescent="0.2">
      <c r="A3" s="1086" t="s">
        <v>965</v>
      </c>
      <c r="B3" s="1086"/>
      <c r="C3" s="1086"/>
      <c r="D3" s="1086"/>
      <c r="E3" s="1086"/>
      <c r="F3" s="1086"/>
      <c r="G3" s="1086"/>
    </row>
    <row r="4" spans="1:7" s="166" customFormat="1" ht="20.25" customHeight="1" x14ac:dyDescent="0.2">
      <c r="A4" s="1086" t="s">
        <v>892</v>
      </c>
      <c r="B4" s="1086"/>
      <c r="C4" s="1086"/>
      <c r="D4" s="1086"/>
      <c r="E4" s="1086"/>
      <c r="F4" s="1086"/>
      <c r="G4" s="1086"/>
    </row>
    <row r="5" spans="1:7" s="166" customFormat="1" ht="20.25" customHeight="1" x14ac:dyDescent="0.2">
      <c r="A5" s="1086" t="s">
        <v>893</v>
      </c>
      <c r="B5" s="1086"/>
      <c r="C5" s="1086"/>
      <c r="D5" s="1086"/>
      <c r="E5" s="1086"/>
      <c r="F5" s="1086"/>
      <c r="G5" s="1086"/>
    </row>
    <row r="6" spans="1:7" s="166" customFormat="1" ht="39" customHeight="1" x14ac:dyDescent="0.2">
      <c r="A6" s="1087" t="s">
        <v>966</v>
      </c>
      <c r="B6" s="1087" t="s">
        <v>884</v>
      </c>
      <c r="C6" s="1087"/>
      <c r="D6" s="1087"/>
      <c r="E6" s="1087"/>
      <c r="F6" s="1087"/>
      <c r="G6" s="1087"/>
    </row>
    <row r="7" spans="1:7" s="166" customFormat="1" ht="20.25" customHeight="1" x14ac:dyDescent="0.2">
      <c r="A7" s="1086" t="s">
        <v>895</v>
      </c>
      <c r="B7" s="1086"/>
      <c r="C7" s="1086"/>
      <c r="D7" s="1086"/>
      <c r="E7" s="1086"/>
      <c r="F7" s="1086"/>
      <c r="G7" s="1086"/>
    </row>
    <row r="8" spans="1:7" s="166" customFormat="1" ht="20.25" customHeight="1" x14ac:dyDescent="0.2">
      <c r="A8" s="1086" t="s">
        <v>894</v>
      </c>
      <c r="B8" s="1086"/>
      <c r="C8" s="1086"/>
      <c r="D8" s="1086"/>
      <c r="E8" s="1086"/>
      <c r="F8" s="1086"/>
      <c r="G8" s="1086"/>
    </row>
    <row r="9" spans="1:7" s="872" customFormat="1" ht="31.5" customHeight="1" x14ac:dyDescent="0.25">
      <c r="A9" s="1088" t="s">
        <v>885</v>
      </c>
      <c r="B9" s="1088" t="s">
        <v>859</v>
      </c>
      <c r="C9" s="1088"/>
      <c r="D9" s="1088" t="s">
        <v>860</v>
      </c>
      <c r="E9" s="1088"/>
      <c r="F9" s="1088" t="s">
        <v>861</v>
      </c>
      <c r="G9" s="1088"/>
    </row>
    <row r="10" spans="1:7" s="872" customFormat="1" ht="49.5" x14ac:dyDescent="0.25">
      <c r="A10" s="1088"/>
      <c r="B10" s="873" t="s">
        <v>886</v>
      </c>
      <c r="C10" s="873" t="s">
        <v>888</v>
      </c>
      <c r="D10" s="874" t="s">
        <v>887</v>
      </c>
      <c r="E10" s="874" t="s">
        <v>889</v>
      </c>
      <c r="F10" s="874" t="s">
        <v>890</v>
      </c>
      <c r="G10" s="874" t="s">
        <v>891</v>
      </c>
    </row>
    <row r="11" spans="1:7" x14ac:dyDescent="0.25">
      <c r="A11" s="875" t="s">
        <v>862</v>
      </c>
      <c r="B11" s="876" t="s">
        <v>863</v>
      </c>
      <c r="C11" s="876" t="s">
        <v>863</v>
      </c>
      <c r="D11" s="876" t="s">
        <v>863</v>
      </c>
      <c r="E11" s="876" t="s">
        <v>863</v>
      </c>
      <c r="F11" s="876" t="s">
        <v>863</v>
      </c>
      <c r="G11" s="877" t="s">
        <v>863</v>
      </c>
    </row>
    <row r="12" spans="1:7" x14ac:dyDescent="0.25">
      <c r="A12" s="878" t="s">
        <v>864</v>
      </c>
      <c r="B12" s="879" t="s">
        <v>863</v>
      </c>
      <c r="C12" s="879" t="s">
        <v>863</v>
      </c>
      <c r="D12" s="879" t="s">
        <v>863</v>
      </c>
      <c r="E12" s="879" t="s">
        <v>863</v>
      </c>
      <c r="F12" s="879" t="s">
        <v>863</v>
      </c>
      <c r="G12" s="880" t="s">
        <v>863</v>
      </c>
    </row>
    <row r="13" spans="1:7" x14ac:dyDescent="0.25">
      <c r="A13" s="878" t="s">
        <v>865</v>
      </c>
      <c r="B13" s="879" t="s">
        <v>863</v>
      </c>
      <c r="C13" s="879" t="s">
        <v>863</v>
      </c>
      <c r="D13" s="879" t="s">
        <v>863</v>
      </c>
      <c r="E13" s="879" t="s">
        <v>863</v>
      </c>
      <c r="F13" s="879" t="s">
        <v>863</v>
      </c>
      <c r="G13" s="880" t="s">
        <v>863</v>
      </c>
    </row>
    <row r="14" spans="1:7" x14ac:dyDescent="0.25">
      <c r="A14" s="878" t="s">
        <v>866</v>
      </c>
      <c r="B14" s="879" t="s">
        <v>863</v>
      </c>
      <c r="C14" s="879" t="s">
        <v>863</v>
      </c>
      <c r="D14" s="879" t="s">
        <v>863</v>
      </c>
      <c r="E14" s="879" t="s">
        <v>863</v>
      </c>
      <c r="F14" s="879" t="s">
        <v>863</v>
      </c>
      <c r="G14" s="880" t="s">
        <v>863</v>
      </c>
    </row>
    <row r="15" spans="1:7" x14ac:dyDescent="0.25">
      <c r="A15" s="878" t="s">
        <v>867</v>
      </c>
      <c r="B15" s="879" t="s">
        <v>863</v>
      </c>
      <c r="C15" s="879" t="s">
        <v>863</v>
      </c>
      <c r="D15" s="879" t="s">
        <v>863</v>
      </c>
      <c r="E15" s="879" t="s">
        <v>863</v>
      </c>
      <c r="F15" s="879" t="s">
        <v>863</v>
      </c>
      <c r="G15" s="881"/>
    </row>
    <row r="16" spans="1:7" x14ac:dyDescent="0.25">
      <c r="A16" s="878" t="s">
        <v>451</v>
      </c>
      <c r="B16" s="879" t="s">
        <v>863</v>
      </c>
      <c r="C16" s="879" t="s">
        <v>863</v>
      </c>
      <c r="D16" s="879" t="s">
        <v>863</v>
      </c>
      <c r="E16" s="879" t="s">
        <v>863</v>
      </c>
      <c r="F16" s="879" t="s">
        <v>863</v>
      </c>
      <c r="G16" s="881"/>
    </row>
    <row r="17" spans="1:7" ht="31.5" x14ac:dyDescent="0.25">
      <c r="A17" s="878" t="s">
        <v>868</v>
      </c>
      <c r="B17" s="879" t="s">
        <v>863</v>
      </c>
      <c r="C17" s="879" t="s">
        <v>863</v>
      </c>
      <c r="D17" s="879" t="s">
        <v>863</v>
      </c>
      <c r="E17" s="879" t="s">
        <v>863</v>
      </c>
      <c r="F17" s="879" t="s">
        <v>863</v>
      </c>
      <c r="G17" s="881"/>
    </row>
    <row r="18" spans="1:7" ht="31.5" x14ac:dyDescent="0.25">
      <c r="A18" s="878" t="s">
        <v>869</v>
      </c>
      <c r="B18" s="879" t="s">
        <v>863</v>
      </c>
      <c r="C18" s="879" t="s">
        <v>863</v>
      </c>
      <c r="D18" s="879" t="s">
        <v>863</v>
      </c>
      <c r="E18" s="879" t="s">
        <v>863</v>
      </c>
      <c r="F18" s="879" t="s">
        <v>863</v>
      </c>
      <c r="G18" s="881"/>
    </row>
    <row r="19" spans="1:7" x14ac:dyDescent="0.25">
      <c r="A19" s="878" t="s">
        <v>870</v>
      </c>
      <c r="B19" s="879" t="s">
        <v>863</v>
      </c>
      <c r="C19" s="879" t="s">
        <v>863</v>
      </c>
      <c r="D19" s="879" t="s">
        <v>863</v>
      </c>
      <c r="E19" s="879" t="s">
        <v>863</v>
      </c>
      <c r="F19" s="879" t="s">
        <v>863</v>
      </c>
      <c r="G19" s="881"/>
    </row>
    <row r="20" spans="1:7" x14ac:dyDescent="0.25">
      <c r="A20" s="878" t="s">
        <v>871</v>
      </c>
      <c r="B20" s="879" t="s">
        <v>863</v>
      </c>
      <c r="C20" s="879" t="s">
        <v>863</v>
      </c>
      <c r="D20" s="879" t="s">
        <v>863</v>
      </c>
      <c r="E20" s="879" t="s">
        <v>863</v>
      </c>
      <c r="F20" s="879" t="s">
        <v>863</v>
      </c>
      <c r="G20" s="881"/>
    </row>
    <row r="21" spans="1:7" x14ac:dyDescent="0.25">
      <c r="A21" s="878" t="s">
        <v>872</v>
      </c>
      <c r="B21" s="879"/>
      <c r="C21" s="879" t="s">
        <v>863</v>
      </c>
      <c r="D21" s="879" t="s">
        <v>863</v>
      </c>
      <c r="E21" s="879" t="s">
        <v>863</v>
      </c>
      <c r="F21" s="879" t="s">
        <v>863</v>
      </c>
      <c r="G21" s="881"/>
    </row>
    <row r="22" spans="1:7" ht="31.5" x14ac:dyDescent="0.25">
      <c r="A22" s="878" t="s">
        <v>873</v>
      </c>
      <c r="B22" s="879" t="s">
        <v>863</v>
      </c>
      <c r="C22" s="879" t="s">
        <v>863</v>
      </c>
      <c r="D22" s="879" t="s">
        <v>863</v>
      </c>
      <c r="E22" s="879" t="s">
        <v>863</v>
      </c>
      <c r="F22" s="879" t="s">
        <v>863</v>
      </c>
      <c r="G22" s="881"/>
    </row>
    <row r="23" spans="1:7" ht="31.5" x14ac:dyDescent="0.25">
      <c r="A23" s="878" t="s">
        <v>874</v>
      </c>
      <c r="B23" s="879" t="s">
        <v>863</v>
      </c>
      <c r="C23" s="879" t="s">
        <v>863</v>
      </c>
      <c r="D23" s="879" t="s">
        <v>863</v>
      </c>
      <c r="E23" s="879" t="s">
        <v>863</v>
      </c>
      <c r="F23" s="879" t="s">
        <v>863</v>
      </c>
      <c r="G23" s="881"/>
    </row>
    <row r="24" spans="1:7" ht="31.5" x14ac:dyDescent="0.25">
      <c r="A24" s="878" t="s">
        <v>875</v>
      </c>
      <c r="B24" s="879" t="s">
        <v>863</v>
      </c>
      <c r="C24" s="879" t="s">
        <v>863</v>
      </c>
      <c r="D24" s="879" t="s">
        <v>863</v>
      </c>
      <c r="E24" s="879" t="s">
        <v>863</v>
      </c>
      <c r="F24" s="879" t="s">
        <v>863</v>
      </c>
      <c r="G24" s="881"/>
    </row>
    <row r="25" spans="1:7" ht="31.5" x14ac:dyDescent="0.25">
      <c r="A25" s="878" t="s">
        <v>876</v>
      </c>
      <c r="B25" s="879" t="s">
        <v>863</v>
      </c>
      <c r="C25" s="879" t="s">
        <v>863</v>
      </c>
      <c r="D25" s="879" t="s">
        <v>863</v>
      </c>
      <c r="E25" s="879" t="s">
        <v>863</v>
      </c>
      <c r="F25" s="879" t="s">
        <v>863</v>
      </c>
      <c r="G25" s="881"/>
    </row>
    <row r="26" spans="1:7" x14ac:dyDescent="0.25">
      <c r="A26" s="878" t="s">
        <v>877</v>
      </c>
      <c r="B26" s="879" t="s">
        <v>863</v>
      </c>
      <c r="C26" s="879" t="s">
        <v>863</v>
      </c>
      <c r="D26" s="879" t="s">
        <v>863</v>
      </c>
      <c r="E26" s="879" t="s">
        <v>863</v>
      </c>
      <c r="F26" s="879" t="s">
        <v>863</v>
      </c>
      <c r="G26" s="881"/>
    </row>
    <row r="27" spans="1:7" ht="31.5" x14ac:dyDescent="0.25">
      <c r="A27" s="878" t="s">
        <v>878</v>
      </c>
      <c r="B27" s="879" t="s">
        <v>863</v>
      </c>
      <c r="C27" s="879" t="s">
        <v>863</v>
      </c>
      <c r="D27" s="879" t="s">
        <v>863</v>
      </c>
      <c r="E27" s="879" t="s">
        <v>863</v>
      </c>
      <c r="F27" s="879" t="s">
        <v>863</v>
      </c>
      <c r="G27" s="881"/>
    </row>
    <row r="28" spans="1:7" ht="31.5" x14ac:dyDescent="0.25">
      <c r="A28" s="878" t="s">
        <v>879</v>
      </c>
      <c r="B28" s="879" t="s">
        <v>863</v>
      </c>
      <c r="C28" s="879" t="s">
        <v>863</v>
      </c>
      <c r="D28" s="879" t="s">
        <v>863</v>
      </c>
      <c r="E28" s="879" t="s">
        <v>863</v>
      </c>
      <c r="F28" s="879" t="s">
        <v>863</v>
      </c>
      <c r="G28" s="881"/>
    </row>
    <row r="29" spans="1:7" ht="47.25" x14ac:dyDescent="0.25">
      <c r="A29" s="878" t="s">
        <v>880</v>
      </c>
      <c r="B29" s="882"/>
      <c r="C29" s="879" t="s">
        <v>863</v>
      </c>
      <c r="D29" s="879" t="s">
        <v>863</v>
      </c>
      <c r="E29" s="879" t="s">
        <v>863</v>
      </c>
      <c r="F29" s="879" t="s">
        <v>863</v>
      </c>
      <c r="G29" s="881"/>
    </row>
    <row r="30" spans="1:7" ht="47.25" x14ac:dyDescent="0.25">
      <c r="A30" s="878" t="s">
        <v>881</v>
      </c>
      <c r="B30" s="883"/>
      <c r="C30" s="879" t="s">
        <v>863</v>
      </c>
      <c r="D30" s="879" t="s">
        <v>863</v>
      </c>
      <c r="E30" s="879" t="s">
        <v>863</v>
      </c>
      <c r="F30" s="882"/>
      <c r="G30" s="881"/>
    </row>
    <row r="31" spans="1:7" ht="31.5" x14ac:dyDescent="0.25">
      <c r="A31" s="878" t="s">
        <v>882</v>
      </c>
      <c r="B31" s="883"/>
      <c r="C31" s="882"/>
      <c r="D31" s="879" t="s">
        <v>863</v>
      </c>
      <c r="E31" s="879" t="s">
        <v>863</v>
      </c>
      <c r="F31" s="879" t="s">
        <v>863</v>
      </c>
      <c r="G31" s="881"/>
    </row>
    <row r="32" spans="1:7" ht="31.5" x14ac:dyDescent="0.25">
      <c r="A32" s="884" t="s">
        <v>883</v>
      </c>
      <c r="B32" s="885"/>
      <c r="C32" s="886"/>
      <c r="D32" s="886" t="s">
        <v>863</v>
      </c>
      <c r="E32" s="886" t="s">
        <v>863</v>
      </c>
      <c r="F32" s="886" t="s">
        <v>863</v>
      </c>
      <c r="G32" s="887"/>
    </row>
    <row r="33" spans="1:7" hidden="1" x14ac:dyDescent="0.25">
      <c r="A33" s="888"/>
      <c r="B33" s="888"/>
      <c r="C33" s="888"/>
      <c r="D33" s="888"/>
      <c r="E33" s="888"/>
      <c r="F33" s="888"/>
      <c r="G33" s="888"/>
    </row>
  </sheetData>
  <mergeCells count="10">
    <mergeCell ref="B9:C9"/>
    <mergeCell ref="D9:E9"/>
    <mergeCell ref="F9:G9"/>
    <mergeCell ref="A9:A10"/>
    <mergeCell ref="A8:G8"/>
    <mergeCell ref="A3:G3"/>
    <mergeCell ref="A4:G4"/>
    <mergeCell ref="A5:G5"/>
    <mergeCell ref="A6:G6"/>
    <mergeCell ref="A7:G7"/>
  </mergeCells>
  <pageMargins left="0.7" right="0.7" top="0.75" bottom="0.75" header="0.3" footer="0.3"/>
  <customProperties>
    <customPr name="_pios_id" r:id="rId1"/>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CF300-347F-4B0B-A626-A54FC7B9D338}">
  <sheetPr>
    <tabColor theme="4" tint="-0.249977111117893"/>
  </sheetPr>
  <dimension ref="A1:C10"/>
  <sheetViews>
    <sheetView showGridLines="0" zoomScaleNormal="100" workbookViewId="0"/>
  </sheetViews>
  <sheetFormatPr baseColWidth="10" defaultColWidth="0" defaultRowHeight="12" customHeight="1" zeroHeight="1" x14ac:dyDescent="0.2"/>
  <cols>
    <col min="1" max="1" width="30.85546875" style="20" customWidth="1"/>
    <col min="2" max="2" width="17.7109375" style="20" customWidth="1"/>
    <col min="3" max="3" width="20.140625" style="20" customWidth="1"/>
    <col min="4" max="16384" width="11.42578125" style="20" hidden="1"/>
  </cols>
  <sheetData>
    <row r="1" spans="1:3" ht="17.25" customHeight="1" x14ac:dyDescent="0.3">
      <c r="A1" s="19" t="s">
        <v>462</v>
      </c>
    </row>
    <row r="2" spans="1:3" ht="15.75" customHeight="1" x14ac:dyDescent="0.3">
      <c r="A2" s="19" t="s">
        <v>463</v>
      </c>
      <c r="B2" s="19"/>
      <c r="C2" s="19"/>
    </row>
    <row r="3" spans="1:3" ht="37.5" customHeight="1" x14ac:dyDescent="0.2">
      <c r="A3" s="1089" t="s">
        <v>939</v>
      </c>
      <c r="B3" s="1089"/>
      <c r="C3" s="1089"/>
    </row>
    <row r="4" spans="1:3" ht="15.75" x14ac:dyDescent="0.2">
      <c r="A4" s="1076" t="s">
        <v>463</v>
      </c>
      <c r="B4" s="1076"/>
      <c r="C4" s="1076"/>
    </row>
    <row r="5" spans="1:3" ht="15.75" x14ac:dyDescent="0.2">
      <c r="A5" s="1073" t="s">
        <v>95</v>
      </c>
      <c r="B5" s="1073"/>
      <c r="C5" s="1073"/>
    </row>
    <row r="6" spans="1:3" ht="31.5" x14ac:dyDescent="0.2">
      <c r="A6" s="428"/>
      <c r="B6" s="429" t="s">
        <v>157</v>
      </c>
      <c r="C6" s="429" t="s">
        <v>99</v>
      </c>
    </row>
    <row r="7" spans="1:3" ht="15.75" x14ac:dyDescent="0.2">
      <c r="A7" s="30" t="s">
        <v>938</v>
      </c>
      <c r="B7" s="430">
        <v>20684834433</v>
      </c>
      <c r="C7" s="430">
        <v>8604787797</v>
      </c>
    </row>
    <row r="8" spans="1:3" ht="15.75" x14ac:dyDescent="0.2">
      <c r="A8" s="30" t="s">
        <v>464</v>
      </c>
      <c r="B8" s="430">
        <v>5951887737</v>
      </c>
      <c r="C8" s="430">
        <v>569872111</v>
      </c>
    </row>
    <row r="9" spans="1:3" ht="15.75" x14ac:dyDescent="0.2">
      <c r="A9" s="30" t="s">
        <v>465</v>
      </c>
      <c r="B9" s="430">
        <v>0</v>
      </c>
      <c r="C9" s="430">
        <v>160526100</v>
      </c>
    </row>
    <row r="10" spans="1:3" ht="15.75" x14ac:dyDescent="0.2">
      <c r="A10" s="431" t="s">
        <v>96</v>
      </c>
      <c r="B10" s="432">
        <f>SUM(B7:B9)</f>
        <v>26636722170</v>
      </c>
      <c r="C10" s="432">
        <f>SUM(C7:C9)</f>
        <v>9335186008</v>
      </c>
    </row>
  </sheetData>
  <mergeCells count="3">
    <mergeCell ref="A4:C4"/>
    <mergeCell ref="A5:C5"/>
    <mergeCell ref="A3:C3"/>
  </mergeCells>
  <pageMargins left="0.24" right="0.27" top="1" bottom="1" header="0" footer="0"/>
  <pageSetup paperSize="9" orientation="portrait" r:id="rId1"/>
  <headerFooter alignWithMargins="0"/>
  <customProperties>
    <customPr name="_pios_id" r:id="rId2"/>
  </customPropertie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F47B1-A5CF-4527-9631-798AD839C925}">
  <sheetPr>
    <tabColor theme="4" tint="-0.249977111117893"/>
  </sheetPr>
  <dimension ref="A1:G11"/>
  <sheetViews>
    <sheetView showGridLines="0" zoomScaleNormal="100" workbookViewId="0"/>
  </sheetViews>
  <sheetFormatPr baseColWidth="10" defaultColWidth="0" defaultRowHeight="12.75" zeroHeight="1" x14ac:dyDescent="0.2"/>
  <cols>
    <col min="1" max="1" width="50.7109375" style="351" customWidth="1"/>
    <col min="2" max="2" width="18.28515625" style="351" bestFit="1" customWidth="1"/>
    <col min="3" max="3" width="17.140625" style="351" customWidth="1"/>
    <col min="4" max="5" width="17.85546875" style="351" customWidth="1"/>
    <col min="6" max="6" width="13.7109375" style="351" hidden="1" customWidth="1"/>
    <col min="7" max="7" width="14.140625" style="351" hidden="1" customWidth="1"/>
    <col min="8" max="16384" width="11.42578125" style="351" hidden="1"/>
  </cols>
  <sheetData>
    <row r="1" spans="1:7" ht="18.75" x14ac:dyDescent="0.3">
      <c r="A1" s="350" t="s">
        <v>711</v>
      </c>
      <c r="B1" s="709"/>
    </row>
    <row r="2" spans="1:7" ht="18.75" x14ac:dyDescent="0.3">
      <c r="A2" s="350" t="s">
        <v>712</v>
      </c>
      <c r="B2" s="710"/>
    </row>
    <row r="3" spans="1:7" ht="15.75" x14ac:dyDescent="0.25">
      <c r="A3" s="711" t="s">
        <v>973</v>
      </c>
      <c r="B3" s="710"/>
    </row>
    <row r="4" spans="1:7" s="20" customFormat="1" ht="15.75" x14ac:dyDescent="0.25">
      <c r="A4" s="1069" t="s">
        <v>212</v>
      </c>
      <c r="B4" s="1069"/>
      <c r="C4" s="1069"/>
      <c r="D4" s="1069"/>
      <c r="E4" s="1069"/>
    </row>
    <row r="5" spans="1:7" s="20" customFormat="1" ht="15.75" x14ac:dyDescent="0.25">
      <c r="A5" s="1070" t="s">
        <v>95</v>
      </c>
      <c r="B5" s="1070"/>
      <c r="C5" s="1070"/>
      <c r="D5" s="1070"/>
      <c r="E5" s="1070"/>
    </row>
    <row r="6" spans="1:7" s="26" customFormat="1" ht="51" customHeight="1" x14ac:dyDescent="0.25">
      <c r="A6" s="712"/>
      <c r="B6" s="713" t="s">
        <v>713</v>
      </c>
      <c r="C6" s="713" t="s">
        <v>714</v>
      </c>
      <c r="D6" s="614" t="s">
        <v>157</v>
      </c>
      <c r="E6" s="614" t="s">
        <v>715</v>
      </c>
    </row>
    <row r="7" spans="1:7" s="26" customFormat="1" ht="15.75" x14ac:dyDescent="0.25">
      <c r="A7" s="714"/>
      <c r="B7" s="715" t="s">
        <v>239</v>
      </c>
      <c r="C7" s="715" t="s">
        <v>240</v>
      </c>
      <c r="D7" s="715" t="s">
        <v>308</v>
      </c>
      <c r="E7" s="715"/>
    </row>
    <row r="8" spans="1:7" s="20" customFormat="1" ht="15.75" x14ac:dyDescent="0.2">
      <c r="A8" s="657" t="s">
        <v>274</v>
      </c>
      <c r="B8" s="716">
        <f>+B9</f>
        <v>2191293651</v>
      </c>
      <c r="C8" s="716">
        <f>+C9</f>
        <v>25871345162</v>
      </c>
      <c r="D8" s="716">
        <f>+D9</f>
        <v>28062638813</v>
      </c>
      <c r="E8" s="716">
        <f>+E9</f>
        <v>43886917087</v>
      </c>
      <c r="G8" s="142"/>
    </row>
    <row r="9" spans="1:7" s="577" customFormat="1" ht="18" customHeight="1" x14ac:dyDescent="0.2">
      <c r="A9" s="717" t="s">
        <v>716</v>
      </c>
      <c r="B9" s="718">
        <f>B10</f>
        <v>2191293651</v>
      </c>
      <c r="C9" s="718">
        <f>C10</f>
        <v>25871345162</v>
      </c>
      <c r="D9" s="719">
        <f>+D10</f>
        <v>28062638813</v>
      </c>
      <c r="E9" s="719">
        <f>+E10</f>
        <v>43886917087</v>
      </c>
      <c r="G9" s="142"/>
    </row>
    <row r="10" spans="1:7" s="577" customFormat="1" ht="16.5" customHeight="1" x14ac:dyDescent="0.2">
      <c r="A10" s="720" t="s">
        <v>717</v>
      </c>
      <c r="B10" s="721">
        <v>2191293651</v>
      </c>
      <c r="C10" s="721">
        <v>25871345162</v>
      </c>
      <c r="D10" s="722">
        <f>+C10+B10</f>
        <v>28062638813</v>
      </c>
      <c r="E10" s="723">
        <v>43886917087</v>
      </c>
      <c r="G10" s="142"/>
    </row>
    <row r="11" spans="1:7" s="20" customFormat="1" ht="15.75" x14ac:dyDescent="0.2">
      <c r="A11" s="33" t="s">
        <v>96</v>
      </c>
      <c r="B11" s="724">
        <f>+B8</f>
        <v>2191293651</v>
      </c>
      <c r="C11" s="724">
        <f>+C8</f>
        <v>25871345162</v>
      </c>
      <c r="D11" s="724">
        <f>+D8</f>
        <v>28062638813</v>
      </c>
      <c r="E11" s="724">
        <f>+E8</f>
        <v>43886917087</v>
      </c>
      <c r="G11" s="142"/>
    </row>
  </sheetData>
  <mergeCells count="2">
    <mergeCell ref="A4:E4"/>
    <mergeCell ref="A5:E5"/>
  </mergeCells>
  <pageMargins left="0.19685039370078741" right="0.19685039370078741" top="0.98425196850393704" bottom="0.98425196850393704" header="0" footer="0"/>
  <pageSetup scale="85" orientation="portrait" r:id="rId1"/>
  <headerFooter alignWithMargins="0"/>
  <customProperties>
    <customPr name="_pios_id" r:id="rId2"/>
  </customProperties>
  <ignoredErrors>
    <ignoredError sqref="B8:E11" unlockedFormula="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C46DE-4745-4078-94E3-ECD517F5A973}">
  <sheetPr>
    <tabColor theme="4" tint="-0.249977111117893"/>
  </sheetPr>
  <dimension ref="A1:Z11"/>
  <sheetViews>
    <sheetView showGridLines="0" zoomScaleNormal="100" workbookViewId="0"/>
  </sheetViews>
  <sheetFormatPr baseColWidth="10" defaultColWidth="0" defaultRowHeight="12.75" zeroHeight="1" x14ac:dyDescent="0.2"/>
  <cols>
    <col min="1" max="1" width="51.5703125" style="20" customWidth="1"/>
    <col min="2" max="3" width="16.42578125" style="20" hidden="1" customWidth="1"/>
    <col min="4" max="6" width="13.140625" style="20" hidden="1" customWidth="1"/>
    <col min="7" max="7" width="16.140625" style="20" hidden="1" customWidth="1"/>
    <col min="8" max="8" width="13.140625" style="20" hidden="1" customWidth="1"/>
    <col min="9" max="9" width="15.85546875" style="20" hidden="1" customWidth="1"/>
    <col min="10" max="11" width="12" style="20" hidden="1" customWidth="1"/>
    <col min="12" max="12" width="29.42578125" style="20" customWidth="1"/>
    <col min="13" max="13" width="26.5703125" style="20" customWidth="1"/>
    <col min="14" max="14" width="10.42578125" style="20" hidden="1" customWidth="1"/>
    <col min="15" max="26" width="0" style="20" hidden="1" customWidth="1"/>
    <col min="27" max="16384" width="10.42578125" style="20" hidden="1"/>
  </cols>
  <sheetData>
    <row r="1" spans="1:13" ht="18.75" x14ac:dyDescent="0.3">
      <c r="A1" s="19" t="s">
        <v>711</v>
      </c>
    </row>
    <row r="2" spans="1:13" ht="20.25" customHeight="1" x14ac:dyDescent="0.3">
      <c r="A2" s="725" t="s">
        <v>718</v>
      </c>
      <c r="B2" s="726"/>
      <c r="C2" s="726"/>
      <c r="D2" s="726"/>
      <c r="E2" s="726"/>
      <c r="F2" s="726"/>
      <c r="G2" s="726"/>
      <c r="H2" s="726"/>
      <c r="I2" s="726"/>
      <c r="J2" s="726"/>
      <c r="K2" s="726"/>
      <c r="L2" s="726"/>
      <c r="M2" s="726"/>
    </row>
    <row r="3" spans="1:13" ht="20.25" customHeight="1" x14ac:dyDescent="0.3">
      <c r="A3" s="725" t="s">
        <v>719</v>
      </c>
      <c r="B3" s="726"/>
      <c r="C3" s="726"/>
      <c r="D3" s="726"/>
      <c r="E3" s="726"/>
      <c r="F3" s="726"/>
      <c r="G3" s="726"/>
      <c r="H3" s="726"/>
      <c r="I3" s="726"/>
      <c r="J3" s="726"/>
      <c r="K3" s="726"/>
      <c r="L3" s="726"/>
      <c r="M3" s="726"/>
    </row>
    <row r="4" spans="1:13" ht="14.25" customHeight="1" x14ac:dyDescent="0.25">
      <c r="A4" s="1069" t="s">
        <v>720</v>
      </c>
      <c r="B4" s="1069"/>
      <c r="C4" s="1069"/>
      <c r="D4" s="1069"/>
      <c r="E4" s="1069"/>
      <c r="F4" s="1069"/>
      <c r="G4" s="1069"/>
      <c r="H4" s="1069"/>
      <c r="I4" s="1069"/>
      <c r="J4" s="1069"/>
      <c r="K4" s="1069"/>
      <c r="L4" s="1069"/>
      <c r="M4" s="1069"/>
    </row>
    <row r="5" spans="1:13" ht="14.25" customHeight="1" x14ac:dyDescent="0.25">
      <c r="A5" s="1070" t="s">
        <v>95</v>
      </c>
      <c r="B5" s="1070"/>
      <c r="C5" s="1070"/>
      <c r="D5" s="1070"/>
      <c r="E5" s="1070"/>
      <c r="F5" s="1070"/>
      <c r="G5" s="1070"/>
      <c r="H5" s="1070"/>
      <c r="I5" s="1070"/>
      <c r="J5" s="1070"/>
      <c r="K5" s="1070"/>
      <c r="L5" s="1070"/>
      <c r="M5" s="1070"/>
    </row>
    <row r="6" spans="1:13" s="26" customFormat="1" ht="48.75" customHeight="1" x14ac:dyDescent="0.2">
      <c r="A6" s="149" t="s">
        <v>391</v>
      </c>
      <c r="B6" s="149" t="s">
        <v>721</v>
      </c>
      <c r="C6" s="149" t="s">
        <v>722</v>
      </c>
      <c r="D6" s="149" t="s">
        <v>723</v>
      </c>
      <c r="E6" s="149" t="s">
        <v>724</v>
      </c>
      <c r="F6" s="149" t="s">
        <v>725</v>
      </c>
      <c r="G6" s="149" t="s">
        <v>726</v>
      </c>
      <c r="H6" s="149" t="s">
        <v>727</v>
      </c>
      <c r="I6" s="149" t="s">
        <v>728</v>
      </c>
      <c r="J6" s="149" t="s">
        <v>729</v>
      </c>
      <c r="K6" s="149" t="s">
        <v>730</v>
      </c>
      <c r="L6" s="149" t="s">
        <v>731</v>
      </c>
      <c r="M6" s="149" t="s">
        <v>732</v>
      </c>
    </row>
    <row r="7" spans="1:13" ht="15.75" x14ac:dyDescent="0.2">
      <c r="A7" s="727" t="s">
        <v>733</v>
      </c>
      <c r="B7" s="728"/>
      <c r="C7" s="728"/>
      <c r="D7" s="728"/>
      <c r="E7" s="728"/>
      <c r="F7" s="728"/>
      <c r="G7" s="728"/>
      <c r="H7" s="728"/>
      <c r="I7" s="728"/>
      <c r="J7" s="728"/>
      <c r="K7" s="728"/>
      <c r="L7" s="728"/>
      <c r="M7" s="729"/>
    </row>
    <row r="8" spans="1:13" s="176" customFormat="1" ht="15.75" x14ac:dyDescent="0.2">
      <c r="A8" s="727" t="s">
        <v>734</v>
      </c>
      <c r="B8" s="730">
        <f t="shared" ref="B8:M8" si="0">+B9</f>
        <v>0</v>
      </c>
      <c r="C8" s="730">
        <f t="shared" si="0"/>
        <v>0</v>
      </c>
      <c r="D8" s="730">
        <f t="shared" si="0"/>
        <v>0</v>
      </c>
      <c r="E8" s="730">
        <f t="shared" si="0"/>
        <v>0</v>
      </c>
      <c r="F8" s="730">
        <f t="shared" si="0"/>
        <v>0</v>
      </c>
      <c r="G8" s="730">
        <f t="shared" si="0"/>
        <v>0</v>
      </c>
      <c r="H8" s="730">
        <f t="shared" si="0"/>
        <v>0</v>
      </c>
      <c r="I8" s="730">
        <f t="shared" si="0"/>
        <v>0</v>
      </c>
      <c r="J8" s="730">
        <f t="shared" si="0"/>
        <v>0</v>
      </c>
      <c r="K8" s="730">
        <f t="shared" si="0"/>
        <v>0</v>
      </c>
      <c r="L8" s="730">
        <f t="shared" si="0"/>
        <v>28062638813</v>
      </c>
      <c r="M8" s="730">
        <f t="shared" si="0"/>
        <v>28062638813</v>
      </c>
    </row>
    <row r="9" spans="1:13" ht="15.75" x14ac:dyDescent="0.2">
      <c r="A9" s="731" t="s">
        <v>735</v>
      </c>
      <c r="B9" s="732">
        <v>0</v>
      </c>
      <c r="C9" s="732">
        <v>0</v>
      </c>
      <c r="D9" s="732">
        <v>0</v>
      </c>
      <c r="E9" s="732">
        <v>0</v>
      </c>
      <c r="F9" s="732">
        <v>0</v>
      </c>
      <c r="G9" s="732">
        <v>0</v>
      </c>
      <c r="H9" s="732">
        <v>0</v>
      </c>
      <c r="I9" s="732">
        <v>0</v>
      </c>
      <c r="J9" s="732">
        <v>0</v>
      </c>
      <c r="K9" s="732">
        <v>0</v>
      </c>
      <c r="L9" s="733">
        <v>28062638813</v>
      </c>
      <c r="M9" s="734">
        <f>SUM(B9:L9)</f>
        <v>28062638813</v>
      </c>
    </row>
    <row r="10" spans="1:13" ht="15.75" x14ac:dyDescent="0.2">
      <c r="A10" s="727" t="s">
        <v>622</v>
      </c>
      <c r="B10" s="735">
        <f t="shared" ref="B10:M10" si="1">+B8</f>
        <v>0</v>
      </c>
      <c r="C10" s="735">
        <f t="shared" si="1"/>
        <v>0</v>
      </c>
      <c r="D10" s="735">
        <f t="shared" si="1"/>
        <v>0</v>
      </c>
      <c r="E10" s="735">
        <f t="shared" si="1"/>
        <v>0</v>
      </c>
      <c r="F10" s="735">
        <f t="shared" si="1"/>
        <v>0</v>
      </c>
      <c r="G10" s="735">
        <f t="shared" si="1"/>
        <v>0</v>
      </c>
      <c r="H10" s="735">
        <f t="shared" si="1"/>
        <v>0</v>
      </c>
      <c r="I10" s="735">
        <f t="shared" si="1"/>
        <v>0</v>
      </c>
      <c r="J10" s="735">
        <f t="shared" si="1"/>
        <v>0</v>
      </c>
      <c r="K10" s="735">
        <f t="shared" si="1"/>
        <v>0</v>
      </c>
      <c r="L10" s="735">
        <f t="shared" si="1"/>
        <v>28062638813</v>
      </c>
      <c r="M10" s="735">
        <f t="shared" si="1"/>
        <v>28062638813</v>
      </c>
    </row>
    <row r="11" spans="1:13" s="262" customFormat="1" ht="15.75" x14ac:dyDescent="0.25">
      <c r="A11" s="736" t="s">
        <v>398</v>
      </c>
      <c r="B11" s="737">
        <f t="shared" ref="B11:M11" si="2">+B10/$M$10</f>
        <v>0</v>
      </c>
      <c r="C11" s="737">
        <f t="shared" si="2"/>
        <v>0</v>
      </c>
      <c r="D11" s="737">
        <f t="shared" si="2"/>
        <v>0</v>
      </c>
      <c r="E11" s="737">
        <f t="shared" si="2"/>
        <v>0</v>
      </c>
      <c r="F11" s="737">
        <f t="shared" si="2"/>
        <v>0</v>
      </c>
      <c r="G11" s="737">
        <f t="shared" si="2"/>
        <v>0</v>
      </c>
      <c r="H11" s="737">
        <f t="shared" si="2"/>
        <v>0</v>
      </c>
      <c r="I11" s="737">
        <f t="shared" si="2"/>
        <v>0</v>
      </c>
      <c r="J11" s="737">
        <f t="shared" si="2"/>
        <v>0</v>
      </c>
      <c r="K11" s="737">
        <f t="shared" si="2"/>
        <v>0</v>
      </c>
      <c r="L11" s="737">
        <f t="shared" si="2"/>
        <v>1</v>
      </c>
      <c r="M11" s="737">
        <f t="shared" si="2"/>
        <v>1</v>
      </c>
    </row>
  </sheetData>
  <mergeCells count="2">
    <mergeCell ref="A4:M4"/>
    <mergeCell ref="A5:M5"/>
  </mergeCells>
  <pageMargins left="0.7" right="0.7" top="0.75" bottom="0.75" header="0.3" footer="0.3"/>
  <pageSetup orientation="portrait" r:id="rId1"/>
  <customProperties>
    <customPr name="_pios_id" r:id="rId2"/>
  </customProperties>
  <ignoredErrors>
    <ignoredError sqref="B8:M10" unlockedFormula="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E3619-436C-46F6-92F3-ABA22B0BB306}">
  <sheetPr>
    <tabColor theme="4" tint="-0.249977111117893"/>
  </sheetPr>
  <dimension ref="A1:Z11"/>
  <sheetViews>
    <sheetView showGridLines="0" zoomScaleNormal="100" workbookViewId="0"/>
  </sheetViews>
  <sheetFormatPr baseColWidth="10" defaultColWidth="0" defaultRowHeight="12.75" zeroHeight="1" x14ac:dyDescent="0.2"/>
  <cols>
    <col min="1" max="1" width="53.28515625" style="20" customWidth="1"/>
    <col min="2" max="3" width="16.42578125" style="20" hidden="1" customWidth="1"/>
    <col min="4" max="6" width="13.140625" style="20" hidden="1" customWidth="1"/>
    <col min="7" max="7" width="16.140625" style="20" hidden="1" customWidth="1"/>
    <col min="8" max="8" width="13.140625" style="20" hidden="1" customWidth="1"/>
    <col min="9" max="9" width="15.85546875" style="20" hidden="1" customWidth="1"/>
    <col min="10" max="11" width="12" style="20" hidden="1" customWidth="1"/>
    <col min="12" max="12" width="27.85546875" style="20" customWidth="1"/>
    <col min="13" max="13" width="21.5703125" style="20" customWidth="1"/>
    <col min="14" max="14" width="10.42578125" style="20" hidden="1" customWidth="1"/>
    <col min="15" max="26" width="0" style="20" hidden="1" customWidth="1"/>
    <col min="27" max="16384" width="10.42578125" style="20" hidden="1"/>
  </cols>
  <sheetData>
    <row r="1" spans="1:13" ht="18.75" x14ac:dyDescent="0.3">
      <c r="A1" s="19" t="s">
        <v>462</v>
      </c>
    </row>
    <row r="2" spans="1:13" ht="20.25" customHeight="1" x14ac:dyDescent="0.3">
      <c r="A2" s="725" t="s">
        <v>718</v>
      </c>
      <c r="B2" s="726"/>
      <c r="C2" s="726"/>
      <c r="D2" s="726"/>
      <c r="E2" s="726"/>
      <c r="F2" s="726"/>
      <c r="G2" s="726"/>
      <c r="H2" s="726"/>
      <c r="I2" s="726"/>
      <c r="J2" s="726"/>
      <c r="K2" s="726"/>
      <c r="L2" s="726"/>
      <c r="M2" s="726"/>
    </row>
    <row r="3" spans="1:13" ht="20.25" customHeight="1" x14ac:dyDescent="0.3">
      <c r="A3" s="725" t="s">
        <v>736</v>
      </c>
      <c r="B3" s="726"/>
      <c r="C3" s="726"/>
      <c r="D3" s="726"/>
      <c r="E3" s="726"/>
      <c r="F3" s="726"/>
      <c r="G3" s="726"/>
      <c r="H3" s="726"/>
      <c r="I3" s="726"/>
      <c r="J3" s="726"/>
      <c r="K3" s="726"/>
      <c r="L3" s="726"/>
      <c r="M3" s="726"/>
    </row>
    <row r="4" spans="1:13" ht="14.25" customHeight="1" x14ac:dyDescent="0.25">
      <c r="A4" s="1069" t="s">
        <v>720</v>
      </c>
      <c r="B4" s="1069"/>
      <c r="C4" s="1069"/>
      <c r="D4" s="1069"/>
      <c r="E4" s="1069"/>
      <c r="F4" s="1069"/>
      <c r="G4" s="1069"/>
      <c r="H4" s="1069"/>
      <c r="I4" s="1069"/>
      <c r="J4" s="1069"/>
      <c r="K4" s="1069"/>
      <c r="L4" s="1069"/>
      <c r="M4" s="1069"/>
    </row>
    <row r="5" spans="1:13" ht="14.25" customHeight="1" x14ac:dyDescent="0.25">
      <c r="A5" s="1070" t="s">
        <v>95</v>
      </c>
      <c r="B5" s="1070"/>
      <c r="C5" s="1070"/>
      <c r="D5" s="1070"/>
      <c r="E5" s="1070"/>
      <c r="F5" s="1070"/>
      <c r="G5" s="1070"/>
      <c r="H5" s="1070"/>
      <c r="I5" s="1070"/>
      <c r="J5" s="1070"/>
      <c r="K5" s="1070"/>
      <c r="L5" s="1070"/>
      <c r="M5" s="1070"/>
    </row>
    <row r="6" spans="1:13" s="26" customFormat="1" ht="45" customHeight="1" x14ac:dyDescent="0.2">
      <c r="A6" s="149" t="s">
        <v>391</v>
      </c>
      <c r="B6" s="149" t="s">
        <v>721</v>
      </c>
      <c r="C6" s="149" t="s">
        <v>722</v>
      </c>
      <c r="D6" s="149" t="s">
        <v>723</v>
      </c>
      <c r="E6" s="149" t="s">
        <v>724</v>
      </c>
      <c r="F6" s="149" t="s">
        <v>725</v>
      </c>
      <c r="G6" s="149" t="s">
        <v>726</v>
      </c>
      <c r="H6" s="149" t="s">
        <v>727</v>
      </c>
      <c r="I6" s="149" t="s">
        <v>728</v>
      </c>
      <c r="J6" s="149" t="s">
        <v>729</v>
      </c>
      <c r="K6" s="149" t="s">
        <v>730</v>
      </c>
      <c r="L6" s="149" t="s">
        <v>731</v>
      </c>
      <c r="M6" s="149" t="s">
        <v>737</v>
      </c>
    </row>
    <row r="7" spans="1:13" ht="15.75" x14ac:dyDescent="0.2">
      <c r="A7" s="727" t="s">
        <v>733</v>
      </c>
      <c r="B7" s="728"/>
      <c r="C7" s="728"/>
      <c r="D7" s="728"/>
      <c r="E7" s="728"/>
      <c r="F7" s="728"/>
      <c r="G7" s="728"/>
      <c r="H7" s="728"/>
      <c r="I7" s="728"/>
      <c r="J7" s="728"/>
      <c r="K7" s="728"/>
      <c r="L7" s="728"/>
      <c r="M7" s="729"/>
    </row>
    <row r="8" spans="1:13" s="176" customFormat="1" ht="15.75" x14ac:dyDescent="0.2">
      <c r="A8" s="727" t="s">
        <v>734</v>
      </c>
      <c r="B8" s="738">
        <f t="shared" ref="B8:M8" si="0">+B9</f>
        <v>0</v>
      </c>
      <c r="C8" s="738">
        <f t="shared" si="0"/>
        <v>0</v>
      </c>
      <c r="D8" s="738">
        <f t="shared" si="0"/>
        <v>0</v>
      </c>
      <c r="E8" s="738">
        <f t="shared" si="0"/>
        <v>0</v>
      </c>
      <c r="F8" s="738">
        <f t="shared" si="0"/>
        <v>0</v>
      </c>
      <c r="G8" s="738">
        <f t="shared" si="0"/>
        <v>0</v>
      </c>
      <c r="H8" s="738">
        <f t="shared" si="0"/>
        <v>0</v>
      </c>
      <c r="I8" s="738">
        <f t="shared" si="0"/>
        <v>0</v>
      </c>
      <c r="J8" s="738">
        <f t="shared" si="0"/>
        <v>0</v>
      </c>
      <c r="K8" s="738">
        <f t="shared" si="0"/>
        <v>0</v>
      </c>
      <c r="L8" s="738">
        <f t="shared" si="0"/>
        <v>43886917087</v>
      </c>
      <c r="M8" s="738">
        <f t="shared" si="0"/>
        <v>43886917087</v>
      </c>
    </row>
    <row r="9" spans="1:13" ht="15.75" x14ac:dyDescent="0.2">
      <c r="A9" s="731" t="s">
        <v>735</v>
      </c>
      <c r="B9" s="739">
        <v>0</v>
      </c>
      <c r="C9" s="739">
        <v>0</v>
      </c>
      <c r="D9" s="739">
        <v>0</v>
      </c>
      <c r="E9" s="739">
        <v>0</v>
      </c>
      <c r="F9" s="739">
        <v>0</v>
      </c>
      <c r="G9" s="739">
        <v>0</v>
      </c>
      <c r="H9" s="739">
        <v>0</v>
      </c>
      <c r="I9" s="739">
        <v>0</v>
      </c>
      <c r="J9" s="739">
        <v>0</v>
      </c>
      <c r="K9" s="739">
        <v>0</v>
      </c>
      <c r="L9" s="740">
        <v>43886917087</v>
      </c>
      <c r="M9" s="741">
        <f>SUM(B9:L9)</f>
        <v>43886917087</v>
      </c>
    </row>
    <row r="10" spans="1:13" ht="15.75" x14ac:dyDescent="0.2">
      <c r="A10" s="727" t="s">
        <v>622</v>
      </c>
      <c r="B10" s="742">
        <f>B8</f>
        <v>0</v>
      </c>
      <c r="C10" s="742">
        <f>C8</f>
        <v>0</v>
      </c>
      <c r="D10" s="742" t="e">
        <f>+#REF!+D8</f>
        <v>#REF!</v>
      </c>
      <c r="E10" s="742" t="e">
        <f>+#REF!+E8</f>
        <v>#REF!</v>
      </c>
      <c r="F10" s="742" t="e">
        <f>+#REF!+F8</f>
        <v>#REF!</v>
      </c>
      <c r="G10" s="742" t="e">
        <f>+#REF!+G8</f>
        <v>#REF!</v>
      </c>
      <c r="H10" s="742" t="e">
        <f>+#REF!+H8</f>
        <v>#REF!</v>
      </c>
      <c r="I10" s="742" t="e">
        <f>+#REF!+I8</f>
        <v>#REF!</v>
      </c>
      <c r="J10" s="742" t="e">
        <f>+#REF!+J8</f>
        <v>#REF!</v>
      </c>
      <c r="K10" s="742" t="e">
        <f>+#REF!+K8</f>
        <v>#REF!</v>
      </c>
      <c r="L10" s="742">
        <f>L8</f>
        <v>43886917087</v>
      </c>
      <c r="M10" s="742">
        <f>M8</f>
        <v>43886917087</v>
      </c>
    </row>
    <row r="11" spans="1:13" s="262" customFormat="1" ht="15.75" x14ac:dyDescent="0.25">
      <c r="A11" s="736" t="s">
        <v>398</v>
      </c>
      <c r="B11" s="743">
        <f t="shared" ref="B11:M11" si="1">+B10/$M$10</f>
        <v>0</v>
      </c>
      <c r="C11" s="743">
        <f t="shared" si="1"/>
        <v>0</v>
      </c>
      <c r="D11" s="743" t="e">
        <f t="shared" si="1"/>
        <v>#REF!</v>
      </c>
      <c r="E11" s="743" t="e">
        <f t="shared" si="1"/>
        <v>#REF!</v>
      </c>
      <c r="F11" s="743" t="e">
        <f t="shared" si="1"/>
        <v>#REF!</v>
      </c>
      <c r="G11" s="743" t="e">
        <f t="shared" si="1"/>
        <v>#REF!</v>
      </c>
      <c r="H11" s="743" t="e">
        <f t="shared" si="1"/>
        <v>#REF!</v>
      </c>
      <c r="I11" s="743" t="e">
        <f t="shared" si="1"/>
        <v>#REF!</v>
      </c>
      <c r="J11" s="743" t="e">
        <f t="shared" si="1"/>
        <v>#REF!</v>
      </c>
      <c r="K11" s="743" t="e">
        <f t="shared" si="1"/>
        <v>#REF!</v>
      </c>
      <c r="L11" s="743">
        <f t="shared" si="1"/>
        <v>1</v>
      </c>
      <c r="M11" s="743">
        <f t="shared" si="1"/>
        <v>1</v>
      </c>
    </row>
  </sheetData>
  <mergeCells count="2">
    <mergeCell ref="A4:M4"/>
    <mergeCell ref="A5:M5"/>
  </mergeCells>
  <pageMargins left="0.7" right="0.7" top="0.75" bottom="0.75" header="0.3" footer="0.3"/>
  <pageSetup orientation="portrait" r:id="rId1"/>
  <customProperties>
    <customPr name="_pios_id" r:id="rId2"/>
  </customProperties>
  <ignoredErrors>
    <ignoredError sqref="B8:M11" unlockedFormula="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403E9-C24B-46D5-86CE-8F129E6FF637}">
  <sheetPr>
    <tabColor theme="4" tint="-0.249977111117893"/>
    <pageSetUpPr fitToPage="1"/>
  </sheetPr>
  <dimension ref="A1:F10"/>
  <sheetViews>
    <sheetView showGridLines="0" zoomScaleNormal="100" workbookViewId="0"/>
  </sheetViews>
  <sheetFormatPr baseColWidth="10" defaultColWidth="0" defaultRowHeight="12.75" zeroHeight="1" x14ac:dyDescent="0.2"/>
  <cols>
    <col min="1" max="1" width="42.28515625" style="20" customWidth="1"/>
    <col min="2" max="3" width="19" style="20" customWidth="1"/>
    <col min="4" max="4" width="11.42578125" style="20" hidden="1" customWidth="1"/>
    <col min="5" max="6" width="0" style="20" hidden="1" customWidth="1"/>
    <col min="7" max="16384" width="11.42578125" style="20" hidden="1"/>
  </cols>
  <sheetData>
    <row r="1" spans="1:3" ht="18.75" x14ac:dyDescent="0.3">
      <c r="A1" s="19" t="s">
        <v>229</v>
      </c>
    </row>
    <row r="2" spans="1:3" ht="18.75" x14ac:dyDescent="0.3">
      <c r="A2" s="19" t="s">
        <v>230</v>
      </c>
    </row>
    <row r="3" spans="1:3" ht="15" customHeight="1" x14ac:dyDescent="0.25">
      <c r="A3" s="1069" t="s">
        <v>230</v>
      </c>
      <c r="B3" s="1069"/>
      <c r="C3" s="1069"/>
    </row>
    <row r="4" spans="1:3" ht="15" customHeight="1" x14ac:dyDescent="0.25">
      <c r="A4" s="1070" t="s">
        <v>95</v>
      </c>
      <c r="B4" s="1070"/>
      <c r="C4" s="1070"/>
    </row>
    <row r="5" spans="1:3" s="26" customFormat="1" ht="32.25" customHeight="1" x14ac:dyDescent="0.2">
      <c r="A5" s="84"/>
      <c r="B5" s="25" t="s">
        <v>157</v>
      </c>
      <c r="C5" s="83" t="s">
        <v>99</v>
      </c>
    </row>
    <row r="6" spans="1:3" ht="15.75" x14ac:dyDescent="0.2">
      <c r="A6" s="140" t="s">
        <v>231</v>
      </c>
      <c r="B6" s="141">
        <v>325877191</v>
      </c>
      <c r="C6" s="141">
        <v>270313697</v>
      </c>
    </row>
    <row r="7" spans="1:3" ht="15.75" x14ac:dyDescent="0.2">
      <c r="A7" s="140" t="s">
        <v>232</v>
      </c>
      <c r="B7" s="141">
        <v>4088323</v>
      </c>
      <c r="C7" s="141">
        <v>8507416</v>
      </c>
    </row>
    <row r="8" spans="1:3" ht="15.75" x14ac:dyDescent="0.2">
      <c r="A8" s="140" t="s">
        <v>233</v>
      </c>
      <c r="B8" s="141">
        <v>33267002</v>
      </c>
      <c r="C8" s="141">
        <v>54604449</v>
      </c>
    </row>
    <row r="9" spans="1:3" ht="15.75" x14ac:dyDescent="0.2">
      <c r="A9" s="140" t="s">
        <v>234</v>
      </c>
      <c r="B9" s="141">
        <v>5510701</v>
      </c>
      <c r="C9" s="141">
        <v>756099</v>
      </c>
    </row>
    <row r="10" spans="1:3" ht="15.75" customHeight="1" x14ac:dyDescent="0.2">
      <c r="A10" s="143" t="s">
        <v>105</v>
      </c>
      <c r="B10" s="144">
        <f>+SUM(B6:B9)</f>
        <v>368743217</v>
      </c>
      <c r="C10" s="144">
        <f>+SUM(C6:C9)</f>
        <v>334181661</v>
      </c>
    </row>
  </sheetData>
  <mergeCells count="2">
    <mergeCell ref="A3:C3"/>
    <mergeCell ref="A4:C4"/>
  </mergeCells>
  <pageMargins left="0.70866141732283472" right="0.70866141732283472" top="0.74803149606299213" bottom="0.74803149606299213" header="0.31496062992125984" footer="0.31496062992125984"/>
  <pageSetup scale="57" orientation="landscape" r:id="rId1"/>
  <customProperties>
    <customPr name="_pios_id" r:id="rId2"/>
  </customPropertie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9948E-A1C4-4A9B-89E8-34635C57A971}">
  <sheetPr>
    <tabColor theme="4" tint="-0.249977111117893"/>
  </sheetPr>
  <dimension ref="A1:G11"/>
  <sheetViews>
    <sheetView showGridLines="0" zoomScaleNormal="100" workbookViewId="0"/>
  </sheetViews>
  <sheetFormatPr baseColWidth="10" defaultColWidth="0" defaultRowHeight="15" zeroHeight="1" x14ac:dyDescent="0.25"/>
  <cols>
    <col min="1" max="1" width="32.5703125" style="24" customWidth="1"/>
    <col min="2" max="2" width="13.5703125" style="24" customWidth="1"/>
    <col min="3" max="3" width="16.28515625" style="24" customWidth="1"/>
    <col min="4" max="5" width="18.5703125" style="24" customWidth="1"/>
    <col min="6" max="7" width="0" style="24" hidden="1" customWidth="1"/>
    <col min="8" max="16384" width="11.42578125" style="24" hidden="1"/>
  </cols>
  <sheetData>
    <row r="1" spans="1:5" ht="18.75" x14ac:dyDescent="0.3">
      <c r="A1" s="145" t="s">
        <v>229</v>
      </c>
    </row>
    <row r="2" spans="1:5" ht="18.75" x14ac:dyDescent="0.3">
      <c r="A2" s="145" t="s">
        <v>235</v>
      </c>
    </row>
    <row r="3" spans="1:5" ht="15.75" x14ac:dyDescent="0.25">
      <c r="A3" s="1069" t="s">
        <v>236</v>
      </c>
      <c r="B3" s="1069"/>
      <c r="C3" s="1069"/>
      <c r="D3" s="1069"/>
      <c r="E3" s="1069"/>
    </row>
    <row r="4" spans="1:5" ht="15.75" x14ac:dyDescent="0.25">
      <c r="A4" s="1070" t="s">
        <v>95</v>
      </c>
      <c r="B4" s="1070"/>
      <c r="C4" s="1070"/>
      <c r="D4" s="1070"/>
      <c r="E4" s="1070"/>
    </row>
    <row r="5" spans="1:5" ht="15.75" x14ac:dyDescent="0.25">
      <c r="A5" s="1090" t="s">
        <v>92</v>
      </c>
      <c r="B5" s="1091" t="s">
        <v>106</v>
      </c>
      <c r="C5" s="1091"/>
      <c r="D5" s="1091"/>
      <c r="E5" s="1091"/>
    </row>
    <row r="6" spans="1:5" ht="31.5" x14ac:dyDescent="0.25">
      <c r="A6" s="1090"/>
      <c r="B6" s="147" t="s">
        <v>237</v>
      </c>
      <c r="C6" s="147" t="s">
        <v>238</v>
      </c>
      <c r="D6" s="148" t="s">
        <v>157</v>
      </c>
      <c r="E6" s="1092" t="s">
        <v>99</v>
      </c>
    </row>
    <row r="7" spans="1:5" ht="15.75" x14ac:dyDescent="0.25">
      <c r="A7" s="1071"/>
      <c r="B7" s="150" t="s">
        <v>239</v>
      </c>
      <c r="C7" s="150" t="s">
        <v>240</v>
      </c>
      <c r="D7" s="150" t="s">
        <v>241</v>
      </c>
      <c r="E7" s="1093"/>
    </row>
    <row r="8" spans="1:5" ht="15.75" x14ac:dyDescent="0.25">
      <c r="A8" s="27" t="s">
        <v>40</v>
      </c>
      <c r="B8" s="28">
        <v>33731090</v>
      </c>
      <c r="C8" s="28">
        <v>294965845</v>
      </c>
      <c r="D8" s="29">
        <f t="shared" ref="D8:D10" si="0">+B8+C8</f>
        <v>328696935</v>
      </c>
      <c r="E8" s="29">
        <v>272500078</v>
      </c>
    </row>
    <row r="9" spans="1:5" ht="15.75" x14ac:dyDescent="0.25">
      <c r="A9" s="30" t="s">
        <v>242</v>
      </c>
      <c r="B9" s="28">
        <v>117729</v>
      </c>
      <c r="C9" s="28">
        <v>1029498</v>
      </c>
      <c r="D9" s="29">
        <f t="shared" si="0"/>
        <v>1147227</v>
      </c>
      <c r="E9" s="29">
        <v>943004</v>
      </c>
    </row>
    <row r="10" spans="1:5" ht="18" customHeight="1" x14ac:dyDescent="0.25">
      <c r="A10" s="27" t="s">
        <v>243</v>
      </c>
      <c r="B10" s="28">
        <v>-407093</v>
      </c>
      <c r="C10" s="28">
        <v>-3559878</v>
      </c>
      <c r="D10" s="29">
        <f t="shared" si="0"/>
        <v>-3966971</v>
      </c>
      <c r="E10" s="29">
        <v>-3129385</v>
      </c>
    </row>
    <row r="11" spans="1:5" ht="16.5" customHeight="1" x14ac:dyDescent="0.25">
      <c r="A11" s="151" t="s">
        <v>105</v>
      </c>
      <c r="B11" s="152">
        <f>+SUM(B8:B10)</f>
        <v>33441726</v>
      </c>
      <c r="C11" s="152">
        <f>+SUM(C8:C10)</f>
        <v>292435465</v>
      </c>
      <c r="D11" s="153">
        <f>+B11+C11</f>
        <v>325877191</v>
      </c>
      <c r="E11" s="152">
        <f>+SUM(E8:E10)</f>
        <v>270313697</v>
      </c>
    </row>
  </sheetData>
  <mergeCells count="5">
    <mergeCell ref="A3:E3"/>
    <mergeCell ref="A4:E4"/>
    <mergeCell ref="A5:A7"/>
    <mergeCell ref="B5:E5"/>
    <mergeCell ref="E6:E7"/>
  </mergeCells>
  <pageMargins left="0.7" right="0.7" top="0.75" bottom="0.75" header="0.3" footer="0.3"/>
  <pageSetup orientation="portrait" r:id="rId1"/>
  <customProperties>
    <customPr name="_pios_id" r:id="rId2"/>
  </customProperties>
  <ignoredErrors>
    <ignoredError sqref="D8:E10 E11 B11:C11" unlockedFormula="1"/>
    <ignoredError sqref="D11" formula="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50D4D-CA32-463B-A9F1-934A4ABD0A42}">
  <sheetPr>
    <tabColor theme="4" tint="-0.249977111117893"/>
  </sheetPr>
  <dimension ref="A1:XFA61"/>
  <sheetViews>
    <sheetView showGridLines="0" zoomScaleNormal="100" workbookViewId="0"/>
  </sheetViews>
  <sheetFormatPr baseColWidth="10" defaultColWidth="0" defaultRowHeight="17.45" customHeight="1" zeroHeight="1" x14ac:dyDescent="0.2"/>
  <cols>
    <col min="1" max="1" width="78.7109375" style="11" customWidth="1"/>
    <col min="2" max="2" width="10.7109375" style="14" customWidth="1"/>
    <col min="3" max="3" width="27.7109375" style="13" customWidth="1"/>
    <col min="4" max="4" width="27.7109375" style="12" customWidth="1"/>
    <col min="5" max="8" width="11.42578125" style="11" hidden="1"/>
    <col min="9" max="16381" width="0" style="11" hidden="1"/>
    <col min="16382" max="16384" width="11.42578125" style="11" hidden="1"/>
  </cols>
  <sheetData>
    <row r="1" spans="1:4" ht="17.45" customHeight="1" x14ac:dyDescent="0.2">
      <c r="A1" s="907" t="s">
        <v>32</v>
      </c>
      <c r="B1" s="904"/>
      <c r="C1" s="904"/>
      <c r="D1" s="904"/>
    </row>
    <row r="2" spans="1:4" s="16" customFormat="1" ht="17.45" customHeight="1" x14ac:dyDescent="0.35">
      <c r="A2" s="907" t="s">
        <v>91</v>
      </c>
      <c r="B2" s="904"/>
      <c r="C2" s="904"/>
      <c r="D2" s="904"/>
    </row>
    <row r="3" spans="1:4" s="9" customFormat="1" ht="17.45" customHeight="1" x14ac:dyDescent="0.3">
      <c r="A3" s="969" t="s">
        <v>156</v>
      </c>
      <c r="B3" s="968"/>
      <c r="C3" s="968"/>
      <c r="D3" s="968"/>
    </row>
    <row r="4" spans="1:4" s="15" customFormat="1" ht="17.45" customHeight="1" x14ac:dyDescent="0.25">
      <c r="A4" s="906" t="s">
        <v>30</v>
      </c>
      <c r="B4" s="906"/>
      <c r="C4" s="906"/>
      <c r="D4" s="906"/>
    </row>
    <row r="5" spans="1:4" s="939" customFormat="1" ht="19.5" customHeight="1" x14ac:dyDescent="0.25">
      <c r="A5" s="1054" t="s">
        <v>90</v>
      </c>
      <c r="B5" s="1061" t="s">
        <v>28</v>
      </c>
      <c r="C5" s="1063" t="s">
        <v>155</v>
      </c>
      <c r="D5" s="1065" t="s">
        <v>93</v>
      </c>
    </row>
    <row r="6" spans="1:4" s="939" customFormat="1" ht="20.25" customHeight="1" x14ac:dyDescent="0.25">
      <c r="A6" s="1060"/>
      <c r="B6" s="1062"/>
      <c r="C6" s="1064"/>
      <c r="D6" s="1066"/>
    </row>
    <row r="7" spans="1:4" s="944" customFormat="1" ht="17.45" customHeight="1" x14ac:dyDescent="0.25">
      <c r="A7" s="940" t="s">
        <v>89</v>
      </c>
      <c r="B7" s="941"/>
      <c r="C7" s="942"/>
      <c r="D7" s="943"/>
    </row>
    <row r="8" spans="1:4" s="944" customFormat="1" ht="17.45" customHeight="1" x14ac:dyDescent="0.25">
      <c r="A8" s="945" t="s">
        <v>178</v>
      </c>
      <c r="B8" s="946">
        <v>32</v>
      </c>
      <c r="C8" s="911">
        <f>C10+C15+C9+C14</f>
        <v>13447633591</v>
      </c>
      <c r="D8" s="911">
        <f>D10+D15+D9+D14</f>
        <v>14252404084</v>
      </c>
    </row>
    <row r="9" spans="1:4" s="944" customFormat="1" ht="17.45" customHeight="1" x14ac:dyDescent="0.25">
      <c r="A9" s="947" t="s">
        <v>80</v>
      </c>
      <c r="B9" s="948" t="s">
        <v>88</v>
      </c>
      <c r="C9" s="916">
        <v>9339650024</v>
      </c>
      <c r="D9" s="916">
        <v>8707969655</v>
      </c>
    </row>
    <row r="10" spans="1:4" s="944" customFormat="1" ht="17.45" customHeight="1" x14ac:dyDescent="0.25">
      <c r="A10" s="947" t="s">
        <v>13</v>
      </c>
      <c r="B10" s="948" t="s">
        <v>175</v>
      </c>
      <c r="C10" s="916">
        <f>+C11+C12+C13</f>
        <v>4079223806</v>
      </c>
      <c r="D10" s="916">
        <v>5544374253</v>
      </c>
    </row>
    <row r="11" spans="1:4" s="944" customFormat="1" ht="17.45" customHeight="1" x14ac:dyDescent="0.25">
      <c r="A11" s="949" t="s">
        <v>11</v>
      </c>
      <c r="B11" s="946"/>
      <c r="C11" s="916">
        <v>2480104731</v>
      </c>
      <c r="D11" s="916">
        <v>3881327762</v>
      </c>
    </row>
    <row r="12" spans="1:4" s="944" customFormat="1" ht="17.45" customHeight="1" x14ac:dyDescent="0.25">
      <c r="A12" s="949" t="s">
        <v>87</v>
      </c>
      <c r="B12" s="946"/>
      <c r="C12" s="916">
        <v>0</v>
      </c>
      <c r="D12" s="916">
        <v>1799963</v>
      </c>
    </row>
    <row r="13" spans="1:4" s="944" customFormat="1" ht="17.45" customHeight="1" x14ac:dyDescent="0.25">
      <c r="A13" s="949" t="s">
        <v>12</v>
      </c>
      <c r="B13" s="946"/>
      <c r="C13" s="916">
        <v>1599119075</v>
      </c>
      <c r="D13" s="916">
        <v>1661246528</v>
      </c>
    </row>
    <row r="14" spans="1:4" s="944" customFormat="1" ht="15.75" x14ac:dyDescent="0.25">
      <c r="A14" s="947" t="s">
        <v>94</v>
      </c>
      <c r="B14" s="948" t="s">
        <v>176</v>
      </c>
      <c r="C14" s="916">
        <v>162465</v>
      </c>
      <c r="D14" s="916">
        <v>40335</v>
      </c>
    </row>
    <row r="15" spans="1:4" s="944" customFormat="1" ht="15.75" x14ac:dyDescent="0.25">
      <c r="A15" s="947" t="s">
        <v>86</v>
      </c>
      <c r="B15" s="948" t="s">
        <v>177</v>
      </c>
      <c r="C15" s="950">
        <v>28597296</v>
      </c>
      <c r="D15" s="916">
        <v>19841</v>
      </c>
    </row>
    <row r="16" spans="1:4" s="944" customFormat="1" ht="17.45" customHeight="1" x14ac:dyDescent="0.25">
      <c r="A16" s="945" t="s">
        <v>85</v>
      </c>
      <c r="B16" s="946">
        <v>33</v>
      </c>
      <c r="C16" s="951">
        <v>187722566</v>
      </c>
      <c r="D16" s="912">
        <v>265373542</v>
      </c>
    </row>
    <row r="17" spans="1:4" s="944" customFormat="1" ht="17.45" customHeight="1" x14ac:dyDescent="0.25">
      <c r="A17" s="945" t="s">
        <v>76</v>
      </c>
      <c r="B17" s="946">
        <v>34</v>
      </c>
      <c r="C17" s="951">
        <v>41603532</v>
      </c>
      <c r="D17" s="912">
        <v>13432084</v>
      </c>
    </row>
    <row r="18" spans="1:4" s="944" customFormat="1" ht="17.45" customHeight="1" x14ac:dyDescent="0.25">
      <c r="A18" s="945" t="s">
        <v>164</v>
      </c>
      <c r="B18" s="946">
        <v>35</v>
      </c>
      <c r="C18" s="951">
        <v>227636483</v>
      </c>
      <c r="D18" s="912">
        <v>230244492</v>
      </c>
    </row>
    <row r="19" spans="1:4" s="944" customFormat="1" ht="17.45" customHeight="1" x14ac:dyDescent="0.25">
      <c r="A19" s="945" t="s">
        <v>84</v>
      </c>
      <c r="B19" s="946">
        <v>36</v>
      </c>
      <c r="C19" s="951">
        <v>43288815</v>
      </c>
      <c r="D19" s="912">
        <v>37497630</v>
      </c>
    </row>
    <row r="20" spans="1:4" s="944" customFormat="1" ht="17.45" customHeight="1" x14ac:dyDescent="0.25">
      <c r="A20" s="952" t="s">
        <v>83</v>
      </c>
      <c r="B20" s="946"/>
      <c r="C20" s="921">
        <f>+C8+C16+C17+C18+C19</f>
        <v>13947884987</v>
      </c>
      <c r="D20" s="921">
        <f>+D8+D16+D17+D18+D19</f>
        <v>14798951832</v>
      </c>
    </row>
    <row r="21" spans="1:4" s="944" customFormat="1" ht="17.45" customHeight="1" x14ac:dyDescent="0.25">
      <c r="A21" s="940" t="s">
        <v>82</v>
      </c>
      <c r="B21" s="953"/>
      <c r="C21" s="954"/>
      <c r="D21" s="954"/>
    </row>
    <row r="22" spans="1:4" s="944" customFormat="1" ht="17.45" customHeight="1" x14ac:dyDescent="0.25">
      <c r="A22" s="945" t="s">
        <v>81</v>
      </c>
      <c r="B22" s="946">
        <v>37</v>
      </c>
      <c r="C22" s="911">
        <f>+C23+C24+C26</f>
        <v>2337377094</v>
      </c>
      <c r="D22" s="911">
        <f>+D23+D24+D26</f>
        <v>4094571528</v>
      </c>
    </row>
    <row r="23" spans="1:4" s="944" customFormat="1" ht="17.45" customHeight="1" x14ac:dyDescent="0.25">
      <c r="A23" s="947" t="s">
        <v>152</v>
      </c>
      <c r="B23" s="948" t="s">
        <v>179</v>
      </c>
      <c r="C23" s="916">
        <v>1500649868</v>
      </c>
      <c r="D23" s="916">
        <v>3739179787</v>
      </c>
    </row>
    <row r="24" spans="1:4" s="944" customFormat="1" ht="17.45" customHeight="1" x14ac:dyDescent="0.25">
      <c r="A24" s="947" t="s">
        <v>79</v>
      </c>
      <c r="B24" s="948" t="s">
        <v>180</v>
      </c>
      <c r="C24" s="916">
        <f>+C25</f>
        <v>836727226</v>
      </c>
      <c r="D24" s="916">
        <v>354140254</v>
      </c>
    </row>
    <row r="25" spans="1:4" s="944" customFormat="1" ht="15.75" x14ac:dyDescent="0.25">
      <c r="A25" s="949" t="s">
        <v>47</v>
      </c>
      <c r="C25" s="916">
        <v>836727226</v>
      </c>
      <c r="D25" s="916">
        <v>354140254</v>
      </c>
    </row>
    <row r="26" spans="1:4" s="944" customFormat="1" ht="15.75" x14ac:dyDescent="0.25">
      <c r="A26" s="947" t="s">
        <v>78</v>
      </c>
      <c r="B26" s="948" t="s">
        <v>177</v>
      </c>
      <c r="C26" s="916">
        <v>0</v>
      </c>
      <c r="D26" s="916">
        <v>1251487</v>
      </c>
    </row>
    <row r="27" spans="1:4" s="944" customFormat="1" ht="17.45" customHeight="1" x14ac:dyDescent="0.25">
      <c r="A27" s="945" t="s">
        <v>77</v>
      </c>
      <c r="B27" s="946">
        <v>38</v>
      </c>
      <c r="C27" s="912">
        <v>60422992</v>
      </c>
      <c r="D27" s="912">
        <v>46946148</v>
      </c>
    </row>
    <row r="28" spans="1:4" s="944" customFormat="1" ht="17.45" customHeight="1" x14ac:dyDescent="0.25">
      <c r="A28" s="945" t="s">
        <v>187</v>
      </c>
      <c r="B28" s="946">
        <v>39</v>
      </c>
      <c r="C28" s="912">
        <v>86456957</v>
      </c>
      <c r="D28" s="912">
        <v>106971041</v>
      </c>
    </row>
    <row r="29" spans="1:4" s="944" customFormat="1" ht="17.45" customHeight="1" x14ac:dyDescent="0.25">
      <c r="A29" s="945" t="s">
        <v>76</v>
      </c>
      <c r="B29" s="946">
        <f>+B17</f>
        <v>34</v>
      </c>
      <c r="C29" s="912">
        <v>7663292</v>
      </c>
      <c r="D29" s="912">
        <v>84608387</v>
      </c>
    </row>
    <row r="30" spans="1:4" s="944" customFormat="1" ht="40.5" customHeight="1" x14ac:dyDescent="0.25">
      <c r="A30" s="955" t="s">
        <v>165</v>
      </c>
      <c r="B30" s="946"/>
      <c r="C30" s="912">
        <f>+C31+C32+C33</f>
        <v>408418862</v>
      </c>
      <c r="D30" s="912">
        <v>341310961</v>
      </c>
    </row>
    <row r="31" spans="1:4" s="944" customFormat="1" ht="17.45" customHeight="1" x14ac:dyDescent="0.25">
      <c r="A31" s="947" t="s">
        <v>75</v>
      </c>
      <c r="B31" s="946">
        <f>+Activos!B26</f>
        <v>11</v>
      </c>
      <c r="C31" s="916">
        <v>190462917</v>
      </c>
      <c r="D31" s="916">
        <v>124330287</v>
      </c>
    </row>
    <row r="32" spans="1:4" s="944" customFormat="1" ht="17.45" customHeight="1" x14ac:dyDescent="0.25">
      <c r="A32" s="947" t="s">
        <v>74</v>
      </c>
      <c r="B32" s="946">
        <f>+Activos!B26</f>
        <v>11</v>
      </c>
      <c r="C32" s="916">
        <v>192744018</v>
      </c>
      <c r="D32" s="916">
        <v>196396636</v>
      </c>
    </row>
    <row r="33" spans="1:4" s="944" customFormat="1" ht="17.45" customHeight="1" x14ac:dyDescent="0.25">
      <c r="A33" s="947" t="s">
        <v>166</v>
      </c>
      <c r="B33" s="948"/>
      <c r="C33" s="916">
        <v>25211927</v>
      </c>
      <c r="D33" s="916">
        <v>20584038</v>
      </c>
    </row>
    <row r="34" spans="1:4" s="944" customFormat="1" ht="17.45" customHeight="1" x14ac:dyDescent="0.25">
      <c r="A34" s="945" t="s">
        <v>73</v>
      </c>
      <c r="B34" s="946">
        <v>40</v>
      </c>
      <c r="C34" s="912">
        <v>577119861</v>
      </c>
      <c r="D34" s="912">
        <v>559891356</v>
      </c>
    </row>
    <row r="35" spans="1:4" s="944" customFormat="1" ht="17.45" customHeight="1" x14ac:dyDescent="0.25">
      <c r="A35" s="945" t="s">
        <v>72</v>
      </c>
      <c r="B35" s="946">
        <v>41</v>
      </c>
      <c r="C35" s="912">
        <v>192290616</v>
      </c>
      <c r="D35" s="912">
        <v>168335799</v>
      </c>
    </row>
    <row r="36" spans="1:4" s="944" customFormat="1" ht="17.45" customHeight="1" x14ac:dyDescent="0.25">
      <c r="A36" s="945" t="s">
        <v>71</v>
      </c>
      <c r="B36" s="946"/>
      <c r="C36" s="912">
        <v>15723351</v>
      </c>
      <c r="D36" s="912">
        <v>15870548</v>
      </c>
    </row>
    <row r="37" spans="1:4" s="944" customFormat="1" ht="17.45" customHeight="1" x14ac:dyDescent="0.25">
      <c r="A37" s="945" t="s">
        <v>70</v>
      </c>
      <c r="B37" s="946"/>
      <c r="C37" s="912">
        <v>15438074</v>
      </c>
      <c r="D37" s="912">
        <v>15250216</v>
      </c>
    </row>
    <row r="38" spans="1:4" s="944" customFormat="1" ht="17.45" customHeight="1" x14ac:dyDescent="0.25">
      <c r="A38" s="945" t="s">
        <v>69</v>
      </c>
      <c r="B38" s="946"/>
      <c r="C38" s="912">
        <v>18279185</v>
      </c>
      <c r="D38" s="912">
        <v>12823138</v>
      </c>
    </row>
    <row r="39" spans="1:4" s="944" customFormat="1" ht="17.45" customHeight="1" x14ac:dyDescent="0.25">
      <c r="A39" s="945" t="s">
        <v>68</v>
      </c>
      <c r="B39" s="946"/>
      <c r="C39" s="912">
        <v>18033881</v>
      </c>
      <c r="D39" s="912">
        <v>16202143</v>
      </c>
    </row>
    <row r="40" spans="1:4" s="944" customFormat="1" ht="17.45" customHeight="1" x14ac:dyDescent="0.25">
      <c r="A40" s="945" t="s">
        <v>67</v>
      </c>
      <c r="B40" s="946">
        <v>42</v>
      </c>
      <c r="C40" s="912">
        <v>96481388</v>
      </c>
      <c r="D40" s="912">
        <v>89334216</v>
      </c>
    </row>
    <row r="41" spans="1:4" s="944" customFormat="1" ht="17.45" customHeight="1" x14ac:dyDescent="0.25">
      <c r="A41" s="945" t="s">
        <v>66</v>
      </c>
      <c r="B41" s="946">
        <v>43</v>
      </c>
      <c r="C41" s="912">
        <v>73160254</v>
      </c>
      <c r="D41" s="912">
        <v>20610840</v>
      </c>
    </row>
    <row r="42" spans="1:4" s="957" customFormat="1" ht="17.45" customHeight="1" x14ac:dyDescent="0.25">
      <c r="A42" s="956" t="s">
        <v>65</v>
      </c>
      <c r="B42" s="946"/>
      <c r="C42" s="921">
        <f>+C22+C27+C28+C29+C30+C34+C35+C36+C37+C38+C39+C40+C41</f>
        <v>3906865807</v>
      </c>
      <c r="D42" s="921">
        <f>+D22+D27+D28+D29+D30+D34+D35+D36+D37+D38+D39+D40+D41</f>
        <v>5572726321</v>
      </c>
    </row>
    <row r="43" spans="1:4" s="944" customFormat="1" ht="17.45" customHeight="1" x14ac:dyDescent="0.25">
      <c r="A43" s="952" t="s">
        <v>941</v>
      </c>
      <c r="B43" s="946"/>
      <c r="C43" s="921">
        <f>+C20-C42</f>
        <v>10041019180</v>
      </c>
      <c r="D43" s="921">
        <f>+D20-D42</f>
        <v>9226225511</v>
      </c>
    </row>
    <row r="44" spans="1:4" s="944" customFormat="1" ht="17.45" customHeight="1" x14ac:dyDescent="0.25">
      <c r="A44" s="940" t="s">
        <v>64</v>
      </c>
      <c r="B44" s="946" t="s">
        <v>37</v>
      </c>
      <c r="C44" s="911">
        <f>+C45+C46</f>
        <v>-2353850486</v>
      </c>
      <c r="D44" s="911">
        <f>+D45+D46</f>
        <v>7722358047</v>
      </c>
    </row>
    <row r="45" spans="1:4" s="959" customFormat="1" ht="17.45" customHeight="1" x14ac:dyDescent="0.25">
      <c r="A45" s="958" t="s">
        <v>63</v>
      </c>
      <c r="B45" s="948"/>
      <c r="C45" s="916">
        <v>-1861557</v>
      </c>
      <c r="D45" s="916">
        <v>1974644</v>
      </c>
    </row>
    <row r="46" spans="1:4" s="959" customFormat="1" ht="17.45" customHeight="1" x14ac:dyDescent="0.25">
      <c r="A46" s="960" t="s">
        <v>62</v>
      </c>
      <c r="B46" s="948"/>
      <c r="C46" s="912">
        <v>-2351988929</v>
      </c>
      <c r="D46" s="912">
        <v>7720383403</v>
      </c>
    </row>
    <row r="47" spans="1:4" s="959" customFormat="1" ht="15.75" x14ac:dyDescent="0.25">
      <c r="A47" s="961" t="s">
        <v>61</v>
      </c>
      <c r="B47" s="948"/>
      <c r="C47" s="962">
        <v>-3094475741</v>
      </c>
      <c r="D47" s="962">
        <v>6627956071</v>
      </c>
    </row>
    <row r="48" spans="1:4" s="959" customFormat="1" ht="15.75" x14ac:dyDescent="0.25">
      <c r="A48" s="961" t="s">
        <v>943</v>
      </c>
      <c r="B48" s="948"/>
      <c r="C48" s="962">
        <v>742486812</v>
      </c>
      <c r="D48" s="962">
        <v>1092427332</v>
      </c>
    </row>
    <row r="49" spans="1:4" s="944" customFormat="1" ht="17.45" customHeight="1" x14ac:dyDescent="0.25">
      <c r="A49" s="1031" t="s">
        <v>60</v>
      </c>
      <c r="B49" s="1032"/>
      <c r="C49" s="921">
        <f>+C43+C44</f>
        <v>7687168694</v>
      </c>
      <c r="D49" s="921">
        <f>+D43+D44</f>
        <v>16948583558</v>
      </c>
    </row>
    <row r="50" spans="1:4" s="944" customFormat="1" ht="17.45" customHeight="1" x14ac:dyDescent="0.25">
      <c r="A50" s="923" t="s">
        <v>971</v>
      </c>
      <c r="B50" s="963"/>
      <c r="C50" s="912"/>
      <c r="D50" s="912"/>
    </row>
    <row r="51" spans="1:4" s="944" customFormat="1" ht="17.45" customHeight="1" x14ac:dyDescent="0.25">
      <c r="A51" s="1053" t="s">
        <v>979</v>
      </c>
      <c r="B51" s="963"/>
      <c r="C51" s="912"/>
      <c r="D51" s="912"/>
    </row>
    <row r="52" spans="1:4" s="967" customFormat="1" ht="17.45" customHeight="1" x14ac:dyDescent="0.25">
      <c r="A52" s="922" t="s">
        <v>951</v>
      </c>
      <c r="B52" s="964"/>
      <c r="C52" s="965"/>
      <c r="D52" s="966"/>
    </row>
    <row r="53" spans="1:4" s="967" customFormat="1" ht="17.45" customHeight="1" x14ac:dyDescent="0.25">
      <c r="A53" s="923" t="s">
        <v>952</v>
      </c>
      <c r="B53" s="964"/>
      <c r="C53" s="965"/>
      <c r="D53" s="966"/>
    </row>
    <row r="54" spans="1:4" s="967" customFormat="1" ht="17.45" customHeight="1" x14ac:dyDescent="0.25">
      <c r="A54" s="922" t="s">
        <v>958</v>
      </c>
      <c r="B54" s="964"/>
      <c r="C54" s="965"/>
      <c r="D54" s="966"/>
    </row>
    <row r="55" spans="1:4" s="967" customFormat="1" ht="17.45" customHeight="1" x14ac:dyDescent="0.25">
      <c r="A55" s="923" t="s">
        <v>953</v>
      </c>
      <c r="B55" s="964"/>
      <c r="C55" s="965"/>
      <c r="D55" s="966"/>
    </row>
    <row r="56" spans="1:4" s="967" customFormat="1" ht="17.45" customHeight="1" x14ac:dyDescent="0.25">
      <c r="A56" s="923" t="s">
        <v>959</v>
      </c>
      <c r="B56" s="964"/>
      <c r="C56" s="965"/>
      <c r="D56" s="966"/>
    </row>
    <row r="57" spans="1:4" s="967" customFormat="1" ht="17.45" customHeight="1" x14ac:dyDescent="0.25">
      <c r="A57" s="923" t="s">
        <v>954</v>
      </c>
      <c r="B57" s="964"/>
      <c r="C57" s="965"/>
      <c r="D57" s="966"/>
    </row>
    <row r="58" spans="1:4" s="967" customFormat="1" ht="17.45" customHeight="1" x14ac:dyDescent="0.25">
      <c r="A58" s="922" t="s">
        <v>955</v>
      </c>
      <c r="B58" s="964"/>
      <c r="C58" s="965"/>
      <c r="D58" s="966"/>
    </row>
    <row r="59" spans="1:4" s="967" customFormat="1" ht="17.45" customHeight="1" x14ac:dyDescent="0.25">
      <c r="A59" s="923" t="s">
        <v>956</v>
      </c>
      <c r="B59" s="964"/>
      <c r="C59" s="965"/>
      <c r="D59" s="966"/>
    </row>
    <row r="60" spans="1:4" s="967" customFormat="1" ht="17.45" customHeight="1" x14ac:dyDescent="0.25">
      <c r="A60" s="923" t="s">
        <v>957</v>
      </c>
      <c r="B60" s="964"/>
      <c r="C60" s="965"/>
      <c r="D60" s="966"/>
    </row>
    <row r="61" spans="1:4" s="967" customFormat="1" ht="17.45" hidden="1" customHeight="1" x14ac:dyDescent="0.25">
      <c r="B61" s="964"/>
      <c r="C61" s="965"/>
      <c r="D61" s="966"/>
    </row>
  </sheetData>
  <mergeCells count="4">
    <mergeCell ref="A5:A6"/>
    <mergeCell ref="B5:B6"/>
    <mergeCell ref="C5:C6"/>
    <mergeCell ref="D5:D6"/>
  </mergeCells>
  <printOptions horizontalCentered="1"/>
  <pageMargins left="0.39370078740157483" right="0.39370078740157483" top="0.39370078740157483" bottom="0.59055118110236227" header="0" footer="0"/>
  <pageSetup scale="67" orientation="portrait" r:id="rId1"/>
  <headerFooter alignWithMargins="0"/>
  <customProperties>
    <customPr name="_pios_id" r:id="rId2"/>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2CE78-93CC-4243-A458-5BC3E9BBDC15}">
  <sheetPr>
    <tabColor theme="4" tint="-0.249977111117893"/>
  </sheetPr>
  <dimension ref="A1:G11"/>
  <sheetViews>
    <sheetView showGridLines="0" zoomScaleNormal="100" workbookViewId="0"/>
  </sheetViews>
  <sheetFormatPr baseColWidth="10" defaultColWidth="0" defaultRowHeight="11.45" customHeight="1" zeroHeight="1" x14ac:dyDescent="0.2"/>
  <cols>
    <col min="1" max="1" width="22.42578125" style="20" customWidth="1"/>
    <col min="2" max="2" width="15.5703125" style="20" bestFit="1" customWidth="1"/>
    <col min="3" max="6" width="13.7109375" style="20" customWidth="1"/>
    <col min="7" max="7" width="15.5703125" style="20" bestFit="1" customWidth="1"/>
    <col min="8" max="16384" width="11.42578125" style="20" hidden="1"/>
  </cols>
  <sheetData>
    <row r="1" spans="1:7" ht="18" customHeight="1" x14ac:dyDescent="0.3">
      <c r="A1" s="19" t="s">
        <v>244</v>
      </c>
      <c r="B1" s="19"/>
    </row>
    <row r="2" spans="1:7" ht="18" customHeight="1" x14ac:dyDescent="0.3">
      <c r="A2" s="19" t="s">
        <v>245</v>
      </c>
      <c r="B2" s="19"/>
    </row>
    <row r="3" spans="1:7" s="31" customFormat="1" ht="15.75" x14ac:dyDescent="0.2">
      <c r="A3" s="1076" t="s">
        <v>246</v>
      </c>
      <c r="B3" s="1076"/>
      <c r="C3" s="1076"/>
      <c r="D3" s="1076"/>
      <c r="E3" s="1076"/>
      <c r="F3" s="1076"/>
      <c r="G3" s="1076"/>
    </row>
    <row r="4" spans="1:7" s="31" customFormat="1" ht="15.75" x14ac:dyDescent="0.2">
      <c r="A4" s="1073" t="s">
        <v>95</v>
      </c>
      <c r="B4" s="1073"/>
      <c r="C4" s="1073"/>
      <c r="D4" s="1073"/>
      <c r="E4" s="1073"/>
      <c r="F4" s="1073"/>
      <c r="G4" s="1073"/>
    </row>
    <row r="5" spans="1:7" s="154" customFormat="1" ht="31.5" x14ac:dyDescent="0.2">
      <c r="A5" s="83" t="s">
        <v>157</v>
      </c>
      <c r="B5" s="83" t="s">
        <v>247</v>
      </c>
      <c r="C5" s="83" t="s">
        <v>248</v>
      </c>
      <c r="D5" s="83" t="s">
        <v>249</v>
      </c>
      <c r="E5" s="83" t="s">
        <v>250</v>
      </c>
      <c r="F5" s="83" t="s">
        <v>251</v>
      </c>
      <c r="G5" s="83" t="s">
        <v>96</v>
      </c>
    </row>
    <row r="6" spans="1:7" s="154" customFormat="1" ht="15.75" x14ac:dyDescent="0.2">
      <c r="A6" s="155" t="s">
        <v>40</v>
      </c>
      <c r="B6" s="156">
        <v>325731977</v>
      </c>
      <c r="C6" s="156">
        <v>1228950</v>
      </c>
      <c r="D6" s="156">
        <v>860301</v>
      </c>
      <c r="E6" s="156">
        <v>11040</v>
      </c>
      <c r="F6" s="156">
        <v>864667</v>
      </c>
      <c r="G6" s="156">
        <f>SUM(B6:F6)</f>
        <v>328696935</v>
      </c>
    </row>
    <row r="7" spans="1:7" s="154" customFormat="1" ht="15.75" x14ac:dyDescent="0.2">
      <c r="A7" s="119" t="s">
        <v>242</v>
      </c>
      <c r="B7" s="158">
        <v>1130046</v>
      </c>
      <c r="C7" s="158">
        <v>3899</v>
      </c>
      <c r="D7" s="158">
        <v>0</v>
      </c>
      <c r="E7" s="158">
        <v>0</v>
      </c>
      <c r="F7" s="158">
        <v>13282</v>
      </c>
      <c r="G7" s="158">
        <f t="shared" ref="G7:G9" si="0">SUM(B7:F7)</f>
        <v>1147227</v>
      </c>
    </row>
    <row r="8" spans="1:7" s="154" customFormat="1" ht="15.75" x14ac:dyDescent="0.2">
      <c r="A8" s="155" t="s">
        <v>252</v>
      </c>
      <c r="B8" s="159">
        <v>0</v>
      </c>
      <c r="C8" s="159">
        <v>-43231</v>
      </c>
      <c r="D8" s="159">
        <v>-86066</v>
      </c>
      <c r="E8" s="159">
        <v>-2210</v>
      </c>
      <c r="F8" s="159">
        <v>-548495</v>
      </c>
      <c r="G8" s="159">
        <f t="shared" si="0"/>
        <v>-680002</v>
      </c>
    </row>
    <row r="9" spans="1:7" s="154" customFormat="1" ht="15.75" x14ac:dyDescent="0.2">
      <c r="A9" s="119" t="s">
        <v>253</v>
      </c>
      <c r="B9" s="158">
        <v>-3257320</v>
      </c>
      <c r="C9" s="158">
        <v>-12289</v>
      </c>
      <c r="D9" s="158">
        <v>-8603</v>
      </c>
      <c r="E9" s="158">
        <v>-110</v>
      </c>
      <c r="F9" s="158">
        <v>-8647</v>
      </c>
      <c r="G9" s="158">
        <f t="shared" si="0"/>
        <v>-3286969</v>
      </c>
    </row>
    <row r="10" spans="1:7" s="163" customFormat="1" ht="15.75" x14ac:dyDescent="0.2">
      <c r="A10" s="160" t="s">
        <v>105</v>
      </c>
      <c r="B10" s="161">
        <f>SUM(B6:B9)</f>
        <v>323604703</v>
      </c>
      <c r="C10" s="161">
        <f t="shared" ref="C10:G10" si="1">SUM(C6:C9)</f>
        <v>1177329</v>
      </c>
      <c r="D10" s="161">
        <f t="shared" si="1"/>
        <v>765632</v>
      </c>
      <c r="E10" s="161">
        <f t="shared" si="1"/>
        <v>8720</v>
      </c>
      <c r="F10" s="161">
        <f t="shared" si="1"/>
        <v>320807</v>
      </c>
      <c r="G10" s="161">
        <f t="shared" si="1"/>
        <v>325877191</v>
      </c>
    </row>
    <row r="11" spans="1:7" s="154" customFormat="1" ht="15.75" x14ac:dyDescent="0.2">
      <c r="A11" s="164" t="s">
        <v>254</v>
      </c>
      <c r="B11" s="165">
        <v>1008402888</v>
      </c>
      <c r="C11" s="165">
        <v>3770265</v>
      </c>
      <c r="D11" s="165">
        <v>2236321</v>
      </c>
      <c r="E11" s="165">
        <v>347769</v>
      </c>
      <c r="F11" s="165">
        <v>3975809</v>
      </c>
      <c r="G11" s="165">
        <f>SUM(B11:F11)</f>
        <v>1018733052</v>
      </c>
    </row>
  </sheetData>
  <mergeCells count="2">
    <mergeCell ref="A3:G3"/>
    <mergeCell ref="A4:G4"/>
  </mergeCells>
  <pageMargins left="0.7" right="0.7" top="0.75" bottom="0.75" header="0.3" footer="0.3"/>
  <pageSetup orientation="portrait" r:id="rId1"/>
  <customProperties>
    <customPr name="_pios_id" r:id="rId2"/>
  </customProperties>
  <ignoredErrors>
    <ignoredError sqref="G10" formula="1"/>
    <ignoredError sqref="G6:G9" unlockedFormula="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66E46-AA06-4C7D-834A-49D7F712244A}">
  <sheetPr>
    <tabColor theme="4" tint="-0.249977111117893"/>
  </sheetPr>
  <dimension ref="A1:G11"/>
  <sheetViews>
    <sheetView showGridLines="0" zoomScaleNormal="100" workbookViewId="0"/>
  </sheetViews>
  <sheetFormatPr baseColWidth="10" defaultColWidth="0" defaultRowHeight="11.45" customHeight="1" zeroHeight="1" x14ac:dyDescent="0.2"/>
  <cols>
    <col min="1" max="1" width="22.42578125" style="20" customWidth="1"/>
    <col min="2" max="7" width="13.7109375" style="20" customWidth="1"/>
    <col min="8" max="16384" width="11.42578125" style="20" hidden="1"/>
  </cols>
  <sheetData>
    <row r="1" spans="1:7" ht="18" customHeight="1" x14ac:dyDescent="0.3">
      <c r="A1" s="19" t="s">
        <v>244</v>
      </c>
      <c r="B1" s="19"/>
    </row>
    <row r="2" spans="1:7" ht="18" customHeight="1" x14ac:dyDescent="0.3">
      <c r="A2" s="19" t="s">
        <v>255</v>
      </c>
      <c r="B2" s="19"/>
    </row>
    <row r="3" spans="1:7" s="31" customFormat="1" ht="15.75" x14ac:dyDescent="0.2">
      <c r="A3" s="1076" t="s">
        <v>246</v>
      </c>
      <c r="B3" s="1076"/>
      <c r="C3" s="1076"/>
      <c r="D3" s="1076"/>
      <c r="E3" s="1076"/>
      <c r="F3" s="1076"/>
      <c r="G3" s="1076"/>
    </row>
    <row r="4" spans="1:7" s="31" customFormat="1" ht="15.75" x14ac:dyDescent="0.2">
      <c r="A4" s="1073" t="s">
        <v>95</v>
      </c>
      <c r="B4" s="1073"/>
      <c r="C4" s="1073"/>
      <c r="D4" s="1073"/>
      <c r="E4" s="1073"/>
      <c r="F4" s="1073"/>
      <c r="G4" s="1073"/>
    </row>
    <row r="5" spans="1:7" s="154" customFormat="1" ht="31.5" x14ac:dyDescent="0.2">
      <c r="A5" s="83" t="s">
        <v>99</v>
      </c>
      <c r="B5" s="83" t="s">
        <v>247</v>
      </c>
      <c r="C5" s="83" t="s">
        <v>248</v>
      </c>
      <c r="D5" s="83" t="s">
        <v>249</v>
      </c>
      <c r="E5" s="83" t="s">
        <v>250</v>
      </c>
      <c r="F5" s="83" t="s">
        <v>251</v>
      </c>
      <c r="G5" s="83" t="s">
        <v>96</v>
      </c>
    </row>
    <row r="6" spans="1:7" s="154" customFormat="1" ht="15.75" x14ac:dyDescent="0.2">
      <c r="A6" s="155" t="s">
        <v>40</v>
      </c>
      <c r="B6" s="156">
        <v>270494288</v>
      </c>
      <c r="C6" s="156">
        <v>952692</v>
      </c>
      <c r="D6" s="156">
        <v>187837</v>
      </c>
      <c r="E6" s="156">
        <v>277746</v>
      </c>
      <c r="F6" s="156">
        <v>587515</v>
      </c>
      <c r="G6" s="157">
        <f>SUM(B6:F6)</f>
        <v>272500078</v>
      </c>
    </row>
    <row r="7" spans="1:7" s="154" customFormat="1" ht="15.75" x14ac:dyDescent="0.2">
      <c r="A7" s="119" t="s">
        <v>242</v>
      </c>
      <c r="B7" s="158">
        <v>922183</v>
      </c>
      <c r="C7" s="158">
        <v>6904</v>
      </c>
      <c r="D7" s="158">
        <v>0</v>
      </c>
      <c r="E7" s="158">
        <v>358</v>
      </c>
      <c r="F7" s="158">
        <v>13559</v>
      </c>
      <c r="G7" s="157">
        <f t="shared" ref="G7:G9" si="0">SUM(B7:F7)</f>
        <v>943004</v>
      </c>
    </row>
    <row r="8" spans="1:7" s="154" customFormat="1" ht="15.75" x14ac:dyDescent="0.2">
      <c r="A8" s="155" t="s">
        <v>252</v>
      </c>
      <c r="B8" s="159">
        <v>0</v>
      </c>
      <c r="C8" s="159">
        <v>-16449</v>
      </c>
      <c r="D8" s="159">
        <v>-18844</v>
      </c>
      <c r="E8" s="159">
        <v>-55956</v>
      </c>
      <c r="F8" s="159">
        <v>-313135</v>
      </c>
      <c r="G8" s="157">
        <f t="shared" si="0"/>
        <v>-404384</v>
      </c>
    </row>
    <row r="9" spans="1:7" s="154" customFormat="1" ht="15.75" x14ac:dyDescent="0.2">
      <c r="A9" s="119" t="s">
        <v>253</v>
      </c>
      <c r="B9" s="158">
        <v>-2704943</v>
      </c>
      <c r="C9" s="158">
        <v>-9527</v>
      </c>
      <c r="D9" s="158">
        <v>-1878</v>
      </c>
      <c r="E9" s="158">
        <v>-2778</v>
      </c>
      <c r="F9" s="158">
        <v>-5875</v>
      </c>
      <c r="G9" s="157">
        <f t="shared" si="0"/>
        <v>-2725001</v>
      </c>
    </row>
    <row r="10" spans="1:7" s="163" customFormat="1" ht="15.75" x14ac:dyDescent="0.2">
      <c r="A10" s="160" t="s">
        <v>105</v>
      </c>
      <c r="B10" s="161">
        <f>SUM(B6:B9)</f>
        <v>268711528</v>
      </c>
      <c r="C10" s="161">
        <f t="shared" ref="C10:G10" si="1">SUM(C6:C9)</f>
        <v>933620</v>
      </c>
      <c r="D10" s="161">
        <f t="shared" si="1"/>
        <v>167115</v>
      </c>
      <c r="E10" s="161">
        <f t="shared" si="1"/>
        <v>219370</v>
      </c>
      <c r="F10" s="161">
        <f t="shared" si="1"/>
        <v>282064</v>
      </c>
      <c r="G10" s="162">
        <f t="shared" si="1"/>
        <v>270313697</v>
      </c>
    </row>
    <row r="11" spans="1:7" s="154" customFormat="1" ht="15.75" x14ac:dyDescent="0.2">
      <c r="A11" s="164" t="s">
        <v>254</v>
      </c>
      <c r="B11" s="165">
        <v>935484500</v>
      </c>
      <c r="C11" s="165">
        <v>2678767</v>
      </c>
      <c r="D11" s="165">
        <v>826989</v>
      </c>
      <c r="E11" s="165">
        <v>963420</v>
      </c>
      <c r="F11" s="165">
        <v>2735876</v>
      </c>
      <c r="G11" s="165">
        <v>942689552</v>
      </c>
    </row>
  </sheetData>
  <mergeCells count="2">
    <mergeCell ref="A3:G3"/>
    <mergeCell ref="A4:G4"/>
  </mergeCells>
  <pageMargins left="0.7" right="0.7" top="0.75" bottom="0.75" header="0.3" footer="0.3"/>
  <pageSetup orientation="portrait" r:id="rId1"/>
  <customProperties>
    <customPr name="_pios_id" r:id="rId2"/>
  </customPropertie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72004-D4EA-4DF2-862C-C532EB7123B8}">
  <sheetPr>
    <tabColor theme="4" tint="-0.249977111117893"/>
  </sheetPr>
  <dimension ref="A1:C13"/>
  <sheetViews>
    <sheetView showGridLines="0" zoomScaleNormal="100" workbookViewId="0"/>
  </sheetViews>
  <sheetFormatPr baseColWidth="10" defaultColWidth="0" defaultRowHeight="15" zeroHeight="1" x14ac:dyDescent="0.25"/>
  <cols>
    <col min="1" max="1" width="41.28515625" style="24" customWidth="1"/>
    <col min="2" max="2" width="18.28515625" style="24" customWidth="1"/>
    <col min="3" max="3" width="0" style="24" hidden="1" customWidth="1"/>
    <col min="4" max="16384" width="11.42578125" style="24" hidden="1"/>
  </cols>
  <sheetData>
    <row r="1" spans="1:2" ht="18.75" x14ac:dyDescent="0.3">
      <c r="A1" s="145" t="s">
        <v>256</v>
      </c>
    </row>
    <row r="2" spans="1:2" ht="18.75" x14ac:dyDescent="0.3">
      <c r="A2" s="19" t="s">
        <v>257</v>
      </c>
    </row>
    <row r="3" spans="1:2" ht="15.75" x14ac:dyDescent="0.25">
      <c r="A3" s="1076" t="s">
        <v>258</v>
      </c>
      <c r="B3" s="1076"/>
    </row>
    <row r="4" spans="1:2" ht="15.75" x14ac:dyDescent="0.25">
      <c r="A4" s="1073" t="s">
        <v>95</v>
      </c>
      <c r="B4" s="1073"/>
    </row>
    <row r="5" spans="1:2" ht="20.25" customHeight="1" x14ac:dyDescent="0.25">
      <c r="A5" s="167" t="s">
        <v>259</v>
      </c>
      <c r="B5" s="168">
        <v>-2457531</v>
      </c>
    </row>
    <row r="6" spans="1:2" ht="15.75" x14ac:dyDescent="0.25">
      <c r="A6" s="32" t="s">
        <v>260</v>
      </c>
      <c r="B6" s="169">
        <v>-1227785</v>
      </c>
    </row>
    <row r="7" spans="1:2" ht="15.75" customHeight="1" x14ac:dyDescent="0.25">
      <c r="A7" s="32" t="s">
        <v>106</v>
      </c>
      <c r="B7" s="169">
        <v>555931</v>
      </c>
    </row>
    <row r="8" spans="1:2" ht="15.75" hidden="1" x14ac:dyDescent="0.25">
      <c r="A8" s="32" t="s">
        <v>261</v>
      </c>
      <c r="B8" s="170">
        <v>0</v>
      </c>
    </row>
    <row r="9" spans="1:2" ht="15" customHeight="1" x14ac:dyDescent="0.25">
      <c r="A9" s="167" t="s">
        <v>262</v>
      </c>
      <c r="B9" s="168">
        <f>+SUM(B5:B8)</f>
        <v>-3129385</v>
      </c>
    </row>
    <row r="10" spans="1:2" ht="15" customHeight="1" x14ac:dyDescent="0.25">
      <c r="A10" s="32" t="s">
        <v>260</v>
      </c>
      <c r="B10" s="169">
        <v>-1221389</v>
      </c>
    </row>
    <row r="11" spans="1:2" ht="15" customHeight="1" x14ac:dyDescent="0.25">
      <c r="A11" s="32" t="s">
        <v>106</v>
      </c>
      <c r="B11" s="169">
        <v>383526</v>
      </c>
    </row>
    <row r="12" spans="1:2" ht="15" customHeight="1" x14ac:dyDescent="0.25">
      <c r="A12" s="32" t="s">
        <v>261</v>
      </c>
      <c r="B12" s="170">
        <v>277</v>
      </c>
    </row>
    <row r="13" spans="1:2" ht="15.75" x14ac:dyDescent="0.25">
      <c r="A13" s="167" t="s">
        <v>263</v>
      </c>
      <c r="B13" s="168">
        <f>+SUM(B9:B12)</f>
        <v>-3966971</v>
      </c>
    </row>
  </sheetData>
  <mergeCells count="2">
    <mergeCell ref="A3:B3"/>
    <mergeCell ref="A4:B4"/>
  </mergeCells>
  <pageMargins left="0.7" right="0.7" top="0.75" bottom="0.75" header="0.3" footer="0.3"/>
  <pageSetup paperSize="9" orientation="portrait" horizontalDpi="90" verticalDpi="90" r:id="rId1"/>
  <customProperties>
    <customPr name="_pios_id" r:id="rId2"/>
  </customPropertie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81EDB-5C3B-4673-8DE3-3E3C6587AC19}">
  <sheetPr>
    <tabColor theme="4" tint="-0.249977111117893"/>
  </sheetPr>
  <dimension ref="A1:G10"/>
  <sheetViews>
    <sheetView showGridLines="0" zoomScaleNormal="100" workbookViewId="0"/>
  </sheetViews>
  <sheetFormatPr baseColWidth="10" defaultColWidth="0" defaultRowHeight="15" zeroHeight="1" x14ac:dyDescent="0.25"/>
  <cols>
    <col min="1" max="1" width="34.140625" style="24" customWidth="1"/>
    <col min="2" max="3" width="13.85546875" style="24" customWidth="1"/>
    <col min="4" max="4" width="17.28515625" style="24" customWidth="1"/>
    <col min="5" max="5" width="17.42578125" style="24" customWidth="1"/>
    <col min="6" max="6" width="11.42578125" style="24" hidden="1" customWidth="1"/>
    <col min="7" max="7" width="0" style="24" hidden="1" customWidth="1"/>
    <col min="8" max="16384" width="11.42578125" style="24" hidden="1"/>
  </cols>
  <sheetData>
    <row r="1" spans="1:5" ht="18.75" x14ac:dyDescent="0.3">
      <c r="A1" s="145" t="s">
        <v>256</v>
      </c>
    </row>
    <row r="2" spans="1:5" ht="18.75" x14ac:dyDescent="0.3">
      <c r="A2" s="145" t="s">
        <v>974</v>
      </c>
    </row>
    <row r="3" spans="1:5" ht="15.75" x14ac:dyDescent="0.25">
      <c r="A3" s="1069" t="s">
        <v>264</v>
      </c>
      <c r="B3" s="1069"/>
      <c r="C3" s="1069"/>
      <c r="D3" s="1069"/>
      <c r="E3" s="1069"/>
    </row>
    <row r="4" spans="1:5" ht="15.75" x14ac:dyDescent="0.25">
      <c r="A4" s="1070" t="s">
        <v>95</v>
      </c>
      <c r="B4" s="1070"/>
      <c r="C4" s="1070"/>
      <c r="D4" s="1070"/>
      <c r="E4" s="1070"/>
    </row>
    <row r="5" spans="1:5" ht="15.75" x14ac:dyDescent="0.25">
      <c r="B5" s="1091" t="s">
        <v>106</v>
      </c>
      <c r="C5" s="1091"/>
      <c r="D5" s="1091"/>
      <c r="E5" s="1091"/>
    </row>
    <row r="6" spans="1:5" ht="31.5" x14ac:dyDescent="0.25">
      <c r="A6" s="171" t="s">
        <v>92</v>
      </c>
      <c r="B6" s="147" t="s">
        <v>237</v>
      </c>
      <c r="C6" s="147" t="s">
        <v>238</v>
      </c>
      <c r="D6" s="148" t="s">
        <v>157</v>
      </c>
      <c r="E6" s="1092" t="s">
        <v>99</v>
      </c>
    </row>
    <row r="7" spans="1:5" ht="15.75" x14ac:dyDescent="0.25">
      <c r="A7" s="172"/>
      <c r="B7" s="150" t="s">
        <v>239</v>
      </c>
      <c r="C7" s="150" t="s">
        <v>240</v>
      </c>
      <c r="D7" s="150" t="s">
        <v>241</v>
      </c>
      <c r="E7" s="1093"/>
    </row>
    <row r="8" spans="1:5" ht="15.75" x14ac:dyDescent="0.25">
      <c r="A8" s="27" t="s">
        <v>40</v>
      </c>
      <c r="B8" s="28">
        <v>4163027</v>
      </c>
      <c r="C8" s="28">
        <v>123663</v>
      </c>
      <c r="D8" s="29">
        <f>+B8+C8</f>
        <v>4286690</v>
      </c>
      <c r="E8" s="28">
        <v>8751486</v>
      </c>
    </row>
    <row r="9" spans="1:5" ht="15.75" x14ac:dyDescent="0.25">
      <c r="A9" s="30" t="s">
        <v>243</v>
      </c>
      <c r="B9" s="28">
        <v>-73943</v>
      </c>
      <c r="C9" s="28">
        <v>-124424</v>
      </c>
      <c r="D9" s="173">
        <f>+B9+C9</f>
        <v>-198367</v>
      </c>
      <c r="E9" s="28">
        <v>-244070</v>
      </c>
    </row>
    <row r="10" spans="1:5" ht="15.75" x14ac:dyDescent="0.25">
      <c r="A10" s="151" t="s">
        <v>105</v>
      </c>
      <c r="B10" s="174">
        <f>+SUM(B8:B9)</f>
        <v>4089084</v>
      </c>
      <c r="C10" s="174">
        <f>+SUM(C8:C9)</f>
        <v>-761</v>
      </c>
      <c r="D10" s="175">
        <f>+B10+C10</f>
        <v>4088323</v>
      </c>
      <c r="E10" s="174">
        <f>SUM(E8:E9)</f>
        <v>8507416</v>
      </c>
    </row>
  </sheetData>
  <mergeCells count="4">
    <mergeCell ref="A3:E3"/>
    <mergeCell ref="A4:E4"/>
    <mergeCell ref="B5:E5"/>
    <mergeCell ref="E6:E7"/>
  </mergeCells>
  <pageMargins left="0.7" right="0.7" top="0.75" bottom="0.75" header="0.3" footer="0.3"/>
  <pageSetup orientation="portrait" r:id="rId1"/>
  <customProperties>
    <customPr name="_pios_id" r:id="rId2"/>
  </customProperties>
  <ignoredErrors>
    <ignoredError sqref="B8:E8 B10:E10 D9:E9" unlockedFormula="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2B14D-2AE5-46A8-94CD-FCC4E12608C0}">
  <sheetPr>
    <tabColor theme="4" tint="-0.249977111117893"/>
  </sheetPr>
  <dimension ref="A1:G9"/>
  <sheetViews>
    <sheetView showGridLines="0" zoomScaleNormal="100" workbookViewId="0"/>
  </sheetViews>
  <sheetFormatPr baseColWidth="10" defaultColWidth="0" defaultRowHeight="12.75" zeroHeight="1" x14ac:dyDescent="0.2"/>
  <cols>
    <col min="1" max="1" width="22.42578125" style="20" customWidth="1"/>
    <col min="2" max="7" width="13.5703125" style="20" customWidth="1"/>
    <col min="8" max="16384" width="11.42578125" style="20" hidden="1"/>
  </cols>
  <sheetData>
    <row r="1" spans="1:7" ht="18.75" x14ac:dyDescent="0.3">
      <c r="A1" s="19" t="s">
        <v>256</v>
      </c>
    </row>
    <row r="2" spans="1:7" ht="18.75" x14ac:dyDescent="0.3">
      <c r="A2" s="19" t="s">
        <v>265</v>
      </c>
    </row>
    <row r="3" spans="1:7" s="31" customFormat="1" ht="15.75" x14ac:dyDescent="0.2">
      <c r="A3" s="1076" t="s">
        <v>266</v>
      </c>
      <c r="B3" s="1076"/>
      <c r="C3" s="1076"/>
      <c r="D3" s="1076"/>
      <c r="E3" s="1076"/>
      <c r="F3" s="1076"/>
      <c r="G3" s="1076"/>
    </row>
    <row r="4" spans="1:7" s="31" customFormat="1" ht="15.75" x14ac:dyDescent="0.2">
      <c r="A4" s="1073" t="s">
        <v>95</v>
      </c>
      <c r="B4" s="1073"/>
      <c r="C4" s="1073"/>
      <c r="D4" s="1073"/>
      <c r="E4" s="1073"/>
      <c r="F4" s="1073"/>
      <c r="G4" s="1073"/>
    </row>
    <row r="5" spans="1:7" s="163" customFormat="1" ht="31.5" x14ac:dyDescent="0.2">
      <c r="A5" s="83" t="s">
        <v>157</v>
      </c>
      <c r="B5" s="83" t="s">
        <v>267</v>
      </c>
      <c r="C5" s="83" t="s">
        <v>248</v>
      </c>
      <c r="D5" s="83" t="s">
        <v>249</v>
      </c>
      <c r="E5" s="83" t="s">
        <v>250</v>
      </c>
      <c r="F5" s="83" t="s">
        <v>251</v>
      </c>
      <c r="G5" s="83" t="s">
        <v>96</v>
      </c>
    </row>
    <row r="6" spans="1:7" s="154" customFormat="1" ht="15.75" x14ac:dyDescent="0.2">
      <c r="A6" s="155" t="s">
        <v>40</v>
      </c>
      <c r="B6" s="156">
        <v>4151732</v>
      </c>
      <c r="C6" s="156">
        <v>3033</v>
      </c>
      <c r="D6" s="156">
        <v>7923</v>
      </c>
      <c r="E6" s="156">
        <v>339</v>
      </c>
      <c r="F6" s="156">
        <v>123663</v>
      </c>
      <c r="G6" s="157">
        <f>+SUM(B6:F6)</f>
        <v>4286690</v>
      </c>
    </row>
    <row r="7" spans="1:7" s="154" customFormat="1" ht="15.75" x14ac:dyDescent="0.2">
      <c r="A7" s="177" t="s">
        <v>252</v>
      </c>
      <c r="B7" s="158">
        <v>-23948</v>
      </c>
      <c r="C7" s="158">
        <v>-2811</v>
      </c>
      <c r="D7" s="158">
        <v>-7923</v>
      </c>
      <c r="E7" s="158">
        <v>-339</v>
      </c>
      <c r="F7" s="158">
        <v>-123663</v>
      </c>
      <c r="G7" s="178">
        <f>+SUM(B7:F7)</f>
        <v>-158684</v>
      </c>
    </row>
    <row r="8" spans="1:7" s="154" customFormat="1" ht="15.75" x14ac:dyDescent="0.2">
      <c r="A8" s="179" t="s">
        <v>253</v>
      </c>
      <c r="B8" s="159">
        <v>-38922</v>
      </c>
      <c r="C8" s="159">
        <v>0</v>
      </c>
      <c r="D8" s="159">
        <v>0</v>
      </c>
      <c r="E8" s="159">
        <v>0</v>
      </c>
      <c r="F8" s="159">
        <v>-761</v>
      </c>
      <c r="G8" s="180">
        <f>+SUM(B8:F8)</f>
        <v>-39683</v>
      </c>
    </row>
    <row r="9" spans="1:7" s="163" customFormat="1" ht="15.75" x14ac:dyDescent="0.2">
      <c r="A9" s="181" t="s">
        <v>105</v>
      </c>
      <c r="B9" s="182">
        <f>+B6+B7+B8</f>
        <v>4088862</v>
      </c>
      <c r="C9" s="182">
        <f t="shared" ref="C9:G9" si="0">+C6+C7+C8</f>
        <v>222</v>
      </c>
      <c r="D9" s="182">
        <f t="shared" si="0"/>
        <v>0</v>
      </c>
      <c r="E9" s="182">
        <f t="shared" si="0"/>
        <v>0</v>
      </c>
      <c r="F9" s="182">
        <f t="shared" si="0"/>
        <v>-761</v>
      </c>
      <c r="G9" s="182">
        <f t="shared" si="0"/>
        <v>4088323</v>
      </c>
    </row>
  </sheetData>
  <mergeCells count="2">
    <mergeCell ref="A3:G3"/>
    <mergeCell ref="A4:G4"/>
  </mergeCells>
  <pageMargins left="0.7" right="0.7" top="0.75" bottom="0.75" header="0.3" footer="0.3"/>
  <pageSetup paperSize="9" orientation="portrait" horizontalDpi="90" verticalDpi="90" r:id="rId1"/>
  <customProperties>
    <customPr name="_pios_id" r:id="rId2"/>
  </customPropertie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29A89-93E7-4311-940D-31F8F33073F7}">
  <sheetPr>
    <tabColor theme="4" tint="-0.249977111117893"/>
  </sheetPr>
  <dimension ref="A1:G9"/>
  <sheetViews>
    <sheetView showGridLines="0" zoomScaleNormal="100" workbookViewId="0"/>
  </sheetViews>
  <sheetFormatPr baseColWidth="10" defaultColWidth="0" defaultRowHeight="12.75" zeroHeight="1" x14ac:dyDescent="0.2"/>
  <cols>
    <col min="1" max="1" width="22.42578125" style="20" customWidth="1"/>
    <col min="2" max="7" width="13.5703125" style="20" customWidth="1"/>
    <col min="8" max="16384" width="11.42578125" style="20" hidden="1"/>
  </cols>
  <sheetData>
    <row r="1" spans="1:7" ht="18.75" x14ac:dyDescent="0.3">
      <c r="A1" s="19" t="s">
        <v>256</v>
      </c>
    </row>
    <row r="2" spans="1:7" ht="18.75" x14ac:dyDescent="0.3">
      <c r="A2" s="19" t="s">
        <v>268</v>
      </c>
    </row>
    <row r="3" spans="1:7" s="31" customFormat="1" ht="15.75" x14ac:dyDescent="0.2">
      <c r="A3" s="1076" t="s">
        <v>266</v>
      </c>
      <c r="B3" s="1076"/>
      <c r="C3" s="1076"/>
      <c r="D3" s="1076"/>
      <c r="E3" s="1076"/>
      <c r="F3" s="1076"/>
      <c r="G3" s="1076"/>
    </row>
    <row r="4" spans="1:7" s="31" customFormat="1" ht="15.75" x14ac:dyDescent="0.2">
      <c r="A4" s="1073" t="s">
        <v>95</v>
      </c>
      <c r="B4" s="1073"/>
      <c r="C4" s="1073"/>
      <c r="D4" s="1073"/>
      <c r="E4" s="1073"/>
      <c r="F4" s="1073"/>
      <c r="G4" s="1073"/>
    </row>
    <row r="5" spans="1:7" s="163" customFormat="1" ht="31.5" x14ac:dyDescent="0.2">
      <c r="A5" s="83" t="s">
        <v>99</v>
      </c>
      <c r="B5" s="83" t="s">
        <v>267</v>
      </c>
      <c r="C5" s="83" t="s">
        <v>248</v>
      </c>
      <c r="D5" s="83" t="s">
        <v>249</v>
      </c>
      <c r="E5" s="83" t="s">
        <v>250</v>
      </c>
      <c r="F5" s="83" t="s">
        <v>251</v>
      </c>
      <c r="G5" s="83" t="s">
        <v>96</v>
      </c>
    </row>
    <row r="6" spans="1:7" s="154" customFormat="1" ht="15.75" x14ac:dyDescent="0.2">
      <c r="A6" s="155" t="s">
        <v>40</v>
      </c>
      <c r="B6" s="156">
        <v>8608237</v>
      </c>
      <c r="C6" s="156">
        <v>15209</v>
      </c>
      <c r="D6" s="156">
        <v>767</v>
      </c>
      <c r="E6" s="156">
        <v>19461</v>
      </c>
      <c r="F6" s="156">
        <v>107812</v>
      </c>
      <c r="G6" s="157">
        <f>+SUM(B6:F6)</f>
        <v>8751486</v>
      </c>
    </row>
    <row r="7" spans="1:7" s="154" customFormat="1" ht="15.75" x14ac:dyDescent="0.2">
      <c r="A7" s="177" t="s">
        <v>252</v>
      </c>
      <c r="B7" s="158">
        <v>-36976</v>
      </c>
      <c r="C7" s="158">
        <v>-2515</v>
      </c>
      <c r="D7" s="158">
        <v>-767</v>
      </c>
      <c r="E7" s="158">
        <v>-11104</v>
      </c>
      <c r="F7" s="158">
        <v>-107812</v>
      </c>
      <c r="G7" s="178">
        <f>+SUM(B7:F7)</f>
        <v>-159174</v>
      </c>
    </row>
    <row r="8" spans="1:7" s="154" customFormat="1" ht="15.75" x14ac:dyDescent="0.2">
      <c r="A8" s="179" t="s">
        <v>253</v>
      </c>
      <c r="B8" s="159">
        <v>-83888</v>
      </c>
      <c r="C8" s="159">
        <v>-128</v>
      </c>
      <c r="D8" s="159">
        <v>0</v>
      </c>
      <c r="E8" s="159">
        <v>-167</v>
      </c>
      <c r="F8" s="159">
        <v>-713</v>
      </c>
      <c r="G8" s="180">
        <f>+SUM(B8:F8)</f>
        <v>-84896</v>
      </c>
    </row>
    <row r="9" spans="1:7" s="163" customFormat="1" ht="15.75" x14ac:dyDescent="0.2">
      <c r="A9" s="181" t="s">
        <v>105</v>
      </c>
      <c r="B9" s="182">
        <f>+B6+B7+B8</f>
        <v>8487373</v>
      </c>
      <c r="C9" s="182">
        <f t="shared" ref="C9:G9" si="0">+C6+C7+C8</f>
        <v>12566</v>
      </c>
      <c r="D9" s="182">
        <f t="shared" si="0"/>
        <v>0</v>
      </c>
      <c r="E9" s="182">
        <f t="shared" si="0"/>
        <v>8190</v>
      </c>
      <c r="F9" s="182">
        <f t="shared" si="0"/>
        <v>-713</v>
      </c>
      <c r="G9" s="182">
        <f t="shared" si="0"/>
        <v>8507416</v>
      </c>
    </row>
  </sheetData>
  <mergeCells count="2">
    <mergeCell ref="A3:G3"/>
    <mergeCell ref="A4:G4"/>
  </mergeCells>
  <pageMargins left="0.7" right="0.7" top="0.75" bottom="0.75" header="0.3" footer="0.3"/>
  <pageSetup paperSize="9" orientation="portrait" horizontalDpi="90" verticalDpi="90" r:id="rId1"/>
  <customProperties>
    <customPr name="_pios_id" r:id="rId2"/>
  </customPropertie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EC34E-FAF9-46FA-A1C9-35FEB8E6908C}">
  <sheetPr>
    <tabColor theme="4" tint="-0.249977111117893"/>
  </sheetPr>
  <dimension ref="A1:D13"/>
  <sheetViews>
    <sheetView showGridLines="0" zoomScaleNormal="100" workbookViewId="0"/>
  </sheetViews>
  <sheetFormatPr baseColWidth="10" defaultColWidth="0" defaultRowHeight="15" zeroHeight="1" x14ac:dyDescent="0.25"/>
  <cols>
    <col min="1" max="1" width="43" style="24" customWidth="1"/>
    <col min="2" max="2" width="14.28515625" style="24" customWidth="1"/>
    <col min="3" max="4" width="0" style="24" hidden="1" customWidth="1"/>
    <col min="5" max="16384" width="11.42578125" style="24" hidden="1"/>
  </cols>
  <sheetData>
    <row r="1" spans="1:2" ht="18.75" x14ac:dyDescent="0.3">
      <c r="A1" s="145" t="s">
        <v>269</v>
      </c>
    </row>
    <row r="2" spans="1:2" ht="18.75" x14ac:dyDescent="0.3">
      <c r="A2" s="145" t="s">
        <v>270</v>
      </c>
    </row>
    <row r="3" spans="1:2" ht="15.75" x14ac:dyDescent="0.25">
      <c r="A3" s="1076" t="s">
        <v>270</v>
      </c>
      <c r="B3" s="1076"/>
    </row>
    <row r="4" spans="1:2" ht="15.75" x14ac:dyDescent="0.25">
      <c r="A4" s="1073" t="s">
        <v>95</v>
      </c>
      <c r="B4" s="1073"/>
    </row>
    <row r="5" spans="1:2" ht="15.75" x14ac:dyDescent="0.25">
      <c r="A5" s="167" t="s">
        <v>259</v>
      </c>
      <c r="B5" s="168">
        <v>-296173</v>
      </c>
    </row>
    <row r="6" spans="1:2" ht="17.25" customHeight="1" x14ac:dyDescent="0.25">
      <c r="A6" s="32" t="s">
        <v>260</v>
      </c>
      <c r="B6" s="170">
        <v>-183717</v>
      </c>
    </row>
    <row r="7" spans="1:2" ht="16.5" customHeight="1" x14ac:dyDescent="0.25">
      <c r="A7" s="32" t="s">
        <v>106</v>
      </c>
      <c r="B7" s="170">
        <v>235820</v>
      </c>
    </row>
    <row r="8" spans="1:2" ht="14.25" hidden="1" customHeight="1" x14ac:dyDescent="0.25">
      <c r="A8" s="32" t="s">
        <v>261</v>
      </c>
      <c r="B8" s="170">
        <v>0</v>
      </c>
    </row>
    <row r="9" spans="1:2" ht="15.75" x14ac:dyDescent="0.25">
      <c r="A9" s="33" t="s">
        <v>262</v>
      </c>
      <c r="B9" s="34">
        <f>+SUM(B5:B8)</f>
        <v>-244070</v>
      </c>
    </row>
    <row r="10" spans="1:2" ht="15.75" x14ac:dyDescent="0.25">
      <c r="A10" s="32" t="s">
        <v>260</v>
      </c>
      <c r="B10" s="170">
        <v>-112687</v>
      </c>
    </row>
    <row r="11" spans="1:2" ht="15.75" x14ac:dyDescent="0.25">
      <c r="A11" s="32" t="s">
        <v>106</v>
      </c>
      <c r="B11" s="170">
        <v>151718</v>
      </c>
    </row>
    <row r="12" spans="1:2" ht="15.75" x14ac:dyDescent="0.25">
      <c r="A12" s="32" t="s">
        <v>261</v>
      </c>
      <c r="B12" s="170">
        <v>6672</v>
      </c>
    </row>
    <row r="13" spans="1:2" ht="15.75" x14ac:dyDescent="0.25">
      <c r="A13" s="33" t="s">
        <v>263</v>
      </c>
      <c r="B13" s="34">
        <f>+SUM(B9:B12)</f>
        <v>-198367</v>
      </c>
    </row>
  </sheetData>
  <mergeCells count="2">
    <mergeCell ref="A3:B3"/>
    <mergeCell ref="A4:B4"/>
  </mergeCells>
  <pageMargins left="0.7" right="0.7" top="0.75" bottom="0.75" header="0.3" footer="0.3"/>
  <pageSetup paperSize="9" orientation="portrait" horizontalDpi="90" verticalDpi="90" r:id="rId1"/>
  <customProperties>
    <customPr name="_pios_id" r:id="rId2"/>
  </customPropertie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87B6B-1258-4319-9270-1A6B50B60E98}">
  <sheetPr>
    <tabColor theme="4" tint="-0.249977111117893"/>
  </sheetPr>
  <dimension ref="A1:E11"/>
  <sheetViews>
    <sheetView showGridLines="0" zoomScaleNormal="100" workbookViewId="0"/>
  </sheetViews>
  <sheetFormatPr baseColWidth="10" defaultColWidth="0" defaultRowHeight="15" zeroHeight="1" x14ac:dyDescent="0.25"/>
  <cols>
    <col min="1" max="1" width="22.85546875" style="24" customWidth="1"/>
    <col min="2" max="2" width="14.42578125" style="24" customWidth="1"/>
    <col min="3" max="3" width="12.85546875" style="24" customWidth="1"/>
    <col min="4" max="5" width="17.140625" style="24" customWidth="1"/>
    <col min="6" max="16384" width="11.42578125" style="24" hidden="1"/>
  </cols>
  <sheetData>
    <row r="1" spans="1:5" ht="18.75" x14ac:dyDescent="0.3">
      <c r="A1" s="145" t="s">
        <v>244</v>
      </c>
    </row>
    <row r="2" spans="1:5" ht="18.75" x14ac:dyDescent="0.3">
      <c r="A2" s="145" t="s">
        <v>271</v>
      </c>
    </row>
    <row r="3" spans="1:5" ht="15.75" x14ac:dyDescent="0.25">
      <c r="A3" s="1069" t="s">
        <v>272</v>
      </c>
      <c r="B3" s="1069"/>
      <c r="C3" s="1069"/>
      <c r="D3" s="1069"/>
      <c r="E3" s="1069"/>
    </row>
    <row r="4" spans="1:5" ht="15.75" x14ac:dyDescent="0.25">
      <c r="A4" s="1070" t="s">
        <v>95</v>
      </c>
      <c r="B4" s="1070"/>
      <c r="C4" s="1070"/>
      <c r="D4" s="1070"/>
      <c r="E4" s="1070"/>
    </row>
    <row r="5" spans="1:5" ht="15.75" x14ac:dyDescent="0.25">
      <c r="A5" s="1090" t="s">
        <v>92</v>
      </c>
      <c r="B5" s="1091" t="s">
        <v>106</v>
      </c>
      <c r="C5" s="1091"/>
      <c r="D5" s="1091"/>
      <c r="E5" s="1095"/>
    </row>
    <row r="6" spans="1:5" ht="33.75" customHeight="1" x14ac:dyDescent="0.25">
      <c r="A6" s="1094"/>
      <c r="B6" s="147" t="s">
        <v>237</v>
      </c>
      <c r="C6" s="147" t="s">
        <v>238</v>
      </c>
      <c r="D6" s="148" t="s">
        <v>157</v>
      </c>
      <c r="E6" s="1092" t="s">
        <v>99</v>
      </c>
    </row>
    <row r="7" spans="1:5" ht="15.75" x14ac:dyDescent="0.25">
      <c r="A7" s="1093"/>
      <c r="B7" s="150" t="s">
        <v>239</v>
      </c>
      <c r="C7" s="150" t="s">
        <v>240</v>
      </c>
      <c r="D7" s="150" t="s">
        <v>241</v>
      </c>
      <c r="E7" s="1093"/>
    </row>
    <row r="8" spans="1:5" ht="15.75" x14ac:dyDescent="0.25">
      <c r="A8" s="30" t="s">
        <v>273</v>
      </c>
      <c r="B8" s="28">
        <v>1303864</v>
      </c>
      <c r="C8" s="28">
        <v>0</v>
      </c>
      <c r="D8" s="173">
        <f t="shared" ref="D8:D10" si="0">+B8+C8</f>
        <v>1303864</v>
      </c>
      <c r="E8" s="28">
        <v>1080203</v>
      </c>
    </row>
    <row r="9" spans="1:5" ht="15.75" x14ac:dyDescent="0.25">
      <c r="A9" s="27" t="s">
        <v>274</v>
      </c>
      <c r="B9" s="28">
        <v>31963138</v>
      </c>
      <c r="C9" s="28">
        <v>2293</v>
      </c>
      <c r="D9" s="29">
        <f t="shared" si="0"/>
        <v>31965431</v>
      </c>
      <c r="E9" s="28">
        <v>53524318</v>
      </c>
    </row>
    <row r="10" spans="1:5" ht="15.75" x14ac:dyDescent="0.25">
      <c r="A10" s="30" t="s">
        <v>275</v>
      </c>
      <c r="B10" s="28">
        <v>0</v>
      </c>
      <c r="C10" s="28">
        <v>-2293</v>
      </c>
      <c r="D10" s="173">
        <f t="shared" si="0"/>
        <v>-2293</v>
      </c>
      <c r="E10" s="28">
        <v>-72</v>
      </c>
    </row>
    <row r="11" spans="1:5" ht="15.75" x14ac:dyDescent="0.25">
      <c r="A11" s="151" t="s">
        <v>105</v>
      </c>
      <c r="B11" s="174">
        <f>+B8+B9+B10</f>
        <v>33267002</v>
      </c>
      <c r="C11" s="174">
        <f>+C8+C9+C10</f>
        <v>0</v>
      </c>
      <c r="D11" s="174">
        <f>+D8+D9+D10</f>
        <v>33267002</v>
      </c>
      <c r="E11" s="174">
        <f>+E8+E9+E10</f>
        <v>54604449</v>
      </c>
    </row>
  </sheetData>
  <mergeCells count="5">
    <mergeCell ref="A3:E3"/>
    <mergeCell ref="A4:E4"/>
    <mergeCell ref="A5:A7"/>
    <mergeCell ref="B5:E5"/>
    <mergeCell ref="E6:E7"/>
  </mergeCells>
  <pageMargins left="0.7" right="0.7" top="0.75" bottom="0.75" header="0.3" footer="0.3"/>
  <pageSetup paperSize="9" orientation="portrait" horizontalDpi="90" verticalDpi="90" r:id="rId1"/>
  <customProperties>
    <customPr name="_pios_id" r:id="rId2"/>
  </customProperties>
  <ignoredErrors>
    <ignoredError sqref="B8:E11" unlockedFormula="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EC945-E791-422A-8522-55033225A45D}">
  <sheetPr>
    <tabColor theme="4" tint="-0.249977111117893"/>
  </sheetPr>
  <dimension ref="A1:G16"/>
  <sheetViews>
    <sheetView showGridLines="0" zoomScaleNormal="100" workbookViewId="0"/>
  </sheetViews>
  <sheetFormatPr baseColWidth="10" defaultColWidth="0" defaultRowHeight="12.75" zeroHeight="1" x14ac:dyDescent="0.2"/>
  <cols>
    <col min="1" max="1" width="27.7109375" style="20" customWidth="1"/>
    <col min="2" max="4" width="16" style="20" customWidth="1"/>
    <col min="5" max="7" width="16" style="183" customWidth="1"/>
    <col min="8" max="16384" width="11.42578125" style="20" hidden="1"/>
  </cols>
  <sheetData>
    <row r="1" spans="1:7" ht="18.75" x14ac:dyDescent="0.3">
      <c r="A1" s="19" t="s">
        <v>256</v>
      </c>
    </row>
    <row r="2" spans="1:7" ht="18.75" x14ac:dyDescent="0.3">
      <c r="A2" s="19" t="s">
        <v>276</v>
      </c>
      <c r="B2" s="184"/>
    </row>
    <row r="3" spans="1:7" ht="15.75" x14ac:dyDescent="0.25">
      <c r="A3" s="1069" t="s">
        <v>277</v>
      </c>
      <c r="B3" s="1069"/>
      <c r="C3" s="1069"/>
      <c r="D3" s="1069"/>
      <c r="E3" s="1069"/>
      <c r="F3" s="1069"/>
      <c r="G3" s="1069"/>
    </row>
    <row r="4" spans="1:7" ht="15.75" x14ac:dyDescent="0.25">
      <c r="A4" s="1070" t="s">
        <v>95</v>
      </c>
      <c r="B4" s="1070"/>
      <c r="C4" s="1070"/>
      <c r="D4" s="1070"/>
      <c r="E4" s="1070"/>
      <c r="F4" s="1070"/>
      <c r="G4" s="1070"/>
    </row>
    <row r="5" spans="1:7" s="26" customFormat="1" ht="15.75" x14ac:dyDescent="0.2">
      <c r="A5" s="1096" t="s">
        <v>92</v>
      </c>
      <c r="B5" s="1097" t="s">
        <v>157</v>
      </c>
      <c r="C5" s="1097"/>
      <c r="D5" s="1097"/>
      <c r="E5" s="1098" t="s">
        <v>99</v>
      </c>
      <c r="F5" s="1098"/>
      <c r="G5" s="1098"/>
    </row>
    <row r="6" spans="1:7" s="26" customFormat="1" ht="15.75" x14ac:dyDescent="0.2">
      <c r="A6" s="1097"/>
      <c r="B6" s="185" t="s">
        <v>40</v>
      </c>
      <c r="C6" s="185" t="s">
        <v>275</v>
      </c>
      <c r="D6" s="185" t="s">
        <v>105</v>
      </c>
      <c r="E6" s="185" t="s">
        <v>40</v>
      </c>
      <c r="F6" s="186" t="s">
        <v>275</v>
      </c>
      <c r="G6" s="186" t="s">
        <v>105</v>
      </c>
    </row>
    <row r="7" spans="1:7" ht="15.75" x14ac:dyDescent="0.2">
      <c r="A7" s="117" t="s">
        <v>273</v>
      </c>
      <c r="B7" s="187">
        <f>+B8</f>
        <v>1303864</v>
      </c>
      <c r="C7" s="187">
        <f>+C8</f>
        <v>0</v>
      </c>
      <c r="D7" s="188">
        <f>+B7+C7</f>
        <v>1303864</v>
      </c>
      <c r="E7" s="189">
        <f>+E8</f>
        <v>1080203</v>
      </c>
      <c r="F7" s="189">
        <f>+F8</f>
        <v>0</v>
      </c>
      <c r="G7" s="189">
        <f>+E7+F7</f>
        <v>1080203</v>
      </c>
    </row>
    <row r="8" spans="1:7" ht="15.75" x14ac:dyDescent="0.2">
      <c r="A8" s="177" t="s">
        <v>278</v>
      </c>
      <c r="B8" s="190">
        <v>1303864</v>
      </c>
      <c r="C8" s="190">
        <v>0</v>
      </c>
      <c r="D8" s="191">
        <f>+D9</f>
        <v>1303864</v>
      </c>
      <c r="E8" s="192">
        <v>1080203</v>
      </c>
      <c r="F8" s="192">
        <v>0</v>
      </c>
      <c r="G8" s="192">
        <v>1080203</v>
      </c>
    </row>
    <row r="9" spans="1:7" ht="15.75" x14ac:dyDescent="0.2">
      <c r="A9" s="193" t="s">
        <v>279</v>
      </c>
      <c r="B9" s="190">
        <v>1303864</v>
      </c>
      <c r="C9" s="190">
        <v>0</v>
      </c>
      <c r="D9" s="191">
        <f>+B9+C9</f>
        <v>1303864</v>
      </c>
      <c r="E9" s="192">
        <v>1080203</v>
      </c>
      <c r="F9" s="192">
        <v>0</v>
      </c>
      <c r="G9" s="192">
        <v>1080203</v>
      </c>
    </row>
    <row r="10" spans="1:7" ht="15.75" x14ac:dyDescent="0.2">
      <c r="A10" s="117" t="s">
        <v>274</v>
      </c>
      <c r="B10" s="194">
        <f>+B11+B14</f>
        <v>31965431</v>
      </c>
      <c r="C10" s="194">
        <f>+C11+C14</f>
        <v>-2293</v>
      </c>
      <c r="D10" s="188">
        <f>+D11+D14</f>
        <v>31963138</v>
      </c>
      <c r="E10" s="189">
        <f>+E11+E14</f>
        <v>53524318</v>
      </c>
      <c r="F10" s="189">
        <f>+F11+F14</f>
        <v>-72</v>
      </c>
      <c r="G10" s="189">
        <f>G11+G14</f>
        <v>53524246</v>
      </c>
    </row>
    <row r="11" spans="1:7" ht="15.75" x14ac:dyDescent="0.2">
      <c r="A11" s="177" t="s">
        <v>280</v>
      </c>
      <c r="B11" s="190">
        <v>10727747</v>
      </c>
      <c r="C11" s="190">
        <f>SUM(C12:C13)</f>
        <v>-2293</v>
      </c>
      <c r="D11" s="191">
        <f t="shared" ref="D11:D15" si="0">+B11+C11</f>
        <v>10725454</v>
      </c>
      <c r="E11" s="192">
        <f>SUM(E12+E13)</f>
        <v>9443693</v>
      </c>
      <c r="F11" s="192">
        <f>SUM(F12:F13)</f>
        <v>-72</v>
      </c>
      <c r="G11" s="192">
        <f t="shared" ref="G11:G12" si="1">+E11+F11</f>
        <v>9443621</v>
      </c>
    </row>
    <row r="12" spans="1:7" ht="15.75" x14ac:dyDescent="0.2">
      <c r="A12" s="193" t="s">
        <v>279</v>
      </c>
      <c r="B12" s="190">
        <v>10725454</v>
      </c>
      <c r="C12" s="190">
        <v>0</v>
      </c>
      <c r="D12" s="191">
        <f t="shared" si="0"/>
        <v>10725454</v>
      </c>
      <c r="E12" s="192">
        <v>9443621</v>
      </c>
      <c r="F12" s="192">
        <v>0</v>
      </c>
      <c r="G12" s="192">
        <f t="shared" si="1"/>
        <v>9443621</v>
      </c>
    </row>
    <row r="13" spans="1:7" ht="15.75" x14ac:dyDescent="0.2">
      <c r="A13" s="193" t="s">
        <v>281</v>
      </c>
      <c r="B13" s="190">
        <v>2293</v>
      </c>
      <c r="C13" s="190">
        <v>-2293</v>
      </c>
      <c r="D13" s="191">
        <f t="shared" si="0"/>
        <v>0</v>
      </c>
      <c r="E13" s="192">
        <v>72</v>
      </c>
      <c r="F13" s="192">
        <v>-72</v>
      </c>
      <c r="G13" s="192">
        <f>+E13+F13</f>
        <v>0</v>
      </c>
    </row>
    <row r="14" spans="1:7" ht="15.75" x14ac:dyDescent="0.2">
      <c r="A14" s="177" t="s">
        <v>282</v>
      </c>
      <c r="B14" s="190">
        <v>21237684</v>
      </c>
      <c r="C14" s="190">
        <f>SUM(C15:C15)</f>
        <v>0</v>
      </c>
      <c r="D14" s="191">
        <f t="shared" si="0"/>
        <v>21237684</v>
      </c>
      <c r="E14" s="192">
        <f>SUM(E15:E15)</f>
        <v>44080625</v>
      </c>
      <c r="F14" s="192">
        <f>SUM(F15:F15)</f>
        <v>0</v>
      </c>
      <c r="G14" s="192">
        <f>+E14+F14</f>
        <v>44080625</v>
      </c>
    </row>
    <row r="15" spans="1:7" ht="15.75" x14ac:dyDescent="0.2">
      <c r="A15" s="193" t="s">
        <v>279</v>
      </c>
      <c r="B15" s="190">
        <v>21237684</v>
      </c>
      <c r="C15" s="190">
        <v>0</v>
      </c>
      <c r="D15" s="191">
        <f t="shared" si="0"/>
        <v>21237684</v>
      </c>
      <c r="E15" s="192">
        <v>44080625</v>
      </c>
      <c r="F15" s="192">
        <v>0</v>
      </c>
      <c r="G15" s="192">
        <f>+E15+F15</f>
        <v>44080625</v>
      </c>
    </row>
    <row r="16" spans="1:7" ht="15.75" x14ac:dyDescent="0.25">
      <c r="A16" s="195" t="s">
        <v>96</v>
      </c>
      <c r="B16" s="196">
        <f>+B7+B10</f>
        <v>33269295</v>
      </c>
      <c r="C16" s="196">
        <f>+C7+C10</f>
        <v>-2293</v>
      </c>
      <c r="D16" s="197">
        <f>+B16+C16</f>
        <v>33267002</v>
      </c>
      <c r="E16" s="198">
        <f>+E7+E10</f>
        <v>54604521</v>
      </c>
      <c r="F16" s="198">
        <f>+F7+F10</f>
        <v>-72</v>
      </c>
      <c r="G16" s="198">
        <f>+E16+F16</f>
        <v>54604449</v>
      </c>
    </row>
  </sheetData>
  <mergeCells count="5">
    <mergeCell ref="A3:G3"/>
    <mergeCell ref="A4:G4"/>
    <mergeCell ref="A5:A6"/>
    <mergeCell ref="B5:D5"/>
    <mergeCell ref="E5:G5"/>
  </mergeCells>
  <pageMargins left="0.7" right="0.7" top="0.75" bottom="0.75" header="0.3" footer="0.3"/>
  <pageSetup paperSize="9" orientation="portrait" r:id="rId1"/>
  <customProperties>
    <customPr name="_pios_id" r:id="rId2"/>
  </customProperties>
  <ignoredErrors>
    <ignoredError sqref="B7:C16" unlockedFormula="1"/>
    <ignoredError sqref="D7:G16" formula="1" unlockedFormula="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A05B8-4A8B-4439-8740-49D1C52B1F1F}">
  <sheetPr>
    <tabColor theme="4" tint="-0.249977111117893"/>
  </sheetPr>
  <dimension ref="A1:C13"/>
  <sheetViews>
    <sheetView showGridLines="0" zoomScaleNormal="100" workbookViewId="0"/>
  </sheetViews>
  <sheetFormatPr baseColWidth="10" defaultColWidth="0" defaultRowHeight="15" zeroHeight="1" x14ac:dyDescent="0.25"/>
  <cols>
    <col min="1" max="1" width="38.28515625" style="24" customWidth="1"/>
    <col min="2" max="2" width="16.42578125" style="24" customWidth="1"/>
    <col min="3" max="3" width="0" style="24" hidden="1" customWidth="1"/>
    <col min="4" max="16384" width="11.42578125" style="24" hidden="1"/>
  </cols>
  <sheetData>
    <row r="1" spans="1:2" ht="18.75" x14ac:dyDescent="0.3">
      <c r="A1" s="145" t="s">
        <v>256</v>
      </c>
    </row>
    <row r="2" spans="1:2" ht="18.75" x14ac:dyDescent="0.3">
      <c r="A2" s="145" t="s">
        <v>283</v>
      </c>
    </row>
    <row r="3" spans="1:2" ht="15.75" x14ac:dyDescent="0.25">
      <c r="A3" s="1076" t="s">
        <v>284</v>
      </c>
      <c r="B3" s="1076"/>
    </row>
    <row r="4" spans="1:2" ht="15.75" x14ac:dyDescent="0.25">
      <c r="A4" s="1073" t="s">
        <v>95</v>
      </c>
      <c r="B4" s="1073"/>
    </row>
    <row r="5" spans="1:2" ht="15.75" x14ac:dyDescent="0.25">
      <c r="A5" s="33" t="s">
        <v>259</v>
      </c>
      <c r="B5" s="34">
        <v>-72</v>
      </c>
    </row>
    <row r="6" spans="1:2" ht="15.75" x14ac:dyDescent="0.25">
      <c r="A6" s="32" t="s">
        <v>260</v>
      </c>
      <c r="B6" s="35">
        <v>0</v>
      </c>
    </row>
    <row r="7" spans="1:2" ht="15.75" x14ac:dyDescent="0.25">
      <c r="A7" s="32" t="s">
        <v>106</v>
      </c>
      <c r="B7" s="36">
        <v>0</v>
      </c>
    </row>
    <row r="8" spans="1:2" ht="15.75" x14ac:dyDescent="0.25">
      <c r="A8" s="32" t="s">
        <v>261</v>
      </c>
      <c r="B8" s="35">
        <v>0</v>
      </c>
    </row>
    <row r="9" spans="1:2" ht="15.75" x14ac:dyDescent="0.25">
      <c r="A9" s="33" t="s">
        <v>262</v>
      </c>
      <c r="B9" s="34">
        <f>+SUM(B5:B8)</f>
        <v>-72</v>
      </c>
    </row>
    <row r="10" spans="1:2" ht="15.75" x14ac:dyDescent="0.25">
      <c r="A10" s="32" t="s">
        <v>260</v>
      </c>
      <c r="B10" s="35">
        <v>-3119</v>
      </c>
    </row>
    <row r="11" spans="1:2" ht="15.75" x14ac:dyDescent="0.25">
      <c r="A11" s="32" t="s">
        <v>106</v>
      </c>
      <c r="B11" s="36">
        <v>898</v>
      </c>
    </row>
    <row r="12" spans="1:2" ht="15.75" hidden="1" x14ac:dyDescent="0.25">
      <c r="A12" s="32" t="s">
        <v>261</v>
      </c>
      <c r="B12" s="35">
        <v>0</v>
      </c>
    </row>
    <row r="13" spans="1:2" ht="15.75" x14ac:dyDescent="0.25">
      <c r="A13" s="33" t="s">
        <v>263</v>
      </c>
      <c r="B13" s="34">
        <f>+SUM(B9:B12)</f>
        <v>-2293</v>
      </c>
    </row>
  </sheetData>
  <mergeCells count="2">
    <mergeCell ref="A3:B3"/>
    <mergeCell ref="A4:B4"/>
  </mergeCells>
  <pageMargins left="0.7" right="0.7" top="0.75" bottom="0.75" header="0.3" footer="0.3"/>
  <pageSetup paperSize="9" orientation="portrait" horizontalDpi="90" verticalDpi="90"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64D81-E5FB-41F7-8507-BEC0F9DBA9C9}">
  <sheetPr>
    <tabColor theme="4" tint="-0.249977111117893"/>
  </sheetPr>
  <dimension ref="A1:D67"/>
  <sheetViews>
    <sheetView showGridLines="0" zoomScaleNormal="100" workbookViewId="0"/>
  </sheetViews>
  <sheetFormatPr baseColWidth="10" defaultColWidth="0" defaultRowHeight="17.45" customHeight="1" zeroHeight="1" x14ac:dyDescent="0.25"/>
  <cols>
    <col min="1" max="1" width="84.28515625" style="408" customWidth="1"/>
    <col min="2" max="2" width="10.7109375" style="893" customWidth="1"/>
    <col min="3" max="3" width="25.140625" style="894" customWidth="1"/>
    <col min="4" max="4" width="25.140625" style="892" customWidth="1"/>
    <col min="5" max="16384" width="11.42578125" style="892" hidden="1"/>
  </cols>
  <sheetData>
    <row r="1" spans="1:4" s="889" customFormat="1" ht="14.25" customHeight="1" x14ac:dyDescent="0.35">
      <c r="A1" s="907" t="s">
        <v>32</v>
      </c>
      <c r="B1" s="904"/>
      <c r="C1" s="904"/>
      <c r="D1" s="904"/>
    </row>
    <row r="2" spans="1:4" s="889" customFormat="1" ht="14.25" customHeight="1" x14ac:dyDescent="0.35">
      <c r="A2" s="907" t="s">
        <v>901</v>
      </c>
      <c r="B2" s="904"/>
      <c r="C2" s="904"/>
      <c r="D2" s="904"/>
    </row>
    <row r="3" spans="1:4" s="890" customFormat="1" ht="14.25" customHeight="1" x14ac:dyDescent="0.3">
      <c r="A3" s="908" t="s">
        <v>156</v>
      </c>
      <c r="B3" s="905"/>
      <c r="C3" s="905"/>
      <c r="D3" s="905"/>
    </row>
    <row r="4" spans="1:4" s="891" customFormat="1" ht="20.25" customHeight="1" x14ac:dyDescent="0.25">
      <c r="A4" s="906" t="s">
        <v>30</v>
      </c>
      <c r="B4" s="906"/>
      <c r="C4" s="906"/>
      <c r="D4" s="906"/>
    </row>
    <row r="5" spans="1:4" s="891" customFormat="1" ht="37.5" customHeight="1" x14ac:dyDescent="0.25">
      <c r="A5" s="970" t="s">
        <v>92</v>
      </c>
      <c r="B5" s="971" t="s">
        <v>902</v>
      </c>
      <c r="C5" s="1036" t="s">
        <v>155</v>
      </c>
      <c r="D5" s="1036" t="s">
        <v>93</v>
      </c>
    </row>
    <row r="6" spans="1:4" s="975" customFormat="1" ht="15.75" x14ac:dyDescent="0.25">
      <c r="A6" s="972" t="s">
        <v>903</v>
      </c>
      <c r="B6" s="973"/>
      <c r="C6" s="974">
        <f>+C7+C13+C14+C17+C18+C22+C32+C20+C21+C19</f>
        <v>9660461515</v>
      </c>
      <c r="D6" s="974">
        <f>+D7+D13+D14+D17+D18+D22+D32+D20+D21+D19</f>
        <v>1461628387</v>
      </c>
    </row>
    <row r="7" spans="1:4" s="975" customFormat="1" ht="15.75" x14ac:dyDescent="0.25">
      <c r="A7" s="976" t="s">
        <v>904</v>
      </c>
      <c r="B7" s="973"/>
      <c r="C7" s="974">
        <f>SUM(C8:C12)</f>
        <v>11762784624</v>
      </c>
      <c r="D7" s="974">
        <f>SUM(D8:D12)</f>
        <v>7746415518</v>
      </c>
    </row>
    <row r="8" spans="1:4" s="975" customFormat="1" ht="17.45" customHeight="1" x14ac:dyDescent="0.25">
      <c r="A8" s="977" t="s">
        <v>905</v>
      </c>
      <c r="B8" s="973"/>
      <c r="C8" s="978">
        <v>8821392104</v>
      </c>
      <c r="D8" s="978">
        <v>3233918038</v>
      </c>
    </row>
    <row r="9" spans="1:4" s="975" customFormat="1" ht="17.45" customHeight="1" x14ac:dyDescent="0.25">
      <c r="A9" s="977" t="s">
        <v>11</v>
      </c>
      <c r="B9" s="973"/>
      <c r="C9" s="978">
        <v>1287924231</v>
      </c>
      <c r="D9" s="978">
        <v>2910209399</v>
      </c>
    </row>
    <row r="10" spans="1:4" s="975" customFormat="1" ht="17.45" customHeight="1" x14ac:dyDescent="0.25">
      <c r="A10" s="977" t="s">
        <v>906</v>
      </c>
      <c r="B10" s="973"/>
      <c r="C10" s="978">
        <v>0</v>
      </c>
      <c r="D10" s="978">
        <v>4133899</v>
      </c>
    </row>
    <row r="11" spans="1:4" s="975" customFormat="1" ht="17.45" customHeight="1" x14ac:dyDescent="0.25">
      <c r="A11" s="977" t="s">
        <v>907</v>
      </c>
      <c r="B11" s="973"/>
      <c r="C11" s="978">
        <v>1653305824</v>
      </c>
      <c r="D11" s="978">
        <v>1598154182</v>
      </c>
    </row>
    <row r="12" spans="1:4" s="975" customFormat="1" ht="17.45" customHeight="1" x14ac:dyDescent="0.25">
      <c r="A12" s="977" t="s">
        <v>94</v>
      </c>
      <c r="B12" s="973" t="s">
        <v>176</v>
      </c>
      <c r="C12" s="978">
        <v>162465</v>
      </c>
      <c r="D12" s="978">
        <v>0</v>
      </c>
    </row>
    <row r="13" spans="1:4" s="975" customFormat="1" ht="15.75" x14ac:dyDescent="0.25">
      <c r="A13" s="979" t="s">
        <v>908</v>
      </c>
      <c r="B13" s="973"/>
      <c r="C13" s="980">
        <v>207861300</v>
      </c>
      <c r="D13" s="980">
        <v>258193185</v>
      </c>
    </row>
    <row r="14" spans="1:4" s="975" customFormat="1" ht="17.45" customHeight="1" x14ac:dyDescent="0.25">
      <c r="A14" s="979" t="s">
        <v>909</v>
      </c>
      <c r="B14" s="973"/>
      <c r="C14" s="981">
        <f>SUM(C15:C16)</f>
        <v>-2362141429</v>
      </c>
      <c r="D14" s="981">
        <f>SUM(D15:D16)</f>
        <v>-4077860647</v>
      </c>
    </row>
    <row r="15" spans="1:4" s="975" customFormat="1" ht="17.45" customHeight="1" x14ac:dyDescent="0.25">
      <c r="A15" s="977" t="s">
        <v>152</v>
      </c>
      <c r="B15" s="973"/>
      <c r="C15" s="978">
        <v>-1507885522</v>
      </c>
      <c r="D15" s="978">
        <v>-3743705006</v>
      </c>
    </row>
    <row r="16" spans="1:4" s="975" customFormat="1" ht="17.45" customHeight="1" x14ac:dyDescent="0.25">
      <c r="A16" s="977" t="s">
        <v>48</v>
      </c>
      <c r="B16" s="973"/>
      <c r="C16" s="978">
        <v>-854255907</v>
      </c>
      <c r="D16" s="978">
        <v>-334155641</v>
      </c>
    </row>
    <row r="17" spans="1:4" s="975" customFormat="1" ht="17.45" customHeight="1" x14ac:dyDescent="0.25">
      <c r="A17" s="979" t="s">
        <v>164</v>
      </c>
      <c r="B17" s="973">
        <f>+'[29]Estado resultado integral'!B18</f>
        <v>35</v>
      </c>
      <c r="C17" s="980">
        <v>227636483</v>
      </c>
      <c r="D17" s="980">
        <v>230244492</v>
      </c>
    </row>
    <row r="18" spans="1:4" s="975" customFormat="1" ht="17.45" customHeight="1" x14ac:dyDescent="0.25">
      <c r="A18" s="979" t="s">
        <v>910</v>
      </c>
      <c r="B18" s="973">
        <f>+'[29]Estado resultado integral'!B34</f>
        <v>40</v>
      </c>
      <c r="C18" s="980">
        <v>-577119861</v>
      </c>
      <c r="D18" s="980">
        <v>-559891356</v>
      </c>
    </row>
    <row r="19" spans="1:4" s="975" customFormat="1" ht="17.45" customHeight="1" x14ac:dyDescent="0.25">
      <c r="A19" s="979" t="s">
        <v>510</v>
      </c>
      <c r="B19" s="973"/>
      <c r="C19" s="980">
        <v>-259765106</v>
      </c>
      <c r="D19" s="980">
        <v>-228481844</v>
      </c>
    </row>
    <row r="20" spans="1:4" s="975" customFormat="1" ht="17.45" customHeight="1" x14ac:dyDescent="0.25">
      <c r="A20" s="979" t="s">
        <v>911</v>
      </c>
      <c r="B20" s="973"/>
      <c r="C20" s="980">
        <v>-458592104</v>
      </c>
      <c r="D20" s="980">
        <v>-1528818038</v>
      </c>
    </row>
    <row r="21" spans="1:4" s="975" customFormat="1" ht="17.45" customHeight="1" x14ac:dyDescent="0.25">
      <c r="A21" s="979" t="s">
        <v>485</v>
      </c>
      <c r="B21" s="973"/>
      <c r="C21" s="980">
        <v>54184740</v>
      </c>
      <c r="D21" s="980">
        <v>15798820</v>
      </c>
    </row>
    <row r="22" spans="1:4" s="975" customFormat="1" ht="17.45" customHeight="1" x14ac:dyDescent="0.25">
      <c r="A22" s="979" t="s">
        <v>940</v>
      </c>
      <c r="B22" s="973"/>
      <c r="C22" s="981">
        <f>+C23+C25+C30+C31+C24+C29</f>
        <v>-14479776969</v>
      </c>
      <c r="D22" s="981">
        <f>+D23+D25+D30+D31+D24+D29</f>
        <v>-6389875748</v>
      </c>
    </row>
    <row r="23" spans="1:4" s="975" customFormat="1" ht="17.45" customHeight="1" x14ac:dyDescent="0.25">
      <c r="A23" s="977" t="s">
        <v>912</v>
      </c>
      <c r="B23" s="973"/>
      <c r="C23" s="978">
        <v>-13904384026</v>
      </c>
      <c r="D23" s="978">
        <v>-1805627614</v>
      </c>
    </row>
    <row r="24" spans="1:4" s="975" customFormat="1" ht="17.45" customHeight="1" x14ac:dyDescent="0.25">
      <c r="A24" s="977" t="s">
        <v>913</v>
      </c>
      <c r="B24" s="973"/>
      <c r="C24" s="978">
        <v>-353333</v>
      </c>
      <c r="D24" s="978">
        <v>-707521</v>
      </c>
    </row>
    <row r="25" spans="1:4" s="975" customFormat="1" ht="17.45" customHeight="1" x14ac:dyDescent="0.25">
      <c r="A25" s="977" t="s">
        <v>914</v>
      </c>
      <c r="B25" s="973"/>
      <c r="C25" s="978">
        <v>-186907263</v>
      </c>
      <c r="D25" s="978">
        <v>-4106491479</v>
      </c>
    </row>
    <row r="26" spans="1:4" s="983" customFormat="1" ht="17.45" customHeight="1" x14ac:dyDescent="0.25">
      <c r="A26" s="982" t="s">
        <v>907</v>
      </c>
      <c r="B26" s="977"/>
      <c r="C26" s="978">
        <v>-15216670100</v>
      </c>
      <c r="D26" s="978">
        <v>-3519729900</v>
      </c>
    </row>
    <row r="27" spans="1:4" s="984" customFormat="1" ht="17.45" customHeight="1" x14ac:dyDescent="0.25">
      <c r="A27" s="982" t="s">
        <v>11</v>
      </c>
      <c r="B27" s="977"/>
      <c r="C27" s="978">
        <v>15029762837</v>
      </c>
      <c r="D27" s="978">
        <v>-783052579</v>
      </c>
    </row>
    <row r="28" spans="1:4" s="983" customFormat="1" ht="17.45" customHeight="1" x14ac:dyDescent="0.25">
      <c r="A28" s="982" t="s">
        <v>906</v>
      </c>
      <c r="B28" s="977"/>
      <c r="C28" s="978">
        <v>0</v>
      </c>
      <c r="D28" s="978">
        <v>196291000</v>
      </c>
    </row>
    <row r="29" spans="1:4" s="983" customFormat="1" ht="17.45" customHeight="1" x14ac:dyDescent="0.25">
      <c r="A29" s="977" t="s">
        <v>94</v>
      </c>
      <c r="B29" s="977"/>
      <c r="C29" s="978">
        <v>15000000</v>
      </c>
      <c r="D29" s="978">
        <v>-15000000</v>
      </c>
    </row>
    <row r="30" spans="1:4" s="975" customFormat="1" ht="17.45" customHeight="1" x14ac:dyDescent="0.25">
      <c r="A30" s="977" t="s">
        <v>915</v>
      </c>
      <c r="B30" s="973"/>
      <c r="C30" s="978">
        <v>-412389031</v>
      </c>
      <c r="D30" s="978">
        <v>-482591023</v>
      </c>
    </row>
    <row r="31" spans="1:4" s="975" customFormat="1" ht="17.45" customHeight="1" x14ac:dyDescent="0.25">
      <c r="A31" s="977" t="s">
        <v>16</v>
      </c>
      <c r="B31" s="973"/>
      <c r="C31" s="978">
        <v>9256684</v>
      </c>
      <c r="D31" s="978">
        <v>20541889</v>
      </c>
    </row>
    <row r="32" spans="1:4" s="975" customFormat="1" ht="17.45" customHeight="1" x14ac:dyDescent="0.25">
      <c r="A32" s="979" t="s">
        <v>916</v>
      </c>
      <c r="B32" s="973"/>
      <c r="C32" s="981">
        <f>SUM(C33:C38)+C41</f>
        <v>15545389837</v>
      </c>
      <c r="D32" s="981">
        <f>SUM(D33:D38)+D41</f>
        <v>5995904005</v>
      </c>
    </row>
    <row r="33" spans="1:4" s="975" customFormat="1" ht="17.45" customHeight="1" x14ac:dyDescent="0.25">
      <c r="A33" s="977" t="s">
        <v>917</v>
      </c>
      <c r="B33" s="985">
        <f>+[29]Pasivos!B16</f>
        <v>22</v>
      </c>
      <c r="C33" s="978">
        <v>21248668392</v>
      </c>
      <c r="D33" s="978">
        <v>-1145832880</v>
      </c>
    </row>
    <row r="34" spans="1:4" s="975" customFormat="1" ht="17.45" customHeight="1" x14ac:dyDescent="0.25">
      <c r="A34" s="977" t="s">
        <v>673</v>
      </c>
      <c r="B34" s="973"/>
      <c r="C34" s="978">
        <v>-3795152803</v>
      </c>
      <c r="D34" s="978">
        <v>-433770312</v>
      </c>
    </row>
    <row r="35" spans="1:4" s="975" customFormat="1" ht="17.45" customHeight="1" x14ac:dyDescent="0.25">
      <c r="A35" s="977" t="s">
        <v>151</v>
      </c>
      <c r="B35" s="973"/>
      <c r="C35" s="978">
        <v>-2867422537</v>
      </c>
      <c r="D35" s="978">
        <v>1221235294</v>
      </c>
    </row>
    <row r="36" spans="1:4" s="975" customFormat="1" ht="17.45" customHeight="1" x14ac:dyDescent="0.25">
      <c r="A36" s="977" t="s">
        <v>48</v>
      </c>
      <c r="B36" s="973"/>
      <c r="C36" s="978">
        <v>995627300</v>
      </c>
      <c r="D36" s="978">
        <v>6353911300</v>
      </c>
    </row>
    <row r="37" spans="1:4" s="975" customFormat="1" ht="17.45" customHeight="1" x14ac:dyDescent="0.25">
      <c r="A37" s="977" t="s">
        <v>46</v>
      </c>
      <c r="B37" s="973">
        <v>26</v>
      </c>
      <c r="C37" s="978">
        <v>-445836</v>
      </c>
      <c r="D37" s="978">
        <v>-3610216</v>
      </c>
    </row>
    <row r="38" spans="1:4" s="975" customFormat="1" ht="17.45" customHeight="1" x14ac:dyDescent="0.25">
      <c r="A38" s="977" t="s">
        <v>918</v>
      </c>
      <c r="B38" s="986"/>
      <c r="C38" s="978">
        <v>-15505193</v>
      </c>
      <c r="D38" s="978">
        <v>-10282126</v>
      </c>
    </row>
    <row r="39" spans="1:4" s="975" customFormat="1" ht="17.45" customHeight="1" x14ac:dyDescent="0.25">
      <c r="A39" s="982" t="s">
        <v>919</v>
      </c>
      <c r="B39" s="985">
        <f>+[29]Activos!B24</f>
        <v>28</v>
      </c>
      <c r="C39" s="978">
        <v>217395345</v>
      </c>
      <c r="D39" s="978">
        <v>200607663</v>
      </c>
    </row>
    <row r="40" spans="1:4" s="975" customFormat="1" ht="15.75" x14ac:dyDescent="0.25">
      <c r="A40" s="982" t="s">
        <v>920</v>
      </c>
      <c r="B40" s="973"/>
      <c r="C40" s="978">
        <v>-232900538</v>
      </c>
      <c r="D40" s="978">
        <v>-210889789</v>
      </c>
    </row>
    <row r="41" spans="1:4" s="975" customFormat="1" ht="15.75" x14ac:dyDescent="0.25">
      <c r="A41" s="977" t="s">
        <v>139</v>
      </c>
      <c r="B41" s="973"/>
      <c r="C41" s="978">
        <v>-20379486</v>
      </c>
      <c r="D41" s="978">
        <v>14252945</v>
      </c>
    </row>
    <row r="42" spans="1:4" s="975" customFormat="1" ht="15.75" x14ac:dyDescent="0.25">
      <c r="A42" s="972" t="s">
        <v>921</v>
      </c>
      <c r="B42" s="973"/>
      <c r="C42" s="981">
        <f>SUM(C43:C50)</f>
        <v>-267972222</v>
      </c>
      <c r="D42" s="981">
        <f>SUM(D43:D50)</f>
        <v>-167644882</v>
      </c>
    </row>
    <row r="43" spans="1:4" s="975" customFormat="1" ht="17.45" customHeight="1" x14ac:dyDescent="0.25">
      <c r="A43" s="977" t="s">
        <v>922</v>
      </c>
      <c r="B43" s="985"/>
      <c r="C43" s="978">
        <v>-79103508</v>
      </c>
      <c r="D43" s="978">
        <v>-63998817</v>
      </c>
    </row>
    <row r="44" spans="1:4" s="975" customFormat="1" ht="17.45" customHeight="1" x14ac:dyDescent="0.25">
      <c r="A44" s="977" t="s">
        <v>923</v>
      </c>
      <c r="B44" s="973"/>
      <c r="C44" s="978">
        <v>103854</v>
      </c>
      <c r="D44" s="978">
        <v>0</v>
      </c>
    </row>
    <row r="45" spans="1:4" s="975" customFormat="1" ht="17.45" customHeight="1" x14ac:dyDescent="0.25">
      <c r="A45" s="977" t="s">
        <v>935</v>
      </c>
      <c r="B45" s="973"/>
      <c r="C45" s="978">
        <v>-81511324</v>
      </c>
      <c r="D45" s="978">
        <v>-4126178</v>
      </c>
    </row>
    <row r="46" spans="1:4" s="975" customFormat="1" ht="17.45" customHeight="1" x14ac:dyDescent="0.25">
      <c r="A46" s="977" t="s">
        <v>924</v>
      </c>
      <c r="B46" s="985">
        <f>+[29]Activos!B29</f>
        <v>14</v>
      </c>
      <c r="C46" s="978">
        <v>-55226651</v>
      </c>
      <c r="D46" s="978">
        <v>-52370735</v>
      </c>
    </row>
    <row r="47" spans="1:4" s="975" customFormat="1" ht="17.45" customHeight="1" x14ac:dyDescent="0.25">
      <c r="A47" s="977" t="s">
        <v>925</v>
      </c>
      <c r="B47" s="985">
        <f>+[29]Activos!B33</f>
        <v>18</v>
      </c>
      <c r="C47" s="978">
        <v>-10117004</v>
      </c>
      <c r="D47" s="978">
        <v>-9191151</v>
      </c>
    </row>
    <row r="48" spans="1:4" s="975" customFormat="1" ht="17.45" customHeight="1" x14ac:dyDescent="0.25">
      <c r="A48" s="977" t="s">
        <v>926</v>
      </c>
      <c r="B48" s="973"/>
      <c r="C48" s="978">
        <v>-84456935</v>
      </c>
      <c r="D48" s="978">
        <v>-101053808</v>
      </c>
    </row>
    <row r="49" spans="1:4" s="975" customFormat="1" ht="17.45" customHeight="1" x14ac:dyDescent="0.25">
      <c r="A49" s="977" t="s">
        <v>927</v>
      </c>
      <c r="B49" s="973"/>
      <c r="C49" s="978">
        <v>30559111</v>
      </c>
      <c r="D49" s="978">
        <v>54022308</v>
      </c>
    </row>
    <row r="50" spans="1:4" s="975" customFormat="1" ht="17.45" customHeight="1" x14ac:dyDescent="0.25">
      <c r="A50" s="977" t="s">
        <v>928</v>
      </c>
      <c r="B50" s="973"/>
      <c r="C50" s="978">
        <v>11780235</v>
      </c>
      <c r="D50" s="978">
        <v>9073499</v>
      </c>
    </row>
    <row r="51" spans="1:4" s="975" customFormat="1" ht="17.45" customHeight="1" x14ac:dyDescent="0.25">
      <c r="A51" s="972" t="s">
        <v>929</v>
      </c>
      <c r="B51" s="973"/>
      <c r="C51" s="981">
        <f>+C52</f>
        <v>-9216661348</v>
      </c>
      <c r="D51" s="981">
        <f>+D52</f>
        <v>-1609152175</v>
      </c>
    </row>
    <row r="52" spans="1:4" s="975" customFormat="1" ht="17.45" customHeight="1" x14ac:dyDescent="0.25">
      <c r="A52" s="977" t="s">
        <v>930</v>
      </c>
      <c r="B52" s="985">
        <f>+[29]Pasivos!B35</f>
        <v>31</v>
      </c>
      <c r="C52" s="978">
        <v>-9216661348</v>
      </c>
      <c r="D52" s="978">
        <v>-1609152175</v>
      </c>
    </row>
    <row r="53" spans="1:4" s="989" customFormat="1" ht="15.75" x14ac:dyDescent="0.25">
      <c r="A53" s="987" t="s">
        <v>936</v>
      </c>
      <c r="B53" s="987"/>
      <c r="C53" s="988">
        <v>-88214150</v>
      </c>
      <c r="D53" s="988">
        <v>148897603</v>
      </c>
    </row>
    <row r="54" spans="1:4" s="975" customFormat="1" ht="17.45" customHeight="1" x14ac:dyDescent="0.25">
      <c r="A54" s="990" t="s">
        <v>934</v>
      </c>
      <c r="B54" s="973"/>
      <c r="C54" s="981">
        <f>+C53+C51+C42+C6</f>
        <v>87613795</v>
      </c>
      <c r="D54" s="981">
        <f>+D6+D42+D51+D53</f>
        <v>-166271067</v>
      </c>
    </row>
    <row r="55" spans="1:4" s="975" customFormat="1" ht="15.75" x14ac:dyDescent="0.25">
      <c r="A55" s="990" t="s">
        <v>931</v>
      </c>
      <c r="B55" s="973" t="s">
        <v>932</v>
      </c>
      <c r="C55" s="991">
        <f>+D56</f>
        <v>577526914</v>
      </c>
      <c r="D55" s="981">
        <v>743797981</v>
      </c>
    </row>
    <row r="56" spans="1:4" s="975" customFormat="1" ht="15.75" x14ac:dyDescent="0.25">
      <c r="A56" s="992" t="s">
        <v>933</v>
      </c>
      <c r="B56" s="993" t="s">
        <v>932</v>
      </c>
      <c r="C56" s="991">
        <f>+C54+C55</f>
        <v>665140709</v>
      </c>
      <c r="D56" s="991">
        <v>577526914</v>
      </c>
    </row>
    <row r="57" spans="1:4" s="975" customFormat="1" ht="15.75" x14ac:dyDescent="0.25">
      <c r="A57" s="923" t="s">
        <v>971</v>
      </c>
      <c r="B57" s="1033"/>
      <c r="C57" s="1034"/>
      <c r="D57" s="1034"/>
    </row>
    <row r="58" spans="1:4" s="975" customFormat="1" ht="15.75" x14ac:dyDescent="0.25">
      <c r="A58" s="1053" t="s">
        <v>979</v>
      </c>
      <c r="B58" s="1033"/>
      <c r="C58" s="1034"/>
      <c r="D58" s="1034"/>
    </row>
    <row r="59" spans="1:4" s="891" customFormat="1" ht="17.45" customHeight="1" x14ac:dyDescent="0.25">
      <c r="A59" s="922" t="s">
        <v>951</v>
      </c>
      <c r="B59" s="994"/>
      <c r="C59" s="995"/>
    </row>
    <row r="60" spans="1:4" s="891" customFormat="1" ht="17.45" customHeight="1" x14ac:dyDescent="0.25">
      <c r="A60" s="923" t="s">
        <v>952</v>
      </c>
      <c r="B60" s="994"/>
      <c r="C60" s="995"/>
    </row>
    <row r="61" spans="1:4" s="891" customFormat="1" ht="17.45" customHeight="1" x14ac:dyDescent="0.25">
      <c r="A61" s="922" t="s">
        <v>958</v>
      </c>
      <c r="B61" s="994"/>
      <c r="C61" s="995"/>
    </row>
    <row r="62" spans="1:4" s="891" customFormat="1" ht="17.45" customHeight="1" x14ac:dyDescent="0.25">
      <c r="A62" s="923" t="s">
        <v>953</v>
      </c>
      <c r="B62" s="994"/>
      <c r="C62" s="995"/>
    </row>
    <row r="63" spans="1:4" s="891" customFormat="1" ht="17.45" customHeight="1" x14ac:dyDescent="0.25">
      <c r="A63" s="923" t="s">
        <v>959</v>
      </c>
      <c r="B63" s="994"/>
      <c r="C63" s="995"/>
    </row>
    <row r="64" spans="1:4" s="891" customFormat="1" ht="17.45" customHeight="1" x14ac:dyDescent="0.25">
      <c r="A64" s="923" t="s">
        <v>954</v>
      </c>
      <c r="B64" s="994"/>
      <c r="C64" s="995"/>
    </row>
    <row r="65" spans="1:3" s="891" customFormat="1" ht="17.45" customHeight="1" x14ac:dyDescent="0.25">
      <c r="A65" s="922" t="s">
        <v>955</v>
      </c>
      <c r="B65" s="994"/>
      <c r="C65" s="995"/>
    </row>
    <row r="66" spans="1:3" s="891" customFormat="1" ht="17.45" customHeight="1" x14ac:dyDescent="0.25">
      <c r="A66" s="923" t="s">
        <v>956</v>
      </c>
      <c r="B66" s="994"/>
      <c r="C66" s="995"/>
    </row>
    <row r="67" spans="1:3" s="891" customFormat="1" ht="17.45" customHeight="1" x14ac:dyDescent="0.25">
      <c r="A67" s="923" t="s">
        <v>957</v>
      </c>
      <c r="B67" s="994"/>
      <c r="C67" s="995"/>
    </row>
  </sheetData>
  <printOptions horizontalCentered="1" verticalCentered="1"/>
  <pageMargins left="0.39370078740157483" right="0.39370078740157483" top="0.39370078740157483" bottom="0.19685039370078741" header="0" footer="0"/>
  <pageSetup scale="67" orientation="portrait" r:id="rId1"/>
  <customProperties>
    <customPr name="_pios_id" r:id="rId2"/>
  </customProperties>
  <ignoredErrors>
    <ignoredError sqref="C7:D30 C51:D56 D49:D50 C32:D36 D31 C38:D48 D37" formulaRange="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3A772-1C6D-495F-AC66-1D66E3CC1973}">
  <sheetPr>
    <tabColor theme="4" tint="-0.249977111117893"/>
  </sheetPr>
  <dimension ref="A1:C16"/>
  <sheetViews>
    <sheetView showGridLines="0" zoomScaleNormal="100" workbookViewId="0"/>
  </sheetViews>
  <sheetFormatPr baseColWidth="10" defaultColWidth="0" defaultRowHeight="13.9" customHeight="1" zeroHeight="1" x14ac:dyDescent="0.2"/>
  <cols>
    <col min="1" max="1" width="44.28515625" style="20" customWidth="1"/>
    <col min="2" max="3" width="17.28515625" style="20" customWidth="1"/>
    <col min="4" max="16384" width="11.42578125" style="20" hidden="1"/>
  </cols>
  <sheetData>
    <row r="1" spans="1:3" ht="17.25" customHeight="1" x14ac:dyDescent="0.3">
      <c r="A1" s="19" t="s">
        <v>256</v>
      </c>
    </row>
    <row r="2" spans="1:3" ht="18.75" x14ac:dyDescent="0.3">
      <c r="A2" s="19" t="s">
        <v>234</v>
      </c>
    </row>
    <row r="3" spans="1:3" ht="15.75" x14ac:dyDescent="0.2">
      <c r="A3" s="1076" t="s">
        <v>285</v>
      </c>
      <c r="B3" s="1076"/>
      <c r="C3" s="1076"/>
    </row>
    <row r="4" spans="1:3" ht="15.75" x14ac:dyDescent="0.2">
      <c r="A4" s="1073" t="s">
        <v>95</v>
      </c>
      <c r="B4" s="1073"/>
      <c r="C4" s="1073"/>
    </row>
    <row r="5" spans="1:3" ht="31.5" x14ac:dyDescent="0.2">
      <c r="A5" s="185" t="s">
        <v>92</v>
      </c>
      <c r="B5" s="199" t="s">
        <v>157</v>
      </c>
      <c r="C5" s="199" t="s">
        <v>99</v>
      </c>
    </row>
    <row r="6" spans="1:3" s="242" customFormat="1" ht="15.75" x14ac:dyDescent="0.2">
      <c r="A6" s="239" t="s">
        <v>224</v>
      </c>
      <c r="B6" s="240">
        <v>49436</v>
      </c>
      <c r="C6" s="241">
        <v>86174</v>
      </c>
    </row>
    <row r="7" spans="1:3" s="242" customFormat="1" ht="15.75" x14ac:dyDescent="0.2">
      <c r="A7" s="239" t="s">
        <v>286</v>
      </c>
      <c r="B7" s="243">
        <v>1214</v>
      </c>
      <c r="C7" s="244">
        <v>23</v>
      </c>
    </row>
    <row r="8" spans="1:3" s="242" customFormat="1" ht="15.75" x14ac:dyDescent="0.2">
      <c r="A8" s="239" t="s">
        <v>287</v>
      </c>
      <c r="B8" s="243">
        <v>323459</v>
      </c>
      <c r="C8" s="244">
        <v>368274</v>
      </c>
    </row>
    <row r="9" spans="1:3" s="242" customFormat="1" ht="15.75" x14ac:dyDescent="0.2">
      <c r="A9" s="239" t="s">
        <v>288</v>
      </c>
      <c r="B9" s="243">
        <v>25354</v>
      </c>
      <c r="C9" s="244">
        <v>29725</v>
      </c>
    </row>
    <row r="10" spans="1:3" s="242" customFormat="1" ht="15.75" x14ac:dyDescent="0.2">
      <c r="A10" s="239" t="s">
        <v>289</v>
      </c>
      <c r="B10" s="243">
        <v>2167182</v>
      </c>
      <c r="C10" s="245">
        <v>1664793</v>
      </c>
    </row>
    <row r="11" spans="1:3" s="242" customFormat="1" ht="15.75" x14ac:dyDescent="0.2">
      <c r="A11" s="239" t="s">
        <v>304</v>
      </c>
      <c r="B11" s="243">
        <v>3064100</v>
      </c>
      <c r="C11" s="245">
        <v>0</v>
      </c>
    </row>
    <row r="12" spans="1:3" s="242" customFormat="1" ht="15.75" x14ac:dyDescent="0.2">
      <c r="A12" s="239" t="s">
        <v>290</v>
      </c>
      <c r="B12" s="246">
        <v>1048375</v>
      </c>
      <c r="C12" s="245">
        <v>971344</v>
      </c>
    </row>
    <row r="13" spans="1:3" s="242" customFormat="1" ht="15.75" x14ac:dyDescent="0.2">
      <c r="A13" s="239" t="s">
        <v>291</v>
      </c>
      <c r="B13" s="246">
        <v>38766</v>
      </c>
      <c r="C13" s="245">
        <v>54909</v>
      </c>
    </row>
    <row r="14" spans="1:3" s="242" customFormat="1" ht="15.75" x14ac:dyDescent="0.2">
      <c r="A14" s="239" t="s">
        <v>292</v>
      </c>
      <c r="B14" s="246">
        <f>5545300-B11</f>
        <v>2481200</v>
      </c>
      <c r="C14" s="244">
        <v>1136861</v>
      </c>
    </row>
    <row r="15" spans="1:3" s="242" customFormat="1" ht="15.75" x14ac:dyDescent="0.2">
      <c r="A15" s="239" t="s">
        <v>275</v>
      </c>
      <c r="B15" s="246">
        <v>-3688385</v>
      </c>
      <c r="C15" s="244">
        <v>-3556004</v>
      </c>
    </row>
    <row r="16" spans="1:3" s="242" customFormat="1" ht="15.75" x14ac:dyDescent="0.2">
      <c r="A16" s="247" t="s">
        <v>105</v>
      </c>
      <c r="B16" s="248">
        <f>SUM(B6:B15)</f>
        <v>5510701</v>
      </c>
      <c r="C16" s="248">
        <f>SUM(C6:C15)</f>
        <v>756099</v>
      </c>
    </row>
  </sheetData>
  <mergeCells count="2">
    <mergeCell ref="A3:C3"/>
    <mergeCell ref="A4:C4"/>
  </mergeCells>
  <pageMargins left="0.7" right="0.7" top="0.75" bottom="0.75" header="0.3" footer="0.3"/>
  <pageSetup paperSize="9" orientation="portrait" r:id="rId1"/>
  <customProperties>
    <customPr name="_pios_id" r:id="rId2"/>
  </customProperties>
  <ignoredErrors>
    <ignoredError sqref="B14:C16" unlockedFormula="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4E516-2CD3-4BBE-A65F-58512533D0D1}">
  <sheetPr>
    <tabColor theme="4" tint="-0.249977111117893"/>
  </sheetPr>
  <dimension ref="A1:E11"/>
  <sheetViews>
    <sheetView showGridLines="0" zoomScaleNormal="100" workbookViewId="0"/>
  </sheetViews>
  <sheetFormatPr baseColWidth="10" defaultColWidth="0" defaultRowHeight="15" zeroHeight="1" x14ac:dyDescent="0.25"/>
  <cols>
    <col min="1" max="1" width="23.7109375" style="24" customWidth="1"/>
    <col min="2" max="4" width="16.28515625" style="24" customWidth="1"/>
    <col min="5" max="5" width="18" style="24" customWidth="1"/>
    <col min="6" max="16384" width="11.42578125" style="24" hidden="1"/>
  </cols>
  <sheetData>
    <row r="1" spans="1:5" ht="18.75" x14ac:dyDescent="0.3">
      <c r="A1" s="145" t="s">
        <v>256</v>
      </c>
    </row>
    <row r="2" spans="1:5" ht="18.75" x14ac:dyDescent="0.3">
      <c r="A2" s="145" t="s">
        <v>293</v>
      </c>
    </row>
    <row r="3" spans="1:5" ht="15.75" x14ac:dyDescent="0.25">
      <c r="A3" s="1069" t="s">
        <v>294</v>
      </c>
      <c r="B3" s="1069"/>
      <c r="C3" s="1069"/>
      <c r="D3" s="1069"/>
      <c r="E3" s="1069"/>
    </row>
    <row r="4" spans="1:5" ht="15.75" x14ac:dyDescent="0.25">
      <c r="A4" s="1070" t="s">
        <v>95</v>
      </c>
      <c r="B4" s="1070"/>
      <c r="C4" s="1070"/>
      <c r="D4" s="1070"/>
      <c r="E4" s="1070"/>
    </row>
    <row r="5" spans="1:5" ht="15.75" x14ac:dyDescent="0.25">
      <c r="A5" s="1090" t="s">
        <v>92</v>
      </c>
      <c r="B5" s="1091" t="s">
        <v>106</v>
      </c>
      <c r="C5" s="1091"/>
      <c r="D5" s="1091"/>
      <c r="E5" s="1091"/>
    </row>
    <row r="6" spans="1:5" ht="47.25" x14ac:dyDescent="0.25">
      <c r="A6" s="1094"/>
      <c r="B6" s="147" t="s">
        <v>237</v>
      </c>
      <c r="C6" s="147" t="s">
        <v>238</v>
      </c>
      <c r="D6" s="148" t="s">
        <v>157</v>
      </c>
      <c r="E6" s="1092" t="s">
        <v>99</v>
      </c>
    </row>
    <row r="7" spans="1:5" ht="15.75" x14ac:dyDescent="0.25">
      <c r="A7" s="1093"/>
      <c r="B7" s="150" t="s">
        <v>239</v>
      </c>
      <c r="C7" s="150" t="s">
        <v>240</v>
      </c>
      <c r="D7" s="150" t="s">
        <v>241</v>
      </c>
      <c r="E7" s="1093"/>
    </row>
    <row r="8" spans="1:5" ht="15.75" x14ac:dyDescent="0.25">
      <c r="A8" s="30" t="s">
        <v>273</v>
      </c>
      <c r="B8" s="28">
        <v>5180063</v>
      </c>
      <c r="C8" s="28">
        <v>1188208</v>
      </c>
      <c r="D8" s="173">
        <f t="shared" ref="D8:D10" si="0">+B8+C8</f>
        <v>6368271</v>
      </c>
      <c r="E8" s="28">
        <v>1703162</v>
      </c>
    </row>
    <row r="9" spans="1:5" ht="15.75" x14ac:dyDescent="0.25">
      <c r="A9" s="27" t="s">
        <v>274</v>
      </c>
      <c r="B9" s="28">
        <v>380806</v>
      </c>
      <c r="C9" s="28">
        <v>2450009</v>
      </c>
      <c r="D9" s="29">
        <f t="shared" si="0"/>
        <v>2830815</v>
      </c>
      <c r="E9" s="28">
        <v>2608941</v>
      </c>
    </row>
    <row r="10" spans="1:5" ht="15.75" x14ac:dyDescent="0.25">
      <c r="A10" s="30" t="s">
        <v>275</v>
      </c>
      <c r="B10" s="28">
        <v>-50168</v>
      </c>
      <c r="C10" s="28">
        <v>-3638217</v>
      </c>
      <c r="D10" s="173">
        <f t="shared" si="0"/>
        <v>-3688385</v>
      </c>
      <c r="E10" s="28">
        <v>-3556004</v>
      </c>
    </row>
    <row r="11" spans="1:5" ht="15.75" x14ac:dyDescent="0.25">
      <c r="A11" s="151" t="s">
        <v>105</v>
      </c>
      <c r="B11" s="152">
        <f>+B8+B9+B10</f>
        <v>5510701</v>
      </c>
      <c r="C11" s="201">
        <f>+C8+C9+C10</f>
        <v>0</v>
      </c>
      <c r="D11" s="152">
        <f>+D8+D9+D10</f>
        <v>5510701</v>
      </c>
      <c r="E11" s="152">
        <f>+E8+E9+E10</f>
        <v>756099</v>
      </c>
    </row>
  </sheetData>
  <mergeCells count="5">
    <mergeCell ref="A3:E3"/>
    <mergeCell ref="A4:E4"/>
    <mergeCell ref="A5:A7"/>
    <mergeCell ref="B5:E5"/>
    <mergeCell ref="E6:E7"/>
  </mergeCells>
  <pageMargins left="0.7" right="0.7" top="0.75" bottom="0.75" header="0.3" footer="0.3"/>
  <pageSetup paperSize="9" orientation="portrait" horizontalDpi="90" verticalDpi="90" r:id="rId1"/>
  <customProperties>
    <customPr name="_pios_id" r:id="rId2"/>
  </customProperties>
  <ignoredErrors>
    <ignoredError sqref="B8:E11" unlockedFormula="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10B9A-0BE9-47B6-8E91-FBE2E661524A}">
  <sheetPr>
    <tabColor theme="4" tint="-0.249977111117893"/>
  </sheetPr>
  <dimension ref="A1:G17"/>
  <sheetViews>
    <sheetView showGridLines="0" zoomScaleNormal="100" workbookViewId="0"/>
  </sheetViews>
  <sheetFormatPr baseColWidth="10" defaultColWidth="0" defaultRowHeight="15" zeroHeight="1" x14ac:dyDescent="0.25"/>
  <cols>
    <col min="1" max="1" width="21.28515625" style="24" customWidth="1"/>
    <col min="2" max="7" width="13.7109375" style="24" customWidth="1"/>
    <col min="8" max="16384" width="11.42578125" style="24" hidden="1"/>
  </cols>
  <sheetData>
    <row r="1" spans="1:7" ht="18.75" x14ac:dyDescent="0.3">
      <c r="A1" s="145" t="s">
        <v>256</v>
      </c>
    </row>
    <row r="2" spans="1:7" ht="18.75" x14ac:dyDescent="0.3">
      <c r="A2" s="145" t="s">
        <v>970</v>
      </c>
    </row>
    <row r="3" spans="1:7" ht="15.75" x14ac:dyDescent="0.25">
      <c r="A3" s="1069" t="s">
        <v>285</v>
      </c>
      <c r="B3" s="1069"/>
      <c r="C3" s="1069"/>
      <c r="D3" s="1069"/>
      <c r="E3" s="1069"/>
      <c r="F3" s="1069"/>
      <c r="G3" s="1069"/>
    </row>
    <row r="4" spans="1:7" ht="15.75" x14ac:dyDescent="0.25">
      <c r="A4" s="1073" t="s">
        <v>95</v>
      </c>
      <c r="B4" s="1073"/>
      <c r="C4" s="1073"/>
      <c r="D4" s="1073"/>
      <c r="E4" s="1073"/>
      <c r="F4" s="1073"/>
      <c r="G4" s="1073"/>
    </row>
    <row r="5" spans="1:7" ht="15.75" x14ac:dyDescent="0.25">
      <c r="A5" s="895"/>
      <c r="B5" s="1097" t="s">
        <v>157</v>
      </c>
      <c r="C5" s="1097"/>
      <c r="D5" s="1097"/>
      <c r="E5" s="1097" t="s">
        <v>99</v>
      </c>
      <c r="F5" s="1097"/>
      <c r="G5" s="1097"/>
    </row>
    <row r="6" spans="1:7" ht="15.75" x14ac:dyDescent="0.25">
      <c r="A6" s="896" t="s">
        <v>92</v>
      </c>
      <c r="B6" s="896" t="s">
        <v>40</v>
      </c>
      <c r="C6" s="896" t="s">
        <v>275</v>
      </c>
      <c r="D6" s="896" t="s">
        <v>105</v>
      </c>
      <c r="E6" s="896" t="s">
        <v>40</v>
      </c>
      <c r="F6" s="896" t="s">
        <v>275</v>
      </c>
      <c r="G6" s="896" t="s">
        <v>105</v>
      </c>
    </row>
    <row r="7" spans="1:7" ht="15.75" x14ac:dyDescent="0.25">
      <c r="A7" s="202" t="s">
        <v>273</v>
      </c>
      <c r="B7" s="203">
        <f>+SUM(B8:B10)</f>
        <v>6368271</v>
      </c>
      <c r="C7" s="203">
        <f>+SUM(C8:C10)</f>
        <v>-1218849</v>
      </c>
      <c r="D7" s="203">
        <f>+SUM(D8:D10)</f>
        <v>5149422</v>
      </c>
      <c r="E7" s="204">
        <f>SUM(E8:E10)</f>
        <v>1703162</v>
      </c>
      <c r="F7" s="204">
        <f>SUM(F8:F10)</f>
        <v>-1229728</v>
      </c>
      <c r="G7" s="204">
        <f>SUM(G8:G10)</f>
        <v>473434</v>
      </c>
    </row>
    <row r="8" spans="1:7" ht="15.75" x14ac:dyDescent="0.25">
      <c r="A8" s="119" t="s">
        <v>279</v>
      </c>
      <c r="B8" s="190">
        <v>2115963</v>
      </c>
      <c r="C8" s="190">
        <v>0</v>
      </c>
      <c r="D8" s="190">
        <f>+B8+C8</f>
        <v>2115963</v>
      </c>
      <c r="E8" s="205">
        <v>473434</v>
      </c>
      <c r="F8" s="205">
        <v>0</v>
      </c>
      <c r="G8" s="206">
        <f>+E8+F8</f>
        <v>473434</v>
      </c>
    </row>
    <row r="9" spans="1:7" ht="15.75" x14ac:dyDescent="0.25">
      <c r="A9" s="119" t="s">
        <v>295</v>
      </c>
      <c r="B9" s="190">
        <v>3064100</v>
      </c>
      <c r="C9" s="190">
        <v>-30641</v>
      </c>
      <c r="D9" s="190">
        <f t="shared" ref="D9:D10" si="0">+B9+C9</f>
        <v>3033459</v>
      </c>
      <c r="E9" s="205">
        <v>0</v>
      </c>
      <c r="F9" s="205">
        <v>0</v>
      </c>
      <c r="G9" s="206">
        <f>+E9+F9</f>
        <v>0</v>
      </c>
    </row>
    <row r="10" spans="1:7" ht="15.75" x14ac:dyDescent="0.25">
      <c r="A10" s="155" t="s">
        <v>281</v>
      </c>
      <c r="B10" s="190">
        <v>1188208</v>
      </c>
      <c r="C10" s="190">
        <v>-1188208</v>
      </c>
      <c r="D10" s="190">
        <f t="shared" si="0"/>
        <v>0</v>
      </c>
      <c r="E10" s="206">
        <v>1229728</v>
      </c>
      <c r="F10" s="206">
        <v>-1229728</v>
      </c>
      <c r="G10" s="206">
        <f>+E10+F10</f>
        <v>0</v>
      </c>
    </row>
    <row r="11" spans="1:7" ht="15.75" x14ac:dyDescent="0.25">
      <c r="A11" s="117" t="s">
        <v>274</v>
      </c>
      <c r="B11" s="194">
        <f>+SUM(B12:B16)</f>
        <v>2830815</v>
      </c>
      <c r="C11" s="194">
        <f>+SUM(C12:C16)</f>
        <v>-2469536</v>
      </c>
      <c r="D11" s="194">
        <f>SUM(D12:D16)</f>
        <v>361279</v>
      </c>
      <c r="E11" s="207">
        <f>+SUM(E12:E16)</f>
        <v>2608941</v>
      </c>
      <c r="F11" s="207">
        <f>+SUM(F12:F16)</f>
        <v>-2326276</v>
      </c>
      <c r="G11" s="207">
        <f>SUM(G12:G16)</f>
        <v>282665</v>
      </c>
    </row>
    <row r="12" spans="1:7" ht="15.75" x14ac:dyDescent="0.25">
      <c r="A12" s="155" t="s">
        <v>279</v>
      </c>
      <c r="B12" s="190">
        <v>280739</v>
      </c>
      <c r="C12" s="190">
        <v>0</v>
      </c>
      <c r="D12" s="190">
        <f t="shared" ref="D12:D17" si="1">+B12+C12</f>
        <v>280739</v>
      </c>
      <c r="E12" s="206">
        <v>262162</v>
      </c>
      <c r="F12" s="206">
        <v>0</v>
      </c>
      <c r="G12" s="206">
        <f t="shared" ref="G12:G17" si="2">+E12+F12</f>
        <v>262162</v>
      </c>
    </row>
    <row r="13" spans="1:7" ht="15.75" x14ac:dyDescent="0.25">
      <c r="A13" s="119" t="s">
        <v>295</v>
      </c>
      <c r="B13" s="190">
        <v>39106</v>
      </c>
      <c r="C13" s="190">
        <v>-391</v>
      </c>
      <c r="D13" s="190">
        <f t="shared" si="1"/>
        <v>38715</v>
      </c>
      <c r="E13" s="205">
        <v>2440</v>
      </c>
      <c r="F13" s="205">
        <v>-24</v>
      </c>
      <c r="G13" s="206">
        <f t="shared" si="2"/>
        <v>2416</v>
      </c>
    </row>
    <row r="14" spans="1:7" ht="15.75" x14ac:dyDescent="0.25">
      <c r="A14" s="155" t="s">
        <v>296</v>
      </c>
      <c r="B14" s="190">
        <v>37854</v>
      </c>
      <c r="C14" s="190">
        <v>-7571</v>
      </c>
      <c r="D14" s="190">
        <f t="shared" si="1"/>
        <v>30283</v>
      </c>
      <c r="E14" s="206">
        <v>15130</v>
      </c>
      <c r="F14" s="206">
        <v>-3026</v>
      </c>
      <c r="G14" s="206">
        <f t="shared" si="2"/>
        <v>12104</v>
      </c>
    </row>
    <row r="15" spans="1:7" ht="15.75" x14ac:dyDescent="0.25">
      <c r="A15" s="119" t="s">
        <v>297</v>
      </c>
      <c r="B15" s="190">
        <v>23107</v>
      </c>
      <c r="C15" s="190">
        <v>-11565</v>
      </c>
      <c r="D15" s="190">
        <f t="shared" si="1"/>
        <v>11542</v>
      </c>
      <c r="E15" s="205">
        <v>11966</v>
      </c>
      <c r="F15" s="205">
        <v>-5983</v>
      </c>
      <c r="G15" s="206">
        <f t="shared" si="2"/>
        <v>5983</v>
      </c>
    </row>
    <row r="16" spans="1:7" ht="15.75" x14ac:dyDescent="0.25">
      <c r="A16" s="155" t="s">
        <v>281</v>
      </c>
      <c r="B16" s="190">
        <v>2450009</v>
      </c>
      <c r="C16" s="190">
        <v>-2450009</v>
      </c>
      <c r="D16" s="208">
        <f t="shared" si="1"/>
        <v>0</v>
      </c>
      <c r="E16" s="206">
        <v>2317243</v>
      </c>
      <c r="F16" s="206">
        <v>-2317243</v>
      </c>
      <c r="G16" s="206">
        <f t="shared" si="2"/>
        <v>0</v>
      </c>
    </row>
    <row r="17" spans="1:7" ht="15.75" x14ac:dyDescent="0.25">
      <c r="A17" s="181" t="s">
        <v>105</v>
      </c>
      <c r="B17" s="196">
        <f>+B7+B11</f>
        <v>9199086</v>
      </c>
      <c r="C17" s="196">
        <f>+C7+C11</f>
        <v>-3688385</v>
      </c>
      <c r="D17" s="196">
        <f t="shared" si="1"/>
        <v>5510701</v>
      </c>
      <c r="E17" s="209">
        <f>+E7+E11</f>
        <v>4312103</v>
      </c>
      <c r="F17" s="209">
        <f>+F7+F11</f>
        <v>-3556004</v>
      </c>
      <c r="G17" s="209">
        <f t="shared" si="2"/>
        <v>756099</v>
      </c>
    </row>
  </sheetData>
  <mergeCells count="4">
    <mergeCell ref="A3:G3"/>
    <mergeCell ref="A4:G4"/>
    <mergeCell ref="B5:D5"/>
    <mergeCell ref="E5:G5"/>
  </mergeCells>
  <pageMargins left="0.7" right="0.7" top="0.75" bottom="0.75" header="0.3" footer="0.3"/>
  <pageSetup paperSize="9" orientation="portrait" horizontalDpi="90" verticalDpi="90" r:id="rId1"/>
  <customProperties>
    <customPr name="_pios_id" r:id="rId2"/>
  </customProperties>
  <ignoredErrors>
    <ignoredError sqref="B7:G10 B11:C17" unlockedFormula="1"/>
    <ignoredError sqref="D11:G17" formula="1" unlockedFormula="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8FC11-7160-4287-8B18-B869AE66EC4F}">
  <sheetPr>
    <tabColor theme="4" tint="-0.249977111117893"/>
  </sheetPr>
  <dimension ref="A1:C13"/>
  <sheetViews>
    <sheetView showGridLines="0" zoomScaleNormal="100" workbookViewId="0"/>
  </sheetViews>
  <sheetFormatPr baseColWidth="10" defaultColWidth="0" defaultRowHeight="15" zeroHeight="1" x14ac:dyDescent="0.25"/>
  <cols>
    <col min="1" max="1" width="43.85546875" style="24" customWidth="1"/>
    <col min="2" max="2" width="26.5703125" style="24" customWidth="1"/>
    <col min="3" max="3" width="0" style="24" hidden="1" customWidth="1"/>
    <col min="4" max="16384" width="11.42578125" style="24" hidden="1"/>
  </cols>
  <sheetData>
    <row r="1" spans="1:2" ht="18.75" x14ac:dyDescent="0.3">
      <c r="A1" s="145" t="s">
        <v>256</v>
      </c>
    </row>
    <row r="2" spans="1:2" ht="18.75" x14ac:dyDescent="0.3">
      <c r="A2" s="145" t="s">
        <v>298</v>
      </c>
    </row>
    <row r="3" spans="1:2" ht="15.75" x14ac:dyDescent="0.25">
      <c r="A3" s="1076" t="s">
        <v>299</v>
      </c>
      <c r="B3" s="1076"/>
    </row>
    <row r="4" spans="1:2" ht="15.75" x14ac:dyDescent="0.25">
      <c r="A4" s="1073" t="s">
        <v>95</v>
      </c>
      <c r="B4" s="1073"/>
    </row>
    <row r="5" spans="1:2" ht="15.75" x14ac:dyDescent="0.25">
      <c r="A5" s="167" t="s">
        <v>259</v>
      </c>
      <c r="B5" s="168">
        <v>-2472119</v>
      </c>
    </row>
    <row r="6" spans="1:2" ht="15.75" x14ac:dyDescent="0.25">
      <c r="A6" s="32" t="s">
        <v>260</v>
      </c>
      <c r="B6" s="170">
        <v>-1503011</v>
      </c>
    </row>
    <row r="7" spans="1:2" ht="15.75" x14ac:dyDescent="0.25">
      <c r="A7" s="32" t="s">
        <v>106</v>
      </c>
      <c r="B7" s="170">
        <v>382952</v>
      </c>
    </row>
    <row r="8" spans="1:2" ht="15.75" x14ac:dyDescent="0.25">
      <c r="A8" s="32" t="s">
        <v>261</v>
      </c>
      <c r="B8" s="170">
        <v>36174</v>
      </c>
    </row>
    <row r="9" spans="1:2" ht="15.75" x14ac:dyDescent="0.25">
      <c r="A9" s="167" t="s">
        <v>262</v>
      </c>
      <c r="B9" s="168">
        <f>SUM(B5:B8)</f>
        <v>-3556004</v>
      </c>
    </row>
    <row r="10" spans="1:2" ht="15.75" x14ac:dyDescent="0.25">
      <c r="A10" s="32" t="s">
        <v>260</v>
      </c>
      <c r="B10" s="170">
        <v>-684308</v>
      </c>
    </row>
    <row r="11" spans="1:2" ht="15.75" x14ac:dyDescent="0.25">
      <c r="A11" s="32" t="s">
        <v>106</v>
      </c>
      <c r="B11" s="170">
        <v>551927</v>
      </c>
    </row>
    <row r="12" spans="1:2" ht="15.75" hidden="1" x14ac:dyDescent="0.25">
      <c r="A12" s="32" t="s">
        <v>261</v>
      </c>
      <c r="B12" s="170">
        <v>0</v>
      </c>
    </row>
    <row r="13" spans="1:2" ht="15.75" x14ac:dyDescent="0.25">
      <c r="A13" s="167" t="s">
        <v>263</v>
      </c>
      <c r="B13" s="168">
        <f>SUM(B9:B12)</f>
        <v>-3688385</v>
      </c>
    </row>
  </sheetData>
  <mergeCells count="2">
    <mergeCell ref="A3:B3"/>
    <mergeCell ref="A4:B4"/>
  </mergeCells>
  <pageMargins left="0.7" right="0.7" top="0.75" bottom="0.75" header="0.3" footer="0.3"/>
  <pageSetup paperSize="9" orientation="portrait" horizontalDpi="90" verticalDpi="90" r:id="rId1"/>
  <customProperties>
    <customPr name="_pios_id" r:id="rId2"/>
  </customPropertie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45257-8412-4267-9521-5BB87ED4D719}">
  <sheetPr>
    <tabColor theme="4" tint="-0.249977111117893"/>
  </sheetPr>
  <dimension ref="A1:C8"/>
  <sheetViews>
    <sheetView showGridLines="0" zoomScaleNormal="100" workbookViewId="0"/>
  </sheetViews>
  <sheetFormatPr baseColWidth="10" defaultColWidth="0" defaultRowHeight="15.75" zeroHeight="1" x14ac:dyDescent="0.25"/>
  <cols>
    <col min="1" max="1" width="37.140625" style="210" customWidth="1"/>
    <col min="2" max="2" width="17.85546875" style="210" customWidth="1"/>
    <col min="3" max="3" width="16.85546875" style="210" customWidth="1"/>
    <col min="4" max="16384" width="11.42578125" style="210" hidden="1"/>
  </cols>
  <sheetData>
    <row r="1" spans="1:3" ht="18.75" x14ac:dyDescent="0.3">
      <c r="A1" s="145" t="s">
        <v>244</v>
      </c>
    </row>
    <row r="2" spans="1:3" ht="18.75" x14ac:dyDescent="0.3">
      <c r="A2" s="145" t="s">
        <v>300</v>
      </c>
    </row>
    <row r="3" spans="1:3" x14ac:dyDescent="0.25">
      <c r="A3" s="1099" t="s">
        <v>301</v>
      </c>
      <c r="B3" s="1099"/>
      <c r="C3" s="1099"/>
    </row>
    <row r="4" spans="1:3" x14ac:dyDescent="0.25">
      <c r="A4" s="1073" t="s">
        <v>95</v>
      </c>
      <c r="B4" s="1073"/>
      <c r="C4" s="1073"/>
    </row>
    <row r="5" spans="1:3" s="212" customFormat="1" ht="31.5" x14ac:dyDescent="0.25">
      <c r="A5" s="185" t="s">
        <v>92</v>
      </c>
      <c r="B5" s="211" t="s">
        <v>157</v>
      </c>
      <c r="C5" s="211" t="s">
        <v>302</v>
      </c>
    </row>
    <row r="6" spans="1:3" x14ac:dyDescent="0.25">
      <c r="A6" s="119" t="s">
        <v>266</v>
      </c>
      <c r="B6" s="170">
        <v>6949</v>
      </c>
      <c r="C6" s="213">
        <v>0</v>
      </c>
    </row>
    <row r="7" spans="1:3" x14ac:dyDescent="0.25">
      <c r="A7" s="119" t="s">
        <v>303</v>
      </c>
      <c r="B7" s="214">
        <v>0</v>
      </c>
      <c r="C7" s="213">
        <v>36174</v>
      </c>
    </row>
    <row r="8" spans="1:3" x14ac:dyDescent="0.25">
      <c r="A8" s="200" t="s">
        <v>105</v>
      </c>
      <c r="B8" s="215">
        <f>SUM(B6:B7)</f>
        <v>6949</v>
      </c>
      <c r="C8" s="216">
        <f>SUM(C6:C7)</f>
        <v>36174</v>
      </c>
    </row>
  </sheetData>
  <mergeCells count="2">
    <mergeCell ref="A3:C3"/>
    <mergeCell ref="A4:C4"/>
  </mergeCells>
  <pageMargins left="0.7" right="0.7" top="0.75" bottom="0.75" header="0.3" footer="0.3"/>
  <pageSetup orientation="portrait" verticalDpi="0" r:id="rId1"/>
  <customProperties>
    <customPr name="_pios_id" r:id="rId2"/>
  </customProperties>
  <ignoredErrors>
    <ignoredError sqref="B8" unlockedFormula="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B1F95-6D27-4074-B49B-0F489C35B0B3}">
  <sheetPr>
    <tabColor theme="4" tint="-0.249977111117893"/>
  </sheetPr>
  <dimension ref="A1:C14"/>
  <sheetViews>
    <sheetView showGridLines="0" zoomScaleNormal="100" workbookViewId="0"/>
  </sheetViews>
  <sheetFormatPr baseColWidth="10" defaultColWidth="0" defaultRowHeight="12.75" zeroHeight="1" x14ac:dyDescent="0.2"/>
  <cols>
    <col min="1" max="1" width="47.85546875" style="56" customWidth="1"/>
    <col min="2" max="2" width="17.5703125" style="56" customWidth="1"/>
    <col min="3" max="3" width="17.28515625" style="56" customWidth="1"/>
    <col min="4" max="16384" width="9.140625" style="56" hidden="1"/>
  </cols>
  <sheetData>
    <row r="1" spans="1:3" ht="18.75" x14ac:dyDescent="0.3">
      <c r="A1" s="54" t="s">
        <v>184</v>
      </c>
      <c r="B1" s="55"/>
      <c r="C1" s="55"/>
    </row>
    <row r="2" spans="1:3" ht="15" customHeight="1" x14ac:dyDescent="0.3">
      <c r="A2" s="54" t="s">
        <v>8</v>
      </c>
      <c r="B2" s="55"/>
      <c r="C2" s="55"/>
    </row>
    <row r="3" spans="1:3" ht="15.75" x14ac:dyDescent="0.25">
      <c r="A3" s="1069" t="s">
        <v>8</v>
      </c>
      <c r="B3" s="1069"/>
      <c r="C3" s="1069"/>
    </row>
    <row r="4" spans="1:3" ht="15.75" x14ac:dyDescent="0.25">
      <c r="A4" s="1070" t="s">
        <v>95</v>
      </c>
      <c r="B4" s="1070"/>
      <c r="C4" s="1070"/>
    </row>
    <row r="5" spans="1:3" s="57" customFormat="1" ht="31.5" x14ac:dyDescent="0.2">
      <c r="A5" s="84" t="s">
        <v>92</v>
      </c>
      <c r="B5" s="25" t="s">
        <v>157</v>
      </c>
      <c r="C5" s="83" t="s">
        <v>99</v>
      </c>
    </row>
    <row r="6" spans="1:3" s="61" customFormat="1" ht="15.75" x14ac:dyDescent="0.25">
      <c r="A6" s="58" t="s">
        <v>140</v>
      </c>
      <c r="B6" s="59">
        <v>118979983</v>
      </c>
      <c r="C6" s="60">
        <v>104342112</v>
      </c>
    </row>
    <row r="7" spans="1:3" s="61" customFormat="1" ht="15" customHeight="1" x14ac:dyDescent="0.25">
      <c r="A7" s="62" t="s">
        <v>141</v>
      </c>
      <c r="B7" s="63">
        <v>183849799</v>
      </c>
      <c r="C7" s="64">
        <v>226325290</v>
      </c>
    </row>
    <row r="8" spans="1:3" s="61" customFormat="1" ht="15.75" x14ac:dyDescent="0.25">
      <c r="A8" s="79" t="s">
        <v>182</v>
      </c>
      <c r="B8" s="80">
        <v>52678748</v>
      </c>
      <c r="C8" s="81">
        <v>67680005</v>
      </c>
    </row>
    <row r="9" spans="1:3" s="61" customFormat="1" ht="15.75" x14ac:dyDescent="0.25">
      <c r="A9" s="79" t="s">
        <v>183</v>
      </c>
      <c r="B9" s="80">
        <v>37188711</v>
      </c>
      <c r="C9" s="81">
        <v>15016841</v>
      </c>
    </row>
    <row r="10" spans="1:3" s="61" customFormat="1" ht="15.75" x14ac:dyDescent="0.25">
      <c r="A10" s="79" t="s">
        <v>162</v>
      </c>
      <c r="B10" s="80">
        <v>85502073</v>
      </c>
      <c r="C10" s="81">
        <v>122518530</v>
      </c>
    </row>
    <row r="11" spans="1:3" s="61" customFormat="1" ht="15.75" x14ac:dyDescent="0.25">
      <c r="A11" s="79" t="s">
        <v>163</v>
      </c>
      <c r="B11" s="80">
        <v>230361532</v>
      </c>
      <c r="C11" s="81">
        <v>146015248</v>
      </c>
    </row>
    <row r="12" spans="1:3" s="61" customFormat="1" ht="15.75" x14ac:dyDescent="0.25">
      <c r="A12" s="79" t="s">
        <v>142</v>
      </c>
      <c r="B12" s="80">
        <v>15939366</v>
      </c>
      <c r="C12" s="81">
        <v>15395445</v>
      </c>
    </row>
    <row r="13" spans="1:3" s="61" customFormat="1" ht="15.75" x14ac:dyDescent="0.25">
      <c r="A13" s="58" t="s">
        <v>143</v>
      </c>
      <c r="B13" s="65">
        <v>-875264</v>
      </c>
      <c r="C13" s="66">
        <v>-503582</v>
      </c>
    </row>
    <row r="14" spans="1:3" s="61" customFormat="1" ht="15.75" x14ac:dyDescent="0.25">
      <c r="A14" s="67" t="s">
        <v>105</v>
      </c>
      <c r="B14" s="68">
        <f>SUM(B6:B13)</f>
        <v>723624948</v>
      </c>
      <c r="C14" s="69">
        <f>SUM(C6:C13)</f>
        <v>696789889</v>
      </c>
    </row>
  </sheetData>
  <mergeCells count="2">
    <mergeCell ref="A3:C3"/>
    <mergeCell ref="A4:C4"/>
  </mergeCells>
  <pageMargins left="0.75" right="0.75" top="1" bottom="1" header="0" footer="0"/>
  <pageSetup orientation="portrait" r:id="rId1"/>
  <headerFooter alignWithMargins="0"/>
  <customProperties>
    <customPr name="_pios_id" r:id="rId2"/>
  </customProperties>
  <ignoredErrors>
    <ignoredError sqref="B14:C14" unlockedFormula="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2223E-3E21-40EF-BFA5-CC4692EC73E4}">
  <sheetPr>
    <tabColor theme="4" tint="-0.249977111117893"/>
  </sheetPr>
  <dimension ref="A1:B13"/>
  <sheetViews>
    <sheetView showGridLines="0" zoomScaleNormal="100" workbookViewId="0"/>
  </sheetViews>
  <sheetFormatPr baseColWidth="10" defaultColWidth="0" defaultRowHeight="12.75" zeroHeight="1" x14ac:dyDescent="0.2"/>
  <cols>
    <col min="1" max="1" width="44.7109375" style="20" customWidth="1"/>
    <col min="2" max="2" width="16.140625" style="20" customWidth="1"/>
    <col min="3" max="16384" width="11.42578125" style="20" hidden="1"/>
  </cols>
  <sheetData>
    <row r="1" spans="1:2" ht="18.75" x14ac:dyDescent="0.3">
      <c r="A1" s="19" t="s">
        <v>184</v>
      </c>
    </row>
    <row r="2" spans="1:2" ht="18.75" x14ac:dyDescent="0.3">
      <c r="A2" s="19" t="s">
        <v>144</v>
      </c>
    </row>
    <row r="3" spans="1:2" ht="15.75" x14ac:dyDescent="0.2">
      <c r="A3" s="1076" t="s">
        <v>145</v>
      </c>
      <c r="B3" s="1076"/>
    </row>
    <row r="4" spans="1:2" ht="15.75" x14ac:dyDescent="0.2">
      <c r="A4" s="1073" t="s">
        <v>95</v>
      </c>
      <c r="B4" s="1073"/>
    </row>
    <row r="5" spans="1:2" ht="15.75" x14ac:dyDescent="0.2">
      <c r="A5" s="33" t="s">
        <v>160</v>
      </c>
      <c r="B5" s="34">
        <v>-1020420</v>
      </c>
    </row>
    <row r="6" spans="1:2" ht="15.75" x14ac:dyDescent="0.2">
      <c r="A6" s="32" t="s">
        <v>146</v>
      </c>
      <c r="B6" s="35">
        <v>-67389</v>
      </c>
    </row>
    <row r="7" spans="1:2" ht="15.75" hidden="1" x14ac:dyDescent="0.2">
      <c r="A7" s="70" t="s">
        <v>106</v>
      </c>
      <c r="B7" s="36">
        <v>0</v>
      </c>
    </row>
    <row r="8" spans="1:2" ht="15.75" x14ac:dyDescent="0.2">
      <c r="A8" s="32" t="s">
        <v>147</v>
      </c>
      <c r="B8" s="35">
        <v>584227</v>
      </c>
    </row>
    <row r="9" spans="1:2" ht="15.75" x14ac:dyDescent="0.2">
      <c r="A9" s="33" t="s">
        <v>107</v>
      </c>
      <c r="B9" s="34">
        <v>-503582</v>
      </c>
    </row>
    <row r="10" spans="1:2" ht="15.75" x14ac:dyDescent="0.2">
      <c r="A10" s="32" t="s">
        <v>146</v>
      </c>
      <c r="B10" s="901">
        <v>-382547</v>
      </c>
    </row>
    <row r="11" spans="1:2" ht="15.75" hidden="1" x14ac:dyDescent="0.2">
      <c r="A11" s="70" t="s">
        <v>106</v>
      </c>
      <c r="B11" s="36">
        <v>0</v>
      </c>
    </row>
    <row r="12" spans="1:2" ht="15.75" x14ac:dyDescent="0.2">
      <c r="A12" s="32" t="s">
        <v>147</v>
      </c>
      <c r="B12" s="901">
        <v>10865</v>
      </c>
    </row>
    <row r="13" spans="1:2" ht="15.75" customHeight="1" x14ac:dyDescent="0.2">
      <c r="A13" s="33" t="s">
        <v>159</v>
      </c>
      <c r="B13" s="34">
        <f>+B9+B10+B11+B12</f>
        <v>-875264</v>
      </c>
    </row>
  </sheetData>
  <mergeCells count="2">
    <mergeCell ref="A3:B3"/>
    <mergeCell ref="A4:B4"/>
  </mergeCells>
  <pageMargins left="0.7" right="0.7" top="0.75" bottom="0.75" header="0.3" footer="0.3"/>
  <pageSetup orientation="portrait" r:id="rId1"/>
  <customProperties>
    <customPr name="_pios_id" r:id="rId2"/>
  </customPropertie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B55B4-20FA-49EC-BBF5-B49B49AAF483}">
  <sheetPr>
    <tabColor theme="4" tint="-0.249977111117893"/>
  </sheetPr>
  <dimension ref="A1:C8"/>
  <sheetViews>
    <sheetView showGridLines="0" zoomScaleNormal="100" workbookViewId="0"/>
  </sheetViews>
  <sheetFormatPr baseColWidth="10" defaultColWidth="0" defaultRowHeight="12.75" zeroHeight="1" x14ac:dyDescent="0.2"/>
  <cols>
    <col min="1" max="1" width="20.7109375" style="20" customWidth="1"/>
    <col min="2" max="3" width="19.7109375" style="20" customWidth="1"/>
    <col min="4" max="16384" width="11.42578125" style="20" hidden="1"/>
  </cols>
  <sheetData>
    <row r="1" spans="1:3" ht="18.75" x14ac:dyDescent="0.3">
      <c r="A1" s="19" t="s">
        <v>184</v>
      </c>
    </row>
    <row r="2" spans="1:3" ht="18.75" x14ac:dyDescent="0.3">
      <c r="A2" s="19" t="s">
        <v>148</v>
      </c>
    </row>
    <row r="3" spans="1:3" s="56" customFormat="1" ht="15.75" x14ac:dyDescent="0.2">
      <c r="A3" s="1076" t="s">
        <v>853</v>
      </c>
      <c r="B3" s="1076"/>
      <c r="C3" s="1076"/>
    </row>
    <row r="4" spans="1:3" s="56" customFormat="1" ht="15.75" x14ac:dyDescent="0.2">
      <c r="A4" s="1073" t="s">
        <v>95</v>
      </c>
      <c r="B4" s="1073"/>
      <c r="C4" s="1073"/>
    </row>
    <row r="5" spans="1:3" s="57" customFormat="1" ht="31.5" x14ac:dyDescent="0.2">
      <c r="A5" s="84" t="s">
        <v>92</v>
      </c>
      <c r="B5" s="25" t="s">
        <v>157</v>
      </c>
      <c r="C5" s="83" t="s">
        <v>99</v>
      </c>
    </row>
    <row r="6" spans="1:3" s="61" customFormat="1" ht="15.75" x14ac:dyDescent="0.25">
      <c r="A6" s="71" t="s">
        <v>149</v>
      </c>
      <c r="B6" s="72">
        <v>190462917</v>
      </c>
      <c r="C6" s="73">
        <v>124330287</v>
      </c>
    </row>
    <row r="7" spans="1:3" s="61" customFormat="1" ht="15.75" x14ac:dyDescent="0.25">
      <c r="A7" s="74" t="s">
        <v>150</v>
      </c>
      <c r="B7" s="28">
        <v>192744018</v>
      </c>
      <c r="C7" s="75">
        <v>196396636</v>
      </c>
    </row>
    <row r="8" spans="1:3" s="78" customFormat="1" ht="15.75" x14ac:dyDescent="0.25">
      <c r="A8" s="76" t="s">
        <v>96</v>
      </c>
      <c r="B8" s="77">
        <f>SUM(B6:B7)</f>
        <v>383206935</v>
      </c>
      <c r="C8" s="77">
        <f>SUM(C6:C7)</f>
        <v>320726923</v>
      </c>
    </row>
  </sheetData>
  <mergeCells count="2">
    <mergeCell ref="A3:C3"/>
    <mergeCell ref="A4:C4"/>
  </mergeCells>
  <pageMargins left="0.75" right="0.75" top="1" bottom="1" header="0" footer="0"/>
  <pageSetup orientation="portrait" r:id="rId1"/>
  <headerFooter alignWithMargins="0"/>
  <customProperties>
    <customPr name="_pios_id" r:id="rId2"/>
  </customProperties>
  <ignoredErrors>
    <ignoredError sqref="B8:C8" unlockedFormula="1"/>
  </ignoredError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982F1-6DA0-430B-B6D3-A2FE329530FA}">
  <sheetPr>
    <tabColor theme="4" tint="-0.249977111117893"/>
  </sheetPr>
  <dimension ref="A1:C12"/>
  <sheetViews>
    <sheetView showGridLines="0" zoomScaleNormal="100" workbookViewId="0"/>
  </sheetViews>
  <sheetFormatPr baseColWidth="10" defaultColWidth="0" defaultRowHeight="12.75" zeroHeight="1" x14ac:dyDescent="0.25"/>
  <cols>
    <col min="1" max="1" width="47.42578125" style="129" customWidth="1"/>
    <col min="2" max="3" width="21.85546875" style="129" customWidth="1"/>
    <col min="4" max="16384" width="11.42578125" style="129" hidden="1"/>
  </cols>
  <sheetData>
    <row r="1" spans="1:3" ht="18.75" x14ac:dyDescent="0.25">
      <c r="A1" s="127" t="s">
        <v>221</v>
      </c>
      <c r="B1" s="128"/>
      <c r="C1" s="128"/>
    </row>
    <row r="2" spans="1:3" ht="15.75" x14ac:dyDescent="0.25">
      <c r="A2" s="1100" t="s">
        <v>7</v>
      </c>
      <c r="B2" s="1100"/>
      <c r="C2" s="1100"/>
    </row>
    <row r="3" spans="1:3" ht="15.75" x14ac:dyDescent="0.25">
      <c r="A3" s="1101" t="s">
        <v>95</v>
      </c>
      <c r="B3" s="1101"/>
      <c r="C3" s="1101"/>
    </row>
    <row r="4" spans="1:3" s="133" customFormat="1" ht="30" customHeight="1" x14ac:dyDescent="0.25">
      <c r="A4" s="130" t="s">
        <v>92</v>
      </c>
      <c r="B4" s="131" t="s">
        <v>157</v>
      </c>
      <c r="C4" s="132" t="s">
        <v>99</v>
      </c>
    </row>
    <row r="5" spans="1:3" ht="15.75" x14ac:dyDescent="0.25">
      <c r="A5" s="134" t="s">
        <v>222</v>
      </c>
      <c r="B5" s="135">
        <v>19657105</v>
      </c>
      <c r="C5" s="135">
        <v>36568467</v>
      </c>
    </row>
    <row r="6" spans="1:3" ht="15.75" x14ac:dyDescent="0.25">
      <c r="A6" s="134" t="s">
        <v>223</v>
      </c>
      <c r="B6" s="135">
        <v>39158274</v>
      </c>
      <c r="C6" s="135">
        <v>18160820</v>
      </c>
    </row>
    <row r="7" spans="1:3" ht="15.75" x14ac:dyDescent="0.25">
      <c r="A7" s="136" t="s">
        <v>70</v>
      </c>
      <c r="B7" s="137">
        <v>7768595</v>
      </c>
      <c r="C7" s="137">
        <v>7712706</v>
      </c>
    </row>
    <row r="8" spans="1:3" ht="15.75" x14ac:dyDescent="0.25">
      <c r="A8" s="134" t="s">
        <v>224</v>
      </c>
      <c r="B8" s="135">
        <v>352886</v>
      </c>
      <c r="C8" s="135">
        <v>537428</v>
      </c>
    </row>
    <row r="9" spans="1:3" ht="9.75" hidden="1" customHeight="1" x14ac:dyDescent="0.25">
      <c r="A9" s="136" t="s">
        <v>225</v>
      </c>
      <c r="B9" s="137">
        <v>0</v>
      </c>
      <c r="C9" s="137">
        <v>0</v>
      </c>
    </row>
    <row r="10" spans="1:3" ht="15.75" x14ac:dyDescent="0.25">
      <c r="A10" s="134" t="s">
        <v>226</v>
      </c>
      <c r="B10" s="135">
        <v>3981345</v>
      </c>
      <c r="C10" s="135">
        <v>6117654</v>
      </c>
    </row>
    <row r="11" spans="1:3" ht="15.75" x14ac:dyDescent="0.25">
      <c r="A11" s="136" t="s">
        <v>227</v>
      </c>
      <c r="B11" s="137">
        <v>4151720</v>
      </c>
      <c r="C11" s="137">
        <v>3836700</v>
      </c>
    </row>
    <row r="12" spans="1:3" ht="15.75" x14ac:dyDescent="0.25">
      <c r="A12" s="138" t="s">
        <v>228</v>
      </c>
      <c r="B12" s="139">
        <f>SUM(B5:B11)</f>
        <v>75069925</v>
      </c>
      <c r="C12" s="139">
        <f>SUM(C5:C11)</f>
        <v>72933775</v>
      </c>
    </row>
  </sheetData>
  <mergeCells count="2">
    <mergeCell ref="A2:C2"/>
    <mergeCell ref="A3:C3"/>
  </mergeCells>
  <pageMargins left="0.7" right="0.7" top="0.75" bottom="0.75" header="0.3" footer="0.3"/>
  <pageSetup orientation="portrait" r:id="rId1"/>
  <customProperties>
    <customPr name="_pios_id" r:id="rId2"/>
  </customProperties>
  <ignoredErrors>
    <ignoredError sqref="B12:C12" unlockedFormula="1"/>
  </ignoredError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14389-AD5A-42D8-99DB-8CE0E73F8130}">
  <sheetPr>
    <tabColor theme="4" tint="-0.249977111117893"/>
  </sheetPr>
  <dimension ref="A1:C9"/>
  <sheetViews>
    <sheetView showGridLines="0" zoomScaleNormal="100" workbookViewId="0"/>
  </sheetViews>
  <sheetFormatPr baseColWidth="10" defaultColWidth="0" defaultRowHeight="15" zeroHeight="1" x14ac:dyDescent="0.25"/>
  <cols>
    <col min="1" max="1" width="28.5703125" customWidth="1"/>
    <col min="2" max="3" width="18.85546875" customWidth="1"/>
    <col min="4" max="16384" width="11.42578125" hidden="1"/>
  </cols>
  <sheetData>
    <row r="1" spans="1:3" ht="18.75" x14ac:dyDescent="0.3">
      <c r="A1" s="19" t="s">
        <v>428</v>
      </c>
      <c r="B1" s="20"/>
      <c r="C1" s="20"/>
    </row>
    <row r="2" spans="1:3" ht="15.75" x14ac:dyDescent="0.25">
      <c r="A2" s="1076" t="s">
        <v>6</v>
      </c>
      <c r="B2" s="1076"/>
      <c r="C2" s="1076"/>
    </row>
    <row r="3" spans="1:3" ht="15.75" x14ac:dyDescent="0.25">
      <c r="A3" s="1073" t="s">
        <v>95</v>
      </c>
      <c r="B3" s="1073"/>
      <c r="C3" s="1073"/>
    </row>
    <row r="4" spans="1:3" ht="41.25" customHeight="1" x14ac:dyDescent="0.25">
      <c r="A4" s="84" t="s">
        <v>92</v>
      </c>
      <c r="B4" s="25" t="s">
        <v>157</v>
      </c>
      <c r="C4" s="25" t="s">
        <v>99</v>
      </c>
    </row>
    <row r="5" spans="1:3" ht="15.75" x14ac:dyDescent="0.25">
      <c r="A5" s="30" t="s">
        <v>429</v>
      </c>
      <c r="B5" s="376">
        <v>4654118</v>
      </c>
      <c r="C5" s="376">
        <v>2703467</v>
      </c>
    </row>
    <row r="6" spans="1:3" ht="15.75" x14ac:dyDescent="0.25">
      <c r="A6" s="377" t="s">
        <v>430</v>
      </c>
      <c r="B6" s="376">
        <v>16406944</v>
      </c>
      <c r="C6" s="376">
        <v>5140789</v>
      </c>
    </row>
    <row r="7" spans="1:3" ht="15.75" x14ac:dyDescent="0.25">
      <c r="A7" s="377" t="s">
        <v>431</v>
      </c>
      <c r="B7" s="376">
        <v>160092</v>
      </c>
      <c r="C7" s="378">
        <v>458427</v>
      </c>
    </row>
    <row r="8" spans="1:3" ht="15.75" x14ac:dyDescent="0.25">
      <c r="A8" s="377" t="s">
        <v>432</v>
      </c>
      <c r="B8" s="66">
        <v>-371570</v>
      </c>
      <c r="C8" s="378">
        <v>0</v>
      </c>
    </row>
    <row r="9" spans="1:3" ht="15.75" x14ac:dyDescent="0.25">
      <c r="A9" s="379" t="s">
        <v>388</v>
      </c>
      <c r="B9" s="380">
        <f>SUM(B5:B8)</f>
        <v>20849584</v>
      </c>
      <c r="C9" s="380">
        <f>SUM(C5:C7)</f>
        <v>8302683</v>
      </c>
    </row>
  </sheetData>
  <mergeCells count="2">
    <mergeCell ref="A2:C2"/>
    <mergeCell ref="A3:C3"/>
  </mergeCells>
  <pageMargins left="0.7" right="0.7" top="0.75" bottom="0.75" header="0.3" footer="0.3"/>
  <customProperties>
    <customPr name="_pios_id" r:id="rId1"/>
  </customProperties>
  <ignoredErrors>
    <ignoredError sqref="B9" unlockedFormula="1"/>
    <ignoredError sqref="C9" formulaRange="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2A18C-5DAA-4F08-96B2-ABE281B06667}">
  <sheetPr>
    <tabColor theme="4" tint="-0.249977111117893"/>
    <pageSetUpPr fitToPage="1"/>
  </sheetPr>
  <dimension ref="A1:M34"/>
  <sheetViews>
    <sheetView showGridLines="0" zoomScaleNormal="100" zoomScalePageLayoutView="60" workbookViewId="0"/>
  </sheetViews>
  <sheetFormatPr baseColWidth="10" defaultColWidth="0" defaultRowHeight="17.100000000000001" customHeight="1" zeroHeight="1" x14ac:dyDescent="0.25"/>
  <cols>
    <col min="1" max="1" width="68.42578125" style="24" customWidth="1"/>
    <col min="2" max="2" width="11.42578125" style="24" customWidth="1"/>
    <col min="3" max="3" width="16.5703125" style="24" customWidth="1"/>
    <col min="4" max="4" width="20" style="24" bestFit="1" customWidth="1"/>
    <col min="5" max="5" width="17.42578125" style="24" bestFit="1" customWidth="1"/>
    <col min="6" max="6" width="29.5703125" style="24" customWidth="1"/>
    <col min="7" max="7" width="26" style="24" bestFit="1" customWidth="1"/>
    <col min="8" max="8" width="24.42578125" style="24" customWidth="1"/>
    <col min="9" max="9" width="34.28515625" style="24" customWidth="1"/>
    <col min="10" max="10" width="26" style="24" customWidth="1"/>
    <col min="11" max="11" width="29" style="24" customWidth="1"/>
    <col min="12" max="12" width="20.85546875" style="24" customWidth="1"/>
    <col min="13" max="13" width="26.7109375" style="24" customWidth="1"/>
    <col min="14" max="16384" width="11.42578125" style="24" hidden="1"/>
  </cols>
  <sheetData>
    <row r="1" spans="1:13" s="82" customFormat="1" ht="17.100000000000001" customHeight="1" x14ac:dyDescent="0.35">
      <c r="A1" s="998" t="s">
        <v>32</v>
      </c>
      <c r="B1" s="996"/>
      <c r="C1" s="996"/>
      <c r="D1" s="996"/>
      <c r="E1" s="996"/>
      <c r="F1" s="996"/>
      <c r="G1" s="996"/>
      <c r="H1" s="996"/>
      <c r="I1" s="996"/>
      <c r="J1" s="996"/>
      <c r="K1" s="996"/>
      <c r="L1" s="996"/>
      <c r="M1" s="996"/>
    </row>
    <row r="2" spans="1:13" s="82" customFormat="1" ht="17.100000000000001" customHeight="1" x14ac:dyDescent="0.35">
      <c r="A2" s="998" t="s">
        <v>193</v>
      </c>
      <c r="B2" s="996"/>
      <c r="C2" s="996"/>
      <c r="D2" s="996"/>
      <c r="E2" s="996"/>
      <c r="F2" s="996"/>
      <c r="G2" s="996"/>
      <c r="H2" s="996"/>
      <c r="I2" s="996"/>
      <c r="J2" s="996"/>
      <c r="K2" s="996"/>
      <c r="L2" s="996"/>
      <c r="M2" s="996"/>
    </row>
    <row r="3" spans="1:13" s="23" customFormat="1" ht="17.100000000000001" customHeight="1" x14ac:dyDescent="0.25">
      <c r="A3" s="999" t="s">
        <v>156</v>
      </c>
      <c r="B3" s="999"/>
      <c r="C3" s="999"/>
      <c r="D3" s="999"/>
      <c r="E3" s="999"/>
      <c r="F3" s="999"/>
      <c r="G3" s="999"/>
      <c r="H3" s="999"/>
      <c r="I3" s="999"/>
      <c r="J3" s="999"/>
      <c r="K3" s="999"/>
      <c r="L3" s="999"/>
      <c r="M3" s="999"/>
    </row>
    <row r="4" spans="1:13" s="23" customFormat="1" ht="17.100000000000001" customHeight="1" x14ac:dyDescent="0.25">
      <c r="A4" s="997" t="s">
        <v>30</v>
      </c>
      <c r="B4" s="997"/>
      <c r="C4" s="997"/>
      <c r="D4" s="997"/>
      <c r="E4" s="997"/>
      <c r="F4" s="997"/>
      <c r="G4" s="997"/>
      <c r="H4" s="997"/>
      <c r="I4" s="997"/>
      <c r="J4" s="997"/>
      <c r="K4" s="997"/>
      <c r="L4" s="997"/>
      <c r="M4" s="997"/>
    </row>
    <row r="5" spans="1:13" s="967" customFormat="1" ht="85.5" customHeight="1" x14ac:dyDescent="0.25">
      <c r="A5" s="1000" t="s">
        <v>92</v>
      </c>
      <c r="B5" s="1001" t="s">
        <v>100</v>
      </c>
      <c r="C5" s="1002" t="s">
        <v>40</v>
      </c>
      <c r="D5" s="1003" t="s">
        <v>39</v>
      </c>
      <c r="E5" s="1004" t="s">
        <v>960</v>
      </c>
      <c r="F5" s="1004" t="s">
        <v>961</v>
      </c>
      <c r="G5" s="1004" t="s">
        <v>962</v>
      </c>
      <c r="H5" s="1005" t="s">
        <v>963</v>
      </c>
      <c r="I5" s="1005" t="s">
        <v>964</v>
      </c>
      <c r="J5" s="1006" t="s">
        <v>194</v>
      </c>
      <c r="K5" s="1003" t="s">
        <v>195</v>
      </c>
      <c r="L5" s="1003" t="s">
        <v>942</v>
      </c>
      <c r="M5" s="1003" t="s">
        <v>196</v>
      </c>
    </row>
    <row r="6" spans="1:13" s="967" customFormat="1" ht="16.5" customHeight="1" x14ac:dyDescent="0.25">
      <c r="A6" s="1007" t="s">
        <v>197</v>
      </c>
      <c r="B6" s="1008"/>
      <c r="C6" s="1009">
        <v>12711445</v>
      </c>
      <c r="D6" s="1009">
        <v>744461277</v>
      </c>
      <c r="E6" s="1009">
        <v>453468193</v>
      </c>
      <c r="F6" s="1009">
        <v>67074089</v>
      </c>
      <c r="G6" s="1009">
        <v>150831623810</v>
      </c>
      <c r="H6" s="1009">
        <v>356066133</v>
      </c>
      <c r="I6" s="1009">
        <v>-1943428860</v>
      </c>
      <c r="J6" s="1009">
        <v>-10047386580</v>
      </c>
      <c r="K6" s="1009">
        <v>119641931</v>
      </c>
      <c r="L6" s="1009">
        <v>1506362385</v>
      </c>
      <c r="M6" s="1009">
        <v>142100593823</v>
      </c>
    </row>
    <row r="7" spans="1:13" s="967" customFormat="1" ht="17.100000000000001" customHeight="1" x14ac:dyDescent="0.25">
      <c r="A7" s="1010" t="s">
        <v>198</v>
      </c>
      <c r="B7" s="1011"/>
      <c r="C7" s="1012"/>
      <c r="D7" s="1012"/>
      <c r="E7" s="1012"/>
      <c r="F7" s="1012"/>
      <c r="G7" s="1013">
        <v>-54044390361</v>
      </c>
      <c r="H7" s="1012"/>
      <c r="I7" s="1013"/>
      <c r="J7" s="1012"/>
      <c r="K7" s="1012"/>
      <c r="L7" s="1012"/>
      <c r="M7" s="1014">
        <f>+SUM(C7:L7)</f>
        <v>-54044390361</v>
      </c>
    </row>
    <row r="8" spans="1:13" s="967" customFormat="1" ht="17.100000000000001" customHeight="1" x14ac:dyDescent="0.25">
      <c r="A8" s="1010" t="s">
        <v>63</v>
      </c>
      <c r="B8" s="1015" t="s">
        <v>37</v>
      </c>
      <c r="C8" s="1012"/>
      <c r="D8" s="1012"/>
      <c r="E8" s="1012"/>
      <c r="F8" s="1012"/>
      <c r="G8" s="1012"/>
      <c r="H8" s="1012"/>
      <c r="I8" s="1012"/>
      <c r="J8" s="1016">
        <v>1974644</v>
      </c>
      <c r="K8" s="1012"/>
      <c r="L8" s="1012"/>
      <c r="M8" s="1014">
        <f>+SUM(C8:L8)</f>
        <v>1974644</v>
      </c>
    </row>
    <row r="9" spans="1:13" s="967" customFormat="1" ht="17.100000000000001" customHeight="1" x14ac:dyDescent="0.25">
      <c r="A9" s="1010" t="s">
        <v>62</v>
      </c>
      <c r="B9" s="1015" t="s">
        <v>37</v>
      </c>
      <c r="C9" s="1012"/>
      <c r="D9" s="1012"/>
      <c r="E9" s="1012"/>
      <c r="F9" s="1012"/>
      <c r="G9" s="1012"/>
      <c r="H9" s="1012"/>
      <c r="I9" s="1012"/>
      <c r="J9" s="1017">
        <f>+J10+J11+J12</f>
        <v>7720383403</v>
      </c>
      <c r="K9" s="1012">
        <v>-265080601</v>
      </c>
      <c r="L9" s="1012"/>
      <c r="M9" s="1014">
        <f>+M10+M11+M12</f>
        <v>7455302802</v>
      </c>
    </row>
    <row r="10" spans="1:13" s="967" customFormat="1" ht="17.100000000000001" customHeight="1" x14ac:dyDescent="0.25">
      <c r="A10" s="1018" t="s">
        <v>101</v>
      </c>
      <c r="B10" s="1015" t="s">
        <v>201</v>
      </c>
      <c r="C10" s="1019"/>
      <c r="D10" s="1019"/>
      <c r="E10" s="1019"/>
      <c r="F10" s="1019"/>
      <c r="G10" s="1019"/>
      <c r="H10" s="1019"/>
      <c r="I10" s="1019"/>
      <c r="J10" s="1016">
        <v>1496244246</v>
      </c>
      <c r="K10" s="1020">
        <v>-265080601</v>
      </c>
      <c r="L10" s="1019"/>
      <c r="M10" s="1021">
        <f>+J10+K10</f>
        <v>1231163645</v>
      </c>
    </row>
    <row r="11" spans="1:13" s="967" customFormat="1" ht="17.100000000000001" customHeight="1" x14ac:dyDescent="0.25">
      <c r="A11" s="1018" t="s">
        <v>102</v>
      </c>
      <c r="B11" s="1008"/>
      <c r="C11" s="1019"/>
      <c r="D11" s="1019"/>
      <c r="E11" s="1019"/>
      <c r="F11" s="1019"/>
      <c r="G11" s="1019"/>
      <c r="H11" s="1019"/>
      <c r="I11" s="1019"/>
      <c r="J11" s="1016">
        <v>6223435357</v>
      </c>
      <c r="K11" s="1020"/>
      <c r="L11" s="1019"/>
      <c r="M11" s="1021">
        <f>+SUM(C11:L11)</f>
        <v>6223435357</v>
      </c>
    </row>
    <row r="12" spans="1:13" s="967" customFormat="1" ht="17.100000000000001" customHeight="1" x14ac:dyDescent="0.25">
      <c r="A12" s="1018" t="s">
        <v>103</v>
      </c>
      <c r="B12" s="1008"/>
      <c r="C12" s="1019"/>
      <c r="D12" s="1016"/>
      <c r="E12" s="1019"/>
      <c r="F12" s="1019"/>
      <c r="G12" s="1019"/>
      <c r="H12" s="1016"/>
      <c r="I12" s="1016"/>
      <c r="J12" s="1020">
        <v>703800</v>
      </c>
      <c r="K12" s="1016"/>
      <c r="L12" s="1022"/>
      <c r="M12" s="1021">
        <f>+SUM(C12:L12)</f>
        <v>703800</v>
      </c>
    </row>
    <row r="13" spans="1:13" s="967" customFormat="1" ht="17.100000000000001" customHeight="1" x14ac:dyDescent="0.25">
      <c r="A13" s="1010" t="s">
        <v>199</v>
      </c>
      <c r="B13" s="1008"/>
      <c r="C13" s="1019"/>
      <c r="D13" s="1020"/>
      <c r="E13" s="1019"/>
      <c r="F13" s="1019"/>
      <c r="G13" s="1019"/>
      <c r="H13" s="1016">
        <v>16852141</v>
      </c>
      <c r="I13" s="1019"/>
      <c r="J13" s="1019"/>
      <c r="K13" s="1020">
        <v>145438670</v>
      </c>
      <c r="L13" s="1016">
        <v>-1506362385</v>
      </c>
      <c r="M13" s="1023">
        <f>+SUM(C13:L13)</f>
        <v>-1344071574</v>
      </c>
    </row>
    <row r="14" spans="1:13" s="967" customFormat="1" ht="17.100000000000001" customHeight="1" x14ac:dyDescent="0.25">
      <c r="A14" s="1010" t="s">
        <v>200</v>
      </c>
      <c r="B14" s="1008"/>
      <c r="C14" s="1012"/>
      <c r="D14" s="1012"/>
      <c r="E14" s="1012"/>
      <c r="F14" s="1012"/>
      <c r="G14" s="1012"/>
      <c r="H14" s="1012"/>
      <c r="I14" s="1012"/>
      <c r="J14" s="1012"/>
      <c r="K14" s="1012"/>
      <c r="L14" s="1013">
        <v>9226225511</v>
      </c>
      <c r="M14" s="1014">
        <f>+SUM(C14:L14)</f>
        <v>9226225511</v>
      </c>
    </row>
    <row r="15" spans="1:13" s="967" customFormat="1" ht="17.100000000000001" customHeight="1" x14ac:dyDescent="0.25">
      <c r="A15" s="1007" t="s">
        <v>104</v>
      </c>
      <c r="B15" s="1008"/>
      <c r="C15" s="1024">
        <f t="shared" ref="C15:M15" si="0">+C6+C7+C8+C9+C13+C14</f>
        <v>12711445</v>
      </c>
      <c r="D15" s="1024">
        <f t="shared" si="0"/>
        <v>744461277</v>
      </c>
      <c r="E15" s="1024">
        <f t="shared" si="0"/>
        <v>453468193</v>
      </c>
      <c r="F15" s="1024">
        <f t="shared" si="0"/>
        <v>67074089</v>
      </c>
      <c r="G15" s="1024">
        <f t="shared" si="0"/>
        <v>96787233449</v>
      </c>
      <c r="H15" s="1024">
        <f t="shared" si="0"/>
        <v>372918274</v>
      </c>
      <c r="I15" s="1024">
        <f t="shared" si="0"/>
        <v>-1943428860</v>
      </c>
      <c r="J15" s="1024">
        <f t="shared" si="0"/>
        <v>-2325028533</v>
      </c>
      <c r="K15" s="1024">
        <f t="shared" si="0"/>
        <v>0</v>
      </c>
      <c r="L15" s="1024">
        <f t="shared" si="0"/>
        <v>9226225511</v>
      </c>
      <c r="M15" s="1024">
        <f t="shared" si="0"/>
        <v>103395634845</v>
      </c>
    </row>
    <row r="16" spans="1:13" s="967" customFormat="1" ht="17.100000000000001" customHeight="1" x14ac:dyDescent="0.25">
      <c r="A16" s="1010" t="s">
        <v>198</v>
      </c>
      <c r="B16" s="1011"/>
      <c r="C16" s="1012"/>
      <c r="D16" s="1012"/>
      <c r="E16" s="1012"/>
      <c r="F16" s="1012"/>
      <c r="G16" s="1013">
        <v>31397434201</v>
      </c>
      <c r="H16" s="1012"/>
      <c r="I16" s="1013"/>
      <c r="J16" s="1012"/>
      <c r="K16" s="1012"/>
      <c r="L16" s="1012"/>
      <c r="M16" s="1014">
        <f>+SUM(C16:L16)</f>
        <v>31397434201</v>
      </c>
    </row>
    <row r="17" spans="1:13" s="967" customFormat="1" ht="17.100000000000001" customHeight="1" x14ac:dyDescent="0.25">
      <c r="A17" s="1010" t="s">
        <v>63</v>
      </c>
      <c r="B17" s="1015" t="s">
        <v>37</v>
      </c>
      <c r="C17" s="1012"/>
      <c r="D17" s="1012"/>
      <c r="E17" s="1012"/>
      <c r="F17" s="1012"/>
      <c r="G17" s="1012"/>
      <c r="H17" s="1012"/>
      <c r="I17" s="1012"/>
      <c r="J17" s="1016">
        <v>-1861557</v>
      </c>
      <c r="K17" s="1012"/>
      <c r="L17" s="1012"/>
      <c r="M17" s="1014">
        <f>+SUM(C17:L17)</f>
        <v>-1861557</v>
      </c>
    </row>
    <row r="18" spans="1:13" s="967" customFormat="1" ht="17.100000000000001" customHeight="1" x14ac:dyDescent="0.25">
      <c r="A18" s="1010" t="s">
        <v>62</v>
      </c>
      <c r="B18" s="1015" t="s">
        <v>37</v>
      </c>
      <c r="C18" s="1012"/>
      <c r="D18" s="1012"/>
      <c r="E18" s="1012"/>
      <c r="F18" s="1012"/>
      <c r="G18" s="1012"/>
      <c r="H18" s="1012"/>
      <c r="I18" s="1012"/>
      <c r="J18" s="1017">
        <f>+J19+J20</f>
        <v>-2351988929</v>
      </c>
      <c r="K18" s="1012"/>
      <c r="L18" s="1012"/>
      <c r="M18" s="1014">
        <f>+M19+M20</f>
        <v>-2351988929</v>
      </c>
    </row>
    <row r="19" spans="1:13" s="967" customFormat="1" ht="17.100000000000001" customHeight="1" x14ac:dyDescent="0.25">
      <c r="A19" s="1018" t="s">
        <v>101</v>
      </c>
      <c r="B19" s="1015" t="s">
        <v>201</v>
      </c>
      <c r="C19" s="1019"/>
      <c r="D19" s="1019"/>
      <c r="E19" s="1019"/>
      <c r="F19" s="1019"/>
      <c r="G19" s="1019"/>
      <c r="H19" s="1019"/>
      <c r="I19" s="1019"/>
      <c r="J19" s="1016">
        <v>-365292992</v>
      </c>
      <c r="K19" s="1020"/>
      <c r="L19" s="1019"/>
      <c r="M19" s="1021">
        <f>+SUM(C19:L19)</f>
        <v>-365292992</v>
      </c>
    </row>
    <row r="20" spans="1:13" s="967" customFormat="1" ht="17.100000000000001" customHeight="1" x14ac:dyDescent="0.25">
      <c r="A20" s="1018" t="s">
        <v>102</v>
      </c>
      <c r="B20" s="1008"/>
      <c r="C20" s="1019"/>
      <c r="D20" s="1019"/>
      <c r="E20" s="1019"/>
      <c r="F20" s="1019"/>
      <c r="G20" s="1019"/>
      <c r="H20" s="1019"/>
      <c r="I20" s="1019"/>
      <c r="J20" s="1016">
        <v>-1986695937</v>
      </c>
      <c r="K20" s="1020"/>
      <c r="L20" s="1019"/>
      <c r="M20" s="1021">
        <f>+SUM(C20:L20)</f>
        <v>-1986695937</v>
      </c>
    </row>
    <row r="21" spans="1:13" s="967" customFormat="1" ht="17.100000000000001" customHeight="1" x14ac:dyDescent="0.25">
      <c r="A21" s="1010" t="s">
        <v>199</v>
      </c>
      <c r="B21" s="1008"/>
      <c r="C21" s="1019"/>
      <c r="D21" s="1020"/>
      <c r="E21" s="1019"/>
      <c r="F21" s="1019"/>
      <c r="G21" s="1019"/>
      <c r="H21" s="1016">
        <v>9564163</v>
      </c>
      <c r="I21" s="1019"/>
      <c r="J21" s="1019"/>
      <c r="K21" s="1020"/>
      <c r="L21" s="1016">
        <v>-9226225511</v>
      </c>
      <c r="M21" s="1023">
        <f>+SUM(C21:L21)</f>
        <v>-9216661348</v>
      </c>
    </row>
    <row r="22" spans="1:13" s="967" customFormat="1" ht="17.100000000000001" customHeight="1" x14ac:dyDescent="0.25">
      <c r="A22" s="1010" t="s">
        <v>200</v>
      </c>
      <c r="B22" s="1008"/>
      <c r="C22" s="1012"/>
      <c r="D22" s="1012"/>
      <c r="E22" s="1012"/>
      <c r="F22" s="1012"/>
      <c r="G22" s="1012"/>
      <c r="H22" s="1012"/>
      <c r="I22" s="1012"/>
      <c r="J22" s="1012"/>
      <c r="K22" s="1012"/>
      <c r="L22" s="1013">
        <v>10041019180</v>
      </c>
      <c r="M22" s="1014">
        <f>+SUM(C22:L22)</f>
        <v>10041019180</v>
      </c>
    </row>
    <row r="23" spans="1:13" s="967" customFormat="1" ht="17.100000000000001" customHeight="1" x14ac:dyDescent="0.25">
      <c r="A23" s="1025" t="s">
        <v>158</v>
      </c>
      <c r="B23" s="1026"/>
      <c r="C23" s="1024">
        <f t="shared" ref="C23:M23" si="1">+C15+C16+C17+C18+C21+C22</f>
        <v>12711445</v>
      </c>
      <c r="D23" s="1024">
        <f t="shared" si="1"/>
        <v>744461277</v>
      </c>
      <c r="E23" s="1024">
        <f t="shared" si="1"/>
        <v>453468193</v>
      </c>
      <c r="F23" s="1024">
        <f t="shared" si="1"/>
        <v>67074089</v>
      </c>
      <c r="G23" s="1024">
        <f t="shared" si="1"/>
        <v>128184667650</v>
      </c>
      <c r="H23" s="1024">
        <f t="shared" si="1"/>
        <v>382482437</v>
      </c>
      <c r="I23" s="1024">
        <f t="shared" si="1"/>
        <v>-1943428860</v>
      </c>
      <c r="J23" s="1024">
        <f t="shared" si="1"/>
        <v>-4678879019</v>
      </c>
      <c r="K23" s="1024">
        <f t="shared" si="1"/>
        <v>0</v>
      </c>
      <c r="L23" s="1024">
        <f t="shared" si="1"/>
        <v>10041019180</v>
      </c>
      <c r="M23" s="1024">
        <f t="shared" si="1"/>
        <v>133263576392</v>
      </c>
    </row>
    <row r="24" spans="1:13" s="967" customFormat="1" ht="17.100000000000001" customHeight="1" x14ac:dyDescent="0.25">
      <c r="A24" s="923" t="s">
        <v>971</v>
      </c>
      <c r="B24" s="1035"/>
      <c r="C24" s="1012"/>
      <c r="D24" s="1012"/>
      <c r="E24" s="1012"/>
      <c r="F24" s="1012"/>
      <c r="G24" s="1012"/>
      <c r="H24" s="1012"/>
      <c r="I24" s="1012"/>
      <c r="J24" s="1012"/>
      <c r="K24" s="1012"/>
      <c r="L24" s="1012"/>
      <c r="M24" s="1012"/>
    </row>
    <row r="25" spans="1:13" s="967" customFormat="1" ht="17.100000000000001" customHeight="1" x14ac:dyDescent="0.25">
      <c r="A25" s="1053" t="s">
        <v>979</v>
      </c>
      <c r="B25" s="1035"/>
      <c r="C25" s="1012"/>
      <c r="D25" s="1012"/>
      <c r="E25" s="1012"/>
      <c r="F25" s="1012"/>
      <c r="G25" s="1012"/>
      <c r="H25" s="1012"/>
      <c r="I25" s="1012"/>
      <c r="J25" s="1012"/>
      <c r="K25" s="1012"/>
      <c r="L25" s="1012"/>
      <c r="M25" s="1012"/>
    </row>
    <row r="26" spans="1:13" ht="17.100000000000001" customHeight="1" x14ac:dyDescent="0.25">
      <c r="A26" s="922" t="s">
        <v>951</v>
      </c>
    </row>
    <row r="27" spans="1:13" ht="17.100000000000001" customHeight="1" x14ac:dyDescent="0.25">
      <c r="A27" s="923" t="s">
        <v>952</v>
      </c>
    </row>
    <row r="28" spans="1:13" ht="17.100000000000001" customHeight="1" x14ac:dyDescent="0.25">
      <c r="A28" s="922" t="s">
        <v>958</v>
      </c>
    </row>
    <row r="29" spans="1:13" ht="17.100000000000001" customHeight="1" x14ac:dyDescent="0.25">
      <c r="A29" s="923" t="s">
        <v>953</v>
      </c>
    </row>
    <row r="30" spans="1:13" ht="17.100000000000001" customHeight="1" x14ac:dyDescent="0.25">
      <c r="A30" s="923" t="s">
        <v>959</v>
      </c>
    </row>
    <row r="31" spans="1:13" ht="17.100000000000001" customHeight="1" x14ac:dyDescent="0.25">
      <c r="A31" s="923" t="s">
        <v>954</v>
      </c>
    </row>
    <row r="32" spans="1:13" ht="17.100000000000001" customHeight="1" x14ac:dyDescent="0.25">
      <c r="A32" s="922" t="s">
        <v>955</v>
      </c>
    </row>
    <row r="33" spans="1:1" ht="17.100000000000001" customHeight="1" x14ac:dyDescent="0.25">
      <c r="A33" s="923" t="s">
        <v>956</v>
      </c>
    </row>
    <row r="34" spans="1:1" ht="17.100000000000001" customHeight="1" x14ac:dyDescent="0.25">
      <c r="A34" s="923" t="s">
        <v>957</v>
      </c>
    </row>
  </sheetData>
  <printOptions horizontalCentered="1" verticalCentered="1"/>
  <pageMargins left="0.19685039370078741" right="0.19685039370078741" top="0.59055118110236227" bottom="0.98425196850393704" header="0" footer="0"/>
  <pageSetup scale="40" orientation="landscape" copies="3" r:id="rId1"/>
  <headerFooter alignWithMargins="0"/>
  <customProperties>
    <customPr name="_pios_id" r:id="rId2"/>
  </customProperties>
  <ignoredErrors>
    <ignoredError sqref="L12:M18" formula="1"/>
  </ignoredErrors>
  <drawing r:id="rId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CD6D8-B4DA-4125-8E46-F922841A31F5}">
  <sheetPr>
    <tabColor theme="4" tint="-0.249977111117893"/>
  </sheetPr>
  <dimension ref="A1:G16"/>
  <sheetViews>
    <sheetView showGridLines="0" zoomScaleNormal="100" workbookViewId="0"/>
  </sheetViews>
  <sheetFormatPr baseColWidth="10" defaultColWidth="0" defaultRowHeight="10.9" customHeight="1" zeroHeight="1" x14ac:dyDescent="0.2"/>
  <cols>
    <col min="1" max="1" width="44.140625" style="459" customWidth="1"/>
    <col min="2" max="3" width="18.28515625" style="459" customWidth="1"/>
    <col min="4" max="6" width="13.140625" style="459" hidden="1" customWidth="1"/>
    <col min="7" max="7" width="0" style="459" hidden="1" customWidth="1"/>
    <col min="8" max="16384" width="13.140625" style="459" hidden="1"/>
  </cols>
  <sheetData>
    <row r="1" spans="1:3" ht="18.75" customHeight="1" x14ac:dyDescent="0.3">
      <c r="A1" s="458" t="s">
        <v>544</v>
      </c>
    </row>
    <row r="2" spans="1:3" ht="15.75" x14ac:dyDescent="0.2">
      <c r="A2" s="1102" t="s">
        <v>5</v>
      </c>
      <c r="B2" s="1102"/>
      <c r="C2" s="1102"/>
    </row>
    <row r="3" spans="1:3" ht="15.75" x14ac:dyDescent="0.2">
      <c r="A3" s="1103" t="s">
        <v>95</v>
      </c>
      <c r="B3" s="1103"/>
      <c r="C3" s="1103"/>
    </row>
    <row r="4" spans="1:3" s="506" customFormat="1" ht="31.5" x14ac:dyDescent="0.2">
      <c r="A4" s="382" t="s">
        <v>92</v>
      </c>
      <c r="B4" s="505" t="s">
        <v>157</v>
      </c>
      <c r="C4" s="383" t="s">
        <v>99</v>
      </c>
    </row>
    <row r="5" spans="1:3" s="509" customFormat="1" ht="15.75" x14ac:dyDescent="0.2">
      <c r="A5" s="507" t="s">
        <v>545</v>
      </c>
      <c r="B5" s="508">
        <f>SUM(B6:B10)</f>
        <v>301850167</v>
      </c>
      <c r="C5" s="508">
        <f>SUM(C6:C10)</f>
        <v>289441637</v>
      </c>
    </row>
    <row r="6" spans="1:3" ht="15.75" x14ac:dyDescent="0.2">
      <c r="A6" s="510" t="s">
        <v>546</v>
      </c>
      <c r="B6" s="511">
        <v>18005276</v>
      </c>
      <c r="C6" s="511">
        <v>29237580</v>
      </c>
    </row>
    <row r="7" spans="1:3" ht="15.75" x14ac:dyDescent="0.2">
      <c r="A7" s="510" t="s">
        <v>547</v>
      </c>
      <c r="B7" s="511">
        <v>64689432</v>
      </c>
      <c r="C7" s="511">
        <v>59758584</v>
      </c>
    </row>
    <row r="8" spans="1:3" ht="15.75" x14ac:dyDescent="0.2">
      <c r="A8" s="510" t="s">
        <v>548</v>
      </c>
      <c r="B8" s="511">
        <v>109236740</v>
      </c>
      <c r="C8" s="511">
        <v>104803596</v>
      </c>
    </row>
    <row r="9" spans="1:3" ht="15.75" x14ac:dyDescent="0.2">
      <c r="A9" s="510" t="s">
        <v>549</v>
      </c>
      <c r="B9" s="511">
        <v>104490118</v>
      </c>
      <c r="C9" s="511">
        <v>90213276</v>
      </c>
    </row>
    <row r="10" spans="1:3" s="509" customFormat="1" ht="15.75" x14ac:dyDescent="0.2">
      <c r="A10" s="512" t="s">
        <v>550</v>
      </c>
      <c r="B10" s="511">
        <v>5428601</v>
      </c>
      <c r="C10" s="511">
        <v>5428601</v>
      </c>
    </row>
    <row r="11" spans="1:3" ht="16.5" customHeight="1" x14ac:dyDescent="0.2">
      <c r="A11" s="513" t="s">
        <v>551</v>
      </c>
      <c r="B11" s="508">
        <f>SUM(B12:B15)</f>
        <v>-156135793</v>
      </c>
      <c r="C11" s="508">
        <f>SUM(C12:C15)</f>
        <v>-150278861</v>
      </c>
    </row>
    <row r="12" spans="1:3" ht="14.25" customHeight="1" x14ac:dyDescent="0.2">
      <c r="A12" s="512" t="s">
        <v>547</v>
      </c>
      <c r="B12" s="511">
        <v>-28629944</v>
      </c>
      <c r="C12" s="511">
        <v>-33321480</v>
      </c>
    </row>
    <row r="13" spans="1:3" ht="15.75" x14ac:dyDescent="0.2">
      <c r="A13" s="512" t="s">
        <v>548</v>
      </c>
      <c r="B13" s="511">
        <v>-72778572</v>
      </c>
      <c r="C13" s="511">
        <v>-70656816</v>
      </c>
    </row>
    <row r="14" spans="1:3" ht="15.75" x14ac:dyDescent="0.2">
      <c r="A14" s="512" t="s">
        <v>549</v>
      </c>
      <c r="B14" s="511">
        <v>-51922807</v>
      </c>
      <c r="C14" s="511">
        <v>-44046544</v>
      </c>
    </row>
    <row r="15" spans="1:3" ht="15.75" x14ac:dyDescent="0.2">
      <c r="A15" s="512" t="s">
        <v>550</v>
      </c>
      <c r="B15" s="511">
        <v>-2804470</v>
      </c>
      <c r="C15" s="511">
        <v>-2254021</v>
      </c>
    </row>
    <row r="16" spans="1:3" ht="15.75" x14ac:dyDescent="0.2">
      <c r="A16" s="514" t="s">
        <v>105</v>
      </c>
      <c r="B16" s="515">
        <f>+B5+B11</f>
        <v>145714374</v>
      </c>
      <c r="C16" s="515">
        <f>+C5+C11</f>
        <v>139162776</v>
      </c>
    </row>
  </sheetData>
  <mergeCells count="2">
    <mergeCell ref="A2:C2"/>
    <mergeCell ref="A3:C3"/>
  </mergeCells>
  <pageMargins left="0.7" right="0.7" top="0.75" bottom="0.75" header="0.3" footer="0.3"/>
  <pageSetup orientation="portrait" r:id="rId1"/>
  <customProperties>
    <customPr name="_pios_id" r:id="rId2"/>
  </customPropertie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9715B-80CA-4E7E-9F13-15B0B194870F}">
  <sheetPr>
    <tabColor theme="4" tint="-0.249977111117893"/>
  </sheetPr>
  <dimension ref="A1:J16"/>
  <sheetViews>
    <sheetView showGridLines="0" zoomScaleNormal="100" workbookViewId="0"/>
  </sheetViews>
  <sheetFormatPr baseColWidth="10" defaultColWidth="0" defaultRowHeight="12.75" zeroHeight="1" x14ac:dyDescent="0.25"/>
  <cols>
    <col min="1" max="1" width="29.28515625" style="517" customWidth="1"/>
    <col min="2" max="7" width="17.5703125" style="517" customWidth="1"/>
    <col min="8" max="9" width="13.140625" style="517" hidden="1" customWidth="1"/>
    <col min="10" max="10" width="0" style="517" hidden="1" customWidth="1"/>
    <col min="11" max="16384" width="13.140625" style="517" hidden="1"/>
  </cols>
  <sheetData>
    <row r="1" spans="1:7" ht="18.75" x14ac:dyDescent="0.25">
      <c r="A1" s="516" t="s">
        <v>544</v>
      </c>
    </row>
    <row r="2" spans="1:7" ht="18.75" x14ac:dyDescent="0.25">
      <c r="A2" s="516" t="s">
        <v>552</v>
      </c>
      <c r="E2" s="518"/>
      <c r="F2" s="518"/>
    </row>
    <row r="3" spans="1:7" ht="15.75" x14ac:dyDescent="0.25">
      <c r="A3" s="1104" t="s">
        <v>5</v>
      </c>
      <c r="B3" s="1104"/>
      <c r="C3" s="1104"/>
      <c r="D3" s="1104"/>
      <c r="E3" s="1104"/>
      <c r="F3" s="1104"/>
      <c r="G3" s="1104"/>
    </row>
    <row r="4" spans="1:7" ht="15.75" x14ac:dyDescent="0.25">
      <c r="A4" s="1105" t="s">
        <v>95</v>
      </c>
      <c r="B4" s="1105"/>
      <c r="C4" s="1105"/>
      <c r="D4" s="1105"/>
      <c r="E4" s="1105"/>
      <c r="F4" s="1105"/>
      <c r="G4" s="1105"/>
    </row>
    <row r="5" spans="1:7" s="520" customFormat="1" ht="31.5" x14ac:dyDescent="0.25">
      <c r="A5" s="450" t="s">
        <v>92</v>
      </c>
      <c r="B5" s="519" t="s">
        <v>553</v>
      </c>
      <c r="C5" s="460" t="s">
        <v>547</v>
      </c>
      <c r="D5" s="450" t="s">
        <v>554</v>
      </c>
      <c r="E5" s="460" t="s">
        <v>555</v>
      </c>
      <c r="F5" s="460" t="s">
        <v>556</v>
      </c>
      <c r="G5" s="450" t="s">
        <v>96</v>
      </c>
    </row>
    <row r="6" spans="1:7" ht="15.75" x14ac:dyDescent="0.25">
      <c r="A6" s="521" t="s">
        <v>504</v>
      </c>
      <c r="B6" s="522">
        <v>23232953</v>
      </c>
      <c r="C6" s="522">
        <v>21022786</v>
      </c>
      <c r="D6" s="522">
        <v>40389915</v>
      </c>
      <c r="E6" s="522">
        <v>44530745</v>
      </c>
      <c r="F6" s="522">
        <v>3659703</v>
      </c>
      <c r="G6" s="522">
        <v>132836102</v>
      </c>
    </row>
    <row r="7" spans="1:7" ht="15.75" x14ac:dyDescent="0.25">
      <c r="A7" s="523" t="s">
        <v>111</v>
      </c>
      <c r="B7" s="524">
        <v>18435439</v>
      </c>
      <c r="C7" s="524">
        <v>20693595</v>
      </c>
      <c r="D7" s="524">
        <v>11501939</v>
      </c>
      <c r="E7" s="524">
        <v>1739762</v>
      </c>
      <c r="F7" s="524">
        <v>0</v>
      </c>
      <c r="G7" s="525">
        <v>52370735</v>
      </c>
    </row>
    <row r="8" spans="1:7" ht="15.75" x14ac:dyDescent="0.25">
      <c r="A8" s="523" t="s">
        <v>557</v>
      </c>
      <c r="B8" s="524">
        <v>-12430812</v>
      </c>
      <c r="C8" s="524">
        <v>1254025</v>
      </c>
      <c r="D8" s="524">
        <v>2452714</v>
      </c>
      <c r="E8" s="524">
        <v>8724073</v>
      </c>
      <c r="F8" s="524">
        <v>0</v>
      </c>
      <c r="G8" s="525">
        <v>0</v>
      </c>
    </row>
    <row r="9" spans="1:7" ht="15.75" x14ac:dyDescent="0.25">
      <c r="A9" s="523" t="s">
        <v>558</v>
      </c>
      <c r="B9" s="524">
        <v>0</v>
      </c>
      <c r="C9" s="524">
        <v>-16533302</v>
      </c>
      <c r="D9" s="524">
        <v>-20197788</v>
      </c>
      <c r="E9" s="524">
        <v>-8827848</v>
      </c>
      <c r="F9" s="524">
        <v>-485123</v>
      </c>
      <c r="G9" s="525">
        <v>-46044061</v>
      </c>
    </row>
    <row r="10" spans="1:7" ht="15.75" hidden="1" x14ac:dyDescent="0.25">
      <c r="A10" s="523" t="s">
        <v>559</v>
      </c>
      <c r="B10" s="524">
        <v>0</v>
      </c>
      <c r="C10" s="524">
        <v>0</v>
      </c>
      <c r="D10" s="524">
        <v>0</v>
      </c>
      <c r="E10" s="524">
        <v>0</v>
      </c>
      <c r="F10" s="524">
        <v>0</v>
      </c>
      <c r="G10" s="525">
        <v>0</v>
      </c>
    </row>
    <row r="11" spans="1:7" ht="15.75" x14ac:dyDescent="0.25">
      <c r="A11" s="521" t="s">
        <v>507</v>
      </c>
      <c r="B11" s="522">
        <f>SUM(B6:B10)</f>
        <v>29237580</v>
      </c>
      <c r="C11" s="522">
        <f t="shared" ref="C11:G11" si="0">SUM(C6:C10)</f>
        <v>26437104</v>
      </c>
      <c r="D11" s="522">
        <f t="shared" si="0"/>
        <v>34146780</v>
      </c>
      <c r="E11" s="522">
        <f>SUM(E6:E10)</f>
        <v>46166732</v>
      </c>
      <c r="F11" s="522">
        <f t="shared" si="0"/>
        <v>3174580</v>
      </c>
      <c r="G11" s="522">
        <f t="shared" si="0"/>
        <v>139162776</v>
      </c>
    </row>
    <row r="12" spans="1:7" ht="15.75" x14ac:dyDescent="0.25">
      <c r="A12" s="523" t="s">
        <v>111</v>
      </c>
      <c r="B12" s="524">
        <v>17349887</v>
      </c>
      <c r="C12" s="524">
        <v>24640646</v>
      </c>
      <c r="D12" s="524">
        <v>11352448</v>
      </c>
      <c r="E12" s="524">
        <v>1883670</v>
      </c>
      <c r="F12" s="524">
        <v>0</v>
      </c>
      <c r="G12" s="525">
        <f>SUM(B12:F12)</f>
        <v>55226651</v>
      </c>
    </row>
    <row r="13" spans="1:7" ht="15.75" x14ac:dyDescent="0.25">
      <c r="A13" s="523" t="s">
        <v>557</v>
      </c>
      <c r="B13" s="524">
        <v>-28582191</v>
      </c>
      <c r="C13" s="524">
        <v>1359981</v>
      </c>
      <c r="D13" s="524">
        <v>12735718</v>
      </c>
      <c r="E13" s="524">
        <v>14486492</v>
      </c>
      <c r="F13" s="524">
        <v>0</v>
      </c>
      <c r="G13" s="525">
        <f>SUM(B13:F13)</f>
        <v>0</v>
      </c>
    </row>
    <row r="14" spans="1:7" ht="15.75" x14ac:dyDescent="0.25">
      <c r="A14" s="523" t="s">
        <v>558</v>
      </c>
      <c r="B14" s="524">
        <v>0</v>
      </c>
      <c r="C14" s="524">
        <v>-16378243</v>
      </c>
      <c r="D14" s="524">
        <v>-18631148</v>
      </c>
      <c r="E14" s="524">
        <v>-9969583</v>
      </c>
      <c r="F14" s="524">
        <v>-550449</v>
      </c>
      <c r="G14" s="525">
        <f t="shared" ref="G14:G15" si="1">SUM(B14:F14)</f>
        <v>-45529423</v>
      </c>
    </row>
    <row r="15" spans="1:7" s="524" customFormat="1" ht="15.75" x14ac:dyDescent="0.25">
      <c r="A15" s="523" t="s">
        <v>559</v>
      </c>
      <c r="B15" s="524">
        <v>0</v>
      </c>
      <c r="C15" s="524">
        <v>0</v>
      </c>
      <c r="D15" s="524">
        <v>-3145630</v>
      </c>
      <c r="E15" s="524">
        <v>0</v>
      </c>
      <c r="F15" s="524">
        <v>0</v>
      </c>
      <c r="G15" s="525">
        <f t="shared" si="1"/>
        <v>-3145630</v>
      </c>
    </row>
    <row r="16" spans="1:7" s="524" customFormat="1" ht="15.75" x14ac:dyDescent="0.25">
      <c r="A16" s="521" t="s">
        <v>508</v>
      </c>
      <c r="B16" s="522">
        <f>SUM(B11:B15)</f>
        <v>18005276</v>
      </c>
      <c r="C16" s="522">
        <f t="shared" ref="C16:G16" si="2">SUM(C11:C15)</f>
        <v>36059488</v>
      </c>
      <c r="D16" s="522">
        <f t="shared" si="2"/>
        <v>36458168</v>
      </c>
      <c r="E16" s="522">
        <f>SUM(E11:E15)</f>
        <v>52567311</v>
      </c>
      <c r="F16" s="522">
        <f t="shared" si="2"/>
        <v>2624131</v>
      </c>
      <c r="G16" s="522">
        <f t="shared" si="2"/>
        <v>145714374</v>
      </c>
    </row>
  </sheetData>
  <mergeCells count="2">
    <mergeCell ref="A3:G3"/>
    <mergeCell ref="A4:G4"/>
  </mergeCells>
  <pageMargins left="0.39370078740157483" right="0.39370078740157483" top="0.98425196850393704" bottom="0.98425196850393704" header="0" footer="0"/>
  <pageSetup scale="85" orientation="landscape" r:id="rId1"/>
  <headerFooter alignWithMargins="0"/>
  <customProperties>
    <customPr name="_pios_id" r:id="rId2"/>
  </customProperties>
  <ignoredErrors>
    <ignoredError sqref="B11:G11 B14:G16 F12:G13" unlockedFormula="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FE046-C2A6-4C99-B4DE-EE5986D586F6}">
  <sheetPr>
    <tabColor theme="4" tint="-0.249977111117893"/>
  </sheetPr>
  <dimension ref="A1:F8"/>
  <sheetViews>
    <sheetView showGridLines="0" zoomScaleNormal="100" workbookViewId="0"/>
  </sheetViews>
  <sheetFormatPr baseColWidth="10" defaultColWidth="0" defaultRowHeight="12.75" zeroHeight="1" x14ac:dyDescent="0.2"/>
  <cols>
    <col min="1" max="1" width="21.28515625" style="87" customWidth="1"/>
    <col min="2" max="4" width="19.42578125" style="238" customWidth="1"/>
    <col min="5" max="5" width="13.140625" style="87" hidden="1" customWidth="1"/>
    <col min="6" max="6" width="0" style="87" hidden="1" customWidth="1"/>
    <col min="7" max="16384" width="13.140625" style="87" hidden="1"/>
  </cols>
  <sheetData>
    <row r="1" spans="1:4" ht="18.75" customHeight="1" x14ac:dyDescent="0.3">
      <c r="A1" s="86" t="s">
        <v>544</v>
      </c>
    </row>
    <row r="2" spans="1:4" ht="18.75" x14ac:dyDescent="0.3">
      <c r="A2" s="86" t="s">
        <v>560</v>
      </c>
    </row>
    <row r="3" spans="1:4" ht="12.75" customHeight="1" x14ac:dyDescent="0.25">
      <c r="A3" s="1106" t="s">
        <v>560</v>
      </c>
      <c r="B3" s="1106"/>
      <c r="C3" s="1106"/>
      <c r="D3" s="1106"/>
    </row>
    <row r="4" spans="1:4" ht="15.75" x14ac:dyDescent="0.25">
      <c r="A4" s="1107" t="s">
        <v>95</v>
      </c>
      <c r="B4" s="1107"/>
      <c r="C4" s="1107"/>
      <c r="D4" s="1107"/>
    </row>
    <row r="5" spans="1:4" ht="46.5" customHeight="1" x14ac:dyDescent="0.2">
      <c r="A5" s="526" t="s">
        <v>92</v>
      </c>
      <c r="B5" s="526" t="s">
        <v>561</v>
      </c>
      <c r="C5" s="526" t="s">
        <v>562</v>
      </c>
      <c r="D5" s="526" t="s">
        <v>563</v>
      </c>
    </row>
    <row r="6" spans="1:4" ht="15.75" x14ac:dyDescent="0.2">
      <c r="A6" s="527" t="s">
        <v>546</v>
      </c>
      <c r="B6" s="899">
        <v>23792242</v>
      </c>
      <c r="C6" s="899">
        <v>3569459</v>
      </c>
      <c r="D6" s="899">
        <v>20222783</v>
      </c>
    </row>
    <row r="7" spans="1:4" ht="15.75" x14ac:dyDescent="0.25">
      <c r="A7" s="528" t="s">
        <v>547</v>
      </c>
      <c r="B7" s="900">
        <v>87309392</v>
      </c>
      <c r="C7" s="900">
        <v>30688379</v>
      </c>
      <c r="D7" s="900">
        <v>56621013</v>
      </c>
    </row>
    <row r="8" spans="1:4" ht="15.75" x14ac:dyDescent="0.25">
      <c r="A8" s="529" t="s">
        <v>96</v>
      </c>
      <c r="B8" s="530">
        <f>+B6+B7</f>
        <v>111101634</v>
      </c>
      <c r="C8" s="530">
        <f>+C6+C7</f>
        <v>34257838</v>
      </c>
      <c r="D8" s="530">
        <f>+D6+D7</f>
        <v>76843796</v>
      </c>
    </row>
  </sheetData>
  <mergeCells count="2">
    <mergeCell ref="A3:D3"/>
    <mergeCell ref="A4:D4"/>
  </mergeCells>
  <pageMargins left="0.78740157480314965" right="0.78740157480314965" top="0.98425196850393704" bottom="0.98425196850393704" header="0" footer="0"/>
  <pageSetup orientation="portrait" r:id="rId1"/>
  <headerFooter alignWithMargins="0"/>
  <customProperties>
    <customPr name="_pios_id" r:id="rId2"/>
  </customPropertie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33854-FF12-4D55-9502-95771EE8B9EC}">
  <sheetPr>
    <tabColor theme="4" tint="-0.249977111117893"/>
  </sheetPr>
  <dimension ref="A1:C19"/>
  <sheetViews>
    <sheetView showGridLines="0" zoomScaleNormal="100" workbookViewId="0"/>
  </sheetViews>
  <sheetFormatPr baseColWidth="10" defaultColWidth="0" defaultRowHeight="12.75" zeroHeight="1" x14ac:dyDescent="0.2"/>
  <cols>
    <col min="1" max="1" width="46.7109375" style="459" customWidth="1"/>
    <col min="2" max="3" width="18.140625" style="459" customWidth="1"/>
    <col min="4" max="16384" width="13.140625" style="459" hidden="1"/>
  </cols>
  <sheetData>
    <row r="1" spans="1:3" ht="18.75" x14ac:dyDescent="0.3">
      <c r="A1" s="458" t="s">
        <v>614</v>
      </c>
    </row>
    <row r="2" spans="1:3" ht="15.75" x14ac:dyDescent="0.25">
      <c r="A2" s="1108" t="s">
        <v>4</v>
      </c>
      <c r="B2" s="1108"/>
      <c r="C2" s="1108"/>
    </row>
    <row r="3" spans="1:3" ht="15.75" x14ac:dyDescent="0.25">
      <c r="A3" s="1109" t="s">
        <v>95</v>
      </c>
      <c r="B3" s="1109"/>
      <c r="C3" s="1109"/>
    </row>
    <row r="4" spans="1:3" s="506" customFormat="1" ht="31.5" x14ac:dyDescent="0.2">
      <c r="A4" s="104" t="s">
        <v>92</v>
      </c>
      <c r="B4" s="435" t="s">
        <v>157</v>
      </c>
      <c r="C4" s="450" t="s">
        <v>99</v>
      </c>
    </row>
    <row r="5" spans="1:3" s="509" customFormat="1" ht="15.75" x14ac:dyDescent="0.2">
      <c r="A5" s="588" t="s">
        <v>545</v>
      </c>
      <c r="B5" s="587">
        <f>SUM(B6:B12)</f>
        <v>2201556877</v>
      </c>
      <c r="C5" s="587">
        <f>SUM(C6:C12)</f>
        <v>2145985241</v>
      </c>
    </row>
    <row r="6" spans="1:3" ht="15.75" x14ac:dyDescent="0.2">
      <c r="A6" s="586" t="s">
        <v>502</v>
      </c>
      <c r="B6" s="580">
        <v>400876315</v>
      </c>
      <c r="C6" s="580">
        <v>405334483</v>
      </c>
    </row>
    <row r="7" spans="1:3" ht="15.75" x14ac:dyDescent="0.2">
      <c r="A7" s="583" t="s">
        <v>613</v>
      </c>
      <c r="B7" s="580">
        <v>53022939</v>
      </c>
      <c r="C7" s="580">
        <v>42920086</v>
      </c>
    </row>
    <row r="8" spans="1:3" ht="15.75" x14ac:dyDescent="0.2">
      <c r="A8" s="582" t="s">
        <v>503</v>
      </c>
      <c r="B8" s="580">
        <v>917690399</v>
      </c>
      <c r="C8" s="580">
        <v>918187542</v>
      </c>
    </row>
    <row r="9" spans="1:3" ht="15.75" x14ac:dyDescent="0.2">
      <c r="A9" s="583" t="s">
        <v>611</v>
      </c>
      <c r="B9" s="580">
        <v>602962935</v>
      </c>
      <c r="C9" s="580">
        <v>566846933</v>
      </c>
    </row>
    <row r="10" spans="1:3" ht="15.75" x14ac:dyDescent="0.2">
      <c r="A10" s="582" t="s">
        <v>610</v>
      </c>
      <c r="B10" s="581">
        <v>22551143</v>
      </c>
      <c r="C10" s="580">
        <v>22299993</v>
      </c>
    </row>
    <row r="11" spans="1:3" ht="15.75" x14ac:dyDescent="0.2">
      <c r="A11" s="583" t="s">
        <v>609</v>
      </c>
      <c r="B11" s="581">
        <v>191382851</v>
      </c>
      <c r="C11" s="580">
        <v>177590287</v>
      </c>
    </row>
    <row r="12" spans="1:3" ht="15.75" x14ac:dyDescent="0.2">
      <c r="A12" s="582" t="s">
        <v>543</v>
      </c>
      <c r="B12" s="581">
        <v>13070295</v>
      </c>
      <c r="C12" s="580">
        <v>12805917</v>
      </c>
    </row>
    <row r="13" spans="1:3" ht="15.75" x14ac:dyDescent="0.2">
      <c r="A13" s="585" t="s">
        <v>612</v>
      </c>
      <c r="B13" s="584">
        <f>SUM(B14:B18)</f>
        <v>-659135237</v>
      </c>
      <c r="C13" s="584">
        <f>SUM(C14:C18)</f>
        <v>-611562867</v>
      </c>
    </row>
    <row r="14" spans="1:3" s="509" customFormat="1" ht="15.75" x14ac:dyDescent="0.2">
      <c r="A14" s="582" t="s">
        <v>503</v>
      </c>
      <c r="B14" s="580">
        <v>-172431864</v>
      </c>
      <c r="C14" s="580">
        <v>-152670067</v>
      </c>
    </row>
    <row r="15" spans="1:3" ht="15.75" x14ac:dyDescent="0.2">
      <c r="A15" s="583" t="s">
        <v>611</v>
      </c>
      <c r="B15" s="581">
        <v>-325361936</v>
      </c>
      <c r="C15" s="580">
        <v>-303864792</v>
      </c>
    </row>
    <row r="16" spans="1:3" ht="15.75" x14ac:dyDescent="0.2">
      <c r="A16" s="582" t="s">
        <v>610</v>
      </c>
      <c r="B16" s="581">
        <v>-17683116</v>
      </c>
      <c r="C16" s="580">
        <v>-17493078</v>
      </c>
    </row>
    <row r="17" spans="1:3" ht="15.75" x14ac:dyDescent="0.2">
      <c r="A17" s="583" t="s">
        <v>609</v>
      </c>
      <c r="B17" s="581">
        <v>-133982778</v>
      </c>
      <c r="C17" s="580">
        <v>-128062828</v>
      </c>
    </row>
    <row r="18" spans="1:3" ht="15.75" x14ac:dyDescent="0.2">
      <c r="A18" s="582" t="s">
        <v>543</v>
      </c>
      <c r="B18" s="581">
        <v>-9675543</v>
      </c>
      <c r="C18" s="580">
        <v>-9472102</v>
      </c>
    </row>
    <row r="19" spans="1:3" ht="15.75" x14ac:dyDescent="0.2">
      <c r="A19" s="579" t="s">
        <v>105</v>
      </c>
      <c r="B19" s="578">
        <f>+B5+B13</f>
        <v>1542421640</v>
      </c>
      <c r="C19" s="578">
        <f>+C5+C13</f>
        <v>1534422374</v>
      </c>
    </row>
  </sheetData>
  <mergeCells count="2">
    <mergeCell ref="A2:C2"/>
    <mergeCell ref="A3:C3"/>
  </mergeCells>
  <pageMargins left="0.7" right="0.7" top="0.75" bottom="0.75" header="0.3" footer="0.3"/>
  <pageSetup orientation="portrait" horizontalDpi="90" verticalDpi="90" r:id="rId1"/>
  <customProperties>
    <customPr name="_pios_id" r:id="rId2"/>
  </customPropertie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048FE-D37A-4885-9FFD-0458031B178A}">
  <sheetPr>
    <tabColor theme="4" tint="-0.249977111117893"/>
  </sheetPr>
  <dimension ref="A1:J18"/>
  <sheetViews>
    <sheetView showGridLines="0" zoomScaleNormal="100" workbookViewId="0"/>
  </sheetViews>
  <sheetFormatPr baseColWidth="10" defaultColWidth="0" defaultRowHeight="12.75" zeroHeight="1" x14ac:dyDescent="0.2"/>
  <cols>
    <col min="1" max="1" width="32.5703125" style="459" customWidth="1"/>
    <col min="2" max="8" width="15.5703125" style="459" customWidth="1"/>
    <col min="9" max="9" width="15.5703125" style="459" hidden="1" customWidth="1"/>
    <col min="10" max="10" width="15.5703125" style="589" customWidth="1"/>
    <col min="11" max="16384" width="13.140625" style="459" hidden="1"/>
  </cols>
  <sheetData>
    <row r="1" spans="1:10" ht="18.75" x14ac:dyDescent="0.3">
      <c r="A1" s="458" t="s">
        <v>618</v>
      </c>
    </row>
    <row r="2" spans="1:10" ht="18.75" x14ac:dyDescent="0.3">
      <c r="A2" s="443" t="s">
        <v>617</v>
      </c>
    </row>
    <row r="3" spans="1:10" ht="15.75" x14ac:dyDescent="0.25">
      <c r="A3" s="1108" t="s">
        <v>4</v>
      </c>
      <c r="B3" s="1108"/>
      <c r="C3" s="1108"/>
      <c r="D3" s="1108"/>
      <c r="E3" s="1108"/>
      <c r="F3" s="1108"/>
      <c r="G3" s="1108"/>
      <c r="H3" s="1108"/>
      <c r="I3" s="1108"/>
      <c r="J3" s="1108"/>
    </row>
    <row r="4" spans="1:10" ht="15.75" x14ac:dyDescent="0.2">
      <c r="A4" s="1105" t="s">
        <v>95</v>
      </c>
      <c r="B4" s="1105"/>
      <c r="C4" s="1105"/>
      <c r="D4" s="1105"/>
      <c r="E4" s="1105"/>
      <c r="F4" s="1105"/>
      <c r="G4" s="1105"/>
      <c r="H4" s="1105"/>
      <c r="I4" s="1105"/>
      <c r="J4" s="1105"/>
    </row>
    <row r="5" spans="1:10" ht="63" x14ac:dyDescent="0.2">
      <c r="A5" s="598" t="s">
        <v>92</v>
      </c>
      <c r="B5" s="597" t="s">
        <v>502</v>
      </c>
      <c r="C5" s="597" t="s">
        <v>613</v>
      </c>
      <c r="D5" s="597" t="s">
        <v>503</v>
      </c>
      <c r="E5" s="597" t="s">
        <v>611</v>
      </c>
      <c r="F5" s="597" t="s">
        <v>616</v>
      </c>
      <c r="G5" s="597" t="s">
        <v>609</v>
      </c>
      <c r="H5" s="597" t="s">
        <v>543</v>
      </c>
      <c r="I5" s="597" t="s">
        <v>615</v>
      </c>
      <c r="J5" s="597" t="s">
        <v>96</v>
      </c>
    </row>
    <row r="6" spans="1:10" s="509" customFormat="1" ht="15.75" x14ac:dyDescent="0.2">
      <c r="A6" s="596" t="s">
        <v>504</v>
      </c>
      <c r="B6" s="590">
        <v>409639778</v>
      </c>
      <c r="C6" s="590">
        <v>38056679</v>
      </c>
      <c r="D6" s="590">
        <v>810460186</v>
      </c>
      <c r="E6" s="590">
        <v>266107583</v>
      </c>
      <c r="F6" s="590">
        <v>4738097</v>
      </c>
      <c r="G6" s="590">
        <v>43758577</v>
      </c>
      <c r="H6" s="590">
        <v>3064007</v>
      </c>
      <c r="I6" s="590">
        <v>0</v>
      </c>
      <c r="J6" s="590">
        <v>1575824907</v>
      </c>
    </row>
    <row r="7" spans="1:10" ht="15.75" x14ac:dyDescent="0.2">
      <c r="A7" s="594" t="s">
        <v>111</v>
      </c>
      <c r="B7" s="593">
        <v>0</v>
      </c>
      <c r="C7" s="593">
        <v>20292825</v>
      </c>
      <c r="D7" s="593">
        <v>1924882</v>
      </c>
      <c r="E7" s="595">
        <v>27524216</v>
      </c>
      <c r="F7" s="595">
        <v>470403</v>
      </c>
      <c r="G7" s="595">
        <v>12953864</v>
      </c>
      <c r="H7" s="595">
        <v>832627</v>
      </c>
      <c r="I7" s="593">
        <v>0</v>
      </c>
      <c r="J7" s="592">
        <v>63998817</v>
      </c>
    </row>
    <row r="8" spans="1:10" ht="15.75" x14ac:dyDescent="0.2">
      <c r="A8" s="594" t="s">
        <v>505</v>
      </c>
      <c r="B8" s="593">
        <v>-4305295</v>
      </c>
      <c r="C8" s="593">
        <v>-4481294</v>
      </c>
      <c r="D8" s="593">
        <v>-32845811</v>
      </c>
      <c r="E8" s="595">
        <v>-123575</v>
      </c>
      <c r="F8" s="595">
        <v>-97988</v>
      </c>
      <c r="G8" s="595">
        <v>-219034</v>
      </c>
      <c r="H8" s="595">
        <v>-18474</v>
      </c>
      <c r="I8" s="593">
        <v>0</v>
      </c>
      <c r="J8" s="592">
        <v>-42091471</v>
      </c>
    </row>
    <row r="9" spans="1:10" ht="15.75" x14ac:dyDescent="0.2">
      <c r="A9" s="594" t="s">
        <v>110</v>
      </c>
      <c r="B9" s="593">
        <v>0</v>
      </c>
      <c r="C9" s="593">
        <v>-10948124</v>
      </c>
      <c r="D9" s="593">
        <v>8738163</v>
      </c>
      <c r="E9" s="595">
        <v>-8571188</v>
      </c>
      <c r="F9" s="595">
        <v>516983</v>
      </c>
      <c r="G9" s="595">
        <v>8048087</v>
      </c>
      <c r="H9" s="595">
        <v>0</v>
      </c>
      <c r="I9" s="593">
        <v>0</v>
      </c>
      <c r="J9" s="592">
        <v>-2216079</v>
      </c>
    </row>
    <row r="10" spans="1:10" ht="15.75" x14ac:dyDescent="0.2">
      <c r="A10" s="594" t="s">
        <v>506</v>
      </c>
      <c r="B10" s="595">
        <v>0</v>
      </c>
      <c r="C10" s="595">
        <v>0</v>
      </c>
      <c r="D10" s="595">
        <v>-22759945</v>
      </c>
      <c r="E10" s="595">
        <v>-22023149</v>
      </c>
      <c r="F10" s="595">
        <v>-835173</v>
      </c>
      <c r="G10" s="595">
        <v>-15143764</v>
      </c>
      <c r="H10" s="595">
        <v>-544345</v>
      </c>
      <c r="I10" s="593">
        <v>0</v>
      </c>
      <c r="J10" s="592">
        <v>-61306376</v>
      </c>
    </row>
    <row r="11" spans="1:10" ht="15.75" x14ac:dyDescent="0.2">
      <c r="A11" s="594" t="s">
        <v>559</v>
      </c>
      <c r="B11" s="595">
        <v>0</v>
      </c>
      <c r="C11" s="595">
        <v>0</v>
      </c>
      <c r="D11" s="595">
        <v>0</v>
      </c>
      <c r="E11" s="595">
        <v>68254</v>
      </c>
      <c r="F11" s="595">
        <v>14593</v>
      </c>
      <c r="G11" s="595">
        <v>129729</v>
      </c>
      <c r="H11" s="595">
        <v>0</v>
      </c>
      <c r="I11" s="593">
        <v>0</v>
      </c>
      <c r="J11" s="592">
        <v>212576</v>
      </c>
    </row>
    <row r="12" spans="1:10" s="509" customFormat="1" ht="15.75" x14ac:dyDescent="0.2">
      <c r="A12" s="579" t="s">
        <v>507</v>
      </c>
      <c r="B12" s="591">
        <f t="shared" ref="B12:J12" si="0">SUM(B6:B11)</f>
        <v>405334483</v>
      </c>
      <c r="C12" s="591">
        <f t="shared" si="0"/>
        <v>42920086</v>
      </c>
      <c r="D12" s="591">
        <f t="shared" si="0"/>
        <v>765517475</v>
      </c>
      <c r="E12" s="591">
        <f t="shared" si="0"/>
        <v>262982141</v>
      </c>
      <c r="F12" s="591">
        <f t="shared" si="0"/>
        <v>4806915</v>
      </c>
      <c r="G12" s="591">
        <f t="shared" si="0"/>
        <v>49527459</v>
      </c>
      <c r="H12" s="591">
        <f t="shared" si="0"/>
        <v>3333815</v>
      </c>
      <c r="I12" s="590">
        <f t="shared" si="0"/>
        <v>0</v>
      </c>
      <c r="J12" s="590">
        <f t="shared" si="0"/>
        <v>1534422374</v>
      </c>
    </row>
    <row r="13" spans="1:10" ht="15.75" x14ac:dyDescent="0.2">
      <c r="A13" s="594" t="s">
        <v>111</v>
      </c>
      <c r="B13" s="593">
        <v>0</v>
      </c>
      <c r="C13" s="593">
        <v>20754909</v>
      </c>
      <c r="D13" s="593">
        <v>2102529</v>
      </c>
      <c r="E13" s="593">
        <v>52336716</v>
      </c>
      <c r="F13" s="593">
        <v>915102</v>
      </c>
      <c r="G13" s="593">
        <v>11002377</v>
      </c>
      <c r="H13" s="593">
        <v>776879</v>
      </c>
      <c r="I13" s="593">
        <v>0</v>
      </c>
      <c r="J13" s="592">
        <f>+SUM(B13:I13)</f>
        <v>87888512</v>
      </c>
    </row>
    <row r="14" spans="1:10" ht="15.75" x14ac:dyDescent="0.2">
      <c r="A14" s="594" t="s">
        <v>505</v>
      </c>
      <c r="B14" s="593">
        <v>-4458168</v>
      </c>
      <c r="C14" s="593">
        <v>-1230670</v>
      </c>
      <c r="D14" s="593">
        <v>-437728</v>
      </c>
      <c r="E14" s="593">
        <v>-159146</v>
      </c>
      <c r="F14" s="593">
        <v>-11651</v>
      </c>
      <c r="G14" s="593">
        <v>-157943</v>
      </c>
      <c r="H14" s="593">
        <v>-5125</v>
      </c>
      <c r="I14" s="593">
        <v>0</v>
      </c>
      <c r="J14" s="592">
        <f>+SUM(B14:I14)</f>
        <v>-6460431</v>
      </c>
    </row>
    <row r="15" spans="1:10" ht="15.75" x14ac:dyDescent="0.2">
      <c r="A15" s="594" t="s">
        <v>110</v>
      </c>
      <c r="B15" s="593">
        <v>0</v>
      </c>
      <c r="C15" s="593">
        <v>-9421386</v>
      </c>
      <c r="D15" s="593">
        <v>511502</v>
      </c>
      <c r="E15" s="593">
        <v>-14019986</v>
      </c>
      <c r="F15" s="593">
        <v>0</v>
      </c>
      <c r="G15" s="593">
        <v>15736250</v>
      </c>
      <c r="H15" s="593">
        <v>0</v>
      </c>
      <c r="I15" s="593">
        <v>0</v>
      </c>
      <c r="J15" s="592">
        <f>+SUM(B15:I15)</f>
        <v>-7193620</v>
      </c>
    </row>
    <row r="16" spans="1:10" ht="15.75" x14ac:dyDescent="0.2">
      <c r="A16" s="594" t="s">
        <v>506</v>
      </c>
      <c r="B16" s="593">
        <v>0</v>
      </c>
      <c r="C16" s="593">
        <v>0</v>
      </c>
      <c r="D16" s="593">
        <v>-22435243</v>
      </c>
      <c r="E16" s="593">
        <v>-23548917</v>
      </c>
      <c r="F16" s="593">
        <v>-844853</v>
      </c>
      <c r="G16" s="593">
        <v>-18713447</v>
      </c>
      <c r="H16" s="593">
        <v>-710817</v>
      </c>
      <c r="I16" s="593">
        <v>0</v>
      </c>
      <c r="J16" s="592">
        <f>+SUM(B16:I16)</f>
        <v>-66253277</v>
      </c>
    </row>
    <row r="17" spans="1:10" ht="15.75" x14ac:dyDescent="0.2">
      <c r="A17" s="594" t="s">
        <v>559</v>
      </c>
      <c r="B17" s="593">
        <v>0</v>
      </c>
      <c r="C17" s="593">
        <v>0</v>
      </c>
      <c r="D17" s="593">
        <v>0</v>
      </c>
      <c r="E17" s="593">
        <v>10191</v>
      </c>
      <c r="F17" s="593">
        <v>2514</v>
      </c>
      <c r="G17" s="593">
        <v>5377</v>
      </c>
      <c r="H17" s="593">
        <v>0</v>
      </c>
      <c r="I17" s="593">
        <v>0</v>
      </c>
      <c r="J17" s="592">
        <f>+SUM(B17:I17)</f>
        <v>18082</v>
      </c>
    </row>
    <row r="18" spans="1:10" ht="15.75" x14ac:dyDescent="0.2">
      <c r="A18" s="579" t="s">
        <v>508</v>
      </c>
      <c r="B18" s="591">
        <f t="shared" ref="B18:J18" si="1">SUM(B12:B17)</f>
        <v>400876315</v>
      </c>
      <c r="C18" s="591">
        <f t="shared" si="1"/>
        <v>53022939</v>
      </c>
      <c r="D18" s="591">
        <f t="shared" si="1"/>
        <v>745258535</v>
      </c>
      <c r="E18" s="591">
        <f t="shared" si="1"/>
        <v>277600999</v>
      </c>
      <c r="F18" s="591">
        <f t="shared" si="1"/>
        <v>4868027</v>
      </c>
      <c r="G18" s="591">
        <f t="shared" si="1"/>
        <v>57400073</v>
      </c>
      <c r="H18" s="591">
        <f t="shared" si="1"/>
        <v>3394752</v>
      </c>
      <c r="I18" s="590">
        <f t="shared" si="1"/>
        <v>0</v>
      </c>
      <c r="J18" s="590">
        <f t="shared" si="1"/>
        <v>1542421640</v>
      </c>
    </row>
  </sheetData>
  <mergeCells count="2">
    <mergeCell ref="A3:J3"/>
    <mergeCell ref="A4:J4"/>
  </mergeCells>
  <pageMargins left="0.39370078740157483" right="0.39370078740157483" top="0.98425196850393704" bottom="0.98425196850393704" header="0" footer="0"/>
  <pageSetup scale="85" orientation="landscape" r:id="rId1"/>
  <headerFooter alignWithMargins="0"/>
  <customProperties>
    <customPr name="_pios_id" r:id="rId2"/>
  </customPropertie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3AD79-8AF6-4332-B42C-D7F46507C38B}">
  <sheetPr>
    <tabColor theme="4" tint="-0.249977111117893"/>
  </sheetPr>
  <dimension ref="A1:I8"/>
  <sheetViews>
    <sheetView showGridLines="0" zoomScaleNormal="100" workbookViewId="0"/>
  </sheetViews>
  <sheetFormatPr baseColWidth="10" defaultColWidth="0" defaultRowHeight="15.75" zeroHeight="1" x14ac:dyDescent="0.25"/>
  <cols>
    <col min="1" max="1" width="34.140625" style="599" customWidth="1"/>
    <col min="2" max="2" width="16.5703125" style="600" customWidth="1"/>
    <col min="3" max="3" width="20" style="600" customWidth="1"/>
    <col min="4" max="4" width="21.140625" style="600" customWidth="1"/>
    <col min="5" max="8" width="13.140625" style="599" hidden="1" customWidth="1"/>
    <col min="9" max="9" width="0" style="599" hidden="1" customWidth="1"/>
    <col min="10" max="16384" width="13.140625" style="599" hidden="1"/>
  </cols>
  <sheetData>
    <row r="1" spans="1:4" s="459" customFormat="1" ht="18.75" x14ac:dyDescent="0.3">
      <c r="A1" s="458" t="s">
        <v>618</v>
      </c>
    </row>
    <row r="2" spans="1:4" s="459" customFormat="1" ht="18.75" x14ac:dyDescent="0.3">
      <c r="A2" s="458" t="s">
        <v>621</v>
      </c>
    </row>
    <row r="3" spans="1:4" ht="15.75" customHeight="1" x14ac:dyDescent="0.25">
      <c r="A3" s="1110" t="s">
        <v>621</v>
      </c>
      <c r="B3" s="1110"/>
      <c r="C3" s="1110"/>
      <c r="D3" s="1110"/>
    </row>
    <row r="4" spans="1:4" x14ac:dyDescent="0.25">
      <c r="A4" s="1105" t="s">
        <v>95</v>
      </c>
      <c r="B4" s="1105"/>
      <c r="C4" s="1105"/>
      <c r="D4" s="1105"/>
    </row>
    <row r="5" spans="1:4" ht="47.25" x14ac:dyDescent="0.25">
      <c r="A5" s="526" t="s">
        <v>92</v>
      </c>
      <c r="B5" s="526" t="s">
        <v>561</v>
      </c>
      <c r="C5" s="526" t="s">
        <v>620</v>
      </c>
      <c r="D5" s="526" t="s">
        <v>563</v>
      </c>
    </row>
    <row r="6" spans="1:4" x14ac:dyDescent="0.25">
      <c r="A6" s="527" t="s">
        <v>619</v>
      </c>
      <c r="B6" s="604">
        <v>63079863</v>
      </c>
      <c r="C6" s="604">
        <v>6734017</v>
      </c>
      <c r="D6" s="604">
        <v>56345846</v>
      </c>
    </row>
    <row r="7" spans="1:4" x14ac:dyDescent="0.25">
      <c r="A7" s="463" t="s">
        <v>611</v>
      </c>
      <c r="B7" s="603">
        <v>94482469</v>
      </c>
      <c r="C7" s="603">
        <v>33575507</v>
      </c>
      <c r="D7" s="603">
        <v>60906962</v>
      </c>
    </row>
    <row r="8" spans="1:4" x14ac:dyDescent="0.25">
      <c r="A8" s="602" t="s">
        <v>388</v>
      </c>
      <c r="B8" s="601">
        <f>SUM(B6:B7)</f>
        <v>157562332</v>
      </c>
      <c r="C8" s="601">
        <f>SUM(C6:C7)</f>
        <v>40309524</v>
      </c>
      <c r="D8" s="601">
        <f>SUM(D6:D7)</f>
        <v>117252808</v>
      </c>
    </row>
  </sheetData>
  <mergeCells count="2">
    <mergeCell ref="A3:D3"/>
    <mergeCell ref="A4:D4"/>
  </mergeCells>
  <pageMargins left="0.7" right="0.7" top="0.75" bottom="0.75" header="0.3" footer="0.3"/>
  <pageSetup orientation="portrait" horizontalDpi="360" verticalDpi="360" r:id="rId1"/>
  <customProperties>
    <customPr name="_pios_id" r:id="rId2"/>
  </customPropertie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DF79B-CC52-4556-96CE-D34D7D728030}">
  <sheetPr>
    <tabColor theme="4" tint="-0.249977111117893"/>
  </sheetPr>
  <dimension ref="A1:AI10"/>
  <sheetViews>
    <sheetView showGridLines="0" zoomScaleNormal="100" workbookViewId="0"/>
  </sheetViews>
  <sheetFormatPr baseColWidth="10" defaultColWidth="0" defaultRowHeight="12.75" zeroHeight="1" x14ac:dyDescent="0.25"/>
  <cols>
    <col min="1" max="1" width="49.7109375" style="128" customWidth="1"/>
    <col min="2" max="3" width="16.28515625" style="128" customWidth="1"/>
    <col min="4" max="4" width="13.140625" style="128" hidden="1" customWidth="1"/>
    <col min="5" max="35" width="0" style="128" hidden="1" customWidth="1"/>
    <col min="36" max="16384" width="13.140625" style="128" hidden="1"/>
  </cols>
  <sheetData>
    <row r="1" spans="1:3" ht="18.75" x14ac:dyDescent="0.25">
      <c r="A1" s="127" t="s">
        <v>618</v>
      </c>
    </row>
    <row r="2" spans="1:3" ht="18.75" x14ac:dyDescent="0.3">
      <c r="A2" s="443" t="s">
        <v>627</v>
      </c>
    </row>
    <row r="3" spans="1:3" s="612" customFormat="1" ht="15.75" x14ac:dyDescent="0.25">
      <c r="A3" s="1104" t="s">
        <v>627</v>
      </c>
      <c r="B3" s="1104"/>
      <c r="C3" s="1104"/>
    </row>
    <row r="4" spans="1:3" s="612" customFormat="1" ht="15.75" x14ac:dyDescent="0.25">
      <c r="A4" s="1105" t="s">
        <v>95</v>
      </c>
      <c r="B4" s="1105"/>
      <c r="C4" s="1105"/>
    </row>
    <row r="5" spans="1:3" s="611" customFormat="1" ht="30.75" customHeight="1" x14ac:dyDescent="0.25">
      <c r="A5" s="104" t="s">
        <v>92</v>
      </c>
      <c r="B5" s="435" t="s">
        <v>157</v>
      </c>
      <c r="C5" s="435" t="s">
        <v>99</v>
      </c>
    </row>
    <row r="6" spans="1:3" s="517" customFormat="1" ht="15.75" x14ac:dyDescent="0.25">
      <c r="A6" s="608" t="s">
        <v>626</v>
      </c>
      <c r="B6" s="607">
        <f>+B8+B7</f>
        <v>204184.91008000032</v>
      </c>
      <c r="C6" s="607">
        <f>+C8+C7</f>
        <v>300288</v>
      </c>
    </row>
    <row r="7" spans="1:3" s="517" customFormat="1" ht="15.75" x14ac:dyDescent="0.25">
      <c r="A7" s="610" t="s">
        <v>625</v>
      </c>
      <c r="B7" s="609">
        <v>204184.91008000032</v>
      </c>
      <c r="C7" s="609">
        <v>292050</v>
      </c>
    </row>
    <row r="8" spans="1:3" s="517" customFormat="1" ht="15.75" x14ac:dyDescent="0.25">
      <c r="A8" s="610" t="s">
        <v>624</v>
      </c>
      <c r="B8" s="609">
        <v>0</v>
      </c>
      <c r="C8" s="609">
        <v>8238</v>
      </c>
    </row>
    <row r="9" spans="1:3" s="517" customFormat="1" ht="15.75" x14ac:dyDescent="0.25">
      <c r="A9" s="608" t="s">
        <v>623</v>
      </c>
      <c r="B9" s="607">
        <v>10155473</v>
      </c>
      <c r="C9" s="607">
        <v>843192</v>
      </c>
    </row>
    <row r="10" spans="1:3" s="517" customFormat="1" ht="15.75" x14ac:dyDescent="0.25">
      <c r="A10" s="461" t="s">
        <v>622</v>
      </c>
      <c r="B10" s="606">
        <f>+B6+B9</f>
        <v>10359657.910080001</v>
      </c>
      <c r="C10" s="605">
        <f>+C6+C9</f>
        <v>1143480</v>
      </c>
    </row>
  </sheetData>
  <mergeCells count="2">
    <mergeCell ref="A3:C3"/>
    <mergeCell ref="A4:C4"/>
  </mergeCells>
  <pageMargins left="0.7" right="0.7" top="0.75" bottom="0.75" header="0.3" footer="0.3"/>
  <pageSetup paperSize="9" orientation="portrait" r:id="rId1"/>
  <customProperties>
    <customPr name="_pios_id" r:id="rId2"/>
  </customProperties>
  <ignoredErrors>
    <ignoredError sqref="B10" unlockedFormula="1"/>
  </ignoredError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4CB37-F1B2-466B-8E2E-2BA5A458585D}">
  <sheetPr>
    <tabColor theme="4" tint="-0.249977111117893"/>
  </sheetPr>
  <dimension ref="A1:D11"/>
  <sheetViews>
    <sheetView showGridLines="0" zoomScaleNormal="100" workbookViewId="0"/>
  </sheetViews>
  <sheetFormatPr baseColWidth="10" defaultColWidth="0" defaultRowHeight="12.75" zeroHeight="1" x14ac:dyDescent="0.2"/>
  <cols>
    <col min="1" max="1" width="28.7109375" style="351" customWidth="1"/>
    <col min="2" max="2" width="10.42578125" style="351" customWidth="1"/>
    <col min="3" max="4" width="18.42578125" style="351" customWidth="1"/>
    <col min="5" max="16384" width="13" style="351" hidden="1"/>
  </cols>
  <sheetData>
    <row r="1" spans="1:4" ht="18.75" x14ac:dyDescent="0.3">
      <c r="A1" s="493" t="s">
        <v>538</v>
      </c>
      <c r="B1" s="494"/>
      <c r="C1" s="494"/>
      <c r="D1" s="494"/>
    </row>
    <row r="2" spans="1:4" ht="15.75" x14ac:dyDescent="0.25">
      <c r="A2" s="1111" t="s">
        <v>3</v>
      </c>
      <c r="B2" s="1111"/>
      <c r="C2" s="1111"/>
      <c r="D2" s="1111"/>
    </row>
    <row r="3" spans="1:4" ht="15.75" x14ac:dyDescent="0.25">
      <c r="A3" s="1112" t="s">
        <v>95</v>
      </c>
      <c r="B3" s="1112"/>
      <c r="C3" s="1112"/>
      <c r="D3" s="1112"/>
    </row>
    <row r="4" spans="1:4" s="495" customFormat="1" ht="32.25" customHeight="1" x14ac:dyDescent="0.2">
      <c r="A4" s="104" t="s">
        <v>92</v>
      </c>
      <c r="B4" s="227" t="s">
        <v>539</v>
      </c>
      <c r="C4" s="435" t="s">
        <v>157</v>
      </c>
      <c r="D4" s="450" t="s">
        <v>99</v>
      </c>
    </row>
    <row r="5" spans="1:4" ht="15.75" x14ac:dyDescent="0.2">
      <c r="A5" s="496" t="s">
        <v>540</v>
      </c>
      <c r="B5" s="497">
        <v>1</v>
      </c>
      <c r="C5" s="498">
        <v>1338868</v>
      </c>
      <c r="D5" s="498">
        <v>1338868</v>
      </c>
    </row>
    <row r="6" spans="1:4" ht="15.75" x14ac:dyDescent="0.2">
      <c r="A6" s="496" t="s">
        <v>541</v>
      </c>
      <c r="B6" s="499">
        <v>2</v>
      </c>
      <c r="C6" s="500">
        <v>801895</v>
      </c>
      <c r="D6" s="498">
        <v>801895</v>
      </c>
    </row>
    <row r="7" spans="1:4" ht="15.75" x14ac:dyDescent="0.2">
      <c r="A7" s="496" t="s">
        <v>854</v>
      </c>
      <c r="B7" s="499">
        <v>3</v>
      </c>
      <c r="C7" s="500">
        <v>0</v>
      </c>
      <c r="D7" s="498">
        <v>3599817</v>
      </c>
    </row>
    <row r="8" spans="1:4" ht="15.75" x14ac:dyDescent="0.2">
      <c r="A8" s="496" t="s">
        <v>542</v>
      </c>
      <c r="B8" s="501">
        <v>4</v>
      </c>
      <c r="C8" s="498">
        <v>34967350</v>
      </c>
      <c r="D8" s="498">
        <v>34967350</v>
      </c>
    </row>
    <row r="9" spans="1:4" ht="15.75" x14ac:dyDescent="0.2">
      <c r="A9" s="496" t="s">
        <v>855</v>
      </c>
      <c r="B9" s="501">
        <v>5</v>
      </c>
      <c r="C9" s="498">
        <v>11651788</v>
      </c>
      <c r="D9" s="498">
        <v>0</v>
      </c>
    </row>
    <row r="10" spans="1:4" ht="15.75" x14ac:dyDescent="0.2">
      <c r="A10" s="496" t="s">
        <v>543</v>
      </c>
      <c r="B10" s="501">
        <v>6</v>
      </c>
      <c r="C10" s="498">
        <v>3661</v>
      </c>
      <c r="D10" s="498">
        <v>0</v>
      </c>
    </row>
    <row r="11" spans="1:4" ht="15.75" x14ac:dyDescent="0.2">
      <c r="A11" s="502" t="s">
        <v>96</v>
      </c>
      <c r="B11" s="503"/>
      <c r="C11" s="504">
        <f>+SUM(C5:C10)</f>
        <v>48763562</v>
      </c>
      <c r="D11" s="504">
        <f>+SUM(D5:D10)</f>
        <v>40707930</v>
      </c>
    </row>
  </sheetData>
  <mergeCells count="2">
    <mergeCell ref="A2:D2"/>
    <mergeCell ref="A3:D3"/>
  </mergeCells>
  <pageMargins left="0.7" right="0.7" top="0.75" bottom="0.75" header="0.3" footer="0.3"/>
  <pageSetup orientation="portrait" r:id="rId1"/>
  <customProperties>
    <customPr name="_pios_id" r:id="rId2"/>
  </customProperties>
  <ignoredErrors>
    <ignoredError sqref="C11:D11" unlockedFormula="1"/>
  </ignoredError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32E78-A639-4459-8167-C23BE8415C0B}">
  <sheetPr>
    <tabColor theme="4" tint="-0.249977111117893"/>
  </sheetPr>
  <dimension ref="A1:D17"/>
  <sheetViews>
    <sheetView showGridLines="0" zoomScaleNormal="100" workbookViewId="0"/>
  </sheetViews>
  <sheetFormatPr baseColWidth="10" defaultColWidth="0" defaultRowHeight="12.75" zeroHeight="1" x14ac:dyDescent="0.2"/>
  <cols>
    <col min="1" max="1" width="33" style="21" customWidth="1"/>
    <col min="2" max="4" width="16" style="21" customWidth="1"/>
    <col min="5" max="16384" width="13" style="21" hidden="1"/>
  </cols>
  <sheetData>
    <row r="1" spans="1:4" ht="18.75" x14ac:dyDescent="0.3">
      <c r="A1" s="458" t="s">
        <v>500</v>
      </c>
      <c r="B1" s="459"/>
      <c r="C1" s="459"/>
      <c r="D1" s="459"/>
    </row>
    <row r="2" spans="1:4" ht="15.75" x14ac:dyDescent="0.25">
      <c r="A2" s="1113" t="s">
        <v>501</v>
      </c>
      <c r="B2" s="1113"/>
      <c r="C2" s="1113"/>
      <c r="D2" s="1113"/>
    </row>
    <row r="3" spans="1:4" ht="15.75" x14ac:dyDescent="0.25">
      <c r="A3" s="1113" t="s">
        <v>95</v>
      </c>
      <c r="B3" s="1113"/>
      <c r="C3" s="1113"/>
      <c r="D3" s="1113"/>
    </row>
    <row r="4" spans="1:4" s="22" customFormat="1" ht="18" customHeight="1" x14ac:dyDescent="0.2">
      <c r="A4" s="219" t="s">
        <v>92</v>
      </c>
      <c r="B4" s="460" t="s">
        <v>502</v>
      </c>
      <c r="C4" s="460" t="s">
        <v>503</v>
      </c>
      <c r="D4" s="460" t="s">
        <v>96</v>
      </c>
    </row>
    <row r="5" spans="1:4" ht="15.75" x14ac:dyDescent="0.2">
      <c r="A5" s="461" t="s">
        <v>504</v>
      </c>
      <c r="B5" s="462">
        <v>1131480</v>
      </c>
      <c r="C5" s="462">
        <v>1515940</v>
      </c>
      <c r="D5" s="462">
        <v>2647420</v>
      </c>
    </row>
    <row r="6" spans="1:4" ht="12.75" hidden="1" customHeight="1" x14ac:dyDescent="0.2">
      <c r="A6" s="463" t="s">
        <v>111</v>
      </c>
      <c r="B6" s="464">
        <v>0</v>
      </c>
      <c r="C6" s="464">
        <v>0</v>
      </c>
      <c r="D6" s="464">
        <v>0</v>
      </c>
    </row>
    <row r="7" spans="1:4" ht="15" hidden="1" customHeight="1" x14ac:dyDescent="0.2">
      <c r="A7" s="463" t="s">
        <v>505</v>
      </c>
      <c r="B7" s="464">
        <v>0</v>
      </c>
      <c r="C7" s="464">
        <v>0</v>
      </c>
      <c r="D7" s="464">
        <v>0</v>
      </c>
    </row>
    <row r="8" spans="1:4" ht="11.25" hidden="1" customHeight="1" x14ac:dyDescent="0.2">
      <c r="A8" s="463" t="s">
        <v>110</v>
      </c>
      <c r="B8" s="464">
        <v>0</v>
      </c>
      <c r="C8" s="464">
        <v>0</v>
      </c>
      <c r="D8" s="464">
        <v>0</v>
      </c>
    </row>
    <row r="9" spans="1:4" ht="15.75" x14ac:dyDescent="0.2">
      <c r="A9" s="463" t="s">
        <v>506</v>
      </c>
      <c r="B9" s="464">
        <v>0</v>
      </c>
      <c r="C9" s="464">
        <v>-27838</v>
      </c>
      <c r="D9" s="464">
        <v>-27838</v>
      </c>
    </row>
    <row r="10" spans="1:4" ht="14.25" hidden="1" customHeight="1" x14ac:dyDescent="0.2">
      <c r="A10" s="463" t="s">
        <v>432</v>
      </c>
      <c r="B10" s="464">
        <v>0</v>
      </c>
      <c r="C10" s="464">
        <v>0</v>
      </c>
      <c r="D10" s="464">
        <v>0</v>
      </c>
    </row>
    <row r="11" spans="1:4" ht="15.75" x14ac:dyDescent="0.2">
      <c r="A11" s="461" t="s">
        <v>507</v>
      </c>
      <c r="B11" s="462">
        <f>SUM(B5:B10)</f>
        <v>1131480</v>
      </c>
      <c r="C11" s="462">
        <f>SUM(C5:C10)</f>
        <v>1488102</v>
      </c>
      <c r="D11" s="462">
        <f>+SUM(D5:D10)</f>
        <v>2619582</v>
      </c>
    </row>
    <row r="12" spans="1:4" ht="15.75" hidden="1" x14ac:dyDescent="0.2">
      <c r="A12" s="463" t="s">
        <v>111</v>
      </c>
      <c r="B12" s="464">
        <v>0</v>
      </c>
      <c r="C12" s="464">
        <v>0</v>
      </c>
      <c r="D12" s="464">
        <f>+B12+C12</f>
        <v>0</v>
      </c>
    </row>
    <row r="13" spans="1:4" ht="15.75" hidden="1" x14ac:dyDescent="0.2">
      <c r="A13" s="463" t="s">
        <v>505</v>
      </c>
      <c r="B13" s="464">
        <v>0</v>
      </c>
      <c r="C13" s="464">
        <v>0</v>
      </c>
      <c r="D13" s="464">
        <f>+B13+C13</f>
        <v>0</v>
      </c>
    </row>
    <row r="14" spans="1:4" ht="15.75" hidden="1" x14ac:dyDescent="0.2">
      <c r="A14" s="463" t="s">
        <v>110</v>
      </c>
      <c r="B14" s="464">
        <v>0</v>
      </c>
      <c r="C14" s="464">
        <v>0</v>
      </c>
      <c r="D14" s="464">
        <f>+B14+C14</f>
        <v>0</v>
      </c>
    </row>
    <row r="15" spans="1:4" ht="15.75" x14ac:dyDescent="0.2">
      <c r="A15" s="463" t="s">
        <v>506</v>
      </c>
      <c r="B15" s="464">
        <v>0</v>
      </c>
      <c r="C15" s="464">
        <v>-27839</v>
      </c>
      <c r="D15" s="464">
        <f>+B15+C15</f>
        <v>-27839</v>
      </c>
    </row>
    <row r="16" spans="1:4" ht="15.75" hidden="1" x14ac:dyDescent="0.2">
      <c r="A16" s="463" t="s">
        <v>432</v>
      </c>
      <c r="B16" s="464">
        <v>0</v>
      </c>
      <c r="C16" s="464">
        <v>0</v>
      </c>
      <c r="D16" s="464">
        <f>+B16+C16</f>
        <v>0</v>
      </c>
    </row>
    <row r="17" spans="1:4" ht="15.75" x14ac:dyDescent="0.2">
      <c r="A17" s="461" t="s">
        <v>508</v>
      </c>
      <c r="B17" s="462">
        <f>SUM(B11:B16)</f>
        <v>1131480</v>
      </c>
      <c r="C17" s="462">
        <f>SUM(C11:C16)</f>
        <v>1460263</v>
      </c>
      <c r="D17" s="462">
        <f>+SUM(D11:D16)</f>
        <v>2591743</v>
      </c>
    </row>
  </sheetData>
  <mergeCells count="2">
    <mergeCell ref="A2:D2"/>
    <mergeCell ref="A3:D3"/>
  </mergeCells>
  <pageMargins left="0.7" right="0.7" top="0.75" bottom="0.75" header="0.3" footer="0.3"/>
  <pageSetup paperSize="9" orientation="portrait" r:id="rId1"/>
  <customProperties>
    <customPr name="_pios_id" r:id="rId2"/>
  </customProperties>
  <ignoredErrors>
    <ignoredError sqref="D12:D16" unlockedFormula="1"/>
  </ignoredError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357FE-7D94-44ED-84A9-17D1977800E3}">
  <sheetPr>
    <tabColor theme="4" tint="-0.249977111117893"/>
  </sheetPr>
  <dimension ref="A1:H11"/>
  <sheetViews>
    <sheetView showGridLines="0" zoomScaleNormal="100" workbookViewId="0"/>
  </sheetViews>
  <sheetFormatPr baseColWidth="10" defaultColWidth="0" defaultRowHeight="12.75" zeroHeight="1" x14ac:dyDescent="0.2"/>
  <cols>
    <col min="1" max="1" width="24.42578125" style="20" customWidth="1"/>
    <col min="2" max="6" width="14.85546875" style="20" customWidth="1"/>
    <col min="7" max="7" width="11.42578125" style="20" hidden="1" customWidth="1"/>
    <col min="8" max="8" width="0" style="20" hidden="1" customWidth="1"/>
    <col min="9" max="16384" width="11.42578125" style="20" hidden="1"/>
  </cols>
  <sheetData>
    <row r="1" spans="1:6" s="21" customFormat="1" ht="18.75" x14ac:dyDescent="0.3">
      <c r="A1" s="47" t="s">
        <v>975</v>
      </c>
      <c r="E1" s="46"/>
    </row>
    <row r="2" spans="1:6" ht="15.75" x14ac:dyDescent="0.2">
      <c r="A2" s="1114" t="s">
        <v>117</v>
      </c>
      <c r="B2" s="1114"/>
      <c r="C2" s="1114"/>
      <c r="D2" s="1114"/>
      <c r="E2" s="1114"/>
      <c r="F2" s="1114"/>
    </row>
    <row r="3" spans="1:6" ht="15.75" x14ac:dyDescent="0.2">
      <c r="A3" s="1115" t="s">
        <v>95</v>
      </c>
      <c r="B3" s="1115"/>
      <c r="C3" s="1115"/>
      <c r="D3" s="1115"/>
      <c r="E3" s="1115"/>
      <c r="F3" s="1115"/>
    </row>
    <row r="4" spans="1:6" s="26" customFormat="1" ht="47.25" x14ac:dyDescent="0.2">
      <c r="A4" s="85" t="s">
        <v>92</v>
      </c>
      <c r="B4" s="85" t="s">
        <v>116</v>
      </c>
      <c r="C4" s="85" t="s">
        <v>115</v>
      </c>
      <c r="D4" s="85" t="s">
        <v>114</v>
      </c>
      <c r="E4" s="85" t="s">
        <v>113</v>
      </c>
      <c r="F4" s="45" t="s">
        <v>96</v>
      </c>
    </row>
    <row r="5" spans="1:6" ht="15.75" x14ac:dyDescent="0.2">
      <c r="A5" s="40" t="s">
        <v>112</v>
      </c>
      <c r="B5" s="44">
        <v>219032221</v>
      </c>
      <c r="C5" s="44">
        <v>3992483</v>
      </c>
      <c r="D5" s="44">
        <v>107764916</v>
      </c>
      <c r="E5" s="44">
        <v>2930439</v>
      </c>
      <c r="F5" s="44">
        <v>333720059</v>
      </c>
    </row>
    <row r="6" spans="1:6" ht="15.75" x14ac:dyDescent="0.2">
      <c r="A6" s="43" t="s">
        <v>111</v>
      </c>
      <c r="B6" s="41">
        <v>3372591</v>
      </c>
      <c r="C6" s="41">
        <v>0</v>
      </c>
      <c r="D6" s="41">
        <v>5818560</v>
      </c>
      <c r="E6" s="41">
        <v>0</v>
      </c>
      <c r="F6" s="29">
        <v>9191151</v>
      </c>
    </row>
    <row r="7" spans="1:6" ht="15.75" x14ac:dyDescent="0.2">
      <c r="A7" s="43" t="s">
        <v>110</v>
      </c>
      <c r="B7" s="41">
        <v>0</v>
      </c>
      <c r="C7" s="41">
        <v>0</v>
      </c>
      <c r="D7" s="42">
        <v>0</v>
      </c>
      <c r="E7" s="41">
        <v>-12903</v>
      </c>
      <c r="F7" s="29">
        <v>-12903</v>
      </c>
    </row>
    <row r="8" spans="1:6" ht="15.75" x14ac:dyDescent="0.2">
      <c r="A8" s="40" t="s">
        <v>109</v>
      </c>
      <c r="B8" s="39">
        <v>222404812</v>
      </c>
      <c r="C8" s="39">
        <v>3992483</v>
      </c>
      <c r="D8" s="39">
        <v>113583476</v>
      </c>
      <c r="E8" s="39">
        <v>2917536</v>
      </c>
      <c r="F8" s="39">
        <v>342898307</v>
      </c>
    </row>
    <row r="9" spans="1:6" ht="15.75" x14ac:dyDescent="0.2">
      <c r="A9" s="43" t="s">
        <v>111</v>
      </c>
      <c r="B9" s="41">
        <v>3050170</v>
      </c>
      <c r="C9" s="41">
        <v>0</v>
      </c>
      <c r="D9" s="41">
        <v>7066834</v>
      </c>
      <c r="E9" s="41">
        <v>0</v>
      </c>
      <c r="F9" s="29">
        <f>+SUM(B9:E9)</f>
        <v>10117004</v>
      </c>
    </row>
    <row r="10" spans="1:6" ht="15.75" x14ac:dyDescent="0.2">
      <c r="A10" s="43" t="s">
        <v>110</v>
      </c>
      <c r="B10" s="41">
        <v>0</v>
      </c>
      <c r="C10" s="41">
        <v>0</v>
      </c>
      <c r="D10" s="42">
        <v>0</v>
      </c>
      <c r="E10" s="41">
        <v>491238</v>
      </c>
      <c r="F10" s="29">
        <f>+SUM(B10:E10)</f>
        <v>491238</v>
      </c>
    </row>
    <row r="11" spans="1:6" ht="15.75" x14ac:dyDescent="0.2">
      <c r="A11" s="40" t="s">
        <v>161</v>
      </c>
      <c r="B11" s="39">
        <f>SUM(B8:B10)</f>
        <v>225454982</v>
      </c>
      <c r="C11" s="39">
        <f>SUM(C8:C10)</f>
        <v>3992483</v>
      </c>
      <c r="D11" s="39">
        <f>SUM(D8:D10)</f>
        <v>120650310</v>
      </c>
      <c r="E11" s="39">
        <f>SUM(E8:E10)</f>
        <v>3408774</v>
      </c>
      <c r="F11" s="39">
        <f>+SUM(F8:F10)</f>
        <v>353506549</v>
      </c>
    </row>
  </sheetData>
  <mergeCells count="2">
    <mergeCell ref="A2:F2"/>
    <mergeCell ref="A3:F3"/>
  </mergeCells>
  <pageMargins left="0.7" right="0.7" top="0.75" bottom="0.75" header="0.3" footer="0.3"/>
  <pageSetup orientation="portrait" r:id="rId1"/>
  <customProperties>
    <customPr name="_pios_id" r:id="rId2"/>
  </customProperties>
  <ignoredErrors>
    <ignoredError sqref="F9:F1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2CDD0-CCE9-4E2E-8685-2C194B789C2F}">
  <sheetPr>
    <tabColor theme="4" tint="-0.249977111117893"/>
  </sheetPr>
  <dimension ref="A1:WVD22"/>
  <sheetViews>
    <sheetView showGridLines="0" zoomScaleNormal="100" workbookViewId="0"/>
  </sheetViews>
  <sheetFormatPr baseColWidth="10" defaultColWidth="0" defaultRowHeight="12.75" zeroHeight="1" x14ac:dyDescent="0.25"/>
  <cols>
    <col min="1" max="1" width="32.28515625" style="300" customWidth="1"/>
    <col min="2" max="2" width="20" style="300" customWidth="1"/>
    <col min="3" max="3" width="28.28515625" style="300" customWidth="1"/>
    <col min="4" max="5" width="12" style="300" hidden="1"/>
    <col min="6" max="6" width="14.7109375" style="300" hidden="1"/>
    <col min="7" max="245" width="12" style="300" hidden="1"/>
    <col min="246" max="246" width="0.85546875" style="300" hidden="1"/>
    <col min="247" max="247" width="50.42578125" style="300" hidden="1"/>
    <col min="248" max="248" width="0.28515625" style="300" hidden="1"/>
    <col min="249" max="249" width="18.42578125" style="300" hidden="1"/>
    <col min="250" max="250" width="0.42578125" style="300" hidden="1"/>
    <col min="251" max="251" width="18.42578125" style="300" hidden="1"/>
    <col min="252" max="252" width="1" style="300" hidden="1"/>
    <col min="253" max="501" width="12" style="300" hidden="1"/>
    <col min="502" max="502" width="0.85546875" style="300" hidden="1"/>
    <col min="503" max="503" width="50.42578125" style="300" hidden="1"/>
    <col min="504" max="504" width="0.28515625" style="300" hidden="1"/>
    <col min="505" max="505" width="18.42578125" style="300" hidden="1"/>
    <col min="506" max="506" width="0.42578125" style="300" hidden="1"/>
    <col min="507" max="507" width="18.42578125" style="300" hidden="1"/>
    <col min="508" max="508" width="1" style="300" hidden="1"/>
    <col min="509" max="757" width="12" style="300" hidden="1"/>
    <col min="758" max="758" width="0.85546875" style="300" hidden="1"/>
    <col min="759" max="759" width="50.42578125" style="300" hidden="1"/>
    <col min="760" max="760" width="0.28515625" style="300" hidden="1"/>
    <col min="761" max="761" width="18.42578125" style="300" hidden="1"/>
    <col min="762" max="762" width="0.42578125" style="300" hidden="1"/>
    <col min="763" max="763" width="18.42578125" style="300" hidden="1"/>
    <col min="764" max="764" width="1" style="300" hidden="1"/>
    <col min="765" max="1013" width="12" style="300" hidden="1"/>
    <col min="1014" max="1014" width="0.85546875" style="300" hidden="1"/>
    <col min="1015" max="1015" width="50.42578125" style="300" hidden="1"/>
    <col min="1016" max="1016" width="0.28515625" style="300" hidden="1"/>
    <col min="1017" max="1017" width="18.42578125" style="300" hidden="1"/>
    <col min="1018" max="1018" width="0.42578125" style="300" hidden="1"/>
    <col min="1019" max="1019" width="18.42578125" style="300" hidden="1"/>
    <col min="1020" max="1020" width="1" style="300" hidden="1"/>
    <col min="1021" max="1269" width="12" style="300" hidden="1"/>
    <col min="1270" max="1270" width="0.85546875" style="300" hidden="1"/>
    <col min="1271" max="1271" width="50.42578125" style="300" hidden="1"/>
    <col min="1272" max="1272" width="0.28515625" style="300" hidden="1"/>
    <col min="1273" max="1273" width="18.42578125" style="300" hidden="1"/>
    <col min="1274" max="1274" width="0.42578125" style="300" hidden="1"/>
    <col min="1275" max="1275" width="18.42578125" style="300" hidden="1"/>
    <col min="1276" max="1276" width="1" style="300" hidden="1"/>
    <col min="1277" max="1525" width="12" style="300" hidden="1"/>
    <col min="1526" max="1526" width="0.85546875" style="300" hidden="1"/>
    <col min="1527" max="1527" width="50.42578125" style="300" hidden="1"/>
    <col min="1528" max="1528" width="0.28515625" style="300" hidden="1"/>
    <col min="1529" max="1529" width="18.42578125" style="300" hidden="1"/>
    <col min="1530" max="1530" width="0.42578125" style="300" hidden="1"/>
    <col min="1531" max="1531" width="18.42578125" style="300" hidden="1"/>
    <col min="1532" max="1532" width="1" style="300" hidden="1"/>
    <col min="1533" max="1781" width="12" style="300" hidden="1"/>
    <col min="1782" max="1782" width="0.85546875" style="300" hidden="1"/>
    <col min="1783" max="1783" width="50.42578125" style="300" hidden="1"/>
    <col min="1784" max="1784" width="0.28515625" style="300" hidden="1"/>
    <col min="1785" max="1785" width="18.42578125" style="300" hidden="1"/>
    <col min="1786" max="1786" width="0.42578125" style="300" hidden="1"/>
    <col min="1787" max="1787" width="18.42578125" style="300" hidden="1"/>
    <col min="1788" max="1788" width="1" style="300" hidden="1"/>
    <col min="1789" max="2037" width="12" style="300" hidden="1"/>
    <col min="2038" max="2038" width="0.85546875" style="300" hidden="1"/>
    <col min="2039" max="2039" width="50.42578125" style="300" hidden="1"/>
    <col min="2040" max="2040" width="0.28515625" style="300" hidden="1"/>
    <col min="2041" max="2041" width="18.42578125" style="300" hidden="1"/>
    <col min="2042" max="2042" width="0.42578125" style="300" hidden="1"/>
    <col min="2043" max="2043" width="18.42578125" style="300" hidden="1"/>
    <col min="2044" max="2044" width="1" style="300" hidden="1"/>
    <col min="2045" max="2293" width="12" style="300" hidden="1"/>
    <col min="2294" max="2294" width="0.85546875" style="300" hidden="1"/>
    <col min="2295" max="2295" width="50.42578125" style="300" hidden="1"/>
    <col min="2296" max="2296" width="0.28515625" style="300" hidden="1"/>
    <col min="2297" max="2297" width="18.42578125" style="300" hidden="1"/>
    <col min="2298" max="2298" width="0.42578125" style="300" hidden="1"/>
    <col min="2299" max="2299" width="18.42578125" style="300" hidden="1"/>
    <col min="2300" max="2300" width="1" style="300" hidden="1"/>
    <col min="2301" max="2549" width="12" style="300" hidden="1"/>
    <col min="2550" max="2550" width="0.85546875" style="300" hidden="1"/>
    <col min="2551" max="2551" width="50.42578125" style="300" hidden="1"/>
    <col min="2552" max="2552" width="0.28515625" style="300" hidden="1"/>
    <col min="2553" max="2553" width="18.42578125" style="300" hidden="1"/>
    <col min="2554" max="2554" width="0.42578125" style="300" hidden="1"/>
    <col min="2555" max="2555" width="18.42578125" style="300" hidden="1"/>
    <col min="2556" max="2556" width="1" style="300" hidden="1"/>
    <col min="2557" max="2805" width="12" style="300" hidden="1"/>
    <col min="2806" max="2806" width="0.85546875" style="300" hidden="1"/>
    <col min="2807" max="2807" width="50.42578125" style="300" hidden="1"/>
    <col min="2808" max="2808" width="0.28515625" style="300" hidden="1"/>
    <col min="2809" max="2809" width="18.42578125" style="300" hidden="1"/>
    <col min="2810" max="2810" width="0.42578125" style="300" hidden="1"/>
    <col min="2811" max="2811" width="18.42578125" style="300" hidden="1"/>
    <col min="2812" max="2812" width="1" style="300" hidden="1"/>
    <col min="2813" max="3061" width="12" style="300" hidden="1"/>
    <col min="3062" max="3062" width="0.85546875" style="300" hidden="1"/>
    <col min="3063" max="3063" width="50.42578125" style="300" hidden="1"/>
    <col min="3064" max="3064" width="0.28515625" style="300" hidden="1"/>
    <col min="3065" max="3065" width="18.42578125" style="300" hidden="1"/>
    <col min="3066" max="3066" width="0.42578125" style="300" hidden="1"/>
    <col min="3067" max="3067" width="18.42578125" style="300" hidden="1"/>
    <col min="3068" max="3068" width="1" style="300" hidden="1"/>
    <col min="3069" max="3317" width="12" style="300" hidden="1"/>
    <col min="3318" max="3318" width="0.85546875" style="300" hidden="1"/>
    <col min="3319" max="3319" width="50.42578125" style="300" hidden="1"/>
    <col min="3320" max="3320" width="0.28515625" style="300" hidden="1"/>
    <col min="3321" max="3321" width="18.42578125" style="300" hidden="1"/>
    <col min="3322" max="3322" width="0.42578125" style="300" hidden="1"/>
    <col min="3323" max="3323" width="18.42578125" style="300" hidden="1"/>
    <col min="3324" max="3324" width="1" style="300" hidden="1"/>
    <col min="3325" max="3573" width="12" style="300" hidden="1"/>
    <col min="3574" max="3574" width="0.85546875" style="300" hidden="1"/>
    <col min="3575" max="3575" width="50.42578125" style="300" hidden="1"/>
    <col min="3576" max="3576" width="0.28515625" style="300" hidden="1"/>
    <col min="3577" max="3577" width="18.42578125" style="300" hidden="1"/>
    <col min="3578" max="3578" width="0.42578125" style="300" hidden="1"/>
    <col min="3579" max="3579" width="18.42578125" style="300" hidden="1"/>
    <col min="3580" max="3580" width="1" style="300" hidden="1"/>
    <col min="3581" max="3829" width="12" style="300" hidden="1"/>
    <col min="3830" max="3830" width="0.85546875" style="300" hidden="1"/>
    <col min="3831" max="3831" width="50.42578125" style="300" hidden="1"/>
    <col min="3832" max="3832" width="0.28515625" style="300" hidden="1"/>
    <col min="3833" max="3833" width="18.42578125" style="300" hidden="1"/>
    <col min="3834" max="3834" width="0.42578125" style="300" hidden="1"/>
    <col min="3835" max="3835" width="18.42578125" style="300" hidden="1"/>
    <col min="3836" max="3836" width="1" style="300" hidden="1"/>
    <col min="3837" max="4085" width="12" style="300" hidden="1"/>
    <col min="4086" max="4086" width="0.85546875" style="300" hidden="1"/>
    <col min="4087" max="4087" width="50.42578125" style="300" hidden="1"/>
    <col min="4088" max="4088" width="0.28515625" style="300" hidden="1"/>
    <col min="4089" max="4089" width="18.42578125" style="300" hidden="1"/>
    <col min="4090" max="4090" width="0.42578125" style="300" hidden="1"/>
    <col min="4091" max="4091" width="18.42578125" style="300" hidden="1"/>
    <col min="4092" max="4092" width="1" style="300" hidden="1"/>
    <col min="4093" max="4341" width="12" style="300" hidden="1"/>
    <col min="4342" max="4342" width="0.85546875" style="300" hidden="1"/>
    <col min="4343" max="4343" width="50.42578125" style="300" hidden="1"/>
    <col min="4344" max="4344" width="0.28515625" style="300" hidden="1"/>
    <col min="4345" max="4345" width="18.42578125" style="300" hidden="1"/>
    <col min="4346" max="4346" width="0.42578125" style="300" hidden="1"/>
    <col min="4347" max="4347" width="18.42578125" style="300" hidden="1"/>
    <col min="4348" max="4348" width="1" style="300" hidden="1"/>
    <col min="4349" max="4597" width="12" style="300" hidden="1"/>
    <col min="4598" max="4598" width="0.85546875" style="300" hidden="1"/>
    <col min="4599" max="4599" width="50.42578125" style="300" hidden="1"/>
    <col min="4600" max="4600" width="0.28515625" style="300" hidden="1"/>
    <col min="4601" max="4601" width="18.42578125" style="300" hidden="1"/>
    <col min="4602" max="4602" width="0.42578125" style="300" hidden="1"/>
    <col min="4603" max="4603" width="18.42578125" style="300" hidden="1"/>
    <col min="4604" max="4604" width="1" style="300" hidden="1"/>
    <col min="4605" max="4853" width="12" style="300" hidden="1"/>
    <col min="4854" max="4854" width="0.85546875" style="300" hidden="1"/>
    <col min="4855" max="4855" width="50.42578125" style="300" hidden="1"/>
    <col min="4856" max="4856" width="0.28515625" style="300" hidden="1"/>
    <col min="4857" max="4857" width="18.42578125" style="300" hidden="1"/>
    <col min="4858" max="4858" width="0.42578125" style="300" hidden="1"/>
    <col min="4859" max="4859" width="18.42578125" style="300" hidden="1"/>
    <col min="4860" max="4860" width="1" style="300" hidden="1"/>
    <col min="4861" max="5109" width="12" style="300" hidden="1"/>
    <col min="5110" max="5110" width="0.85546875" style="300" hidden="1"/>
    <col min="5111" max="5111" width="50.42578125" style="300" hidden="1"/>
    <col min="5112" max="5112" width="0.28515625" style="300" hidden="1"/>
    <col min="5113" max="5113" width="18.42578125" style="300" hidden="1"/>
    <col min="5114" max="5114" width="0.42578125" style="300" hidden="1"/>
    <col min="5115" max="5115" width="18.42578125" style="300" hidden="1"/>
    <col min="5116" max="5116" width="1" style="300" hidden="1"/>
    <col min="5117" max="5365" width="12" style="300" hidden="1"/>
    <col min="5366" max="5366" width="0.85546875" style="300" hidden="1"/>
    <col min="5367" max="5367" width="50.42578125" style="300" hidden="1"/>
    <col min="5368" max="5368" width="0.28515625" style="300" hidden="1"/>
    <col min="5369" max="5369" width="18.42578125" style="300" hidden="1"/>
    <col min="5370" max="5370" width="0.42578125" style="300" hidden="1"/>
    <col min="5371" max="5371" width="18.42578125" style="300" hidden="1"/>
    <col min="5372" max="5372" width="1" style="300" hidden="1"/>
    <col min="5373" max="5621" width="12" style="300" hidden="1"/>
    <col min="5622" max="5622" width="0.85546875" style="300" hidden="1"/>
    <col min="5623" max="5623" width="50.42578125" style="300" hidden="1"/>
    <col min="5624" max="5624" width="0.28515625" style="300" hidden="1"/>
    <col min="5625" max="5625" width="18.42578125" style="300" hidden="1"/>
    <col min="5626" max="5626" width="0.42578125" style="300" hidden="1"/>
    <col min="5627" max="5627" width="18.42578125" style="300" hidden="1"/>
    <col min="5628" max="5628" width="1" style="300" hidden="1"/>
    <col min="5629" max="5877" width="12" style="300" hidden="1"/>
    <col min="5878" max="5878" width="0.85546875" style="300" hidden="1"/>
    <col min="5879" max="5879" width="50.42578125" style="300" hidden="1"/>
    <col min="5880" max="5880" width="0.28515625" style="300" hidden="1"/>
    <col min="5881" max="5881" width="18.42578125" style="300" hidden="1"/>
    <col min="5882" max="5882" width="0.42578125" style="300" hidden="1"/>
    <col min="5883" max="5883" width="18.42578125" style="300" hidden="1"/>
    <col min="5884" max="5884" width="1" style="300" hidden="1"/>
    <col min="5885" max="6133" width="12" style="300" hidden="1"/>
    <col min="6134" max="6134" width="0.85546875" style="300" hidden="1"/>
    <col min="6135" max="6135" width="50.42578125" style="300" hidden="1"/>
    <col min="6136" max="6136" width="0.28515625" style="300" hidden="1"/>
    <col min="6137" max="6137" width="18.42578125" style="300" hidden="1"/>
    <col min="6138" max="6138" width="0.42578125" style="300" hidden="1"/>
    <col min="6139" max="6139" width="18.42578125" style="300" hidden="1"/>
    <col min="6140" max="6140" width="1" style="300" hidden="1"/>
    <col min="6141" max="6389" width="12" style="300" hidden="1"/>
    <col min="6390" max="6390" width="0.85546875" style="300" hidden="1"/>
    <col min="6391" max="6391" width="50.42578125" style="300" hidden="1"/>
    <col min="6392" max="6392" width="0.28515625" style="300" hidden="1"/>
    <col min="6393" max="6393" width="18.42578125" style="300" hidden="1"/>
    <col min="6394" max="6394" width="0.42578125" style="300" hidden="1"/>
    <col min="6395" max="6395" width="18.42578125" style="300" hidden="1"/>
    <col min="6396" max="6396" width="1" style="300" hidden="1"/>
    <col min="6397" max="6645" width="12" style="300" hidden="1"/>
    <col min="6646" max="6646" width="0.85546875" style="300" hidden="1"/>
    <col min="6647" max="6647" width="50.42578125" style="300" hidden="1"/>
    <col min="6648" max="6648" width="0.28515625" style="300" hidden="1"/>
    <col min="6649" max="6649" width="18.42578125" style="300" hidden="1"/>
    <col min="6650" max="6650" width="0.42578125" style="300" hidden="1"/>
    <col min="6651" max="6651" width="18.42578125" style="300" hidden="1"/>
    <col min="6652" max="6652" width="1" style="300" hidden="1"/>
    <col min="6653" max="6901" width="12" style="300" hidden="1"/>
    <col min="6902" max="6902" width="0.85546875" style="300" hidden="1"/>
    <col min="6903" max="6903" width="50.42578125" style="300" hidden="1"/>
    <col min="6904" max="6904" width="0.28515625" style="300" hidden="1"/>
    <col min="6905" max="6905" width="18.42578125" style="300" hidden="1"/>
    <col min="6906" max="6906" width="0.42578125" style="300" hidden="1"/>
    <col min="6907" max="6907" width="18.42578125" style="300" hidden="1"/>
    <col min="6908" max="6908" width="1" style="300" hidden="1"/>
    <col min="6909" max="7157" width="12" style="300" hidden="1"/>
    <col min="7158" max="7158" width="0.85546875" style="300" hidden="1"/>
    <col min="7159" max="7159" width="50.42578125" style="300" hidden="1"/>
    <col min="7160" max="7160" width="0.28515625" style="300" hidden="1"/>
    <col min="7161" max="7161" width="18.42578125" style="300" hidden="1"/>
    <col min="7162" max="7162" width="0.42578125" style="300" hidden="1"/>
    <col min="7163" max="7163" width="18.42578125" style="300" hidden="1"/>
    <col min="7164" max="7164" width="1" style="300" hidden="1"/>
    <col min="7165" max="7413" width="12" style="300" hidden="1"/>
    <col min="7414" max="7414" width="0.85546875" style="300" hidden="1"/>
    <col min="7415" max="7415" width="50.42578125" style="300" hidden="1"/>
    <col min="7416" max="7416" width="0.28515625" style="300" hidden="1"/>
    <col min="7417" max="7417" width="18.42578125" style="300" hidden="1"/>
    <col min="7418" max="7418" width="0.42578125" style="300" hidden="1"/>
    <col min="7419" max="7419" width="18.42578125" style="300" hidden="1"/>
    <col min="7420" max="7420" width="1" style="300" hidden="1"/>
    <col min="7421" max="7669" width="12" style="300" hidden="1"/>
    <col min="7670" max="7670" width="0.85546875" style="300" hidden="1"/>
    <col min="7671" max="7671" width="50.42578125" style="300" hidden="1"/>
    <col min="7672" max="7672" width="0.28515625" style="300" hidden="1"/>
    <col min="7673" max="7673" width="18.42578125" style="300" hidden="1"/>
    <col min="7674" max="7674" width="0.42578125" style="300" hidden="1"/>
    <col min="7675" max="7675" width="18.42578125" style="300" hidden="1"/>
    <col min="7676" max="7676" width="1" style="300" hidden="1"/>
    <col min="7677" max="7925" width="12" style="300" hidden="1"/>
    <col min="7926" max="7926" width="0.85546875" style="300" hidden="1"/>
    <col min="7927" max="7927" width="50.42578125" style="300" hidden="1"/>
    <col min="7928" max="7928" width="0.28515625" style="300" hidden="1"/>
    <col min="7929" max="7929" width="18.42578125" style="300" hidden="1"/>
    <col min="7930" max="7930" width="0.42578125" style="300" hidden="1"/>
    <col min="7931" max="7931" width="18.42578125" style="300" hidden="1"/>
    <col min="7932" max="7932" width="1" style="300" hidden="1"/>
    <col min="7933" max="8181" width="12" style="300" hidden="1"/>
    <col min="8182" max="8182" width="0.85546875" style="300" hidden="1"/>
    <col min="8183" max="8183" width="50.42578125" style="300" hidden="1"/>
    <col min="8184" max="8184" width="0.28515625" style="300" hidden="1"/>
    <col min="8185" max="8185" width="18.42578125" style="300" hidden="1"/>
    <col min="8186" max="8186" width="0.42578125" style="300" hidden="1"/>
    <col min="8187" max="8187" width="18.42578125" style="300" hidden="1"/>
    <col min="8188" max="8188" width="1" style="300" hidden="1"/>
    <col min="8189" max="8437" width="12" style="300" hidden="1"/>
    <col min="8438" max="8438" width="0.85546875" style="300" hidden="1"/>
    <col min="8439" max="8439" width="50.42578125" style="300" hidden="1"/>
    <col min="8440" max="8440" width="0.28515625" style="300" hidden="1"/>
    <col min="8441" max="8441" width="18.42578125" style="300" hidden="1"/>
    <col min="8442" max="8442" width="0.42578125" style="300" hidden="1"/>
    <col min="8443" max="8443" width="18.42578125" style="300" hidden="1"/>
    <col min="8444" max="8444" width="1" style="300" hidden="1"/>
    <col min="8445" max="8693" width="12" style="300" hidden="1"/>
    <col min="8694" max="8694" width="0.85546875" style="300" hidden="1"/>
    <col min="8695" max="8695" width="50.42578125" style="300" hidden="1"/>
    <col min="8696" max="8696" width="0.28515625" style="300" hidden="1"/>
    <col min="8697" max="8697" width="18.42578125" style="300" hidden="1"/>
    <col min="8698" max="8698" width="0.42578125" style="300" hidden="1"/>
    <col min="8699" max="8699" width="18.42578125" style="300" hidden="1"/>
    <col min="8700" max="8700" width="1" style="300" hidden="1"/>
    <col min="8701" max="8949" width="12" style="300" hidden="1"/>
    <col min="8950" max="8950" width="0.85546875" style="300" hidden="1"/>
    <col min="8951" max="8951" width="50.42578125" style="300" hidden="1"/>
    <col min="8952" max="8952" width="0.28515625" style="300" hidden="1"/>
    <col min="8953" max="8953" width="18.42578125" style="300" hidden="1"/>
    <col min="8954" max="8954" width="0.42578125" style="300" hidden="1"/>
    <col min="8955" max="8955" width="18.42578125" style="300" hidden="1"/>
    <col min="8956" max="8956" width="1" style="300" hidden="1"/>
    <col min="8957" max="9205" width="12" style="300" hidden="1"/>
    <col min="9206" max="9206" width="0.85546875" style="300" hidden="1"/>
    <col min="9207" max="9207" width="50.42578125" style="300" hidden="1"/>
    <col min="9208" max="9208" width="0.28515625" style="300" hidden="1"/>
    <col min="9209" max="9209" width="18.42578125" style="300" hidden="1"/>
    <col min="9210" max="9210" width="0.42578125" style="300" hidden="1"/>
    <col min="9211" max="9211" width="18.42578125" style="300" hidden="1"/>
    <col min="9212" max="9212" width="1" style="300" hidden="1"/>
    <col min="9213" max="9461" width="12" style="300" hidden="1"/>
    <col min="9462" max="9462" width="0.85546875" style="300" hidden="1"/>
    <col min="9463" max="9463" width="50.42578125" style="300" hidden="1"/>
    <col min="9464" max="9464" width="0.28515625" style="300" hidden="1"/>
    <col min="9465" max="9465" width="18.42578125" style="300" hidden="1"/>
    <col min="9466" max="9466" width="0.42578125" style="300" hidden="1"/>
    <col min="9467" max="9467" width="18.42578125" style="300" hidden="1"/>
    <col min="9468" max="9468" width="1" style="300" hidden="1"/>
    <col min="9469" max="9717" width="12" style="300" hidden="1"/>
    <col min="9718" max="9718" width="0.85546875" style="300" hidden="1"/>
    <col min="9719" max="9719" width="50.42578125" style="300" hidden="1"/>
    <col min="9720" max="9720" width="0.28515625" style="300" hidden="1"/>
    <col min="9721" max="9721" width="18.42578125" style="300" hidden="1"/>
    <col min="9722" max="9722" width="0.42578125" style="300" hidden="1"/>
    <col min="9723" max="9723" width="18.42578125" style="300" hidden="1"/>
    <col min="9724" max="9724" width="1" style="300" hidden="1"/>
    <col min="9725" max="9973" width="12" style="300" hidden="1"/>
    <col min="9974" max="9974" width="0.85546875" style="300" hidden="1"/>
    <col min="9975" max="9975" width="50.42578125" style="300" hidden="1"/>
    <col min="9976" max="9976" width="0.28515625" style="300" hidden="1"/>
    <col min="9977" max="9977" width="18.42578125" style="300" hidden="1"/>
    <col min="9978" max="9978" width="0.42578125" style="300" hidden="1"/>
    <col min="9979" max="9979" width="18.42578125" style="300" hidden="1"/>
    <col min="9980" max="9980" width="1" style="300" hidden="1"/>
    <col min="9981" max="10229" width="12" style="300" hidden="1"/>
    <col min="10230" max="10230" width="0.85546875" style="300" hidden="1"/>
    <col min="10231" max="10231" width="50.42578125" style="300" hidden="1"/>
    <col min="10232" max="10232" width="0.28515625" style="300" hidden="1"/>
    <col min="10233" max="10233" width="18.42578125" style="300" hidden="1"/>
    <col min="10234" max="10234" width="0.42578125" style="300" hidden="1"/>
    <col min="10235" max="10235" width="18.42578125" style="300" hidden="1"/>
    <col min="10236" max="10236" width="1" style="300" hidden="1"/>
    <col min="10237" max="10485" width="12" style="300" hidden="1"/>
    <col min="10486" max="10486" width="0.85546875" style="300" hidden="1"/>
    <col min="10487" max="10487" width="50.42578125" style="300" hidden="1"/>
    <col min="10488" max="10488" width="0.28515625" style="300" hidden="1"/>
    <col min="10489" max="10489" width="18.42578125" style="300" hidden="1"/>
    <col min="10490" max="10490" width="0.42578125" style="300" hidden="1"/>
    <col min="10491" max="10491" width="18.42578125" style="300" hidden="1"/>
    <col min="10492" max="10492" width="1" style="300" hidden="1"/>
    <col min="10493" max="10741" width="12" style="300" hidden="1"/>
    <col min="10742" max="10742" width="0.85546875" style="300" hidden="1"/>
    <col min="10743" max="10743" width="50.42578125" style="300" hidden="1"/>
    <col min="10744" max="10744" width="0.28515625" style="300" hidden="1"/>
    <col min="10745" max="10745" width="18.42578125" style="300" hidden="1"/>
    <col min="10746" max="10746" width="0.42578125" style="300" hidden="1"/>
    <col min="10747" max="10747" width="18.42578125" style="300" hidden="1"/>
    <col min="10748" max="10748" width="1" style="300" hidden="1"/>
    <col min="10749" max="10997" width="12" style="300" hidden="1"/>
    <col min="10998" max="10998" width="0.85546875" style="300" hidden="1"/>
    <col min="10999" max="10999" width="50.42578125" style="300" hidden="1"/>
    <col min="11000" max="11000" width="0.28515625" style="300" hidden="1"/>
    <col min="11001" max="11001" width="18.42578125" style="300" hidden="1"/>
    <col min="11002" max="11002" width="0.42578125" style="300" hidden="1"/>
    <col min="11003" max="11003" width="18.42578125" style="300" hidden="1"/>
    <col min="11004" max="11004" width="1" style="300" hidden="1"/>
    <col min="11005" max="11253" width="12" style="300" hidden="1"/>
    <col min="11254" max="11254" width="0.85546875" style="300" hidden="1"/>
    <col min="11255" max="11255" width="50.42578125" style="300" hidden="1"/>
    <col min="11256" max="11256" width="0.28515625" style="300" hidden="1"/>
    <col min="11257" max="11257" width="18.42578125" style="300" hidden="1"/>
    <col min="11258" max="11258" width="0.42578125" style="300" hidden="1"/>
    <col min="11259" max="11259" width="18.42578125" style="300" hidden="1"/>
    <col min="11260" max="11260" width="1" style="300" hidden="1"/>
    <col min="11261" max="11509" width="12" style="300" hidden="1"/>
    <col min="11510" max="11510" width="0.85546875" style="300" hidden="1"/>
    <col min="11511" max="11511" width="50.42578125" style="300" hidden="1"/>
    <col min="11512" max="11512" width="0.28515625" style="300" hidden="1"/>
    <col min="11513" max="11513" width="18.42578125" style="300" hidden="1"/>
    <col min="11514" max="11514" width="0.42578125" style="300" hidden="1"/>
    <col min="11515" max="11515" width="18.42578125" style="300" hidden="1"/>
    <col min="11516" max="11516" width="1" style="300" hidden="1"/>
    <col min="11517" max="11765" width="12" style="300" hidden="1"/>
    <col min="11766" max="11766" width="0.85546875" style="300" hidden="1"/>
    <col min="11767" max="11767" width="50.42578125" style="300" hidden="1"/>
    <col min="11768" max="11768" width="0.28515625" style="300" hidden="1"/>
    <col min="11769" max="11769" width="18.42578125" style="300" hidden="1"/>
    <col min="11770" max="11770" width="0.42578125" style="300" hidden="1"/>
    <col min="11771" max="11771" width="18.42578125" style="300" hidden="1"/>
    <col min="11772" max="11772" width="1" style="300" hidden="1"/>
    <col min="11773" max="12021" width="12" style="300" hidden="1"/>
    <col min="12022" max="12022" width="0.85546875" style="300" hidden="1"/>
    <col min="12023" max="12023" width="50.42578125" style="300" hidden="1"/>
    <col min="12024" max="12024" width="0.28515625" style="300" hidden="1"/>
    <col min="12025" max="12025" width="18.42578125" style="300" hidden="1"/>
    <col min="12026" max="12026" width="0.42578125" style="300" hidden="1"/>
    <col min="12027" max="12027" width="18.42578125" style="300" hidden="1"/>
    <col min="12028" max="12028" width="1" style="300" hidden="1"/>
    <col min="12029" max="12277" width="12" style="300" hidden="1"/>
    <col min="12278" max="12278" width="0.85546875" style="300" hidden="1"/>
    <col min="12279" max="12279" width="50.42578125" style="300" hidden="1"/>
    <col min="12280" max="12280" width="0.28515625" style="300" hidden="1"/>
    <col min="12281" max="12281" width="18.42578125" style="300" hidden="1"/>
    <col min="12282" max="12282" width="0.42578125" style="300" hidden="1"/>
    <col min="12283" max="12283" width="18.42578125" style="300" hidden="1"/>
    <col min="12284" max="12284" width="1" style="300" hidden="1"/>
    <col min="12285" max="12533" width="12" style="300" hidden="1"/>
    <col min="12534" max="12534" width="0.85546875" style="300" hidden="1"/>
    <col min="12535" max="12535" width="50.42578125" style="300" hidden="1"/>
    <col min="12536" max="12536" width="0.28515625" style="300" hidden="1"/>
    <col min="12537" max="12537" width="18.42578125" style="300" hidden="1"/>
    <col min="12538" max="12538" width="0.42578125" style="300" hidden="1"/>
    <col min="12539" max="12539" width="18.42578125" style="300" hidden="1"/>
    <col min="12540" max="12540" width="1" style="300" hidden="1"/>
    <col min="12541" max="12789" width="12" style="300" hidden="1"/>
    <col min="12790" max="12790" width="0.85546875" style="300" hidden="1"/>
    <col min="12791" max="12791" width="50.42578125" style="300" hidden="1"/>
    <col min="12792" max="12792" width="0.28515625" style="300" hidden="1"/>
    <col min="12793" max="12793" width="18.42578125" style="300" hidden="1"/>
    <col min="12794" max="12794" width="0.42578125" style="300" hidden="1"/>
    <col min="12795" max="12795" width="18.42578125" style="300" hidden="1"/>
    <col min="12796" max="12796" width="1" style="300" hidden="1"/>
    <col min="12797" max="13045" width="12" style="300" hidden="1"/>
    <col min="13046" max="13046" width="0.85546875" style="300" hidden="1"/>
    <col min="13047" max="13047" width="50.42578125" style="300" hidden="1"/>
    <col min="13048" max="13048" width="0.28515625" style="300" hidden="1"/>
    <col min="13049" max="13049" width="18.42578125" style="300" hidden="1"/>
    <col min="13050" max="13050" width="0.42578125" style="300" hidden="1"/>
    <col min="13051" max="13051" width="18.42578125" style="300" hidden="1"/>
    <col min="13052" max="13052" width="1" style="300" hidden="1"/>
    <col min="13053" max="13301" width="12" style="300" hidden="1"/>
    <col min="13302" max="13302" width="0.85546875" style="300" hidden="1"/>
    <col min="13303" max="13303" width="50.42578125" style="300" hidden="1"/>
    <col min="13304" max="13304" width="0.28515625" style="300" hidden="1"/>
    <col min="13305" max="13305" width="18.42578125" style="300" hidden="1"/>
    <col min="13306" max="13306" width="0.42578125" style="300" hidden="1"/>
    <col min="13307" max="13307" width="18.42578125" style="300" hidden="1"/>
    <col min="13308" max="13308" width="1" style="300" hidden="1"/>
    <col min="13309" max="13557" width="12" style="300" hidden="1"/>
    <col min="13558" max="13558" width="0.85546875" style="300" hidden="1"/>
    <col min="13559" max="13559" width="50.42578125" style="300" hidden="1"/>
    <col min="13560" max="13560" width="0.28515625" style="300" hidden="1"/>
    <col min="13561" max="13561" width="18.42578125" style="300" hidden="1"/>
    <col min="13562" max="13562" width="0.42578125" style="300" hidden="1"/>
    <col min="13563" max="13563" width="18.42578125" style="300" hidden="1"/>
    <col min="13564" max="13564" width="1" style="300" hidden="1"/>
    <col min="13565" max="13813" width="12" style="300" hidden="1"/>
    <col min="13814" max="13814" width="0.85546875" style="300" hidden="1"/>
    <col min="13815" max="13815" width="50.42578125" style="300" hidden="1"/>
    <col min="13816" max="13816" width="0.28515625" style="300" hidden="1"/>
    <col min="13817" max="13817" width="18.42578125" style="300" hidden="1"/>
    <col min="13818" max="13818" width="0.42578125" style="300" hidden="1"/>
    <col min="13819" max="13819" width="18.42578125" style="300" hidden="1"/>
    <col min="13820" max="13820" width="1" style="300" hidden="1"/>
    <col min="13821" max="14069" width="12" style="300" hidden="1"/>
    <col min="14070" max="14070" width="0.85546875" style="300" hidden="1"/>
    <col min="14071" max="14071" width="50.42578125" style="300" hidden="1"/>
    <col min="14072" max="14072" width="0.28515625" style="300" hidden="1"/>
    <col min="14073" max="14073" width="18.42578125" style="300" hidden="1"/>
    <col min="14074" max="14074" width="0.42578125" style="300" hidden="1"/>
    <col min="14075" max="14075" width="18.42578125" style="300" hidden="1"/>
    <col min="14076" max="14076" width="1" style="300" hidden="1"/>
    <col min="14077" max="14325" width="12" style="300" hidden="1"/>
    <col min="14326" max="14326" width="0.85546875" style="300" hidden="1"/>
    <col min="14327" max="14327" width="50.42578125" style="300" hidden="1"/>
    <col min="14328" max="14328" width="0.28515625" style="300" hidden="1"/>
    <col min="14329" max="14329" width="18.42578125" style="300" hidden="1"/>
    <col min="14330" max="14330" width="0.42578125" style="300" hidden="1"/>
    <col min="14331" max="14331" width="18.42578125" style="300" hidden="1"/>
    <col min="14332" max="14332" width="1" style="300" hidden="1"/>
    <col min="14333" max="14581" width="12" style="300" hidden="1"/>
    <col min="14582" max="14582" width="0.85546875" style="300" hidden="1"/>
    <col min="14583" max="14583" width="50.42578125" style="300" hidden="1"/>
    <col min="14584" max="14584" width="0.28515625" style="300" hidden="1"/>
    <col min="14585" max="14585" width="18.42578125" style="300" hidden="1"/>
    <col min="14586" max="14586" width="0.42578125" style="300" hidden="1"/>
    <col min="14587" max="14587" width="18.42578125" style="300" hidden="1"/>
    <col min="14588" max="14588" width="1" style="300" hidden="1"/>
    <col min="14589" max="14837" width="12" style="300" hidden="1"/>
    <col min="14838" max="14838" width="0.85546875" style="300" hidden="1"/>
    <col min="14839" max="14839" width="50.42578125" style="300" hidden="1"/>
    <col min="14840" max="14840" width="0.28515625" style="300" hidden="1"/>
    <col min="14841" max="14841" width="18.42578125" style="300" hidden="1"/>
    <col min="14842" max="14842" width="0.42578125" style="300" hidden="1"/>
    <col min="14843" max="14843" width="18.42578125" style="300" hidden="1"/>
    <col min="14844" max="14844" width="1" style="300" hidden="1"/>
    <col min="14845" max="15093" width="12" style="300" hidden="1"/>
    <col min="15094" max="15094" width="0.85546875" style="300" hidden="1"/>
    <col min="15095" max="15095" width="50.42578125" style="300" hidden="1"/>
    <col min="15096" max="15096" width="0.28515625" style="300" hidden="1"/>
    <col min="15097" max="15097" width="18.42578125" style="300" hidden="1"/>
    <col min="15098" max="15098" width="0.42578125" style="300" hidden="1"/>
    <col min="15099" max="15099" width="18.42578125" style="300" hidden="1"/>
    <col min="15100" max="15100" width="1" style="300" hidden="1"/>
    <col min="15101" max="15349" width="12" style="300" hidden="1"/>
    <col min="15350" max="15350" width="0.85546875" style="300" hidden="1"/>
    <col min="15351" max="15351" width="50.42578125" style="300" hidden="1"/>
    <col min="15352" max="15352" width="0.28515625" style="300" hidden="1"/>
    <col min="15353" max="15353" width="18.42578125" style="300" hidden="1"/>
    <col min="15354" max="15354" width="0.42578125" style="300" hidden="1"/>
    <col min="15355" max="15355" width="18.42578125" style="300" hidden="1"/>
    <col min="15356" max="15356" width="1" style="300" hidden="1"/>
    <col min="15357" max="15605" width="12" style="300" hidden="1"/>
    <col min="15606" max="15606" width="0.85546875" style="300" hidden="1"/>
    <col min="15607" max="15607" width="50.42578125" style="300" hidden="1"/>
    <col min="15608" max="15608" width="0.28515625" style="300" hidden="1"/>
    <col min="15609" max="15609" width="18.42578125" style="300" hidden="1"/>
    <col min="15610" max="15610" width="0.42578125" style="300" hidden="1"/>
    <col min="15611" max="15611" width="18.42578125" style="300" hidden="1"/>
    <col min="15612" max="15612" width="1" style="300" hidden="1"/>
    <col min="15613" max="15861" width="12" style="300" hidden="1"/>
    <col min="15862" max="15862" width="0.85546875" style="300" hidden="1"/>
    <col min="15863" max="15863" width="50.42578125" style="300" hidden="1"/>
    <col min="15864" max="15864" width="0.28515625" style="300" hidden="1"/>
    <col min="15865" max="15865" width="18.42578125" style="300" hidden="1"/>
    <col min="15866" max="15866" width="0.42578125" style="300" hidden="1"/>
    <col min="15867" max="15867" width="18.42578125" style="300" hidden="1"/>
    <col min="15868" max="15868" width="1" style="300" hidden="1"/>
    <col min="15869" max="16117" width="12" style="300" hidden="1"/>
    <col min="16118" max="16118" width="0.85546875" style="300" hidden="1"/>
    <col min="16119" max="16119" width="50.42578125" style="300" hidden="1"/>
    <col min="16120" max="16120" width="0.28515625" style="300" hidden="1"/>
    <col min="16121" max="16121" width="18.42578125" style="300" hidden="1"/>
    <col min="16122" max="16122" width="0.42578125" style="300" hidden="1"/>
    <col min="16123" max="16123" width="18.42578125" style="300" hidden="1"/>
    <col min="16124" max="16124" width="1" style="300" hidden="1"/>
    <col min="16125" max="16384" width="12" style="300" hidden="1"/>
  </cols>
  <sheetData>
    <row r="1" spans="1:7" ht="18.75" x14ac:dyDescent="0.25">
      <c r="A1" s="112" t="s">
        <v>433</v>
      </c>
      <c r="B1" s="381"/>
      <c r="C1" s="381"/>
    </row>
    <row r="2" spans="1:7" ht="15.75" x14ac:dyDescent="0.25">
      <c r="A2" s="1067" t="s">
        <v>434</v>
      </c>
      <c r="B2" s="1067"/>
      <c r="C2" s="1067"/>
    </row>
    <row r="3" spans="1:7" ht="15.75" x14ac:dyDescent="0.25">
      <c r="A3" s="1068" t="s">
        <v>435</v>
      </c>
      <c r="B3" s="1068"/>
      <c r="C3" s="1068"/>
    </row>
    <row r="4" spans="1:7" s="384" customFormat="1" ht="38.25" customHeight="1" x14ac:dyDescent="0.25">
      <c r="A4" s="382" t="s">
        <v>92</v>
      </c>
      <c r="B4" s="383" t="s">
        <v>157</v>
      </c>
      <c r="C4" s="383" t="s">
        <v>99</v>
      </c>
      <c r="F4" s="385"/>
      <c r="G4" s="386"/>
    </row>
    <row r="5" spans="1:7" ht="15.75" x14ac:dyDescent="0.25">
      <c r="A5" s="387" t="s">
        <v>436</v>
      </c>
      <c r="B5" s="388">
        <v>1.4381999999999999</v>
      </c>
      <c r="C5" s="389">
        <v>1.3186</v>
      </c>
      <c r="F5" s="390"/>
    </row>
    <row r="6" spans="1:7" ht="15.75" x14ac:dyDescent="0.25">
      <c r="A6" s="391" t="s">
        <v>437</v>
      </c>
      <c r="B6" s="388">
        <v>1.6151174997981104</v>
      </c>
      <c r="C6" s="389">
        <v>1.4655235582911994</v>
      </c>
      <c r="F6" s="392"/>
    </row>
    <row r="7" spans="1:7" ht="15.75" x14ac:dyDescent="0.25">
      <c r="A7" s="387" t="s">
        <v>438</v>
      </c>
      <c r="B7" s="388">
        <v>0.79846694346854041</v>
      </c>
      <c r="C7" s="389">
        <v>0.78443677439598369</v>
      </c>
      <c r="F7" s="393"/>
    </row>
    <row r="8" spans="1:7" ht="15.75" x14ac:dyDescent="0.25">
      <c r="A8" s="387" t="s">
        <v>439</v>
      </c>
      <c r="B8" s="388">
        <v>11.35735</v>
      </c>
      <c r="C8" s="389">
        <v>10.1557</v>
      </c>
      <c r="F8" s="390"/>
    </row>
    <row r="9" spans="1:7" ht="15.75" x14ac:dyDescent="0.25">
      <c r="A9" s="391" t="s">
        <v>440</v>
      </c>
      <c r="B9" s="388">
        <v>11.049250000000001</v>
      </c>
      <c r="C9" s="389">
        <v>10.07785</v>
      </c>
      <c r="F9" s="394"/>
    </row>
    <row r="10" spans="1:7" ht="15.75" x14ac:dyDescent="0.25">
      <c r="A10" s="387" t="s">
        <v>441</v>
      </c>
      <c r="B10" s="388">
        <v>1.7849174475680498</v>
      </c>
      <c r="C10" s="389">
        <v>1.5794045644791914</v>
      </c>
      <c r="F10" s="390"/>
    </row>
    <row r="11" spans="1:7" ht="15.75" x14ac:dyDescent="0.25">
      <c r="A11" s="387" t="s">
        <v>442</v>
      </c>
      <c r="B11" s="388">
        <v>7.2992499999999998</v>
      </c>
      <c r="C11" s="389">
        <v>7.0922000000000001</v>
      </c>
      <c r="F11" s="390"/>
    </row>
    <row r="12" spans="1:7" ht="15.75" x14ac:dyDescent="0.25">
      <c r="A12" s="387" t="s">
        <v>443</v>
      </c>
      <c r="B12" s="395">
        <v>0.96571704490584254</v>
      </c>
      <c r="C12" s="396">
        <v>0.90526411080432723</v>
      </c>
      <c r="F12" s="397"/>
    </row>
    <row r="13" spans="1:7" ht="15.75" x14ac:dyDescent="0.25">
      <c r="A13" s="387" t="s">
        <v>444</v>
      </c>
      <c r="B13" s="398">
        <v>1472.15</v>
      </c>
      <c r="C13" s="399">
        <v>1287.9000000000001</v>
      </c>
      <c r="F13"/>
    </row>
    <row r="14" spans="1:7" ht="15.75" x14ac:dyDescent="0.25">
      <c r="A14" s="400" t="s">
        <v>445</v>
      </c>
      <c r="B14" s="401">
        <v>157.16</v>
      </c>
      <c r="C14" s="402">
        <v>140.97999999999999</v>
      </c>
      <c r="F14" s="403"/>
    </row>
    <row r="15" spans="1:7" hidden="1" x14ac:dyDescent="0.25">
      <c r="B15" s="404"/>
      <c r="C15" s="404"/>
    </row>
    <row r="22" spans="3:3" hidden="1" x14ac:dyDescent="0.25">
      <c r="C22" s="405"/>
    </row>
  </sheetData>
  <mergeCells count="2">
    <mergeCell ref="A2:C2"/>
    <mergeCell ref="A3:C3"/>
  </mergeCells>
  <pageMargins left="0.7" right="0.7" top="0.75" bottom="0.75" header="0.3" footer="0.3"/>
  <pageSetup orientation="portrait" r:id="rId1"/>
  <customProperties>
    <customPr name="_pios_id" r:id="rId2"/>
  </customPropertie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90D60-3931-433D-9503-13318991A566}">
  <sheetPr>
    <tabColor theme="4" tint="-0.249977111117893"/>
  </sheetPr>
  <dimension ref="A1:I12"/>
  <sheetViews>
    <sheetView showGridLines="0" zoomScaleNormal="100" workbookViewId="0"/>
  </sheetViews>
  <sheetFormatPr baseColWidth="10" defaultColWidth="0" defaultRowHeight="12.75" zeroHeight="1" x14ac:dyDescent="0.2"/>
  <cols>
    <col min="1" max="1" width="61.28515625" style="434" customWidth="1"/>
    <col min="2" max="3" width="18.85546875" style="434" customWidth="1"/>
    <col min="4" max="8" width="28.5703125" style="434" hidden="1" customWidth="1"/>
    <col min="9" max="9" width="0" style="434" hidden="1" customWidth="1"/>
    <col min="10" max="16384" width="28.5703125" style="434" hidden="1"/>
  </cols>
  <sheetData>
    <row r="1" spans="1:3" ht="18.75" x14ac:dyDescent="0.3">
      <c r="A1" s="433" t="s">
        <v>466</v>
      </c>
    </row>
    <row r="2" spans="1:3" ht="15.75" x14ac:dyDescent="0.25">
      <c r="A2" s="1108" t="s">
        <v>467</v>
      </c>
      <c r="B2" s="1108"/>
      <c r="C2" s="1108"/>
    </row>
    <row r="3" spans="1:3" ht="15.75" x14ac:dyDescent="0.25">
      <c r="A3" s="1109" t="s">
        <v>95</v>
      </c>
      <c r="B3" s="1109"/>
      <c r="C3" s="1109"/>
    </row>
    <row r="4" spans="1:3" ht="30" customHeight="1" x14ac:dyDescent="0.2">
      <c r="A4" s="104" t="s">
        <v>92</v>
      </c>
      <c r="B4" s="435" t="s">
        <v>157</v>
      </c>
      <c r="C4" s="219" t="s">
        <v>99</v>
      </c>
    </row>
    <row r="5" spans="1:3" ht="15.75" x14ac:dyDescent="0.25">
      <c r="A5" s="436" t="s">
        <v>273</v>
      </c>
      <c r="B5" s="437">
        <f>+SUM(B6:B6)</f>
        <v>18752956</v>
      </c>
      <c r="C5" s="437">
        <f>+SUM(C6:C6)</f>
        <v>12603497</v>
      </c>
    </row>
    <row r="6" spans="1:3" ht="15.75" x14ac:dyDescent="0.2">
      <c r="A6" s="235" t="s">
        <v>468</v>
      </c>
      <c r="B6" s="438">
        <v>18752956</v>
      </c>
      <c r="C6" s="439">
        <v>12603497</v>
      </c>
    </row>
    <row r="7" spans="1:3" ht="15.75" x14ac:dyDescent="0.25">
      <c r="A7" s="436" t="s">
        <v>274</v>
      </c>
      <c r="B7" s="440">
        <f>SUM(B8:B11)</f>
        <v>4842161</v>
      </c>
      <c r="C7" s="441">
        <f>SUM(C8:C11)</f>
        <v>4974506</v>
      </c>
    </row>
    <row r="8" spans="1:3" ht="15.75" x14ac:dyDescent="0.2">
      <c r="A8" s="235" t="s">
        <v>469</v>
      </c>
      <c r="B8" s="438">
        <v>6663</v>
      </c>
      <c r="C8" s="439">
        <v>12524</v>
      </c>
    </row>
    <row r="9" spans="1:3" ht="15.75" x14ac:dyDescent="0.2">
      <c r="A9" s="235" t="s">
        <v>470</v>
      </c>
      <c r="B9" s="438">
        <v>4139079</v>
      </c>
      <c r="C9" s="439">
        <v>4285145</v>
      </c>
    </row>
    <row r="10" spans="1:3" ht="15.75" x14ac:dyDescent="0.2">
      <c r="A10" s="235" t="s">
        <v>471</v>
      </c>
      <c r="B10" s="438">
        <v>102196</v>
      </c>
      <c r="C10" s="439">
        <v>102196</v>
      </c>
    </row>
    <row r="11" spans="1:3" ht="15.75" x14ac:dyDescent="0.2">
      <c r="A11" s="235" t="s">
        <v>472</v>
      </c>
      <c r="B11" s="438">
        <v>594223</v>
      </c>
      <c r="C11" s="439">
        <v>574641</v>
      </c>
    </row>
    <row r="12" spans="1:3" ht="15.75" x14ac:dyDescent="0.25">
      <c r="A12" s="101" t="s">
        <v>105</v>
      </c>
      <c r="B12" s="442">
        <f>+B5+B7</f>
        <v>23595117</v>
      </c>
      <c r="C12" s="442">
        <f>+C5+C7</f>
        <v>17578003</v>
      </c>
    </row>
  </sheetData>
  <mergeCells count="2">
    <mergeCell ref="A2:C2"/>
    <mergeCell ref="A3:C3"/>
  </mergeCells>
  <pageMargins left="0.7" right="0.7" top="0.75" bottom="0.75" header="0.3" footer="0.3"/>
  <pageSetup paperSize="9" orientation="portrait" verticalDpi="90" r:id="rId1"/>
  <customProperties>
    <customPr name="_pios_id" r:id="rId2"/>
  </customPropertie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87373-01A1-4C38-ACA6-9396C642B544}">
  <sheetPr>
    <tabColor theme="4" tint="-0.249977111117893"/>
  </sheetPr>
  <dimension ref="A1:F20"/>
  <sheetViews>
    <sheetView showGridLines="0" zoomScaleNormal="100" workbookViewId="0"/>
  </sheetViews>
  <sheetFormatPr baseColWidth="10" defaultColWidth="0" defaultRowHeight="15" zeroHeight="1" x14ac:dyDescent="0.25"/>
  <cols>
    <col min="1" max="1" width="33.85546875" style="444" customWidth="1"/>
    <col min="2" max="2" width="14.85546875" style="444" customWidth="1"/>
    <col min="3" max="3" width="17.85546875" style="444" customWidth="1"/>
    <col min="4" max="4" width="17.28515625" style="444" bestFit="1" customWidth="1"/>
    <col min="5" max="5" width="12.140625" style="444" bestFit="1" customWidth="1"/>
    <col min="6" max="6" width="14.85546875" style="444" customWidth="1"/>
    <col min="7" max="16384" width="13.140625" style="444" hidden="1"/>
  </cols>
  <sheetData>
    <row r="1" spans="1:6" ht="18.75" x14ac:dyDescent="0.3">
      <c r="A1" s="443" t="s">
        <v>466</v>
      </c>
    </row>
    <row r="2" spans="1:6" ht="18.75" x14ac:dyDescent="0.3">
      <c r="A2" s="443" t="s">
        <v>473</v>
      </c>
    </row>
    <row r="3" spans="1:6" ht="31.5" customHeight="1" x14ac:dyDescent="0.25">
      <c r="A3" s="1120" t="s">
        <v>967</v>
      </c>
      <c r="B3" s="1120"/>
      <c r="C3" s="1120"/>
      <c r="D3" s="1120"/>
      <c r="E3" s="1120"/>
      <c r="F3" s="1120"/>
    </row>
    <row r="4" spans="1:6" ht="15.75" x14ac:dyDescent="0.25">
      <c r="A4" s="1108" t="s">
        <v>474</v>
      </c>
      <c r="B4" s="1108"/>
      <c r="C4" s="1108"/>
      <c r="D4" s="1108"/>
      <c r="E4" s="1108"/>
      <c r="F4" s="1108"/>
    </row>
    <row r="5" spans="1:6" ht="15.75" x14ac:dyDescent="0.25">
      <c r="A5" s="1109" t="s">
        <v>95</v>
      </c>
      <c r="B5" s="1109"/>
      <c r="C5" s="1109"/>
      <c r="D5" s="1109"/>
      <c r="E5" s="1109"/>
      <c r="F5" s="1109"/>
    </row>
    <row r="6" spans="1:6" ht="24.75" customHeight="1" x14ac:dyDescent="0.25">
      <c r="A6" s="1121" t="s">
        <v>475</v>
      </c>
      <c r="B6" s="1121" t="s">
        <v>476</v>
      </c>
      <c r="C6" s="1121" t="s">
        <v>477</v>
      </c>
      <c r="D6" s="1124" t="s">
        <v>478</v>
      </c>
      <c r="E6" s="1121" t="s">
        <v>479</v>
      </c>
      <c r="F6" s="1121" t="s">
        <v>96</v>
      </c>
    </row>
    <row r="7" spans="1:6" ht="24.75" customHeight="1" x14ac:dyDescent="0.25">
      <c r="A7" s="1122"/>
      <c r="B7" s="1123"/>
      <c r="C7" s="1123"/>
      <c r="D7" s="1123"/>
      <c r="E7" s="1123"/>
      <c r="F7" s="1123"/>
    </row>
    <row r="8" spans="1:6" ht="15.75" x14ac:dyDescent="0.25">
      <c r="A8" s="445" t="s">
        <v>480</v>
      </c>
      <c r="B8" s="446">
        <v>32558</v>
      </c>
      <c r="C8" s="446">
        <v>677413</v>
      </c>
      <c r="D8" s="446">
        <v>537149</v>
      </c>
      <c r="E8" s="446">
        <v>0</v>
      </c>
      <c r="F8" s="446">
        <v>1247120</v>
      </c>
    </row>
    <row r="9" spans="1:6" ht="15.75" x14ac:dyDescent="0.25">
      <c r="A9" s="447" t="s">
        <v>573</v>
      </c>
      <c r="B9" s="448">
        <v>47601</v>
      </c>
      <c r="C9" s="448">
        <v>43575</v>
      </c>
      <c r="D9" s="448">
        <v>55095</v>
      </c>
      <c r="E9" s="448">
        <v>3878654</v>
      </c>
      <c r="F9" s="448">
        <v>4024925</v>
      </c>
    </row>
    <row r="10" spans="1:6" ht="15.75" x14ac:dyDescent="0.25">
      <c r="A10" s="447" t="s">
        <v>481</v>
      </c>
      <c r="B10" s="448">
        <v>-80159</v>
      </c>
      <c r="C10" s="448">
        <v>-357258</v>
      </c>
      <c r="D10" s="448">
        <v>-226262</v>
      </c>
      <c r="E10" s="448">
        <v>-323221</v>
      </c>
      <c r="F10" s="448">
        <v>-986900</v>
      </c>
    </row>
    <row r="11" spans="1:6" ht="15.75" x14ac:dyDescent="0.25">
      <c r="A11" s="101" t="s">
        <v>482</v>
      </c>
      <c r="B11" s="449">
        <v>0</v>
      </c>
      <c r="C11" s="449">
        <v>363730</v>
      </c>
      <c r="D11" s="449">
        <v>365982</v>
      </c>
      <c r="E11" s="449">
        <v>3555433</v>
      </c>
      <c r="F11" s="449">
        <v>4285145</v>
      </c>
    </row>
    <row r="12" spans="1:6" ht="18" x14ac:dyDescent="0.25">
      <c r="A12" s="447" t="s">
        <v>574</v>
      </c>
      <c r="B12" s="448">
        <v>0</v>
      </c>
      <c r="C12" s="448">
        <v>1373959</v>
      </c>
      <c r="D12" s="448">
        <v>-3281</v>
      </c>
      <c r="E12" s="448">
        <v>79614</v>
      </c>
      <c r="F12" s="448">
        <f>+SUM(B12:E12)</f>
        <v>1450292</v>
      </c>
    </row>
    <row r="13" spans="1:6" ht="15.75" x14ac:dyDescent="0.25">
      <c r="A13" s="447" t="s">
        <v>481</v>
      </c>
      <c r="B13" s="448">
        <v>0</v>
      </c>
      <c r="C13" s="448">
        <v>-401897</v>
      </c>
      <c r="D13" s="448">
        <v>-215952</v>
      </c>
      <c r="E13" s="448">
        <v>-978509</v>
      </c>
      <c r="F13" s="544">
        <f>+SUM(B13:E13)</f>
        <v>-1596358</v>
      </c>
    </row>
    <row r="14" spans="1:6" ht="15.75" x14ac:dyDescent="0.25">
      <c r="A14" s="101" t="s">
        <v>483</v>
      </c>
      <c r="B14" s="449">
        <f>+SUM(B11:B13)</f>
        <v>0</v>
      </c>
      <c r="C14" s="449">
        <f>+SUM(C11:C13)</f>
        <v>1335792</v>
      </c>
      <c r="D14" s="449">
        <f>+SUM(D11:D13)</f>
        <v>146749</v>
      </c>
      <c r="E14" s="449">
        <f>+SUM(E11:E13)</f>
        <v>2656538</v>
      </c>
      <c r="F14" s="449">
        <f>+SUM(F11:F13)</f>
        <v>4139079</v>
      </c>
    </row>
    <row r="15" spans="1:6" ht="15.75" hidden="1" x14ac:dyDescent="0.25">
      <c r="A15" s="1108"/>
      <c r="B15" s="1108"/>
      <c r="C15" s="1108"/>
      <c r="D15" s="1108"/>
      <c r="E15" s="1108"/>
    </row>
    <row r="16" spans="1:6" ht="15.75" hidden="1" x14ac:dyDescent="0.25">
      <c r="A16" s="1109"/>
      <c r="B16" s="1109"/>
      <c r="C16" s="1109"/>
      <c r="D16" s="1109"/>
      <c r="E16" s="1109"/>
    </row>
    <row r="17" spans="1:5" ht="15.75" hidden="1" x14ac:dyDescent="0.25">
      <c r="A17" s="1116"/>
      <c r="B17" s="1040"/>
      <c r="C17" s="218"/>
      <c r="D17" s="1041"/>
      <c r="E17" s="1118"/>
    </row>
    <row r="18" spans="1:5" ht="15.75" hidden="1" x14ac:dyDescent="0.25">
      <c r="A18" s="1117"/>
      <c r="B18" s="1042"/>
      <c r="C18" s="1042"/>
      <c r="D18" s="1042"/>
      <c r="E18" s="1119"/>
    </row>
    <row r="19" spans="1:5" ht="15.75" hidden="1" x14ac:dyDescent="0.25">
      <c r="A19" s="1043"/>
      <c r="B19" s="1044"/>
      <c r="C19" s="1044"/>
      <c r="D19" s="1045"/>
      <c r="E19" s="1046"/>
    </row>
    <row r="20" spans="1:5" ht="15.75" hidden="1" x14ac:dyDescent="0.25">
      <c r="A20" s="1047"/>
      <c r="B20" s="1048"/>
      <c r="C20" s="1048"/>
      <c r="D20" s="1049"/>
      <c r="E20" s="1048"/>
    </row>
  </sheetData>
  <mergeCells count="13">
    <mergeCell ref="A15:E15"/>
    <mergeCell ref="A16:E16"/>
    <mergeCell ref="A17:A18"/>
    <mergeCell ref="E17:E18"/>
    <mergeCell ref="A3:F3"/>
    <mergeCell ref="A4:F4"/>
    <mergeCell ref="A5:F5"/>
    <mergeCell ref="A6:A7"/>
    <mergeCell ref="B6:B7"/>
    <mergeCell ref="C6:C7"/>
    <mergeCell ref="D6:D7"/>
    <mergeCell ref="E6:E7"/>
    <mergeCell ref="F6:F7"/>
  </mergeCells>
  <pageMargins left="0.7" right="0.7" top="0.75" bottom="0.75" header="0.3" footer="0.3"/>
  <pageSetup paperSize="9" orientation="portrait" horizontalDpi="90" verticalDpi="90"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09E80-A1D6-436F-BA03-983008E0C14A}">
  <sheetPr>
    <tabColor theme="4" tint="-0.249977111117893"/>
  </sheetPr>
  <dimension ref="A1:F20"/>
  <sheetViews>
    <sheetView showGridLines="0" zoomScaleNormal="100" workbookViewId="0"/>
  </sheetViews>
  <sheetFormatPr baseColWidth="10" defaultColWidth="0" defaultRowHeight="15" zeroHeight="1" x14ac:dyDescent="0.25"/>
  <cols>
    <col min="1" max="1" width="33.85546875" style="444" customWidth="1"/>
    <col min="2" max="2" width="14.85546875" style="444" customWidth="1"/>
    <col min="3" max="3" width="17.85546875" style="444" customWidth="1"/>
    <col min="4" max="4" width="17.28515625" style="444" bestFit="1" customWidth="1"/>
    <col min="5" max="5" width="12.140625" style="444" bestFit="1" customWidth="1"/>
    <col min="6" max="6" width="14.85546875" style="444" customWidth="1"/>
    <col min="7" max="16384" width="13.140625" style="444" hidden="1"/>
  </cols>
  <sheetData>
    <row r="1" spans="1:5" ht="18.75" x14ac:dyDescent="0.3">
      <c r="A1" s="443" t="s">
        <v>466</v>
      </c>
    </row>
    <row r="2" spans="1:5" ht="18.75" x14ac:dyDescent="0.3">
      <c r="A2" s="443" t="s">
        <v>977</v>
      </c>
    </row>
    <row r="3" spans="1:5" ht="15.75" x14ac:dyDescent="0.25">
      <c r="A3" s="1108" t="s">
        <v>977</v>
      </c>
      <c r="B3" s="1108"/>
      <c r="C3" s="1108"/>
      <c r="D3" s="1108"/>
      <c r="E3" s="1108"/>
    </row>
    <row r="4" spans="1:5" ht="15.75" x14ac:dyDescent="0.25">
      <c r="A4" s="1109" t="s">
        <v>95</v>
      </c>
      <c r="B4" s="1109"/>
      <c r="C4" s="1109"/>
      <c r="D4" s="1109"/>
      <c r="E4" s="1109"/>
    </row>
    <row r="5" spans="1:5" ht="31.5" x14ac:dyDescent="0.25">
      <c r="A5" s="1116"/>
      <c r="B5" s="1040" t="s">
        <v>237</v>
      </c>
      <c r="C5" s="218" t="s">
        <v>238</v>
      </c>
      <c r="D5" s="1041" t="s">
        <v>157</v>
      </c>
      <c r="E5" s="1118" t="s">
        <v>99</v>
      </c>
    </row>
    <row r="6" spans="1:5" ht="15.75" x14ac:dyDescent="0.25">
      <c r="A6" s="1117"/>
      <c r="B6" s="1042" t="s">
        <v>239</v>
      </c>
      <c r="C6" s="1042" t="s">
        <v>240</v>
      </c>
      <c r="D6" s="1042" t="s">
        <v>241</v>
      </c>
      <c r="E6" s="1119"/>
    </row>
    <row r="7" spans="1:5" ht="31.5" x14ac:dyDescent="0.25">
      <c r="A7" s="1043" t="s">
        <v>977</v>
      </c>
      <c r="B7" s="1044">
        <v>1918905</v>
      </c>
      <c r="C7" s="1044">
        <v>1736903</v>
      </c>
      <c r="D7" s="1045">
        <v>3655808</v>
      </c>
      <c r="E7" s="1046">
        <v>3767278</v>
      </c>
    </row>
    <row r="8" spans="1:5" ht="15.75" x14ac:dyDescent="0.25">
      <c r="A8" s="1047" t="s">
        <v>105</v>
      </c>
      <c r="B8" s="1048">
        <f>+SUM(B7:B7)</f>
        <v>1918905</v>
      </c>
      <c r="C8" s="1048">
        <f>+SUM(C7:C7)</f>
        <v>1736903</v>
      </c>
      <c r="D8" s="1049">
        <f>+B8+C8</f>
        <v>3655808</v>
      </c>
      <c r="E8" s="1048">
        <f>+SUM(E7:E7)</f>
        <v>3767278</v>
      </c>
    </row>
    <row r="9" spans="1:5" x14ac:dyDescent="0.25"/>
    <row r="10" spans="1:5" x14ac:dyDescent="0.25"/>
    <row r="11" spans="1:5" x14ac:dyDescent="0.25"/>
    <row r="12" spans="1:5" x14ac:dyDescent="0.25"/>
    <row r="13" spans="1:5" x14ac:dyDescent="0.25"/>
    <row r="14" spans="1:5" x14ac:dyDescent="0.25"/>
    <row r="15" spans="1:5" x14ac:dyDescent="0.25"/>
    <row r="16" spans="1:5" x14ac:dyDescent="0.25"/>
    <row r="17" x14ac:dyDescent="0.25"/>
    <row r="20" x14ac:dyDescent="0.25"/>
  </sheetData>
  <mergeCells count="4">
    <mergeCell ref="A3:E3"/>
    <mergeCell ref="A4:E4"/>
    <mergeCell ref="A5:A6"/>
    <mergeCell ref="E5:E6"/>
  </mergeCells>
  <pageMargins left="0.7" right="0.7" top="0.75" bottom="0.75" header="0.3" footer="0.3"/>
  <pageSetup paperSize="9" orientation="portrait" horizontalDpi="90" verticalDpi="90" r:id="rId1"/>
  <customProperties>
    <customPr name="_pios_id" r:id="rId2"/>
  </customPropertie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20074-614B-4AD1-B8E7-7ABF2A3759BB}">
  <sheetPr>
    <tabColor theme="4" tint="-0.249977111117893"/>
  </sheetPr>
  <dimension ref="A1:E31"/>
  <sheetViews>
    <sheetView showGridLines="0" zoomScaleNormal="100" workbookViewId="0"/>
  </sheetViews>
  <sheetFormatPr baseColWidth="10" defaultColWidth="0" defaultRowHeight="12.75" zeroHeight="1" x14ac:dyDescent="0.2"/>
  <cols>
    <col min="1" max="1" width="47.7109375" style="20" customWidth="1"/>
    <col min="2" max="2" width="17.28515625" style="20" customWidth="1"/>
    <col min="3" max="3" width="17.28515625" style="20" hidden="1" customWidth="1"/>
    <col min="4" max="5" width="17.28515625" style="20" customWidth="1"/>
    <col min="6" max="16384" width="11.42578125" style="20" hidden="1"/>
  </cols>
  <sheetData>
    <row r="1" spans="1:5" ht="18.75" x14ac:dyDescent="0.3">
      <c r="A1" s="19" t="s">
        <v>678</v>
      </c>
    </row>
    <row r="2" spans="1:5" ht="15.75" x14ac:dyDescent="0.25">
      <c r="A2" s="1069" t="s">
        <v>679</v>
      </c>
      <c r="B2" s="1069"/>
      <c r="C2" s="1069"/>
      <c r="D2" s="1069"/>
      <c r="E2" s="1069"/>
    </row>
    <row r="3" spans="1:5" ht="15.75" x14ac:dyDescent="0.25">
      <c r="A3" s="1070" t="s">
        <v>95</v>
      </c>
      <c r="B3" s="1070"/>
      <c r="C3" s="1070"/>
      <c r="D3" s="1070"/>
      <c r="E3" s="1070"/>
    </row>
    <row r="4" spans="1:5" s="26" customFormat="1" ht="30.75" customHeight="1" x14ac:dyDescent="0.2">
      <c r="A4" s="171"/>
      <c r="B4" s="149" t="s">
        <v>680</v>
      </c>
      <c r="C4" s="149" t="s">
        <v>681</v>
      </c>
      <c r="D4" s="149" t="s">
        <v>157</v>
      </c>
      <c r="E4" s="149" t="s">
        <v>99</v>
      </c>
    </row>
    <row r="5" spans="1:5" s="26" customFormat="1" ht="15.75" x14ac:dyDescent="0.25">
      <c r="A5" s="149"/>
      <c r="B5" s="146" t="s">
        <v>239</v>
      </c>
      <c r="C5" s="146" t="s">
        <v>240</v>
      </c>
      <c r="D5" s="146" t="s">
        <v>308</v>
      </c>
      <c r="E5" s="149"/>
    </row>
    <row r="6" spans="1:5" s="262" customFormat="1" ht="15.75" x14ac:dyDescent="0.25">
      <c r="A6" s="657" t="s">
        <v>682</v>
      </c>
      <c r="B6" s="678">
        <f>+B7+B8</f>
        <v>5071704807</v>
      </c>
      <c r="C6" s="679">
        <f>+C7+C8</f>
        <v>0</v>
      </c>
      <c r="D6" s="679">
        <f>+D7+D8</f>
        <v>5071704807</v>
      </c>
      <c r="E6" s="679">
        <f>+E7+E8</f>
        <v>5752565424</v>
      </c>
    </row>
    <row r="7" spans="1:5" ht="15.75" x14ac:dyDescent="0.2">
      <c r="A7" s="659" t="s">
        <v>683</v>
      </c>
      <c r="B7" s="680">
        <v>5025007335</v>
      </c>
      <c r="C7" s="681">
        <v>0</v>
      </c>
      <c r="D7" s="682">
        <f>B7+C7</f>
        <v>5025007335</v>
      </c>
      <c r="E7" s="682">
        <v>5724455960</v>
      </c>
    </row>
    <row r="8" spans="1:5" ht="15.75" x14ac:dyDescent="0.2">
      <c r="A8" s="659" t="s">
        <v>684</v>
      </c>
      <c r="B8" s="680">
        <v>46697472</v>
      </c>
      <c r="C8" s="681">
        <v>0</v>
      </c>
      <c r="D8" s="682">
        <f>B8+C8</f>
        <v>46697472</v>
      </c>
      <c r="E8" s="682">
        <v>28109464</v>
      </c>
    </row>
    <row r="9" spans="1:5" s="685" customFormat="1" ht="15.75" x14ac:dyDescent="0.25">
      <c r="A9" s="657" t="s">
        <v>685</v>
      </c>
      <c r="B9" s="683">
        <f>+B10+B19+B28</f>
        <v>703036396</v>
      </c>
      <c r="C9" s="681">
        <f>+C10+C19</f>
        <v>0</v>
      </c>
      <c r="D9" s="684">
        <f>+D10+D19+D28</f>
        <v>703036396</v>
      </c>
      <c r="E9" s="684">
        <f>+E10+E19+E28</f>
        <v>464521111</v>
      </c>
    </row>
    <row r="10" spans="1:5" s="176" customFormat="1" ht="15.75" x14ac:dyDescent="0.2">
      <c r="A10" s="686" t="s">
        <v>683</v>
      </c>
      <c r="B10" s="687">
        <f>SUM(B11:B18)</f>
        <v>600361993</v>
      </c>
      <c r="C10" s="687">
        <f>SUM(C11:C18)</f>
        <v>0</v>
      </c>
      <c r="D10" s="687">
        <f>SUM(D11:D18)</f>
        <v>600361993</v>
      </c>
      <c r="E10" s="684">
        <f>SUM(E11:E18)</f>
        <v>392598726</v>
      </c>
    </row>
    <row r="11" spans="1:5" ht="15.75" x14ac:dyDescent="0.2">
      <c r="A11" s="663" t="s">
        <v>686</v>
      </c>
      <c r="B11" s="680">
        <v>0</v>
      </c>
      <c r="C11" s="681">
        <v>0</v>
      </c>
      <c r="D11" s="682">
        <f t="shared" ref="D11:D27" si="0">B11+C11</f>
        <v>0</v>
      </c>
      <c r="E11" s="682">
        <v>214810308</v>
      </c>
    </row>
    <row r="12" spans="1:5" ht="15.75" x14ac:dyDescent="0.2">
      <c r="A12" s="663" t="s">
        <v>687</v>
      </c>
      <c r="B12" s="680">
        <v>58955714</v>
      </c>
      <c r="C12" s="681">
        <v>0</v>
      </c>
      <c r="D12" s="682">
        <f t="shared" si="0"/>
        <v>58955714</v>
      </c>
      <c r="E12" s="682">
        <v>26615395</v>
      </c>
    </row>
    <row r="13" spans="1:5" ht="15.75" hidden="1" x14ac:dyDescent="0.2">
      <c r="A13" s="663" t="s">
        <v>688</v>
      </c>
      <c r="B13" s="680">
        <v>0</v>
      </c>
      <c r="C13" s="681">
        <v>0</v>
      </c>
      <c r="D13" s="682">
        <f t="shared" si="0"/>
        <v>0</v>
      </c>
      <c r="E13" s="682">
        <v>0</v>
      </c>
    </row>
    <row r="14" spans="1:5" ht="15.75" hidden="1" x14ac:dyDescent="0.2">
      <c r="A14" s="663" t="s">
        <v>689</v>
      </c>
      <c r="B14" s="680">
        <v>0</v>
      </c>
      <c r="C14" s="681">
        <v>0</v>
      </c>
      <c r="D14" s="682">
        <f t="shared" si="0"/>
        <v>0</v>
      </c>
      <c r="E14" s="682">
        <v>0</v>
      </c>
    </row>
    <row r="15" spans="1:5" ht="15.75" x14ac:dyDescent="0.2">
      <c r="A15" s="663" t="s">
        <v>688</v>
      </c>
      <c r="B15" s="680">
        <v>74410100</v>
      </c>
      <c r="C15" s="681">
        <v>0</v>
      </c>
      <c r="D15" s="682">
        <f t="shared" si="0"/>
        <v>74410100</v>
      </c>
      <c r="E15" s="682">
        <v>0</v>
      </c>
    </row>
    <row r="16" spans="1:5" ht="15.75" x14ac:dyDescent="0.2">
      <c r="A16" s="663" t="s">
        <v>690</v>
      </c>
      <c r="B16" s="680">
        <v>0</v>
      </c>
      <c r="C16" s="681">
        <v>0</v>
      </c>
      <c r="D16" s="682">
        <f t="shared" si="0"/>
        <v>0</v>
      </c>
      <c r="E16" s="682">
        <v>151173023</v>
      </c>
    </row>
    <row r="17" spans="1:5" ht="15.75" x14ac:dyDescent="0.2">
      <c r="A17" s="663" t="s">
        <v>691</v>
      </c>
      <c r="B17" s="680">
        <v>466768126</v>
      </c>
      <c r="C17" s="681">
        <v>0</v>
      </c>
      <c r="D17" s="682">
        <f t="shared" si="0"/>
        <v>466768126</v>
      </c>
      <c r="E17" s="682">
        <v>0</v>
      </c>
    </row>
    <row r="18" spans="1:5" ht="15.75" x14ac:dyDescent="0.2">
      <c r="A18" s="663" t="s">
        <v>692</v>
      </c>
      <c r="B18" s="680">
        <v>228053</v>
      </c>
      <c r="C18" s="681">
        <v>0</v>
      </c>
      <c r="D18" s="682">
        <f t="shared" si="0"/>
        <v>228053</v>
      </c>
      <c r="E18" s="682">
        <v>0</v>
      </c>
    </row>
    <row r="19" spans="1:5" ht="15.75" x14ac:dyDescent="0.2">
      <c r="A19" s="686" t="s">
        <v>693</v>
      </c>
      <c r="B19" s="687">
        <f>SUM(B20:B27)</f>
        <v>74411751</v>
      </c>
      <c r="C19" s="687">
        <f>SUM(C20:C27)</f>
        <v>0</v>
      </c>
      <c r="D19" s="687">
        <f>SUM(D20:D27)</f>
        <v>74411751</v>
      </c>
      <c r="E19" s="687">
        <f>SUM(E20:E27)</f>
        <v>58468769</v>
      </c>
    </row>
    <row r="20" spans="1:5" ht="15.75" x14ac:dyDescent="0.2">
      <c r="A20" s="663" t="s">
        <v>686</v>
      </c>
      <c r="B20" s="680">
        <v>5603267</v>
      </c>
      <c r="C20" s="681">
        <v>0</v>
      </c>
      <c r="D20" s="682">
        <f t="shared" si="0"/>
        <v>5603267</v>
      </c>
      <c r="E20" s="682">
        <v>8518851</v>
      </c>
    </row>
    <row r="21" spans="1:5" ht="15.75" x14ac:dyDescent="0.2">
      <c r="A21" s="663" t="s">
        <v>694</v>
      </c>
      <c r="B21" s="680">
        <v>41437254</v>
      </c>
      <c r="C21" s="681">
        <v>0</v>
      </c>
      <c r="D21" s="682">
        <f t="shared" si="0"/>
        <v>41437254</v>
      </c>
      <c r="E21" s="682">
        <v>4073744</v>
      </c>
    </row>
    <row r="22" spans="1:5" ht="15.75" x14ac:dyDescent="0.2">
      <c r="A22" s="663" t="s">
        <v>688</v>
      </c>
      <c r="B22" s="680">
        <v>9017920</v>
      </c>
      <c r="C22" s="681">
        <v>0</v>
      </c>
      <c r="D22" s="682">
        <f t="shared" si="0"/>
        <v>9017920</v>
      </c>
      <c r="E22" s="682">
        <v>9236651</v>
      </c>
    </row>
    <row r="23" spans="1:5" ht="15.75" hidden="1" x14ac:dyDescent="0.2">
      <c r="A23" s="663" t="s">
        <v>689</v>
      </c>
      <c r="B23" s="680">
        <v>0</v>
      </c>
      <c r="C23" s="681">
        <v>0</v>
      </c>
      <c r="D23" s="682">
        <f t="shared" si="0"/>
        <v>0</v>
      </c>
      <c r="E23" s="682">
        <v>0</v>
      </c>
    </row>
    <row r="24" spans="1:5" ht="15.75" x14ac:dyDescent="0.2">
      <c r="A24" s="663" t="s">
        <v>690</v>
      </c>
      <c r="B24" s="680">
        <v>5058982</v>
      </c>
      <c r="C24" s="681">
        <v>0</v>
      </c>
      <c r="D24" s="682">
        <f t="shared" si="0"/>
        <v>5058982</v>
      </c>
      <c r="E24" s="682">
        <v>18512297</v>
      </c>
    </row>
    <row r="25" spans="1:5" ht="15.75" x14ac:dyDescent="0.2">
      <c r="A25" s="663" t="s">
        <v>691</v>
      </c>
      <c r="B25" s="680">
        <v>2166577</v>
      </c>
      <c r="C25" s="681">
        <v>0</v>
      </c>
      <c r="D25" s="682">
        <f t="shared" si="0"/>
        <v>2166577</v>
      </c>
      <c r="E25" s="682">
        <v>375584</v>
      </c>
    </row>
    <row r="26" spans="1:5" ht="15.75" x14ac:dyDescent="0.2">
      <c r="A26" s="663" t="s">
        <v>692</v>
      </c>
      <c r="B26" s="680">
        <v>6965302</v>
      </c>
      <c r="C26" s="681">
        <v>0</v>
      </c>
      <c r="D26" s="682">
        <f t="shared" si="0"/>
        <v>6965302</v>
      </c>
      <c r="E26" s="682">
        <v>12671938</v>
      </c>
    </row>
    <row r="27" spans="1:5" ht="15.75" x14ac:dyDescent="0.2">
      <c r="A27" s="663" t="s">
        <v>695</v>
      </c>
      <c r="B27" s="680">
        <v>4162449</v>
      </c>
      <c r="C27" s="681">
        <v>0</v>
      </c>
      <c r="D27" s="682">
        <f t="shared" si="0"/>
        <v>4162449</v>
      </c>
      <c r="E27" s="682">
        <v>5079704</v>
      </c>
    </row>
    <row r="28" spans="1:5" s="176" customFormat="1" ht="15.75" x14ac:dyDescent="0.2">
      <c r="A28" s="686" t="s">
        <v>696</v>
      </c>
      <c r="B28" s="687">
        <f t="shared" ref="B28:D28" si="1">+B29+B30</f>
        <v>28262652</v>
      </c>
      <c r="C28" s="687">
        <f t="shared" si="1"/>
        <v>0</v>
      </c>
      <c r="D28" s="687">
        <f t="shared" si="1"/>
        <v>28262652</v>
      </c>
      <c r="E28" s="687">
        <f>+E29+E30</f>
        <v>13453616</v>
      </c>
    </row>
    <row r="29" spans="1:5" ht="15.75" x14ac:dyDescent="0.2">
      <c r="A29" s="663" t="s">
        <v>688</v>
      </c>
      <c r="B29" s="680">
        <v>14065189</v>
      </c>
      <c r="C29" s="681">
        <v>0</v>
      </c>
      <c r="D29" s="682">
        <f>+C29+B29</f>
        <v>14065189</v>
      </c>
      <c r="E29" s="682">
        <v>13453616</v>
      </c>
    </row>
    <row r="30" spans="1:5" ht="15.75" x14ac:dyDescent="0.2">
      <c r="A30" s="663" t="s">
        <v>690</v>
      </c>
      <c r="B30" s="680">
        <v>14197463</v>
      </c>
      <c r="C30" s="681">
        <v>0</v>
      </c>
      <c r="D30" s="682">
        <f>+C30+B30</f>
        <v>14197463</v>
      </c>
      <c r="E30" s="682">
        <v>0</v>
      </c>
    </row>
    <row r="31" spans="1:5" s="262" customFormat="1" ht="15.75" x14ac:dyDescent="0.25">
      <c r="A31" s="626" t="s">
        <v>697</v>
      </c>
      <c r="B31" s="688">
        <f>+B9+B6</f>
        <v>5774741203</v>
      </c>
      <c r="C31" s="689">
        <f>+C9+C6</f>
        <v>0</v>
      </c>
      <c r="D31" s="689">
        <f>+D9+D6</f>
        <v>5774741203</v>
      </c>
      <c r="E31" s="689">
        <f>+E9+E6</f>
        <v>6217086535</v>
      </c>
    </row>
  </sheetData>
  <mergeCells count="2">
    <mergeCell ref="A2:E2"/>
    <mergeCell ref="A3:E3"/>
  </mergeCells>
  <pageMargins left="0.7" right="0.7" top="0.75" bottom="0.75" header="0.3" footer="0.3"/>
  <pageSetup orientation="portrait" r:id="rId1"/>
  <customProperties>
    <customPr name="_pios_id" r:id="rId2"/>
  </customProperties>
  <ignoredErrors>
    <ignoredError sqref="C9 D19" formula="1"/>
  </ignoredError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FEADD-8539-4992-BB8C-EC6E2CD2DA7B}">
  <sheetPr>
    <tabColor theme="4" tint="-0.249977111117893"/>
  </sheetPr>
  <dimension ref="A1:C8"/>
  <sheetViews>
    <sheetView showGridLines="0" zoomScaleNormal="100" workbookViewId="0"/>
  </sheetViews>
  <sheetFormatPr baseColWidth="10" defaultColWidth="0" defaultRowHeight="15.75" zeroHeight="1" x14ac:dyDescent="0.25"/>
  <cols>
    <col min="1" max="1" width="51.140625" style="23" customWidth="1"/>
    <col min="2" max="3" width="18.28515625" style="23" customWidth="1"/>
    <col min="4" max="16384" width="11.42578125" style="23" hidden="1"/>
  </cols>
  <sheetData>
    <row r="1" spans="1:3" ht="18.75" x14ac:dyDescent="0.3">
      <c r="A1" s="145" t="s">
        <v>636</v>
      </c>
    </row>
    <row r="2" spans="1:3" x14ac:dyDescent="0.25">
      <c r="A2" s="1069" t="s">
        <v>637</v>
      </c>
      <c r="B2" s="1069"/>
      <c r="C2" s="1069"/>
    </row>
    <row r="3" spans="1:3" x14ac:dyDescent="0.25">
      <c r="A3" s="1070" t="s">
        <v>95</v>
      </c>
      <c r="B3" s="1070"/>
      <c r="C3" s="1070"/>
    </row>
    <row r="4" spans="1:3" ht="31.5" x14ac:dyDescent="0.25">
      <c r="A4" s="251" t="s">
        <v>92</v>
      </c>
      <c r="B4" s="25" t="s">
        <v>157</v>
      </c>
      <c r="C4" s="149" t="s">
        <v>99</v>
      </c>
    </row>
    <row r="5" spans="1:3" ht="31.5" x14ac:dyDescent="0.25">
      <c r="A5" s="623" t="s">
        <v>638</v>
      </c>
      <c r="B5" s="624">
        <v>39174004</v>
      </c>
      <c r="C5" s="624">
        <v>21950343</v>
      </c>
    </row>
    <row r="6" spans="1:3" x14ac:dyDescent="0.25">
      <c r="A6" s="27" t="s">
        <v>639</v>
      </c>
      <c r="B6" s="624">
        <v>86241923</v>
      </c>
      <c r="C6" s="625">
        <v>96121788</v>
      </c>
    </row>
    <row r="7" spans="1:3" x14ac:dyDescent="0.25">
      <c r="A7" s="27" t="s">
        <v>640</v>
      </c>
      <c r="B7" s="624">
        <v>2</v>
      </c>
      <c r="C7" s="625">
        <v>4</v>
      </c>
    </row>
    <row r="8" spans="1:3" x14ac:dyDescent="0.25">
      <c r="A8" s="626" t="s">
        <v>641</v>
      </c>
      <c r="B8" s="627">
        <f>SUM(B5:B7)</f>
        <v>125415929</v>
      </c>
      <c r="C8" s="627">
        <f>SUM(C5:C7)</f>
        <v>118072135</v>
      </c>
    </row>
  </sheetData>
  <mergeCells count="2">
    <mergeCell ref="A2:C2"/>
    <mergeCell ref="A3:C3"/>
  </mergeCells>
  <pageMargins left="0.7" right="0.7" top="0.75" bottom="0.75" header="0.3" footer="0.3"/>
  <pageSetup paperSize="9" orientation="portrait" horizontalDpi="90" verticalDpi="90" r:id="rId1"/>
  <customProperties>
    <customPr name="_pios_id" r:id="rId2"/>
  </customPropertie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D0F3C-0223-4208-9DB1-5AEF2D74C4A2}">
  <sheetPr>
    <tabColor theme="4" tint="-0.249977111117893"/>
  </sheetPr>
  <dimension ref="A1:E15"/>
  <sheetViews>
    <sheetView showGridLines="0" zoomScaleNormal="100" workbookViewId="0"/>
  </sheetViews>
  <sheetFormatPr baseColWidth="10" defaultColWidth="0" defaultRowHeight="12.75" zeroHeight="1" x14ac:dyDescent="0.2"/>
  <cols>
    <col min="1" max="1" width="56.5703125" style="20" customWidth="1"/>
    <col min="2" max="2" width="18.85546875" style="653" customWidth="1"/>
    <col min="3" max="3" width="20.5703125" style="653" bestFit="1" customWidth="1"/>
    <col min="4" max="5" width="18.7109375" style="653" customWidth="1"/>
    <col min="6" max="16384" width="11.42578125" style="20" hidden="1"/>
  </cols>
  <sheetData>
    <row r="1" spans="1:5" ht="19.5" customHeight="1" x14ac:dyDescent="0.3">
      <c r="A1" s="19" t="s">
        <v>661</v>
      </c>
    </row>
    <row r="2" spans="1:5" ht="15.75" x14ac:dyDescent="0.2">
      <c r="A2" s="1076" t="s">
        <v>662</v>
      </c>
      <c r="B2" s="1076"/>
      <c r="C2" s="1076"/>
      <c r="D2" s="1076"/>
      <c r="E2" s="1076"/>
    </row>
    <row r="3" spans="1:5" ht="15.75" x14ac:dyDescent="0.2">
      <c r="A3" s="1073" t="s">
        <v>95</v>
      </c>
      <c r="B3" s="1073"/>
      <c r="C3" s="1073"/>
      <c r="D3" s="1073"/>
      <c r="E3" s="1073"/>
    </row>
    <row r="4" spans="1:5" s="26" customFormat="1" ht="47.25" x14ac:dyDescent="0.2">
      <c r="A4" s="477"/>
      <c r="B4" s="654" t="s">
        <v>663</v>
      </c>
      <c r="C4" s="654" t="s">
        <v>664</v>
      </c>
      <c r="D4" s="654" t="s">
        <v>157</v>
      </c>
      <c r="E4" s="654" t="s">
        <v>99</v>
      </c>
    </row>
    <row r="5" spans="1:5" s="26" customFormat="1" ht="15.75" x14ac:dyDescent="0.25">
      <c r="A5" s="480"/>
      <c r="B5" s="655" t="s">
        <v>239</v>
      </c>
      <c r="C5" s="655" t="s">
        <v>240</v>
      </c>
      <c r="D5" s="656" t="s">
        <v>308</v>
      </c>
      <c r="E5" s="655"/>
    </row>
    <row r="6" spans="1:5" ht="15.75" x14ac:dyDescent="0.2">
      <c r="A6" s="657" t="s">
        <v>273</v>
      </c>
      <c r="B6" s="658">
        <f>+B7</f>
        <v>0</v>
      </c>
      <c r="C6" s="658">
        <f>+C7</f>
        <v>15601302200</v>
      </c>
      <c r="D6" s="658">
        <f t="shared" ref="D6:D15" si="0">+B6+C6</f>
        <v>15601302200</v>
      </c>
      <c r="E6" s="658">
        <f>+E7</f>
        <v>13911003936</v>
      </c>
    </row>
    <row r="7" spans="1:5" ht="15.75" x14ac:dyDescent="0.2">
      <c r="A7" s="659" t="s">
        <v>665</v>
      </c>
      <c r="B7" s="660">
        <f>+B8+B9</f>
        <v>0</v>
      </c>
      <c r="C7" s="660">
        <v>15601302200</v>
      </c>
      <c r="D7" s="660">
        <f t="shared" si="0"/>
        <v>15601302200</v>
      </c>
      <c r="E7" s="660">
        <v>13911003936</v>
      </c>
    </row>
    <row r="8" spans="1:5" ht="15.75" x14ac:dyDescent="0.2">
      <c r="A8" s="661" t="s">
        <v>666</v>
      </c>
      <c r="B8" s="662">
        <v>0</v>
      </c>
      <c r="C8" s="662">
        <v>15513119200</v>
      </c>
      <c r="D8" s="662">
        <f t="shared" si="0"/>
        <v>15513119200</v>
      </c>
      <c r="E8" s="662">
        <v>13834562936</v>
      </c>
    </row>
    <row r="9" spans="1:5" ht="15.75" x14ac:dyDescent="0.2">
      <c r="A9" s="663" t="s">
        <v>667</v>
      </c>
      <c r="B9" s="660">
        <v>0</v>
      </c>
      <c r="C9" s="660">
        <v>88183000</v>
      </c>
      <c r="D9" s="660">
        <f t="shared" si="0"/>
        <v>88183000</v>
      </c>
      <c r="E9" s="660">
        <v>76441000</v>
      </c>
    </row>
    <row r="10" spans="1:5" ht="15.75" x14ac:dyDescent="0.2">
      <c r="A10" s="657" t="s">
        <v>274</v>
      </c>
      <c r="B10" s="664">
        <f>SUM(B11:B14)</f>
        <v>6311495</v>
      </c>
      <c r="C10" s="664">
        <f>SUM(C11:C14)</f>
        <v>7913450122</v>
      </c>
      <c r="D10" s="664">
        <f t="shared" si="0"/>
        <v>7919761617</v>
      </c>
      <c r="E10" s="664">
        <f>SUM(E11:E14)</f>
        <v>9745949235</v>
      </c>
    </row>
    <row r="11" spans="1:5" ht="15.75" x14ac:dyDescent="0.2">
      <c r="A11" s="665" t="s">
        <v>668</v>
      </c>
      <c r="B11" s="662">
        <v>0</v>
      </c>
      <c r="C11" s="662">
        <v>7911085827</v>
      </c>
      <c r="D11" s="662">
        <f t="shared" si="0"/>
        <v>7911085827</v>
      </c>
      <c r="E11" s="662">
        <v>9715284163</v>
      </c>
    </row>
    <row r="12" spans="1:5" ht="15.75" x14ac:dyDescent="0.2">
      <c r="A12" s="659" t="s">
        <v>669</v>
      </c>
      <c r="B12" s="660">
        <v>5203973</v>
      </c>
      <c r="C12" s="660">
        <v>0</v>
      </c>
      <c r="D12" s="660">
        <f t="shared" si="0"/>
        <v>5203973</v>
      </c>
      <c r="E12" s="660">
        <v>28300090</v>
      </c>
    </row>
    <row r="13" spans="1:5" ht="15.75" x14ac:dyDescent="0.2">
      <c r="A13" s="659" t="s">
        <v>670</v>
      </c>
      <c r="B13" s="660">
        <v>1107522</v>
      </c>
      <c r="C13" s="660">
        <v>0</v>
      </c>
      <c r="D13" s="660">
        <f t="shared" si="0"/>
        <v>1107522</v>
      </c>
      <c r="E13" s="660">
        <v>687</v>
      </c>
    </row>
    <row r="14" spans="1:5" ht="15.75" x14ac:dyDescent="0.2">
      <c r="A14" s="659" t="s">
        <v>671</v>
      </c>
      <c r="B14" s="660">
        <v>0</v>
      </c>
      <c r="C14" s="660">
        <v>2364295</v>
      </c>
      <c r="D14" s="660">
        <f t="shared" si="0"/>
        <v>2364295</v>
      </c>
      <c r="E14" s="660">
        <v>2364295</v>
      </c>
    </row>
    <row r="15" spans="1:5" ht="15.75" x14ac:dyDescent="0.2">
      <c r="A15" s="666" t="s">
        <v>388</v>
      </c>
      <c r="B15" s="667">
        <f>+B10+B6</f>
        <v>6311495</v>
      </c>
      <c r="C15" s="667">
        <f>+C10+C6</f>
        <v>23514752322</v>
      </c>
      <c r="D15" s="667">
        <f t="shared" si="0"/>
        <v>23521063817</v>
      </c>
      <c r="E15" s="667">
        <f>+E10+E6</f>
        <v>23656953171</v>
      </c>
    </row>
  </sheetData>
  <mergeCells count="2">
    <mergeCell ref="A2:E2"/>
    <mergeCell ref="A3:E3"/>
  </mergeCells>
  <pageMargins left="0.39370078740157483" right="0.19685039370078741" top="0.98425196850393704" bottom="0.98425196850393704" header="0" footer="0"/>
  <pageSetup scale="90" orientation="portrait" r:id="rId1"/>
  <headerFooter alignWithMargins="0"/>
  <customProperties>
    <customPr name="_pios_id" r:id="rId2"/>
  </customProperties>
  <ignoredErrors>
    <ignoredError sqref="D6:E15" formula="1"/>
  </ignoredError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1FF76-D7A4-4F9D-9B7F-556985710410}">
  <sheetPr>
    <tabColor theme="4" tint="-0.249977111117893"/>
  </sheetPr>
  <dimension ref="A1:C7"/>
  <sheetViews>
    <sheetView showGridLines="0" zoomScaleNormal="100" workbookViewId="0"/>
  </sheetViews>
  <sheetFormatPr baseColWidth="10" defaultColWidth="0" defaultRowHeight="15" zeroHeight="1" x14ac:dyDescent="0.25"/>
  <cols>
    <col min="1" max="1" width="37" bestFit="1" customWidth="1"/>
    <col min="2" max="2" width="17.7109375" bestFit="1" customWidth="1"/>
    <col min="3" max="3" width="18.85546875" bestFit="1" customWidth="1"/>
    <col min="4" max="16384" width="11.42578125" hidden="1"/>
  </cols>
  <sheetData>
    <row r="1" spans="1:3" ht="18.75" x14ac:dyDescent="0.25">
      <c r="A1" s="127" t="s">
        <v>423</v>
      </c>
      <c r="B1" s="128"/>
      <c r="C1" s="128"/>
    </row>
    <row r="2" spans="1:3" ht="15.75" x14ac:dyDescent="0.25">
      <c r="A2" s="1100" t="s">
        <v>52</v>
      </c>
      <c r="B2" s="1100"/>
      <c r="C2" s="1100"/>
    </row>
    <row r="3" spans="1:3" ht="15.75" x14ac:dyDescent="0.25">
      <c r="A3" s="1101" t="s">
        <v>95</v>
      </c>
      <c r="B3" s="1101"/>
      <c r="C3" s="1101"/>
    </row>
    <row r="4" spans="1:3" ht="31.5" x14ac:dyDescent="0.25">
      <c r="A4" s="130" t="s">
        <v>92</v>
      </c>
      <c r="B4" s="131" t="s">
        <v>157</v>
      </c>
      <c r="C4" s="132" t="s">
        <v>99</v>
      </c>
    </row>
    <row r="5" spans="1:3" ht="15.75" x14ac:dyDescent="0.25">
      <c r="A5" s="235" t="s">
        <v>424</v>
      </c>
      <c r="B5" s="363">
        <v>163503743218</v>
      </c>
      <c r="C5" s="363">
        <v>166248003883</v>
      </c>
    </row>
    <row r="6" spans="1:3" ht="15.75" x14ac:dyDescent="0.25">
      <c r="A6" s="235" t="s">
        <v>425</v>
      </c>
      <c r="B6" s="363">
        <v>-11548838481</v>
      </c>
      <c r="C6" s="363">
        <v>-35541767538</v>
      </c>
    </row>
    <row r="7" spans="1:3" ht="15.75" x14ac:dyDescent="0.25">
      <c r="A7" s="364" t="s">
        <v>52</v>
      </c>
      <c r="B7" s="365">
        <f>+B5+B6</f>
        <v>151954904737</v>
      </c>
      <c r="C7" s="366">
        <f>+C5+C6</f>
        <v>130706236345</v>
      </c>
    </row>
  </sheetData>
  <mergeCells count="2">
    <mergeCell ref="A2:C2"/>
    <mergeCell ref="A3:C3"/>
  </mergeCells>
  <pageMargins left="0.7" right="0.7" top="0.75" bottom="0.75" header="0.3" footer="0.3"/>
  <customProperties>
    <customPr name="_pios_id" r:id="rId1"/>
  </customPropertie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7E270-88BF-455C-93F6-025B193E81A5}">
  <sheetPr>
    <tabColor theme="4" tint="-0.249977111117893"/>
  </sheetPr>
  <dimension ref="A1:C11"/>
  <sheetViews>
    <sheetView showGridLines="0" zoomScaleNormal="100" workbookViewId="0"/>
  </sheetViews>
  <sheetFormatPr baseColWidth="10" defaultColWidth="0" defaultRowHeight="12.75" zeroHeight="1" x14ac:dyDescent="0.2"/>
  <cols>
    <col min="1" max="1" width="45.85546875" style="20" customWidth="1"/>
    <col min="2" max="2" width="17.85546875" style="676" customWidth="1"/>
    <col min="3" max="3" width="17.85546875" style="677" customWidth="1"/>
    <col min="4" max="16384" width="11.42578125" style="20" hidden="1"/>
  </cols>
  <sheetData>
    <row r="1" spans="1:3" ht="18.75" x14ac:dyDescent="0.3">
      <c r="A1" s="19" t="s">
        <v>672</v>
      </c>
      <c r="B1" s="668"/>
      <c r="C1" s="669"/>
    </row>
    <row r="2" spans="1:3" s="21" customFormat="1" ht="15.75" x14ac:dyDescent="0.25">
      <c r="A2" s="1069" t="s">
        <v>673</v>
      </c>
      <c r="B2" s="1069"/>
      <c r="C2" s="1069"/>
    </row>
    <row r="3" spans="1:3" s="21" customFormat="1" ht="15.75" x14ac:dyDescent="0.25">
      <c r="A3" s="1070" t="s">
        <v>95</v>
      </c>
      <c r="B3" s="1070"/>
      <c r="C3" s="1070"/>
    </row>
    <row r="4" spans="1:3" s="22" customFormat="1" ht="31.5" x14ac:dyDescent="0.2">
      <c r="A4" s="251" t="s">
        <v>92</v>
      </c>
      <c r="B4" s="670" t="s">
        <v>157</v>
      </c>
      <c r="C4" s="670" t="s">
        <v>99</v>
      </c>
    </row>
    <row r="5" spans="1:3" s="176" customFormat="1" ht="15.75" x14ac:dyDescent="0.25">
      <c r="A5" s="413" t="s">
        <v>50</v>
      </c>
      <c r="B5" s="671">
        <f>+B6</f>
        <v>1722476507</v>
      </c>
      <c r="C5" s="671">
        <f>+C6</f>
        <v>2095851867</v>
      </c>
    </row>
    <row r="6" spans="1:3" ht="15.75" x14ac:dyDescent="0.2">
      <c r="A6" s="672" t="s">
        <v>674</v>
      </c>
      <c r="B6" s="673">
        <v>1722476507</v>
      </c>
      <c r="C6" s="673">
        <v>2095851867</v>
      </c>
    </row>
    <row r="7" spans="1:3" ht="15.75" x14ac:dyDescent="0.2">
      <c r="A7" s="294" t="s">
        <v>49</v>
      </c>
      <c r="B7" s="674">
        <f>+B8+B9+B10</f>
        <v>17312808505</v>
      </c>
      <c r="C7" s="674">
        <f>+SUM(C8:C10)</f>
        <v>20734585948</v>
      </c>
    </row>
    <row r="8" spans="1:3" ht="15.75" x14ac:dyDescent="0.2">
      <c r="A8" s="672" t="s">
        <v>675</v>
      </c>
      <c r="B8" s="673">
        <v>149957519</v>
      </c>
      <c r="C8" s="673">
        <v>106403882</v>
      </c>
    </row>
    <row r="9" spans="1:3" s="176" customFormat="1" ht="15.75" x14ac:dyDescent="0.2">
      <c r="A9" s="672" t="s">
        <v>676</v>
      </c>
      <c r="B9" s="673">
        <v>16288450442</v>
      </c>
      <c r="C9" s="673">
        <v>20233032128</v>
      </c>
    </row>
    <row r="10" spans="1:3" ht="15.75" x14ac:dyDescent="0.2">
      <c r="A10" s="672" t="s">
        <v>677</v>
      </c>
      <c r="B10" s="673">
        <v>874400544</v>
      </c>
      <c r="C10" s="673">
        <v>395149938</v>
      </c>
    </row>
    <row r="11" spans="1:3" ht="15.75" x14ac:dyDescent="0.25">
      <c r="A11" s="195" t="s">
        <v>96</v>
      </c>
      <c r="B11" s="675">
        <f>+B5+B7</f>
        <v>19035285012</v>
      </c>
      <c r="C11" s="675">
        <f>+C5+C7</f>
        <v>22830437815</v>
      </c>
    </row>
  </sheetData>
  <mergeCells count="2">
    <mergeCell ref="A2:C2"/>
    <mergeCell ref="A3:C3"/>
  </mergeCells>
  <pageMargins left="0.7" right="0.7" top="0.75" bottom="0.75" header="0.3" footer="0.3"/>
  <pageSetup orientation="portrait" r:id="rId1"/>
  <customProperties>
    <customPr name="_pios_id" r:id="rId2"/>
  </customProperties>
  <ignoredErrors>
    <ignoredError sqref="B5:C11" unlockedFormula="1"/>
  </ignoredError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4706C-3A03-4A41-8C95-C61F461C6926}">
  <sheetPr>
    <tabColor theme="4" tint="-0.249977111117893"/>
  </sheetPr>
  <dimension ref="A1:E7"/>
  <sheetViews>
    <sheetView showGridLines="0" zoomScaleNormal="100" workbookViewId="0"/>
  </sheetViews>
  <sheetFormatPr baseColWidth="10" defaultColWidth="0" defaultRowHeight="12.75" zeroHeight="1" x14ac:dyDescent="0.2"/>
  <cols>
    <col min="1" max="1" width="36.7109375" style="20" customWidth="1"/>
    <col min="2" max="2" width="19.140625" style="20" customWidth="1"/>
    <col min="3" max="3" width="17.7109375" style="20" hidden="1" customWidth="1"/>
    <col min="4" max="5" width="19.140625" style="20" customWidth="1"/>
    <col min="6" max="16384" width="13" style="20" hidden="1"/>
  </cols>
  <sheetData>
    <row r="1" spans="1:5" ht="18.75" x14ac:dyDescent="0.3">
      <c r="A1" s="86" t="s">
        <v>305</v>
      </c>
      <c r="B1" s="87"/>
      <c r="C1" s="87"/>
      <c r="D1" s="87"/>
      <c r="E1" s="87"/>
    </row>
    <row r="2" spans="1:5" ht="15.75" x14ac:dyDescent="0.25">
      <c r="A2" s="1108" t="s">
        <v>48</v>
      </c>
      <c r="B2" s="1108"/>
      <c r="C2" s="1108"/>
      <c r="D2" s="1108"/>
      <c r="E2" s="1108"/>
    </row>
    <row r="3" spans="1:5" ht="15.75" x14ac:dyDescent="0.25">
      <c r="A3" s="1109" t="s">
        <v>95</v>
      </c>
      <c r="B3" s="1109"/>
      <c r="C3" s="1109"/>
      <c r="D3" s="1109"/>
      <c r="E3" s="1109"/>
    </row>
    <row r="4" spans="1:5" s="26" customFormat="1" ht="47.25" x14ac:dyDescent="0.2">
      <c r="A4" s="217"/>
      <c r="B4" s="218" t="s">
        <v>306</v>
      </c>
      <c r="C4" s="218" t="s">
        <v>307</v>
      </c>
      <c r="D4" s="219" t="s">
        <v>157</v>
      </c>
      <c r="E4" s="219" t="s">
        <v>99</v>
      </c>
    </row>
    <row r="5" spans="1:5" s="26" customFormat="1" ht="15.75" x14ac:dyDescent="0.25">
      <c r="A5" s="220"/>
      <c r="B5" s="221" t="s">
        <v>239</v>
      </c>
      <c r="C5" s="221" t="s">
        <v>240</v>
      </c>
      <c r="D5" s="222" t="s">
        <v>308</v>
      </c>
      <c r="E5" s="219"/>
    </row>
    <row r="6" spans="1:5" ht="15.75" x14ac:dyDescent="0.2">
      <c r="A6" s="109" t="s">
        <v>47</v>
      </c>
      <c r="B6" s="223">
        <v>9371514395</v>
      </c>
      <c r="C6" s="223">
        <v>0</v>
      </c>
      <c r="D6" s="223">
        <f>+B6+C6</f>
        <v>9371514395</v>
      </c>
      <c r="E6" s="224">
        <v>8393415776</v>
      </c>
    </row>
    <row r="7" spans="1:5" ht="15.75" x14ac:dyDescent="0.2">
      <c r="A7" s="225" t="s">
        <v>96</v>
      </c>
      <c r="B7" s="226">
        <f>SUM(B6:B6)</f>
        <v>9371514395</v>
      </c>
      <c r="C7" s="226">
        <f>SUM(C6:C6)</f>
        <v>0</v>
      </c>
      <c r="D7" s="226">
        <f>SUM(D6:D6)</f>
        <v>9371514395</v>
      </c>
      <c r="E7" s="226">
        <f>SUM(E6:E6)</f>
        <v>8393415776</v>
      </c>
    </row>
  </sheetData>
  <mergeCells count="2">
    <mergeCell ref="A2:E2"/>
    <mergeCell ref="A3:E3"/>
  </mergeCells>
  <pageMargins left="0.7" right="0.7" top="0.75" bottom="0.75" header="0.3" footer="0.3"/>
  <pageSetup orientation="portrait" r:id="rId1"/>
  <customProperties>
    <customPr name="_pios_id" r:id="rId2"/>
  </customProperties>
  <ignoredErrors>
    <ignoredError sqref="A3:E7" unlockedFormula="1"/>
  </ignoredError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3669E-6A8B-43A0-9684-79CCCA1CB8EF}">
  <sheetPr>
    <tabColor theme="4" tint="-0.249977111117893"/>
  </sheetPr>
  <dimension ref="A1:E11"/>
  <sheetViews>
    <sheetView showGridLines="0" zoomScaleNormal="100" workbookViewId="0"/>
  </sheetViews>
  <sheetFormatPr baseColWidth="10" defaultColWidth="0" defaultRowHeight="12.75" zeroHeight="1" x14ac:dyDescent="0.25"/>
  <cols>
    <col min="1" max="1" width="41.85546875" style="128" customWidth="1"/>
    <col min="2" max="3" width="16" style="128" customWidth="1"/>
    <col min="4" max="5" width="18" style="128" customWidth="1"/>
    <col min="6" max="16384" width="13" style="128" hidden="1"/>
  </cols>
  <sheetData>
    <row r="1" spans="1:5" ht="18.75" x14ac:dyDescent="0.25">
      <c r="A1" s="127" t="s">
        <v>309</v>
      </c>
    </row>
    <row r="2" spans="1:5" ht="15.75" x14ac:dyDescent="0.25">
      <c r="A2" s="1104" t="s">
        <v>46</v>
      </c>
      <c r="B2" s="1104"/>
      <c r="C2" s="1104"/>
      <c r="D2" s="1104"/>
      <c r="E2" s="1104"/>
    </row>
    <row r="3" spans="1:5" ht="15.75" x14ac:dyDescent="0.25">
      <c r="A3" s="1105" t="s">
        <v>95</v>
      </c>
      <c r="B3" s="1105"/>
      <c r="C3" s="1105"/>
      <c r="D3" s="1105"/>
      <c r="E3" s="1105"/>
    </row>
    <row r="4" spans="1:5" s="228" customFormat="1" ht="12.75" customHeight="1" x14ac:dyDescent="0.25">
      <c r="A4" s="1116" t="s">
        <v>92</v>
      </c>
      <c r="B4" s="1127" t="s">
        <v>310</v>
      </c>
      <c r="C4" s="1127"/>
      <c r="D4" s="1127"/>
      <c r="E4" s="1127"/>
    </row>
    <row r="5" spans="1:5" s="228" customFormat="1" ht="31.5" x14ac:dyDescent="0.25">
      <c r="A5" s="1125"/>
      <c r="B5" s="218" t="s">
        <v>311</v>
      </c>
      <c r="C5" s="218" t="s">
        <v>238</v>
      </c>
      <c r="D5" s="219" t="s">
        <v>157</v>
      </c>
      <c r="E5" s="1116" t="s">
        <v>99</v>
      </c>
    </row>
    <row r="6" spans="1:5" s="228" customFormat="1" ht="18" customHeight="1" x14ac:dyDescent="0.25">
      <c r="A6" s="1126"/>
      <c r="B6" s="222" t="s">
        <v>239</v>
      </c>
      <c r="C6" s="222" t="s">
        <v>240</v>
      </c>
      <c r="D6" s="222" t="s">
        <v>241</v>
      </c>
      <c r="E6" s="1128"/>
    </row>
    <row r="7" spans="1:5" s="232" customFormat="1" ht="15.75" x14ac:dyDescent="0.25">
      <c r="A7" s="229" t="s">
        <v>312</v>
      </c>
      <c r="B7" s="230">
        <v>0</v>
      </c>
      <c r="C7" s="230">
        <v>0</v>
      </c>
      <c r="D7" s="230">
        <f>+B7+C7</f>
        <v>0</v>
      </c>
      <c r="E7" s="231">
        <v>25086</v>
      </c>
    </row>
    <row r="8" spans="1:5" ht="15.75" x14ac:dyDescent="0.25">
      <c r="A8" s="229" t="s">
        <v>313</v>
      </c>
      <c r="B8" s="233">
        <v>117842</v>
      </c>
      <c r="C8" s="233">
        <v>36612</v>
      </c>
      <c r="D8" s="230">
        <f>+B8+C8</f>
        <v>154454</v>
      </c>
      <c r="E8" s="234">
        <v>575240</v>
      </c>
    </row>
    <row r="9" spans="1:5" ht="15.75" hidden="1" x14ac:dyDescent="0.25">
      <c r="A9" s="229" t="s">
        <v>314</v>
      </c>
      <c r="B9" s="233">
        <v>0</v>
      </c>
      <c r="C9" s="230">
        <v>0</v>
      </c>
      <c r="D9" s="230">
        <f>+B9+C9</f>
        <v>0</v>
      </c>
      <c r="E9" s="234">
        <v>0</v>
      </c>
    </row>
    <row r="10" spans="1:5" ht="15.75" customHeight="1" x14ac:dyDescent="0.25">
      <c r="A10" s="235" t="s">
        <v>315</v>
      </c>
      <c r="B10" s="230">
        <v>0</v>
      </c>
      <c r="C10" s="230">
        <v>36</v>
      </c>
      <c r="D10" s="230">
        <f>+B10+C10</f>
        <v>36</v>
      </c>
      <c r="E10" s="231">
        <v>0</v>
      </c>
    </row>
    <row r="11" spans="1:5" ht="15.75" x14ac:dyDescent="0.25">
      <c r="A11" s="236" t="s">
        <v>96</v>
      </c>
      <c r="B11" s="237">
        <f>SUM(B7:B10)</f>
        <v>117842</v>
      </c>
      <c r="C11" s="237">
        <f>SUM(C7:C10)</f>
        <v>36648</v>
      </c>
      <c r="D11" s="237">
        <f>SUM(D7:D10)</f>
        <v>154490</v>
      </c>
      <c r="E11" s="237">
        <f>SUM(E7:E10)</f>
        <v>600326</v>
      </c>
    </row>
  </sheetData>
  <mergeCells count="5">
    <mergeCell ref="A2:E2"/>
    <mergeCell ref="A3:E3"/>
    <mergeCell ref="A4:A6"/>
    <mergeCell ref="B4:E4"/>
    <mergeCell ref="E5:E6"/>
  </mergeCells>
  <pageMargins left="0.7" right="0.7" top="0.75" bottom="0.75" header="0.3" footer="0.3"/>
  <pageSetup orientation="portrait" verticalDpi="0" r:id="rId1"/>
  <customProperties>
    <customPr name="_pios_id" r:id="rId2"/>
  </customProperties>
  <ignoredErrors>
    <ignoredError sqref="B7:E11"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49316-96D4-4E6B-939B-F36931CFB749}">
  <sheetPr>
    <tabColor theme="4" tint="-0.249977111117893"/>
  </sheetPr>
  <dimension ref="A1:J35"/>
  <sheetViews>
    <sheetView showGridLines="0" zoomScaleNormal="100" workbookViewId="0"/>
  </sheetViews>
  <sheetFormatPr baseColWidth="10" defaultColWidth="0" defaultRowHeight="12.75" zeroHeight="1" x14ac:dyDescent="0.2"/>
  <cols>
    <col min="1" max="1" width="60.7109375" style="20" customWidth="1"/>
    <col min="2" max="2" width="19.42578125" style="20" customWidth="1"/>
    <col min="3" max="3" width="18" style="20" customWidth="1"/>
    <col min="4" max="4" width="17.7109375" style="20" customWidth="1"/>
    <col min="5" max="5" width="18" style="20" customWidth="1"/>
    <col min="6" max="6" width="16.85546875" style="20" hidden="1" customWidth="1"/>
    <col min="7" max="7" width="21.28515625" style="20" customWidth="1"/>
    <col min="8" max="10" width="0" style="20" hidden="1" customWidth="1"/>
    <col min="11" max="16384" width="10.42578125" style="20" hidden="1"/>
  </cols>
  <sheetData>
    <row r="1" spans="1:7" ht="18.75" x14ac:dyDescent="0.3">
      <c r="A1" s="19" t="s">
        <v>972</v>
      </c>
      <c r="B1" s="19"/>
      <c r="C1" s="19"/>
    </row>
    <row r="2" spans="1:7" ht="18.75" x14ac:dyDescent="0.3">
      <c r="A2" s="19" t="s">
        <v>835</v>
      </c>
      <c r="B2" s="19"/>
      <c r="C2" s="19"/>
      <c r="D2" s="210"/>
      <c r="E2" s="803"/>
      <c r="F2" s="803"/>
    </row>
    <row r="3" spans="1:7" ht="22.5" customHeight="1" x14ac:dyDescent="0.25">
      <c r="A3" s="1069" t="s">
        <v>836</v>
      </c>
      <c r="B3" s="1069"/>
      <c r="C3" s="1069"/>
      <c r="D3" s="1069"/>
      <c r="E3" s="1069"/>
      <c r="F3" s="1069"/>
      <c r="G3" s="1069"/>
    </row>
    <row r="4" spans="1:7" ht="15.75" x14ac:dyDescent="0.25">
      <c r="A4" s="1070" t="s">
        <v>95</v>
      </c>
      <c r="B4" s="1070"/>
      <c r="C4" s="1070"/>
      <c r="D4" s="1070"/>
      <c r="E4" s="1070"/>
      <c r="F4" s="1070"/>
      <c r="G4" s="1070"/>
    </row>
    <row r="5" spans="1:7" s="805" customFormat="1" ht="15.75" x14ac:dyDescent="0.25">
      <c r="A5" s="171"/>
      <c r="B5" s="852"/>
      <c r="D5" s="1071" t="s">
        <v>837</v>
      </c>
      <c r="E5" s="1071"/>
      <c r="F5" s="1071"/>
      <c r="G5" s="1071"/>
    </row>
    <row r="6" spans="1:7" s="805" customFormat="1" ht="30.75" customHeight="1" x14ac:dyDescent="0.25">
      <c r="A6" s="149"/>
      <c r="B6" s="149" t="s">
        <v>838</v>
      </c>
      <c r="C6" s="149" t="s">
        <v>839</v>
      </c>
      <c r="D6" s="149" t="s">
        <v>840</v>
      </c>
      <c r="E6" s="149" t="s">
        <v>841</v>
      </c>
      <c r="F6" s="149" t="s">
        <v>842</v>
      </c>
      <c r="G6" s="149" t="s">
        <v>158</v>
      </c>
    </row>
    <row r="7" spans="1:7" s="805" customFormat="1" ht="15.75" x14ac:dyDescent="0.25">
      <c r="A7" s="853" t="s">
        <v>843</v>
      </c>
      <c r="B7" s="854"/>
      <c r="C7" s="853"/>
      <c r="D7" s="171"/>
      <c r="E7" s="171"/>
      <c r="F7" s="171"/>
      <c r="G7" s="171"/>
    </row>
    <row r="8" spans="1:7" s="805" customFormat="1" ht="15.75" x14ac:dyDescent="0.25">
      <c r="A8" s="855" t="s">
        <v>29</v>
      </c>
      <c r="B8" s="856"/>
      <c r="C8" s="853"/>
      <c r="D8" s="171"/>
      <c r="E8" s="171"/>
      <c r="F8" s="171"/>
      <c r="G8" s="171"/>
    </row>
    <row r="9" spans="1:7" s="176" customFormat="1" ht="15.75" x14ac:dyDescent="0.2">
      <c r="A9" s="857" t="s">
        <v>844</v>
      </c>
      <c r="B9" s="856">
        <f>SUM(B10:B20)</f>
        <v>258725000851</v>
      </c>
      <c r="C9" s="856">
        <f t="shared" ref="C9:G9" si="0">SUM(C10:C20)</f>
        <v>258725000851</v>
      </c>
      <c r="D9" s="856">
        <f t="shared" si="0"/>
        <v>18015562118</v>
      </c>
      <c r="E9" s="856">
        <f t="shared" si="0"/>
        <v>240709438733</v>
      </c>
      <c r="F9" s="856">
        <f t="shared" si="0"/>
        <v>0</v>
      </c>
      <c r="G9" s="856">
        <f t="shared" si="0"/>
        <v>258725000851</v>
      </c>
    </row>
    <row r="10" spans="1:7" ht="15.75" x14ac:dyDescent="0.2">
      <c r="A10" s="781" t="s">
        <v>751</v>
      </c>
      <c r="B10" s="858">
        <v>14973036266</v>
      </c>
      <c r="C10" s="858">
        <f>+B10</f>
        <v>14973036266</v>
      </c>
      <c r="D10" s="858">
        <f>+C10</f>
        <v>14973036266</v>
      </c>
      <c r="E10" s="858">
        <v>0</v>
      </c>
      <c r="F10" s="859">
        <v>0</v>
      </c>
      <c r="G10" s="860">
        <f t="shared" ref="G10:G30" si="1">SUM(D10:F10)</f>
        <v>14973036266</v>
      </c>
    </row>
    <row r="11" spans="1:7" ht="15.75" x14ac:dyDescent="0.2">
      <c r="A11" s="781" t="s">
        <v>755</v>
      </c>
      <c r="B11" s="858">
        <v>20103823654</v>
      </c>
      <c r="C11" s="858">
        <f>+B11</f>
        <v>20103823654</v>
      </c>
      <c r="D11" s="858">
        <v>0</v>
      </c>
      <c r="E11" s="858">
        <f>+C11</f>
        <v>20103823654</v>
      </c>
      <c r="F11" s="859">
        <v>0</v>
      </c>
      <c r="G11" s="860">
        <f t="shared" si="1"/>
        <v>20103823654</v>
      </c>
    </row>
    <row r="12" spans="1:7" ht="15.75" x14ac:dyDescent="0.2">
      <c r="A12" s="781" t="s">
        <v>336</v>
      </c>
      <c r="B12" s="858">
        <v>212537720944</v>
      </c>
      <c r="C12" s="858">
        <f>+B12</f>
        <v>212537720944</v>
      </c>
      <c r="D12" s="858">
        <v>0</v>
      </c>
      <c r="E12" s="858">
        <f>+C12</f>
        <v>212537720944</v>
      </c>
      <c r="F12" s="859">
        <v>0</v>
      </c>
      <c r="G12" s="860">
        <f t="shared" si="1"/>
        <v>212537720944</v>
      </c>
    </row>
    <row r="13" spans="1:7" ht="15.75" x14ac:dyDescent="0.2">
      <c r="A13" s="781" t="s">
        <v>845</v>
      </c>
      <c r="B13" s="858">
        <v>1383640355</v>
      </c>
      <c r="C13" s="858">
        <f>+B13</f>
        <v>1383640355</v>
      </c>
      <c r="D13" s="858">
        <f>+B13</f>
        <v>1383640355</v>
      </c>
      <c r="E13" s="858">
        <v>0</v>
      </c>
      <c r="F13" s="859">
        <v>0</v>
      </c>
      <c r="G13" s="860">
        <f t="shared" si="1"/>
        <v>1383640355</v>
      </c>
    </row>
    <row r="14" spans="1:7" ht="15.75" x14ac:dyDescent="0.2">
      <c r="A14" s="781" t="s">
        <v>778</v>
      </c>
      <c r="B14" s="858">
        <v>5301520201</v>
      </c>
      <c r="C14" s="858">
        <f>+B14</f>
        <v>5301520201</v>
      </c>
      <c r="D14" s="858">
        <v>0</v>
      </c>
      <c r="E14" s="858">
        <f>+C14</f>
        <v>5301520201</v>
      </c>
      <c r="F14" s="859">
        <v>0</v>
      </c>
      <c r="G14" s="860">
        <f t="shared" si="1"/>
        <v>5301520201</v>
      </c>
    </row>
    <row r="15" spans="1:7" ht="15.75" x14ac:dyDescent="0.2">
      <c r="A15" s="781" t="s">
        <v>779</v>
      </c>
      <c r="B15" s="858">
        <v>2617939411</v>
      </c>
      <c r="C15" s="858">
        <f>+B15</f>
        <v>2617939411</v>
      </c>
      <c r="D15" s="858">
        <v>0</v>
      </c>
      <c r="E15" s="858">
        <f>+C15</f>
        <v>2617939411</v>
      </c>
      <c r="F15" s="859">
        <v>0</v>
      </c>
      <c r="G15" s="860">
        <f t="shared" si="1"/>
        <v>2617939411</v>
      </c>
    </row>
    <row r="16" spans="1:7" ht="15.75" x14ac:dyDescent="0.2">
      <c r="A16" s="781" t="s">
        <v>756</v>
      </c>
      <c r="B16" s="858">
        <v>0</v>
      </c>
      <c r="C16" s="858">
        <v>0</v>
      </c>
      <c r="D16" s="858">
        <v>0</v>
      </c>
      <c r="E16" s="858">
        <v>0</v>
      </c>
      <c r="F16" s="859">
        <v>0</v>
      </c>
      <c r="G16" s="860">
        <f t="shared" si="1"/>
        <v>0</v>
      </c>
    </row>
    <row r="17" spans="1:7" ht="15.75" x14ac:dyDescent="0.2">
      <c r="A17" s="781" t="s">
        <v>25</v>
      </c>
      <c r="B17" s="858">
        <v>469065721</v>
      </c>
      <c r="C17" s="858">
        <f>+B17</f>
        <v>469065721</v>
      </c>
      <c r="D17" s="858">
        <f>+C17</f>
        <v>469065721</v>
      </c>
      <c r="E17" s="858">
        <v>0</v>
      </c>
      <c r="F17" s="859">
        <v>0</v>
      </c>
      <c r="G17" s="860">
        <f t="shared" si="1"/>
        <v>469065721</v>
      </c>
    </row>
    <row r="18" spans="1:7" ht="15.75" x14ac:dyDescent="0.2">
      <c r="A18" s="781" t="s">
        <v>760</v>
      </c>
      <c r="B18" s="858">
        <v>148434523</v>
      </c>
      <c r="C18" s="858">
        <f>+B18</f>
        <v>148434523</v>
      </c>
      <c r="D18" s="858">
        <v>0</v>
      </c>
      <c r="E18" s="858">
        <f>+C18</f>
        <v>148434523</v>
      </c>
      <c r="F18" s="859">
        <v>0</v>
      </c>
      <c r="G18" s="860">
        <f t="shared" si="1"/>
        <v>148434523</v>
      </c>
    </row>
    <row r="19" spans="1:7" ht="15.75" x14ac:dyDescent="0.2">
      <c r="A19" s="781" t="s">
        <v>846</v>
      </c>
      <c r="B19" s="858">
        <v>1183483827</v>
      </c>
      <c r="C19" s="858">
        <f>+B19</f>
        <v>1183483827</v>
      </c>
      <c r="D19" s="858">
        <f>+C19</f>
        <v>1183483827</v>
      </c>
      <c r="E19" s="858">
        <v>0</v>
      </c>
      <c r="F19" s="859">
        <v>0</v>
      </c>
      <c r="G19" s="860">
        <f t="shared" si="1"/>
        <v>1183483827</v>
      </c>
    </row>
    <row r="20" spans="1:7" ht="15.75" x14ac:dyDescent="0.2">
      <c r="A20" s="781" t="s">
        <v>766</v>
      </c>
      <c r="B20" s="858">
        <v>6335949</v>
      </c>
      <c r="C20" s="858">
        <f>+B20</f>
        <v>6335949</v>
      </c>
      <c r="D20" s="858">
        <f>+C20</f>
        <v>6335949</v>
      </c>
      <c r="E20" s="858">
        <v>0</v>
      </c>
      <c r="F20" s="859">
        <v>0</v>
      </c>
      <c r="G20" s="860">
        <f t="shared" si="1"/>
        <v>6335949</v>
      </c>
    </row>
    <row r="21" spans="1:7" s="176" customFormat="1" ht="15.75" x14ac:dyDescent="0.2">
      <c r="A21" s="857" t="s">
        <v>852</v>
      </c>
      <c r="B21" s="859">
        <v>1730275216</v>
      </c>
      <c r="C21" s="859">
        <f>+B21</f>
        <v>1730275216</v>
      </c>
      <c r="D21" s="858">
        <v>0</v>
      </c>
      <c r="E21" s="859">
        <f>+B21</f>
        <v>1730275216</v>
      </c>
      <c r="F21" s="859">
        <v>0</v>
      </c>
      <c r="G21" s="861">
        <f t="shared" si="1"/>
        <v>1730275216</v>
      </c>
    </row>
    <row r="22" spans="1:7" s="176" customFormat="1" ht="15.75" x14ac:dyDescent="0.2">
      <c r="A22" s="857" t="s">
        <v>13</v>
      </c>
      <c r="B22" s="859">
        <f>+B23</f>
        <v>28062638813</v>
      </c>
      <c r="C22" s="859">
        <f>+C23</f>
        <v>28062638813</v>
      </c>
      <c r="D22" s="859">
        <f t="shared" ref="D22:G22" si="2">+D23</f>
        <v>0</v>
      </c>
      <c r="E22" s="859">
        <f t="shared" si="2"/>
        <v>28062638813</v>
      </c>
      <c r="F22" s="859">
        <f t="shared" si="2"/>
        <v>0</v>
      </c>
      <c r="G22" s="859">
        <f t="shared" si="2"/>
        <v>28062638813</v>
      </c>
    </row>
    <row r="23" spans="1:7" ht="15.75" x14ac:dyDescent="0.2">
      <c r="A23" s="781" t="s">
        <v>11</v>
      </c>
      <c r="B23" s="858">
        <v>28062638813</v>
      </c>
      <c r="C23" s="858">
        <f>+B23</f>
        <v>28062638813</v>
      </c>
      <c r="D23" s="858">
        <v>0</v>
      </c>
      <c r="E23" s="858">
        <f>+C23</f>
        <v>28062638813</v>
      </c>
      <c r="F23" s="859">
        <v>0</v>
      </c>
      <c r="G23" s="858">
        <f t="shared" si="1"/>
        <v>28062638813</v>
      </c>
    </row>
    <row r="24" spans="1:7" ht="15.75" x14ac:dyDescent="0.2">
      <c r="A24" s="855" t="s">
        <v>847</v>
      </c>
      <c r="B24" s="858">
        <v>0</v>
      </c>
      <c r="C24" s="858">
        <f>+B24</f>
        <v>0</v>
      </c>
      <c r="D24" s="858">
        <v>0</v>
      </c>
      <c r="E24" s="858">
        <v>0</v>
      </c>
      <c r="F24" s="859"/>
      <c r="G24" s="858">
        <f t="shared" si="1"/>
        <v>0</v>
      </c>
    </row>
    <row r="25" spans="1:7" s="176" customFormat="1" ht="15.75" x14ac:dyDescent="0.2">
      <c r="A25" s="857" t="s">
        <v>57</v>
      </c>
      <c r="B25" s="862">
        <f>SUM(B26:B28)</f>
        <v>5900157132</v>
      </c>
      <c r="C25" s="862">
        <f t="shared" ref="C25:G25" si="3">SUM(C26:C28)</f>
        <v>5900157132</v>
      </c>
      <c r="D25" s="862">
        <f t="shared" si="3"/>
        <v>5900157132</v>
      </c>
      <c r="E25" s="862">
        <f t="shared" si="3"/>
        <v>0</v>
      </c>
      <c r="F25" s="862">
        <f t="shared" si="3"/>
        <v>0</v>
      </c>
      <c r="G25" s="862">
        <f t="shared" si="3"/>
        <v>5900157132</v>
      </c>
    </row>
    <row r="26" spans="1:7" ht="15.75" x14ac:dyDescent="0.2">
      <c r="A26" s="781" t="s">
        <v>23</v>
      </c>
      <c r="B26" s="858">
        <v>5071704807</v>
      </c>
      <c r="C26" s="858">
        <f>+B26</f>
        <v>5071704807</v>
      </c>
      <c r="D26" s="858">
        <f>+C26</f>
        <v>5071704807</v>
      </c>
      <c r="E26" s="858">
        <v>0</v>
      </c>
      <c r="F26" s="859">
        <v>0</v>
      </c>
      <c r="G26" s="858">
        <f t="shared" si="1"/>
        <v>5071704807</v>
      </c>
    </row>
    <row r="27" spans="1:7" ht="15.75" x14ac:dyDescent="0.2">
      <c r="A27" s="781" t="s">
        <v>22</v>
      </c>
      <c r="B27" s="858">
        <v>703036396</v>
      </c>
      <c r="C27" s="858">
        <f t="shared" ref="C27:C28" si="4">+B27</f>
        <v>703036396</v>
      </c>
      <c r="D27" s="858">
        <f>+C27</f>
        <v>703036396</v>
      </c>
      <c r="E27" s="858">
        <v>0</v>
      </c>
      <c r="F27" s="859">
        <v>0</v>
      </c>
      <c r="G27" s="858">
        <f t="shared" si="1"/>
        <v>703036396</v>
      </c>
    </row>
    <row r="28" spans="1:7" ht="15.75" x14ac:dyDescent="0.2">
      <c r="A28" s="781" t="s">
        <v>55</v>
      </c>
      <c r="B28" s="858">
        <v>125415929</v>
      </c>
      <c r="C28" s="858">
        <f t="shared" si="4"/>
        <v>125415929</v>
      </c>
      <c r="D28" s="858">
        <f>+C28</f>
        <v>125415929</v>
      </c>
      <c r="E28" s="858">
        <v>0</v>
      </c>
      <c r="F28" s="859">
        <v>0</v>
      </c>
      <c r="G28" s="858">
        <f t="shared" si="1"/>
        <v>125415929</v>
      </c>
    </row>
    <row r="29" spans="1:7" s="863" customFormat="1" ht="15.75" x14ac:dyDescent="0.2">
      <c r="A29" s="857" t="s">
        <v>54</v>
      </c>
      <c r="B29" s="862">
        <f>+B30</f>
        <v>88183000</v>
      </c>
      <c r="C29" s="862">
        <f t="shared" ref="C29:G29" si="5">+C30</f>
        <v>88183000</v>
      </c>
      <c r="D29" s="862">
        <f t="shared" si="5"/>
        <v>0</v>
      </c>
      <c r="E29" s="862">
        <f t="shared" si="5"/>
        <v>88183000</v>
      </c>
      <c r="F29" s="862">
        <f t="shared" si="5"/>
        <v>0</v>
      </c>
      <c r="G29" s="862">
        <f t="shared" si="5"/>
        <v>88183000</v>
      </c>
    </row>
    <row r="30" spans="1:7" s="864" customFormat="1" ht="15.75" x14ac:dyDescent="0.2">
      <c r="A30" s="781" t="s">
        <v>19</v>
      </c>
      <c r="B30" s="858">
        <v>88183000</v>
      </c>
      <c r="C30" s="858">
        <f>+B30</f>
        <v>88183000</v>
      </c>
      <c r="D30" s="858">
        <v>0</v>
      </c>
      <c r="E30" s="858">
        <f>+C30</f>
        <v>88183000</v>
      </c>
      <c r="F30" s="859">
        <v>0</v>
      </c>
      <c r="G30" s="858">
        <f t="shared" si="1"/>
        <v>88183000</v>
      </c>
    </row>
    <row r="31" spans="1:7" s="805" customFormat="1" ht="15.75" x14ac:dyDescent="0.25">
      <c r="A31" s="853" t="s">
        <v>848</v>
      </c>
      <c r="B31" s="865"/>
      <c r="C31" s="858"/>
      <c r="D31" s="865"/>
      <c r="E31" s="865"/>
      <c r="F31" s="865"/>
      <c r="G31" s="865"/>
    </row>
    <row r="32" spans="1:7" s="805" customFormat="1" ht="15.75" x14ac:dyDescent="0.25">
      <c r="A32" s="855" t="s">
        <v>29</v>
      </c>
      <c r="B32" s="865"/>
      <c r="C32" s="858"/>
      <c r="D32" s="865"/>
      <c r="E32" s="865"/>
      <c r="F32" s="865"/>
      <c r="G32" s="865"/>
    </row>
    <row r="33" spans="1:7" s="176" customFormat="1" ht="15.75" x14ac:dyDescent="0.2">
      <c r="A33" s="857" t="s">
        <v>849</v>
      </c>
      <c r="B33" s="866">
        <v>2750652322</v>
      </c>
      <c r="C33" s="866">
        <f>+B33</f>
        <v>2750652322</v>
      </c>
      <c r="D33" s="859">
        <v>0</v>
      </c>
      <c r="E33" s="866">
        <f>+C33</f>
        <v>2750652322</v>
      </c>
      <c r="F33" s="859">
        <v>0</v>
      </c>
      <c r="G33" s="861">
        <f>SUM(D33:F33)</f>
        <v>2750652322</v>
      </c>
    </row>
    <row r="34" spans="1:7" s="176" customFormat="1" ht="15.75" x14ac:dyDescent="0.2">
      <c r="A34" s="857" t="s">
        <v>850</v>
      </c>
      <c r="B34" s="859">
        <f>+B35</f>
        <v>377850886</v>
      </c>
      <c r="C34" s="859">
        <f t="shared" ref="C34:G34" si="6">+C35</f>
        <v>377850886</v>
      </c>
      <c r="D34" s="859">
        <f t="shared" si="6"/>
        <v>0</v>
      </c>
      <c r="E34" s="859">
        <f t="shared" si="6"/>
        <v>377850886</v>
      </c>
      <c r="F34" s="859">
        <f t="shared" si="6"/>
        <v>0</v>
      </c>
      <c r="G34" s="859">
        <f t="shared" si="6"/>
        <v>377850886</v>
      </c>
    </row>
    <row r="35" spans="1:7" ht="15.75" x14ac:dyDescent="0.2">
      <c r="A35" s="867" t="s">
        <v>660</v>
      </c>
      <c r="B35" s="868">
        <v>377850886</v>
      </c>
      <c r="C35" s="868">
        <f>+B35</f>
        <v>377850886</v>
      </c>
      <c r="D35" s="868">
        <v>0</v>
      </c>
      <c r="E35" s="868">
        <f>+C35</f>
        <v>377850886</v>
      </c>
      <c r="F35" s="868">
        <v>0</v>
      </c>
      <c r="G35" s="869">
        <f t="shared" ref="G35" si="7">SUM(D35:F35)</f>
        <v>377850886</v>
      </c>
    </row>
  </sheetData>
  <mergeCells count="3">
    <mergeCell ref="A3:G3"/>
    <mergeCell ref="A4:G4"/>
    <mergeCell ref="D5:G5"/>
  </mergeCells>
  <pageMargins left="0.7" right="0.7" top="0.75" bottom="0.75" header="0.3" footer="0.3"/>
  <pageSetup orientation="portrait" r:id="rId1"/>
  <customProperties>
    <customPr name="_pios_id" r:id="rId2"/>
  </customProperties>
  <ignoredErrors>
    <ignoredError sqref="B9:G9 B10:B15 B35" formulaRange="1"/>
    <ignoredError sqref="C10:G21 B16:B34" formulaRange="1" unlockedFormula="1"/>
    <ignoredError sqref="D22" formula="1"/>
    <ignoredError sqref="C34:G34 C22" formula="1" unlockedFormula="1"/>
    <ignoredError sqref="C23:C30 C33:G33 C35:G35 D25:G29 E22:G23" unlockedFormula="1"/>
  </ignoredError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C94FB-FF03-414A-8754-35D72B61DC60}">
  <sheetPr>
    <tabColor theme="4" tint="-0.249977111117893"/>
  </sheetPr>
  <dimension ref="A1:I21"/>
  <sheetViews>
    <sheetView showGridLines="0" zoomScaleNormal="100" workbookViewId="0"/>
  </sheetViews>
  <sheetFormatPr baseColWidth="10" defaultColWidth="0" defaultRowHeight="15.75" zeroHeight="1" x14ac:dyDescent="0.25"/>
  <cols>
    <col min="1" max="1" width="77.28515625" style="20" customWidth="1"/>
    <col min="2" max="2" width="14.85546875" style="476" bestFit="1" customWidth="1"/>
    <col min="3" max="3" width="16" style="37" customWidth="1"/>
    <col min="4" max="5" width="17.28515625" style="37" bestFit="1" customWidth="1"/>
    <col min="6" max="8" width="11.42578125" style="20" hidden="1" customWidth="1"/>
    <col min="9" max="9" width="0" style="20" hidden="1" customWidth="1"/>
    <col min="10" max="16384" width="11.42578125" style="20" hidden="1"/>
  </cols>
  <sheetData>
    <row r="1" spans="1:5" ht="18.75" x14ac:dyDescent="0.3">
      <c r="A1" s="19" t="s">
        <v>522</v>
      </c>
    </row>
    <row r="2" spans="1:5" x14ac:dyDescent="0.2">
      <c r="A2" s="1076" t="s">
        <v>45</v>
      </c>
      <c r="B2" s="1076"/>
      <c r="C2" s="1076"/>
      <c r="D2" s="1076"/>
      <c r="E2" s="1076"/>
    </row>
    <row r="3" spans="1:5" ht="18.75" customHeight="1" x14ac:dyDescent="0.2">
      <c r="A3" s="1073" t="s">
        <v>95</v>
      </c>
      <c r="B3" s="1073"/>
      <c r="C3" s="1073"/>
      <c r="D3" s="1073"/>
      <c r="E3" s="1073"/>
    </row>
    <row r="4" spans="1:5" s="133" customFormat="1" ht="51" customHeight="1" x14ac:dyDescent="0.25">
      <c r="A4" s="477"/>
      <c r="B4" s="478" t="s">
        <v>523</v>
      </c>
      <c r="C4" s="478" t="s">
        <v>524</v>
      </c>
      <c r="D4" s="479" t="s">
        <v>157</v>
      </c>
      <c r="E4" s="479" t="s">
        <v>99</v>
      </c>
    </row>
    <row r="5" spans="1:5" s="26" customFormat="1" x14ac:dyDescent="0.25">
      <c r="A5" s="480"/>
      <c r="B5" s="481" t="s">
        <v>239</v>
      </c>
      <c r="C5" s="481" t="s">
        <v>240</v>
      </c>
      <c r="D5" s="481" t="s">
        <v>241</v>
      </c>
      <c r="E5" s="479"/>
    </row>
    <row r="6" spans="1:5" x14ac:dyDescent="0.25">
      <c r="A6" s="202" t="s">
        <v>525</v>
      </c>
      <c r="B6" s="492">
        <v>5926010</v>
      </c>
      <c r="C6" s="483">
        <v>0</v>
      </c>
      <c r="D6" s="483">
        <f>+B6+C6</f>
        <v>5926010</v>
      </c>
      <c r="E6" s="483">
        <v>1899847</v>
      </c>
    </row>
    <row r="7" spans="1:5" hidden="1" x14ac:dyDescent="0.25">
      <c r="A7" s="117" t="s">
        <v>526</v>
      </c>
      <c r="B7" s="484">
        <v>0</v>
      </c>
      <c r="C7" s="484">
        <v>0</v>
      </c>
      <c r="D7" s="484">
        <f>+B7+C7</f>
        <v>0</v>
      </c>
      <c r="E7" s="484">
        <v>0</v>
      </c>
    </row>
    <row r="8" spans="1:5" x14ac:dyDescent="0.25">
      <c r="A8" s="202" t="s">
        <v>527</v>
      </c>
      <c r="B8" s="485">
        <f>+B9+B10</f>
        <v>13118225</v>
      </c>
      <c r="C8" s="485">
        <f t="shared" ref="C8:D8" si="0">SUM(C9:C10)</f>
        <v>0</v>
      </c>
      <c r="D8" s="485">
        <f t="shared" si="0"/>
        <v>13118225</v>
      </c>
      <c r="E8" s="485">
        <f>SUM(E9:E10)</f>
        <v>20998365</v>
      </c>
    </row>
    <row r="9" spans="1:5" x14ac:dyDescent="0.25">
      <c r="A9" s="155" t="s">
        <v>528</v>
      </c>
      <c r="B9" s="482">
        <v>6192836</v>
      </c>
      <c r="C9" s="486">
        <v>0</v>
      </c>
      <c r="D9" s="487">
        <f t="shared" ref="D9:D10" si="1">+B9+C9</f>
        <v>6192836</v>
      </c>
      <c r="E9" s="488">
        <v>15742102</v>
      </c>
    </row>
    <row r="10" spans="1:5" x14ac:dyDescent="0.25">
      <c r="A10" s="155" t="s">
        <v>55</v>
      </c>
      <c r="B10" s="482">
        <v>6925389</v>
      </c>
      <c r="C10" s="486">
        <v>0</v>
      </c>
      <c r="D10" s="487">
        <f t="shared" si="1"/>
        <v>6925389</v>
      </c>
      <c r="E10" s="488">
        <v>5256263</v>
      </c>
    </row>
    <row r="11" spans="1:5" x14ac:dyDescent="0.25">
      <c r="A11" s="117" t="s">
        <v>529</v>
      </c>
      <c r="B11" s="489">
        <f>SUM(B12:B20)</f>
        <v>82302362</v>
      </c>
      <c r="C11" s="489">
        <f>SUM(C12:C20)</f>
        <v>7518</v>
      </c>
      <c r="D11" s="489">
        <f>SUM(D12:D20)</f>
        <v>82309880</v>
      </c>
      <c r="E11" s="489">
        <f>SUM(E12:E20)</f>
        <v>86202799</v>
      </c>
    </row>
    <row r="12" spans="1:5" x14ac:dyDescent="0.25">
      <c r="A12" s="119" t="s">
        <v>530</v>
      </c>
      <c r="B12" s="482">
        <v>32496149</v>
      </c>
      <c r="C12" s="486">
        <v>0</v>
      </c>
      <c r="D12" s="487">
        <f t="shared" ref="D12:D20" si="2">+B12+C12</f>
        <v>32496149</v>
      </c>
      <c r="E12" s="488">
        <v>35329068</v>
      </c>
    </row>
    <row r="13" spans="1:5" x14ac:dyDescent="0.25">
      <c r="A13" s="119" t="s">
        <v>531</v>
      </c>
      <c r="B13" s="482">
        <v>15964400</v>
      </c>
      <c r="C13" s="486">
        <v>0</v>
      </c>
      <c r="D13" s="487">
        <f t="shared" si="2"/>
        <v>15964400</v>
      </c>
      <c r="E13" s="488">
        <v>15196249</v>
      </c>
    </row>
    <row r="14" spans="1:5" hidden="1" x14ac:dyDescent="0.25">
      <c r="A14" s="119" t="s">
        <v>532</v>
      </c>
      <c r="B14" s="486">
        <v>0</v>
      </c>
      <c r="C14" s="486">
        <v>0</v>
      </c>
      <c r="D14" s="487">
        <f t="shared" si="2"/>
        <v>0</v>
      </c>
      <c r="E14" s="488">
        <v>0</v>
      </c>
    </row>
    <row r="15" spans="1:5" x14ac:dyDescent="0.25">
      <c r="A15" s="119" t="s">
        <v>533</v>
      </c>
      <c r="B15" s="482">
        <v>10706131</v>
      </c>
      <c r="C15" s="486">
        <v>0</v>
      </c>
      <c r="D15" s="487">
        <f t="shared" si="2"/>
        <v>10706131</v>
      </c>
      <c r="E15" s="488">
        <v>9852867</v>
      </c>
    </row>
    <row r="16" spans="1:5" x14ac:dyDescent="0.25">
      <c r="A16" s="119" t="s">
        <v>534</v>
      </c>
      <c r="B16" s="482">
        <v>10118618</v>
      </c>
      <c r="C16" s="486">
        <v>0</v>
      </c>
      <c r="D16" s="487">
        <f t="shared" si="2"/>
        <v>10118618</v>
      </c>
      <c r="E16" s="488">
        <v>8564930</v>
      </c>
    </row>
    <row r="17" spans="1:5" x14ac:dyDescent="0.25">
      <c r="A17" s="155" t="s">
        <v>535</v>
      </c>
      <c r="B17" s="482">
        <v>4067053</v>
      </c>
      <c r="C17" s="486">
        <v>0</v>
      </c>
      <c r="D17" s="487">
        <f t="shared" si="2"/>
        <v>4067053</v>
      </c>
      <c r="E17" s="488">
        <v>3895524</v>
      </c>
    </row>
    <row r="18" spans="1:5" x14ac:dyDescent="0.25">
      <c r="A18" s="119" t="s">
        <v>536</v>
      </c>
      <c r="B18" s="482">
        <v>2490650</v>
      </c>
      <c r="C18" s="486">
        <v>0</v>
      </c>
      <c r="D18" s="487">
        <f t="shared" si="2"/>
        <v>2490650</v>
      </c>
      <c r="E18" s="488">
        <v>2260461</v>
      </c>
    </row>
    <row r="19" spans="1:5" x14ac:dyDescent="0.25">
      <c r="A19" s="155" t="s">
        <v>537</v>
      </c>
      <c r="B19" s="482">
        <v>1708795</v>
      </c>
      <c r="C19" s="486">
        <v>0</v>
      </c>
      <c r="D19" s="487">
        <f t="shared" si="2"/>
        <v>1708795</v>
      </c>
      <c r="E19" s="488">
        <v>4202729</v>
      </c>
    </row>
    <row r="20" spans="1:5" x14ac:dyDescent="0.25">
      <c r="A20" s="155" t="s">
        <v>55</v>
      </c>
      <c r="B20" s="482">
        <v>4750566</v>
      </c>
      <c r="C20" s="482">
        <v>7518</v>
      </c>
      <c r="D20" s="487">
        <f t="shared" si="2"/>
        <v>4758084</v>
      </c>
      <c r="E20" s="488">
        <v>6900971</v>
      </c>
    </row>
    <row r="21" spans="1:5" ht="14.25" customHeight="1" x14ac:dyDescent="0.25">
      <c r="A21" s="490" t="s">
        <v>96</v>
      </c>
      <c r="B21" s="491">
        <f>+B6+B7+B8+B11</f>
        <v>101346597</v>
      </c>
      <c r="C21" s="491">
        <f t="shared" ref="C21:E21" si="3">+C6+C7+C8+C11</f>
        <v>7518</v>
      </c>
      <c r="D21" s="491">
        <f t="shared" si="3"/>
        <v>101354115</v>
      </c>
      <c r="E21" s="491">
        <f t="shared" si="3"/>
        <v>109101011</v>
      </c>
    </row>
  </sheetData>
  <mergeCells count="2">
    <mergeCell ref="A2:E2"/>
    <mergeCell ref="A3:E3"/>
  </mergeCells>
  <pageMargins left="0.7" right="0.7" top="0.75" bottom="0.75" header="0.3" footer="0.3"/>
  <pageSetup orientation="portrait" horizontalDpi="1200" verticalDpi="1200" r:id="rId1"/>
  <customProperties>
    <customPr name="_pios_id" r:id="rId2"/>
  </customProperties>
  <ignoredErrors>
    <ignoredError sqref="D6:E7 D12:E21 E11 D9:E10 E8" unlockedFormula="1"/>
    <ignoredError sqref="D11 D8" formula="1" unlockedFormula="1"/>
  </ignoredError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14880-D0B6-4657-89AB-282558FAC1F7}">
  <sheetPr>
    <tabColor theme="4" tint="-0.249977111117893"/>
  </sheetPr>
  <dimension ref="A1:F14"/>
  <sheetViews>
    <sheetView showGridLines="0" zoomScaleNormal="100" workbookViewId="0"/>
  </sheetViews>
  <sheetFormatPr baseColWidth="10" defaultColWidth="0" defaultRowHeight="12.75" zeroHeight="1" x14ac:dyDescent="0.2"/>
  <cols>
    <col min="1" max="1" width="4.7109375" style="20" customWidth="1"/>
    <col min="2" max="2" width="61.42578125" style="249" customWidth="1"/>
    <col min="3" max="4" width="17.85546875" style="250" customWidth="1"/>
    <col min="5" max="5" width="11.42578125" style="20" hidden="1" customWidth="1"/>
    <col min="6" max="6" width="0" style="20" hidden="1" customWidth="1"/>
    <col min="7" max="16384" width="11.42578125" style="20" hidden="1"/>
  </cols>
  <sheetData>
    <row r="1" spans="1:4" ht="18.75" x14ac:dyDescent="0.3">
      <c r="A1" s="19" t="s">
        <v>316</v>
      </c>
    </row>
    <row r="2" spans="1:4" ht="15.75" x14ac:dyDescent="0.25">
      <c r="A2" s="263" t="s">
        <v>856</v>
      </c>
    </row>
    <row r="3" spans="1:4" ht="15.75" x14ac:dyDescent="0.2">
      <c r="A3" s="1076" t="s">
        <v>317</v>
      </c>
      <c r="B3" s="1076"/>
      <c r="C3" s="1076"/>
      <c r="D3" s="1076"/>
    </row>
    <row r="4" spans="1:4" ht="15.75" x14ac:dyDescent="0.2">
      <c r="A4" s="1073" t="s">
        <v>95</v>
      </c>
      <c r="B4" s="1073"/>
      <c r="C4" s="1073"/>
      <c r="D4" s="1073"/>
    </row>
    <row r="5" spans="1:4" s="26" customFormat="1" ht="30" customHeight="1" x14ac:dyDescent="0.2">
      <c r="A5" s="1129" t="s">
        <v>92</v>
      </c>
      <c r="B5" s="1129"/>
      <c r="C5" s="252" t="s">
        <v>157</v>
      </c>
      <c r="D5" s="252" t="s">
        <v>99</v>
      </c>
    </row>
    <row r="6" spans="1:4" ht="16.5" customHeight="1" x14ac:dyDescent="0.25">
      <c r="A6" s="253" t="s">
        <v>318</v>
      </c>
      <c r="B6" s="253" t="s">
        <v>319</v>
      </c>
      <c r="C6" s="254">
        <f>+SUM(C7:C9)</f>
        <v>-2385156933</v>
      </c>
      <c r="D6" s="254">
        <f>+SUM(D7:D9)</f>
        <v>-2786274421</v>
      </c>
    </row>
    <row r="7" spans="1:4" ht="15.75" x14ac:dyDescent="0.25">
      <c r="A7" s="255" t="s">
        <v>320</v>
      </c>
      <c r="B7" s="256" t="s">
        <v>321</v>
      </c>
      <c r="C7" s="257">
        <v>-1338695355</v>
      </c>
      <c r="D7" s="257">
        <v>-1557444144</v>
      </c>
    </row>
    <row r="8" spans="1:4" ht="15.75" x14ac:dyDescent="0.25">
      <c r="A8" s="255" t="s">
        <v>322</v>
      </c>
      <c r="B8" s="256" t="s">
        <v>323</v>
      </c>
      <c r="C8" s="257">
        <v>-1040011837</v>
      </c>
      <c r="D8" s="257">
        <v>-1221332076</v>
      </c>
    </row>
    <row r="9" spans="1:4" ht="15.75" x14ac:dyDescent="0.25">
      <c r="A9" s="255" t="s">
        <v>324</v>
      </c>
      <c r="B9" s="256" t="s">
        <v>325</v>
      </c>
      <c r="C9" s="257">
        <v>-6449741</v>
      </c>
      <c r="D9" s="257">
        <v>-7498201</v>
      </c>
    </row>
    <row r="10" spans="1:4" s="176" customFormat="1" ht="15.75" x14ac:dyDescent="0.25">
      <c r="A10" s="253" t="s">
        <v>326</v>
      </c>
      <c r="B10" s="253" t="s">
        <v>327</v>
      </c>
      <c r="C10" s="254">
        <f>+C11</f>
        <v>3043889749</v>
      </c>
      <c r="D10" s="254">
        <f>+D11</f>
        <v>3358943454</v>
      </c>
    </row>
    <row r="11" spans="1:4" s="176" customFormat="1" ht="15.75" x14ac:dyDescent="0.25">
      <c r="A11" s="255" t="s">
        <v>328</v>
      </c>
      <c r="B11" s="256" t="s">
        <v>327</v>
      </c>
      <c r="C11" s="257">
        <v>3043889749</v>
      </c>
      <c r="D11" s="257">
        <v>3358943454</v>
      </c>
    </row>
    <row r="12" spans="1:4" s="176" customFormat="1" ht="15.75" x14ac:dyDescent="0.25">
      <c r="A12" s="253" t="s">
        <v>329</v>
      </c>
      <c r="B12" s="258" t="s">
        <v>330</v>
      </c>
      <c r="C12" s="254">
        <f>+C6+C10</f>
        <v>658732816</v>
      </c>
      <c r="D12" s="254">
        <f>+D6+D10</f>
        <v>572669033</v>
      </c>
    </row>
    <row r="13" spans="1:4" ht="15.75" x14ac:dyDescent="0.25">
      <c r="A13" s="253" t="s">
        <v>331</v>
      </c>
      <c r="B13" s="258" t="s">
        <v>332</v>
      </c>
      <c r="C13" s="254">
        <v>-635542275</v>
      </c>
      <c r="D13" s="254">
        <v>-556317866</v>
      </c>
    </row>
    <row r="14" spans="1:4" s="262" customFormat="1" ht="15.75" x14ac:dyDescent="0.25">
      <c r="A14" s="259" t="s">
        <v>333</v>
      </c>
      <c r="B14" s="260" t="s">
        <v>334</v>
      </c>
      <c r="C14" s="261">
        <f>+C12+C13</f>
        <v>23190541</v>
      </c>
      <c r="D14" s="261">
        <f>+D12+D13</f>
        <v>16351167</v>
      </c>
    </row>
  </sheetData>
  <mergeCells count="3">
    <mergeCell ref="A3:D3"/>
    <mergeCell ref="A4:D4"/>
    <mergeCell ref="A5:B5"/>
  </mergeCells>
  <pageMargins left="0.75" right="0.75" top="1" bottom="1" header="0" footer="0"/>
  <pageSetup orientation="landscape" r:id="rId1"/>
  <headerFooter alignWithMargins="0"/>
  <customProperties>
    <customPr name="_pios_id" r:id="rId2"/>
  </customPropertie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45C0B-8D37-4C65-ADC8-C6CFAFC1F3E9}">
  <sheetPr>
    <tabColor theme="4" tint="-0.249977111117893"/>
  </sheetPr>
  <dimension ref="A1:I16"/>
  <sheetViews>
    <sheetView showGridLines="0" zoomScaleNormal="100" workbookViewId="0"/>
  </sheetViews>
  <sheetFormatPr baseColWidth="10" defaultColWidth="0" defaultRowHeight="12.75" zeroHeight="1" x14ac:dyDescent="0.2"/>
  <cols>
    <col min="1" max="1" width="43.28515625" style="20" customWidth="1"/>
    <col min="2" max="2" width="8.7109375" style="20" customWidth="1"/>
    <col min="3" max="3" width="13.85546875" style="264" customWidth="1"/>
    <col min="4" max="4" width="13.5703125" style="264" customWidth="1"/>
    <col min="5" max="6" width="13" style="20" customWidth="1"/>
    <col min="7" max="7" width="13" style="265" customWidth="1"/>
    <col min="8" max="8" width="14.28515625" style="265" customWidth="1"/>
    <col min="9" max="9" width="13.7109375" style="266" customWidth="1"/>
    <col min="10" max="16384" width="11.42578125" style="20" hidden="1"/>
  </cols>
  <sheetData>
    <row r="1" spans="1:9" ht="18.75" x14ac:dyDescent="0.3">
      <c r="A1" s="19" t="s">
        <v>316</v>
      </c>
    </row>
    <row r="2" spans="1:9" ht="18.75" x14ac:dyDescent="0.3">
      <c r="A2" s="19" t="s">
        <v>335</v>
      </c>
    </row>
    <row r="3" spans="1:9" ht="51" customHeight="1" x14ac:dyDescent="0.2">
      <c r="A3" s="1089" t="s">
        <v>968</v>
      </c>
      <c r="B3" s="1130"/>
      <c r="C3" s="1130"/>
      <c r="D3" s="1130"/>
      <c r="E3" s="1130"/>
      <c r="F3" s="1130"/>
      <c r="G3" s="1130"/>
      <c r="H3" s="1130"/>
      <c r="I3" s="1130"/>
    </row>
    <row r="4" spans="1:9" x14ac:dyDescent="0.2">
      <c r="A4" s="1099" t="s">
        <v>335</v>
      </c>
      <c r="B4" s="1099"/>
      <c r="C4" s="1099"/>
      <c r="D4" s="1099"/>
      <c r="E4" s="1099"/>
      <c r="F4" s="1099"/>
      <c r="G4" s="1099"/>
      <c r="H4" s="1099"/>
      <c r="I4" s="1099"/>
    </row>
    <row r="5" spans="1:9" x14ac:dyDescent="0.2">
      <c r="A5" s="1099"/>
      <c r="B5" s="1099"/>
      <c r="C5" s="1099"/>
      <c r="D5" s="1099"/>
      <c r="E5" s="1099"/>
      <c r="F5" s="1099"/>
      <c r="G5" s="1099"/>
      <c r="H5" s="1099"/>
      <c r="I5" s="1099"/>
    </row>
    <row r="6" spans="1:9" ht="15.75" x14ac:dyDescent="0.2">
      <c r="A6" s="1133" t="s">
        <v>92</v>
      </c>
      <c r="B6" s="1097">
        <v>2024</v>
      </c>
      <c r="C6" s="1097"/>
      <c r="D6" s="1097"/>
      <c r="E6" s="1097"/>
      <c r="F6" s="1097">
        <v>2023</v>
      </c>
      <c r="G6" s="1097"/>
      <c r="H6" s="1097"/>
      <c r="I6" s="1097"/>
    </row>
    <row r="7" spans="1:9" ht="15.75" customHeight="1" x14ac:dyDescent="0.2">
      <c r="A7" s="1094"/>
      <c r="B7" s="1096" t="s">
        <v>336</v>
      </c>
      <c r="C7" s="1096" t="s">
        <v>337</v>
      </c>
      <c r="D7" s="1090" t="s">
        <v>338</v>
      </c>
      <c r="E7" s="1090" t="s">
        <v>339</v>
      </c>
      <c r="F7" s="1134" t="s">
        <v>336</v>
      </c>
      <c r="G7" s="1134" t="s">
        <v>337</v>
      </c>
      <c r="H7" s="1131" t="s">
        <v>338</v>
      </c>
      <c r="I7" s="1131" t="s">
        <v>339</v>
      </c>
    </row>
    <row r="8" spans="1:9" ht="15.75" customHeight="1" x14ac:dyDescent="0.2">
      <c r="A8" s="1093"/>
      <c r="B8" s="1097"/>
      <c r="C8" s="1097"/>
      <c r="D8" s="1097"/>
      <c r="E8" s="1097"/>
      <c r="F8" s="1132" t="s">
        <v>336</v>
      </c>
      <c r="G8" s="1132"/>
      <c r="H8" s="1132"/>
      <c r="I8" s="1132"/>
    </row>
    <row r="9" spans="1:9" ht="15.75" x14ac:dyDescent="0.2">
      <c r="A9" s="267" t="s">
        <v>340</v>
      </c>
      <c r="B9" s="267"/>
      <c r="C9" s="268"/>
      <c r="D9" s="268"/>
      <c r="E9" s="269"/>
      <c r="F9" s="269"/>
      <c r="G9" s="270"/>
      <c r="H9" s="270"/>
      <c r="I9" s="270"/>
    </row>
    <row r="10" spans="1:9" ht="15.75" x14ac:dyDescent="0.2">
      <c r="A10" s="177" t="s">
        <v>341</v>
      </c>
      <c r="B10" s="271">
        <v>0.1028</v>
      </c>
      <c r="C10" s="271">
        <v>0.12470000000000001</v>
      </c>
      <c r="D10" s="271">
        <v>0.12570000000000001</v>
      </c>
      <c r="E10" s="271">
        <v>0.11169999999999999</v>
      </c>
      <c r="F10" s="271">
        <v>9.4600000000000004E-2</v>
      </c>
      <c r="G10" s="271">
        <v>0.10299999999999999</v>
      </c>
      <c r="H10" s="271">
        <v>0.10349999999999999</v>
      </c>
      <c r="I10" s="271">
        <v>9.7100000000000006E-2</v>
      </c>
    </row>
    <row r="11" spans="1:9" ht="15.75" x14ac:dyDescent="0.2">
      <c r="A11" s="177" t="s">
        <v>342</v>
      </c>
      <c r="B11" s="271" t="s">
        <v>343</v>
      </c>
      <c r="C11" s="271">
        <v>5.7000000000000002E-2</v>
      </c>
      <c r="D11" s="271" t="s">
        <v>343</v>
      </c>
      <c r="E11" s="271" t="s">
        <v>343</v>
      </c>
      <c r="F11" s="271" t="s">
        <v>343</v>
      </c>
      <c r="G11" s="271">
        <v>9.5000000000000001E-2</v>
      </c>
      <c r="H11" s="271" t="s">
        <v>343</v>
      </c>
      <c r="I11" s="271" t="s">
        <v>343</v>
      </c>
    </row>
    <row r="12" spans="1:9" ht="15.75" x14ac:dyDescent="0.2">
      <c r="A12" s="177" t="s">
        <v>344</v>
      </c>
      <c r="B12" s="271" t="s">
        <v>343</v>
      </c>
      <c r="C12" s="271">
        <v>5.7000000000000002E-2</v>
      </c>
      <c r="D12" s="271" t="s">
        <v>343</v>
      </c>
      <c r="E12" s="271" t="s">
        <v>343</v>
      </c>
      <c r="F12" s="271" t="s">
        <v>343</v>
      </c>
      <c r="G12" s="271">
        <v>9.5000000000000001E-2</v>
      </c>
      <c r="H12" s="271" t="s">
        <v>343</v>
      </c>
      <c r="I12" s="271" t="s">
        <v>343</v>
      </c>
    </row>
    <row r="13" spans="1:9" ht="15.75" x14ac:dyDescent="0.2">
      <c r="A13" s="177" t="s">
        <v>345</v>
      </c>
      <c r="B13" s="271" t="s">
        <v>343</v>
      </c>
      <c r="C13" s="271">
        <v>5.7000000000000002E-2</v>
      </c>
      <c r="D13" s="271">
        <v>5.7000000000000002E-2</v>
      </c>
      <c r="E13" s="271">
        <v>5.7000000000000002E-2</v>
      </c>
      <c r="F13" s="271" t="s">
        <v>343</v>
      </c>
      <c r="G13" s="271">
        <v>9.5000000000000001E-2</v>
      </c>
      <c r="H13" s="271">
        <v>9.5000000000000001E-2</v>
      </c>
      <c r="I13" s="271">
        <v>0.1125</v>
      </c>
    </row>
    <row r="14" spans="1:9" ht="15.75" x14ac:dyDescent="0.2">
      <c r="A14" s="177" t="s">
        <v>346</v>
      </c>
      <c r="B14" s="271" t="s">
        <v>343</v>
      </c>
      <c r="C14" s="271" t="s">
        <v>343</v>
      </c>
      <c r="D14" s="271">
        <v>5.7000000000000002E-2</v>
      </c>
      <c r="E14" s="271" t="s">
        <v>343</v>
      </c>
      <c r="F14" s="271" t="s">
        <v>343</v>
      </c>
      <c r="G14" s="271" t="s">
        <v>343</v>
      </c>
      <c r="H14" s="271">
        <v>9.5000000000000001E-2</v>
      </c>
      <c r="I14" s="271" t="s">
        <v>343</v>
      </c>
    </row>
    <row r="15" spans="1:9" ht="15.75" x14ac:dyDescent="0.2">
      <c r="A15" s="267" t="s">
        <v>347</v>
      </c>
      <c r="B15" s="267"/>
      <c r="C15" s="272"/>
      <c r="D15" s="273"/>
      <c r="E15" s="273"/>
      <c r="F15" s="273"/>
      <c r="G15" s="274"/>
      <c r="H15" s="274"/>
      <c r="I15" s="274"/>
    </row>
    <row r="16" spans="1:9" ht="15.75" x14ac:dyDescent="0.2">
      <c r="A16" s="275" t="s">
        <v>348</v>
      </c>
      <c r="B16" s="122"/>
      <c r="C16" s="276" t="s">
        <v>349</v>
      </c>
      <c r="D16" s="276" t="s">
        <v>349</v>
      </c>
      <c r="E16" s="276" t="s">
        <v>349</v>
      </c>
      <c r="F16" s="276"/>
      <c r="G16" s="276" t="s">
        <v>349</v>
      </c>
      <c r="H16" s="276" t="s">
        <v>349</v>
      </c>
      <c r="I16" s="276" t="s">
        <v>349</v>
      </c>
    </row>
  </sheetData>
  <mergeCells count="13">
    <mergeCell ref="A3:I3"/>
    <mergeCell ref="H7:H8"/>
    <mergeCell ref="I7:I8"/>
    <mergeCell ref="A4:I5"/>
    <mergeCell ref="A6:A8"/>
    <mergeCell ref="B6:E6"/>
    <mergeCell ref="F6:I6"/>
    <mergeCell ref="B7:B8"/>
    <mergeCell ref="C7:C8"/>
    <mergeCell ref="D7:D8"/>
    <mergeCell ref="E7:E8"/>
    <mergeCell ref="F7:F8"/>
    <mergeCell ref="G7:G8"/>
  </mergeCells>
  <pageMargins left="0.7" right="0.7" top="0.75" bottom="0.75" header="0.3" footer="0.3"/>
  <pageSetup orientation="portrait" r:id="rId1"/>
  <customProperties>
    <customPr name="_pios_id" r:id="rId2"/>
  </customPropertie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E6C6D-F575-49F2-9D90-F5DF975D7D04}">
  <sheetPr>
    <tabColor theme="4" tint="-0.249977111117893"/>
  </sheetPr>
  <dimension ref="A1:K17"/>
  <sheetViews>
    <sheetView showGridLines="0" zoomScaleNormal="100" workbookViewId="0"/>
  </sheetViews>
  <sheetFormatPr baseColWidth="10" defaultColWidth="0" defaultRowHeight="12.75" zeroHeight="1" x14ac:dyDescent="0.2"/>
  <cols>
    <col min="1" max="1" width="45.7109375" style="20" customWidth="1"/>
    <col min="2" max="3" width="12.42578125" style="20" bestFit="1" customWidth="1"/>
    <col min="4" max="5" width="15.28515625" style="20" bestFit="1" customWidth="1"/>
    <col min="6" max="6" width="15" style="20" customWidth="1"/>
    <col min="7" max="7" width="15.28515625" style="20" bestFit="1" customWidth="1"/>
    <col min="8" max="9" width="11.28515625" style="20" bestFit="1" customWidth="1"/>
    <col min="10" max="10" width="5.140625" style="20" hidden="1" customWidth="1"/>
    <col min="11" max="11" width="19.42578125" style="20" hidden="1" customWidth="1"/>
    <col min="12" max="16384" width="11.42578125" style="20" hidden="1"/>
  </cols>
  <sheetData>
    <row r="1" spans="1:9" ht="18.75" x14ac:dyDescent="0.3">
      <c r="A1" s="19" t="s">
        <v>316</v>
      </c>
    </row>
    <row r="2" spans="1:9" ht="18" customHeight="1" x14ac:dyDescent="0.3">
      <c r="A2" s="19" t="s">
        <v>350</v>
      </c>
    </row>
    <row r="3" spans="1:9" ht="15.75" x14ac:dyDescent="0.25">
      <c r="A3" s="1069" t="s">
        <v>351</v>
      </c>
      <c r="B3" s="1069"/>
      <c r="C3" s="1069"/>
      <c r="D3" s="1069"/>
      <c r="E3" s="1069"/>
      <c r="F3" s="1069"/>
      <c r="G3" s="1069"/>
      <c r="H3" s="1069"/>
      <c r="I3" s="1069"/>
    </row>
    <row r="4" spans="1:9" ht="15.75" x14ac:dyDescent="0.25">
      <c r="A4" s="1070" t="s">
        <v>95</v>
      </c>
      <c r="B4" s="1070"/>
      <c r="C4" s="1070"/>
      <c r="D4" s="1070"/>
      <c r="E4" s="1070"/>
      <c r="F4" s="1070"/>
      <c r="G4" s="1070"/>
      <c r="H4" s="1070"/>
      <c r="I4" s="1070"/>
    </row>
    <row r="5" spans="1:9" ht="15.75" x14ac:dyDescent="0.25">
      <c r="A5" s="1090" t="s">
        <v>92</v>
      </c>
      <c r="B5" s="1137" t="s">
        <v>352</v>
      </c>
      <c r="C5" s="1137"/>
      <c r="D5" s="1137"/>
      <c r="E5" s="1137"/>
      <c r="F5" s="1090" t="s">
        <v>353</v>
      </c>
      <c r="G5" s="1094"/>
      <c r="H5" s="1090" t="s">
        <v>225</v>
      </c>
      <c r="I5" s="1094"/>
    </row>
    <row r="6" spans="1:9" ht="15.75" x14ac:dyDescent="0.25">
      <c r="A6" s="1135"/>
      <c r="B6" s="1091" t="s">
        <v>336</v>
      </c>
      <c r="C6" s="1091"/>
      <c r="D6" s="1091" t="s">
        <v>337</v>
      </c>
      <c r="E6" s="1091"/>
      <c r="F6" s="1093"/>
      <c r="G6" s="1093"/>
      <c r="H6" s="1093"/>
      <c r="I6" s="1093"/>
    </row>
    <row r="7" spans="1:9" ht="15.75" x14ac:dyDescent="0.2">
      <c r="A7" s="1136"/>
      <c r="B7" s="277">
        <v>2024</v>
      </c>
      <c r="C7" s="277">
        <v>2023</v>
      </c>
      <c r="D7" s="277">
        <v>2024</v>
      </c>
      <c r="E7" s="277">
        <v>2023</v>
      </c>
      <c r="F7" s="277">
        <v>2024</v>
      </c>
      <c r="G7" s="277">
        <v>2023</v>
      </c>
      <c r="H7" s="277">
        <v>2024</v>
      </c>
      <c r="I7" s="277">
        <v>2023</v>
      </c>
    </row>
    <row r="8" spans="1:9" ht="15.75" x14ac:dyDescent="0.2">
      <c r="A8" s="202" t="s">
        <v>354</v>
      </c>
      <c r="B8" s="278"/>
      <c r="C8" s="279"/>
      <c r="D8" s="278"/>
      <c r="E8" s="279"/>
      <c r="F8" s="280"/>
      <c r="G8" s="279"/>
      <c r="H8" s="280"/>
      <c r="I8" s="279"/>
    </row>
    <row r="9" spans="1:9" s="242" customFormat="1" ht="15.75" x14ac:dyDescent="0.2">
      <c r="A9" s="239" t="s">
        <v>355</v>
      </c>
      <c r="B9" s="281">
        <v>53698499</v>
      </c>
      <c r="C9" s="281">
        <v>53754765</v>
      </c>
      <c r="D9" s="282">
        <v>1331672053</v>
      </c>
      <c r="E9" s="283">
        <v>1567971764</v>
      </c>
      <c r="F9" s="282">
        <v>1080943203</v>
      </c>
      <c r="G9" s="283">
        <v>1278363168</v>
      </c>
      <c r="H9" s="282">
        <v>6551401</v>
      </c>
      <c r="I9" s="282">
        <v>7622069</v>
      </c>
    </row>
    <row r="10" spans="1:9" s="242" customFormat="1" ht="15.75" x14ac:dyDescent="0.2">
      <c r="A10" s="239" t="s">
        <v>356</v>
      </c>
      <c r="B10" s="282">
        <v>53680971</v>
      </c>
      <c r="C10" s="282">
        <v>53714497</v>
      </c>
      <c r="D10" s="282">
        <v>1241351656</v>
      </c>
      <c r="E10" s="283">
        <v>1444135799</v>
      </c>
      <c r="F10" s="282">
        <v>1001829802</v>
      </c>
      <c r="G10" s="283">
        <v>1168653050</v>
      </c>
      <c r="H10" s="282">
        <v>6351398</v>
      </c>
      <c r="I10" s="282">
        <v>7378475</v>
      </c>
    </row>
    <row r="11" spans="1:9" s="242" customFormat="1" ht="15.75" x14ac:dyDescent="0.2">
      <c r="A11" s="239" t="s">
        <v>372</v>
      </c>
      <c r="B11" s="284">
        <v>0.04</v>
      </c>
      <c r="C11" s="284">
        <v>7.0000000000000007E-2</v>
      </c>
      <c r="D11" s="284">
        <v>7.02</v>
      </c>
      <c r="E11" s="285">
        <v>7.95</v>
      </c>
      <c r="F11" s="284">
        <v>7.6</v>
      </c>
      <c r="G11" s="285">
        <v>8.98</v>
      </c>
      <c r="H11" s="284">
        <v>3.06</v>
      </c>
      <c r="I11" s="284">
        <v>3.25</v>
      </c>
    </row>
    <row r="12" spans="1:9" s="242" customFormat="1" ht="15.75" x14ac:dyDescent="0.2">
      <c r="A12" s="309" t="s">
        <v>357</v>
      </c>
      <c r="B12" s="282"/>
      <c r="C12" s="286"/>
      <c r="D12" s="287"/>
      <c r="E12" s="288"/>
      <c r="F12" s="289"/>
      <c r="G12" s="290"/>
      <c r="H12" s="289"/>
      <c r="I12" s="289"/>
    </row>
    <row r="13" spans="1:9" s="242" customFormat="1" ht="15.75" x14ac:dyDescent="0.2">
      <c r="A13" s="239" t="s">
        <v>358</v>
      </c>
      <c r="B13" s="282" t="s">
        <v>359</v>
      </c>
      <c r="C13" s="281" t="s">
        <v>359</v>
      </c>
      <c r="D13" s="282">
        <v>1230740482</v>
      </c>
      <c r="E13" s="283">
        <v>1440208711</v>
      </c>
      <c r="F13" s="282">
        <v>0</v>
      </c>
      <c r="G13" s="282" t="s">
        <v>359</v>
      </c>
      <c r="H13" s="282" t="s">
        <v>359</v>
      </c>
      <c r="I13" s="282" t="s">
        <v>359</v>
      </c>
    </row>
    <row r="14" spans="1:9" s="242" customFormat="1" ht="15.75" x14ac:dyDescent="0.2">
      <c r="A14" s="239" t="s">
        <v>360</v>
      </c>
      <c r="B14" s="282" t="s">
        <v>359</v>
      </c>
      <c r="C14" s="281" t="s">
        <v>359</v>
      </c>
      <c r="D14" s="282">
        <v>1340391638</v>
      </c>
      <c r="E14" s="283">
        <v>1571626639</v>
      </c>
      <c r="F14" s="282" t="s">
        <v>359</v>
      </c>
      <c r="G14" s="282" t="s">
        <v>359</v>
      </c>
      <c r="H14" s="282" t="s">
        <v>359</v>
      </c>
      <c r="I14" s="282" t="s">
        <v>359</v>
      </c>
    </row>
    <row r="15" spans="1:9" s="242" customFormat="1" ht="15.75" x14ac:dyDescent="0.2">
      <c r="A15" s="309" t="s">
        <v>361</v>
      </c>
      <c r="B15" s="287"/>
      <c r="C15" s="288"/>
      <c r="D15" s="287"/>
      <c r="E15" s="288"/>
      <c r="F15" s="289"/>
      <c r="G15" s="290"/>
      <c r="H15" s="289"/>
      <c r="I15" s="289"/>
    </row>
    <row r="16" spans="1:9" s="242" customFormat="1" ht="15.75" x14ac:dyDescent="0.2">
      <c r="A16" s="239" t="s">
        <v>362</v>
      </c>
      <c r="B16" s="282" t="s">
        <v>359</v>
      </c>
      <c r="C16" s="283" t="s">
        <v>359</v>
      </c>
      <c r="D16" s="282" t="s">
        <v>359</v>
      </c>
      <c r="E16" s="283" t="s">
        <v>359</v>
      </c>
      <c r="F16" s="282">
        <v>990091269</v>
      </c>
      <c r="G16" s="283">
        <v>1165485258</v>
      </c>
      <c r="H16" s="307">
        <v>0</v>
      </c>
      <c r="I16" s="307">
        <v>0</v>
      </c>
    </row>
    <row r="17" spans="1:9" s="242" customFormat="1" ht="15.75" x14ac:dyDescent="0.2">
      <c r="A17" s="310" t="s">
        <v>363</v>
      </c>
      <c r="B17" s="291" t="s">
        <v>359</v>
      </c>
      <c r="C17" s="292" t="s">
        <v>359</v>
      </c>
      <c r="D17" s="291" t="s">
        <v>359</v>
      </c>
      <c r="E17" s="291" t="s">
        <v>359</v>
      </c>
      <c r="F17" s="291">
        <v>1088333873</v>
      </c>
      <c r="G17" s="291">
        <v>1281259818</v>
      </c>
      <c r="H17" s="308">
        <v>0</v>
      </c>
      <c r="I17" s="308">
        <v>0</v>
      </c>
    </row>
  </sheetData>
  <mergeCells count="8">
    <mergeCell ref="A3:I3"/>
    <mergeCell ref="A4:I4"/>
    <mergeCell ref="A5:A7"/>
    <mergeCell ref="B5:E5"/>
    <mergeCell ref="F5:G6"/>
    <mergeCell ref="H5:I6"/>
    <mergeCell ref="B6:C6"/>
    <mergeCell ref="D6:E6"/>
  </mergeCells>
  <pageMargins left="0.7" right="0.7" top="0.75" bottom="0.75" header="0.3" footer="0.3"/>
  <pageSetup orientation="portrait" r:id="rId1"/>
  <customProperties>
    <customPr name="_pios_id" r:id="rId2"/>
  </customPropertie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EC4DE-FFCD-4DB4-A515-F3D68C753395}">
  <sheetPr>
    <tabColor theme="4" tint="-0.249977111117893"/>
  </sheetPr>
  <dimension ref="A1:F11"/>
  <sheetViews>
    <sheetView showGridLines="0" zoomScaleNormal="100" workbookViewId="0"/>
  </sheetViews>
  <sheetFormatPr baseColWidth="10" defaultColWidth="0" defaultRowHeight="12.75" zeroHeight="1" x14ac:dyDescent="0.2"/>
  <cols>
    <col min="1" max="1" width="43.85546875" style="20" customWidth="1"/>
    <col min="2" max="2" width="18.5703125" style="264" customWidth="1"/>
    <col min="3" max="3" width="18.5703125" style="20" customWidth="1"/>
    <col min="4" max="5" width="11.42578125" style="20" hidden="1" customWidth="1"/>
    <col min="6" max="6" width="0" style="20" hidden="1" customWidth="1"/>
    <col min="7" max="16384" width="11.42578125" style="20" hidden="1"/>
  </cols>
  <sheetData>
    <row r="1" spans="1:3" ht="18.75" x14ac:dyDescent="0.3">
      <c r="A1" s="19" t="s">
        <v>316</v>
      </c>
    </row>
    <row r="2" spans="1:3" ht="18.75" x14ac:dyDescent="0.3">
      <c r="A2" s="19" t="s">
        <v>364</v>
      </c>
      <c r="B2" s="293"/>
      <c r="C2" s="31"/>
    </row>
    <row r="3" spans="1:3" ht="15.75" x14ac:dyDescent="0.25">
      <c r="A3" s="1069" t="s">
        <v>364</v>
      </c>
      <c r="B3" s="1069"/>
      <c r="C3" s="1069"/>
    </row>
    <row r="4" spans="1:3" ht="15.75" x14ac:dyDescent="0.25">
      <c r="A4" s="1070" t="s">
        <v>95</v>
      </c>
      <c r="B4" s="1070"/>
      <c r="C4" s="1070"/>
    </row>
    <row r="5" spans="1:3" ht="36" customHeight="1" x14ac:dyDescent="0.2">
      <c r="A5" s="84" t="s">
        <v>92</v>
      </c>
      <c r="B5" s="252" t="s">
        <v>157</v>
      </c>
      <c r="C5" s="252" t="s">
        <v>99</v>
      </c>
    </row>
    <row r="6" spans="1:3" ht="15.75" x14ac:dyDescent="0.2">
      <c r="A6" s="294" t="s">
        <v>365</v>
      </c>
      <c r="B6" s="295">
        <f>+C11</f>
        <v>2786274421</v>
      </c>
      <c r="C6" s="295">
        <v>2149989857</v>
      </c>
    </row>
    <row r="7" spans="1:3" ht="15.75" x14ac:dyDescent="0.2">
      <c r="A7" s="119" t="s">
        <v>129</v>
      </c>
      <c r="B7" s="281">
        <v>277308710</v>
      </c>
      <c r="C7" s="281">
        <v>269582582</v>
      </c>
    </row>
    <row r="8" spans="1:3" ht="15.75" x14ac:dyDescent="0.2">
      <c r="A8" s="296" t="s">
        <v>130</v>
      </c>
      <c r="B8" s="281">
        <v>0</v>
      </c>
      <c r="C8" s="281">
        <v>4155191</v>
      </c>
    </row>
    <row r="9" spans="1:3" ht="15.75" x14ac:dyDescent="0.2">
      <c r="A9" s="119" t="s">
        <v>131</v>
      </c>
      <c r="B9" s="281">
        <v>-454191478</v>
      </c>
      <c r="C9" s="281">
        <v>565916968</v>
      </c>
    </row>
    <row r="10" spans="1:3" ht="15.75" x14ac:dyDescent="0.2">
      <c r="A10" s="119" t="s">
        <v>132</v>
      </c>
      <c r="B10" s="281">
        <v>-224234720</v>
      </c>
      <c r="C10" s="281">
        <v>-203370177</v>
      </c>
    </row>
    <row r="11" spans="1:3" ht="15.75" x14ac:dyDescent="0.2">
      <c r="A11" s="297" t="s">
        <v>366</v>
      </c>
      <c r="B11" s="298">
        <f>SUM(B6:B10)</f>
        <v>2385156933</v>
      </c>
      <c r="C11" s="298">
        <f>SUM(C6:C10)</f>
        <v>2786274421</v>
      </c>
    </row>
  </sheetData>
  <mergeCells count="2">
    <mergeCell ref="A3:C3"/>
    <mergeCell ref="A4:C4"/>
  </mergeCells>
  <pageMargins left="0.7" right="0.7" top="0.75" bottom="0.75" header="0.3" footer="0.3"/>
  <pageSetup orientation="portrait" horizontalDpi="90" verticalDpi="90" r:id="rId1"/>
  <customProperties>
    <customPr name="_pios_id" r:id="rId2"/>
  </customPropertie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84061-283B-48B5-9A3A-0E65879C7C77}">
  <sheetPr>
    <tabColor theme="4" tint="-0.249977111117893"/>
  </sheetPr>
  <dimension ref="A1:K11"/>
  <sheetViews>
    <sheetView showGridLines="0" zoomScaleNormal="100" workbookViewId="0"/>
  </sheetViews>
  <sheetFormatPr baseColWidth="10" defaultColWidth="0" defaultRowHeight="12.75" zeroHeight="1" x14ac:dyDescent="0.2"/>
  <cols>
    <col min="1" max="1" width="16.140625" style="166" customWidth="1"/>
    <col min="2" max="2" width="20" style="166" customWidth="1"/>
    <col min="3" max="3" width="26.42578125" style="166" customWidth="1"/>
    <col min="4" max="4" width="26" style="166" customWidth="1"/>
    <col min="5" max="5" width="21" style="166" customWidth="1"/>
    <col min="6" max="6" width="11.42578125" style="166" hidden="1" customWidth="1"/>
    <col min="7" max="11" width="0" style="166" hidden="1" customWidth="1"/>
    <col min="12" max="16384" width="11.42578125" style="166" hidden="1"/>
  </cols>
  <sheetData>
    <row r="1" spans="1:5" ht="18.75" x14ac:dyDescent="0.3">
      <c r="A1" s="299" t="s">
        <v>316</v>
      </c>
    </row>
    <row r="2" spans="1:5" ht="18.75" x14ac:dyDescent="0.3">
      <c r="A2" s="145" t="s">
        <v>367</v>
      </c>
    </row>
    <row r="3" spans="1:5" ht="32.25" customHeight="1" x14ac:dyDescent="0.25">
      <c r="A3" s="1138" t="s">
        <v>367</v>
      </c>
      <c r="B3" s="1138"/>
      <c r="C3" s="1138"/>
      <c r="D3" s="1138"/>
      <c r="E3" s="1138"/>
    </row>
    <row r="4" spans="1:5" ht="15.75" x14ac:dyDescent="0.25">
      <c r="A4" s="1070" t="s">
        <v>95</v>
      </c>
      <c r="B4" s="1070"/>
      <c r="C4" s="1070"/>
      <c r="D4" s="1070"/>
      <c r="E4" s="1070"/>
    </row>
    <row r="5" spans="1:5" s="300" customFormat="1" ht="27.75" customHeight="1" x14ac:dyDescent="0.25">
      <c r="A5" s="147" t="s">
        <v>368</v>
      </c>
      <c r="B5" s="147" t="s">
        <v>336</v>
      </c>
      <c r="C5" s="147" t="s">
        <v>337</v>
      </c>
      <c r="D5" s="147" t="s">
        <v>369</v>
      </c>
      <c r="E5" s="147" t="s">
        <v>370</v>
      </c>
    </row>
    <row r="6" spans="1:5" ht="15.75" x14ac:dyDescent="0.2">
      <c r="A6" s="301">
        <v>2025</v>
      </c>
      <c r="B6" s="302">
        <v>52902755</v>
      </c>
      <c r="C6" s="302">
        <v>146004551</v>
      </c>
      <c r="D6" s="302">
        <v>102220074</v>
      </c>
      <c r="E6" s="302">
        <v>1657400</v>
      </c>
    </row>
    <row r="7" spans="1:5" ht="15.75" x14ac:dyDescent="0.2">
      <c r="A7" s="301">
        <v>2026</v>
      </c>
      <c r="B7" s="303">
        <v>318506</v>
      </c>
      <c r="C7" s="303">
        <v>149432824</v>
      </c>
      <c r="D7" s="303">
        <v>106960208</v>
      </c>
      <c r="E7" s="302">
        <v>1404102</v>
      </c>
    </row>
    <row r="8" spans="1:5" ht="15.75" x14ac:dyDescent="0.2">
      <c r="A8" s="301">
        <v>2027</v>
      </c>
      <c r="B8" s="303">
        <v>207937</v>
      </c>
      <c r="C8" s="303">
        <v>152396821</v>
      </c>
      <c r="D8" s="303">
        <v>111815372</v>
      </c>
      <c r="E8" s="303">
        <v>1228577</v>
      </c>
    </row>
    <row r="9" spans="1:5" ht="15.75" x14ac:dyDescent="0.2">
      <c r="A9" s="301">
        <v>2028</v>
      </c>
      <c r="B9" s="303">
        <v>297474</v>
      </c>
      <c r="C9" s="303">
        <v>155033683</v>
      </c>
      <c r="D9" s="304">
        <v>116538770</v>
      </c>
      <c r="E9" s="303">
        <v>1032022</v>
      </c>
    </row>
    <row r="10" spans="1:5" ht="15.75" x14ac:dyDescent="0.2">
      <c r="A10" s="301">
        <v>2029</v>
      </c>
      <c r="B10" s="303">
        <v>994</v>
      </c>
      <c r="C10" s="303">
        <v>157394902</v>
      </c>
      <c r="D10" s="304">
        <v>121140282</v>
      </c>
      <c r="E10" s="303">
        <v>833287</v>
      </c>
    </row>
    <row r="11" spans="1:5" ht="15.75" x14ac:dyDescent="0.2">
      <c r="A11" s="305" t="s">
        <v>371</v>
      </c>
      <c r="B11" s="306">
        <v>190249</v>
      </c>
      <c r="C11" s="306">
        <v>810544800</v>
      </c>
      <c r="D11" s="306">
        <v>668196080</v>
      </c>
      <c r="E11" s="306">
        <v>2566039</v>
      </c>
    </row>
  </sheetData>
  <mergeCells count="2">
    <mergeCell ref="A3:E3"/>
    <mergeCell ref="A4:E4"/>
  </mergeCells>
  <pageMargins left="0.7" right="0.7" top="0.75" bottom="0.75" header="0.3" footer="0.3"/>
  <pageSetup orientation="portrait" r:id="rId1"/>
  <customProperties>
    <customPr name="_pios_id" r:id="rId2"/>
  </customPropertie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C4615-CB8A-43A8-AEDD-20B7A5AE4953}">
  <sheetPr>
    <tabColor theme="4" tint="-0.249977111117893"/>
  </sheetPr>
  <dimension ref="A1:AD11"/>
  <sheetViews>
    <sheetView showGridLines="0" zoomScaleNormal="100" workbookViewId="0"/>
  </sheetViews>
  <sheetFormatPr baseColWidth="10" defaultColWidth="0" defaultRowHeight="12.75" zeroHeight="1" x14ac:dyDescent="0.2"/>
  <cols>
    <col min="1" max="1" width="60.7109375" style="166" customWidth="1"/>
    <col min="2" max="2" width="17.42578125" style="311" customWidth="1"/>
    <col min="3" max="3" width="17.42578125" style="166" customWidth="1"/>
    <col min="4" max="7" width="11.42578125" style="166" hidden="1" customWidth="1"/>
    <col min="8" max="30" width="0" style="166" hidden="1" customWidth="1"/>
    <col min="31" max="16384" width="11.42578125" style="166" hidden="1"/>
  </cols>
  <sheetData>
    <row r="1" spans="1:3" ht="18.75" x14ac:dyDescent="0.3">
      <c r="A1" s="299" t="s">
        <v>316</v>
      </c>
    </row>
    <row r="2" spans="1:3" ht="18.75" x14ac:dyDescent="0.3">
      <c r="A2" s="299" t="s">
        <v>373</v>
      </c>
    </row>
    <row r="3" spans="1:3" ht="30.75" customHeight="1" x14ac:dyDescent="0.2">
      <c r="A3" s="1139" t="s">
        <v>379</v>
      </c>
      <c r="B3" s="1139"/>
      <c r="C3" s="1139"/>
    </row>
    <row r="4" spans="1:3" ht="15.75" x14ac:dyDescent="0.25">
      <c r="A4" s="1069" t="s">
        <v>373</v>
      </c>
      <c r="B4" s="1069"/>
      <c r="C4" s="1069"/>
    </row>
    <row r="5" spans="1:3" ht="15.75" x14ac:dyDescent="0.25">
      <c r="A5" s="1070" t="s">
        <v>95</v>
      </c>
      <c r="B5" s="1070"/>
      <c r="C5" s="1070"/>
    </row>
    <row r="6" spans="1:3" s="313" customFormat="1" ht="35.25" customHeight="1" x14ac:dyDescent="0.2">
      <c r="A6" s="83" t="s">
        <v>92</v>
      </c>
      <c r="B6" s="312" t="s">
        <v>157</v>
      </c>
      <c r="C6" s="312" t="s">
        <v>99</v>
      </c>
    </row>
    <row r="7" spans="1:3" ht="15.75" x14ac:dyDescent="0.2">
      <c r="A7" s="294" t="s">
        <v>374</v>
      </c>
      <c r="B7" s="314">
        <f>+C11</f>
        <v>3358943454</v>
      </c>
      <c r="C7" s="314">
        <v>2529749701</v>
      </c>
    </row>
    <row r="8" spans="1:3" ht="15" customHeight="1" x14ac:dyDescent="0.2">
      <c r="A8" s="119" t="s">
        <v>375</v>
      </c>
      <c r="B8" s="315">
        <v>-97658360</v>
      </c>
      <c r="C8" s="315">
        <v>1029801416</v>
      </c>
    </row>
    <row r="9" spans="1:3" ht="14.25" hidden="1" customHeight="1" x14ac:dyDescent="0.2">
      <c r="A9" s="119" t="s">
        <v>376</v>
      </c>
      <c r="B9" s="316">
        <v>0</v>
      </c>
      <c r="C9" s="316">
        <v>0</v>
      </c>
    </row>
    <row r="10" spans="1:3" ht="18" x14ac:dyDescent="0.2">
      <c r="A10" s="119" t="s">
        <v>377</v>
      </c>
      <c r="B10" s="315">
        <v>-217395345</v>
      </c>
      <c r="C10" s="315">
        <v>-200607663</v>
      </c>
    </row>
    <row r="11" spans="1:3" ht="15.75" x14ac:dyDescent="0.2">
      <c r="A11" s="297" t="s">
        <v>378</v>
      </c>
      <c r="B11" s="317">
        <f>+B7+B8+B9+B10</f>
        <v>3043889749</v>
      </c>
      <c r="C11" s="317">
        <v>3358943454</v>
      </c>
    </row>
  </sheetData>
  <mergeCells count="3">
    <mergeCell ref="A3:C3"/>
    <mergeCell ref="A4:C4"/>
    <mergeCell ref="A5:C5"/>
  </mergeCells>
  <pageMargins left="0.7" right="0.7" top="0.75" bottom="0.75" header="0.3" footer="0.3"/>
  <pageSetup orientation="portrait" verticalDpi="300" r:id="rId1"/>
  <customProperties>
    <customPr name="_pios_id" r:id="rId2"/>
  </customPropertie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23A46-4673-47AA-8917-154A9861752B}">
  <sheetPr>
    <tabColor theme="4" tint="-0.249977111117893"/>
  </sheetPr>
  <dimension ref="A1:AE13"/>
  <sheetViews>
    <sheetView showGridLines="0" zoomScaleNormal="100" workbookViewId="0"/>
  </sheetViews>
  <sheetFormatPr baseColWidth="10" defaultColWidth="0" defaultRowHeight="12.75" zeroHeight="1" x14ac:dyDescent="0.25"/>
  <cols>
    <col min="1" max="1" width="37.5703125" style="129" customWidth="1"/>
    <col min="2" max="2" width="17.140625" style="129" customWidth="1"/>
    <col min="3" max="3" width="15.5703125" style="129" customWidth="1"/>
    <col min="4" max="4" width="17.140625" style="319" customWidth="1"/>
    <col min="5" max="5" width="15.5703125" style="319" customWidth="1"/>
    <col min="6" max="6" width="7.28515625" style="129" hidden="1" customWidth="1"/>
    <col min="7" max="7" width="11.7109375" style="129" hidden="1" customWidth="1"/>
    <col min="8" max="10" width="11.5703125" style="129" hidden="1" customWidth="1"/>
    <col min="11" max="31" width="0" style="129" hidden="1" customWidth="1"/>
    <col min="32" max="16384" width="11.42578125" style="129" hidden="1"/>
  </cols>
  <sheetData>
    <row r="1" spans="1:31" ht="18.75" x14ac:dyDescent="0.2">
      <c r="A1" s="318" t="s">
        <v>316</v>
      </c>
      <c r="G1" s="166"/>
    </row>
    <row r="2" spans="1:31" ht="15.75" customHeight="1" x14ac:dyDescent="0.25">
      <c r="A2" s="318" t="s">
        <v>380</v>
      </c>
    </row>
    <row r="3" spans="1:31" ht="28.5" customHeight="1" x14ac:dyDescent="0.25">
      <c r="A3" s="1140" t="s">
        <v>976</v>
      </c>
      <c r="B3" s="1140"/>
      <c r="C3" s="1140"/>
      <c r="D3" s="1140"/>
      <c r="E3" s="1140"/>
    </row>
    <row r="4" spans="1:31" s="300" customFormat="1" ht="15.75" x14ac:dyDescent="0.25">
      <c r="A4" s="1069" t="s">
        <v>381</v>
      </c>
      <c r="B4" s="1069"/>
      <c r="C4" s="1069"/>
      <c r="D4" s="1069"/>
      <c r="E4" s="1069"/>
      <c r="F4" s="166"/>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row>
    <row r="5" spans="1:31" s="300" customFormat="1" ht="15.75" x14ac:dyDescent="0.25">
      <c r="A5" s="1070" t="s">
        <v>95</v>
      </c>
      <c r="B5" s="1070"/>
      <c r="C5" s="1070"/>
      <c r="D5" s="1070"/>
      <c r="E5" s="1070"/>
      <c r="F5" s="166"/>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row>
    <row r="6" spans="1:31" s="133" customFormat="1" ht="36" customHeight="1" x14ac:dyDescent="0.25">
      <c r="A6" s="83" t="s">
        <v>92</v>
      </c>
      <c r="B6" s="312" t="s">
        <v>157</v>
      </c>
      <c r="C6" s="83" t="s">
        <v>382</v>
      </c>
      <c r="D6" s="312" t="s">
        <v>99</v>
      </c>
      <c r="E6" s="83" t="s">
        <v>382</v>
      </c>
    </row>
    <row r="7" spans="1:31" ht="15.75" x14ac:dyDescent="0.25">
      <c r="A7" s="119" t="s">
        <v>383</v>
      </c>
      <c r="B7" s="320">
        <v>2998309222</v>
      </c>
      <c r="C7" s="321">
        <f t="shared" ref="C7:C12" si="0">+B7/$B$13</f>
        <v>0.98502556572064592</v>
      </c>
      <c r="D7" s="322">
        <v>3168348313</v>
      </c>
      <c r="E7" s="321">
        <v>0.94325741304962141</v>
      </c>
    </row>
    <row r="8" spans="1:31" ht="15.75" x14ac:dyDescent="0.25">
      <c r="A8" s="119" t="s">
        <v>384</v>
      </c>
      <c r="B8" s="320">
        <v>35077340</v>
      </c>
      <c r="C8" s="321">
        <f t="shared" si="0"/>
        <v>1.1523853651901766E-2</v>
      </c>
      <c r="D8" s="323">
        <v>153711024</v>
      </c>
      <c r="E8" s="321">
        <v>4.5761718262018712E-2</v>
      </c>
    </row>
    <row r="9" spans="1:31" ht="15.75" x14ac:dyDescent="0.25">
      <c r="A9" s="119" t="s">
        <v>336</v>
      </c>
      <c r="B9" s="320">
        <v>4370765</v>
      </c>
      <c r="C9" s="321">
        <f t="shared" si="0"/>
        <v>1.4359143597221004E-3</v>
      </c>
      <c r="D9" s="323">
        <v>8702598</v>
      </c>
      <c r="E9" s="321">
        <v>2.5908736241559843E-3</v>
      </c>
    </row>
    <row r="10" spans="1:31" ht="15.75" x14ac:dyDescent="0.25">
      <c r="A10" s="119" t="s">
        <v>385</v>
      </c>
      <c r="B10" s="320">
        <v>3757681</v>
      </c>
      <c r="C10" s="321">
        <f t="shared" si="0"/>
        <v>1.2344997059221675E-3</v>
      </c>
      <c r="D10" s="323">
        <v>18089029</v>
      </c>
      <c r="E10" s="321">
        <v>5.3853329916758999E-3</v>
      </c>
    </row>
    <row r="11" spans="1:31" ht="15.75" x14ac:dyDescent="0.25">
      <c r="A11" s="119" t="s">
        <v>386</v>
      </c>
      <c r="B11" s="320">
        <v>0</v>
      </c>
      <c r="C11" s="321">
        <f>+B11/$B$13</f>
        <v>0</v>
      </c>
      <c r="D11" s="324">
        <v>7557380</v>
      </c>
      <c r="E11" s="321">
        <v>2.2499277238502749E-3</v>
      </c>
    </row>
    <row r="12" spans="1:31" ht="15.75" x14ac:dyDescent="0.25">
      <c r="A12" s="119" t="s">
        <v>857</v>
      </c>
      <c r="B12" s="320">
        <v>2374741</v>
      </c>
      <c r="C12" s="321">
        <f t="shared" si="0"/>
        <v>7.8016656180801775E-4</v>
      </c>
      <c r="D12" s="323">
        <v>2535110</v>
      </c>
      <c r="E12" s="321">
        <v>7.5473434867772565E-4</v>
      </c>
    </row>
    <row r="13" spans="1:31" ht="15.75" x14ac:dyDescent="0.25">
      <c r="A13" s="297" t="s">
        <v>388</v>
      </c>
      <c r="B13" s="325">
        <f>+SUM(B7:B12)</f>
        <v>3043889749</v>
      </c>
      <c r="C13" s="326">
        <f>+SUM(C7:C12)</f>
        <v>1</v>
      </c>
      <c r="D13" s="325">
        <f>+SUM(D7:D12)</f>
        <v>3358943454</v>
      </c>
      <c r="E13" s="326">
        <f>+SUM(E7:E12)</f>
        <v>0.99999999999999989</v>
      </c>
    </row>
  </sheetData>
  <mergeCells count="3">
    <mergeCell ref="A4:E4"/>
    <mergeCell ref="A5:E5"/>
    <mergeCell ref="A3:E3"/>
  </mergeCells>
  <pageMargins left="0.75" right="0.75" top="1" bottom="1" header="0" footer="0"/>
  <pageSetup orientation="portrait" r:id="rId1"/>
  <headerFooter alignWithMargins="0"/>
  <customProperties>
    <customPr name="_pios_id" r:id="rId2"/>
  </customProperties>
  <ignoredErrors>
    <ignoredError sqref="B6:E13" unlockedFormula="1"/>
  </ignoredError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9F653-7BD7-4F1A-A091-6A010A99524C}">
  <sheetPr>
    <tabColor theme="4" tint="-0.249977111117893"/>
    <pageSetUpPr fitToPage="1"/>
  </sheetPr>
  <dimension ref="A1:F14"/>
  <sheetViews>
    <sheetView showGridLines="0" zoomScaleNormal="100" workbookViewId="0"/>
  </sheetViews>
  <sheetFormatPr baseColWidth="10" defaultColWidth="0" defaultRowHeight="12.75" zeroHeight="1" x14ac:dyDescent="0.2"/>
  <cols>
    <col min="1" max="1" width="36.7109375" style="166" customWidth="1"/>
    <col min="2" max="4" width="15.7109375" style="327" customWidth="1"/>
    <col min="5" max="5" width="18.7109375" style="327" customWidth="1"/>
    <col min="6" max="6" width="16" style="166" customWidth="1"/>
    <col min="7" max="16384" width="11.42578125" style="166" hidden="1"/>
  </cols>
  <sheetData>
    <row r="1" spans="1:6" ht="18.75" x14ac:dyDescent="0.3">
      <c r="A1" s="299" t="s">
        <v>316</v>
      </c>
    </row>
    <row r="2" spans="1:6" ht="15" customHeight="1" x14ac:dyDescent="0.3">
      <c r="A2" s="299" t="s">
        <v>389</v>
      </c>
    </row>
    <row r="3" spans="1:6" ht="16.5" customHeight="1" x14ac:dyDescent="0.2">
      <c r="A3" s="1141" t="s">
        <v>399</v>
      </c>
      <c r="B3" s="1141"/>
      <c r="C3" s="1141"/>
      <c r="D3" s="1141"/>
    </row>
    <row r="4" spans="1:6" ht="15.75" x14ac:dyDescent="0.25">
      <c r="A4" s="1069" t="s">
        <v>390</v>
      </c>
      <c r="B4" s="1069"/>
      <c r="C4" s="1069"/>
      <c r="D4" s="1069"/>
      <c r="E4" s="1069"/>
      <c r="F4" s="1069"/>
    </row>
    <row r="5" spans="1:6" ht="15.75" x14ac:dyDescent="0.25">
      <c r="A5" s="1070" t="s">
        <v>95</v>
      </c>
      <c r="B5" s="1070"/>
      <c r="C5" s="1070"/>
      <c r="D5" s="1070"/>
      <c r="E5" s="1070"/>
      <c r="F5" s="1070"/>
    </row>
    <row r="6" spans="1:6" s="313" customFormat="1" ht="48.75" customHeight="1" x14ac:dyDescent="0.2">
      <c r="A6" s="83" t="s">
        <v>391</v>
      </c>
      <c r="B6" s="147" t="s">
        <v>392</v>
      </c>
      <c r="C6" s="147" t="s">
        <v>393</v>
      </c>
      <c r="D6" s="147" t="s">
        <v>394</v>
      </c>
      <c r="E6" s="147" t="s">
        <v>395</v>
      </c>
      <c r="F6" s="312" t="s">
        <v>157</v>
      </c>
    </row>
    <row r="7" spans="1:6" ht="15.75" x14ac:dyDescent="0.2">
      <c r="A7" s="177" t="s">
        <v>383</v>
      </c>
      <c r="B7" s="320">
        <v>2973436677</v>
      </c>
      <c r="C7" s="320">
        <v>16461545</v>
      </c>
      <c r="D7" s="320">
        <v>0</v>
      </c>
      <c r="E7" s="320">
        <v>8411000</v>
      </c>
      <c r="F7" s="328">
        <f>+SUM(B7:E7)</f>
        <v>2998309222</v>
      </c>
    </row>
    <row r="8" spans="1:6" s="330" customFormat="1" ht="15.75" x14ac:dyDescent="0.2">
      <c r="A8" s="177" t="s">
        <v>384</v>
      </c>
      <c r="B8" s="320">
        <v>0</v>
      </c>
      <c r="C8" s="320">
        <v>35077340</v>
      </c>
      <c r="D8" s="320">
        <v>0</v>
      </c>
      <c r="E8" s="320">
        <v>0</v>
      </c>
      <c r="F8" s="329">
        <f>+SUM(B8:E8)</f>
        <v>35077340</v>
      </c>
    </row>
    <row r="9" spans="1:6" ht="15.75" x14ac:dyDescent="0.2">
      <c r="A9" s="177" t="s">
        <v>336</v>
      </c>
      <c r="B9" s="320">
        <v>0</v>
      </c>
      <c r="C9" s="320">
        <v>0</v>
      </c>
      <c r="D9" s="320">
        <v>4370765</v>
      </c>
      <c r="E9" s="320">
        <v>0</v>
      </c>
      <c r="F9" s="329">
        <f>+SUM(B9:E9)</f>
        <v>4370765</v>
      </c>
    </row>
    <row r="10" spans="1:6" ht="15.75" x14ac:dyDescent="0.2">
      <c r="A10" s="177" t="s">
        <v>385</v>
      </c>
      <c r="B10" s="320">
        <v>0</v>
      </c>
      <c r="C10" s="320">
        <v>1043367</v>
      </c>
      <c r="D10" s="320">
        <v>2714314</v>
      </c>
      <c r="E10" s="320">
        <v>0</v>
      </c>
      <c r="F10" s="329">
        <f>+SUM(B10:E10)</f>
        <v>3757681</v>
      </c>
    </row>
    <row r="11" spans="1:6" s="332" customFormat="1" ht="15.75" x14ac:dyDescent="0.2">
      <c r="A11" s="181" t="s">
        <v>396</v>
      </c>
      <c r="B11" s="331">
        <f>+SUM(B7:B10)</f>
        <v>2973436677</v>
      </c>
      <c r="C11" s="331">
        <f>+SUM(C7:C10)</f>
        <v>52582252</v>
      </c>
      <c r="D11" s="331">
        <f>+SUM(D7:D10)</f>
        <v>7085079</v>
      </c>
      <c r="E11" s="331">
        <f>+SUM(E7:E10)</f>
        <v>8411000</v>
      </c>
      <c r="F11" s="331">
        <f>+SUM(F7:F10)</f>
        <v>3041515008</v>
      </c>
    </row>
    <row r="12" spans="1:6" ht="15.75" x14ac:dyDescent="0.2">
      <c r="A12" s="333" t="s">
        <v>387</v>
      </c>
      <c r="B12" s="320">
        <v>0</v>
      </c>
      <c r="C12" s="320">
        <v>2374741</v>
      </c>
      <c r="D12" s="320">
        <v>0</v>
      </c>
      <c r="E12" s="320">
        <v>0</v>
      </c>
      <c r="F12" s="329">
        <f>+SUM(B12:E12)</f>
        <v>2374741</v>
      </c>
    </row>
    <row r="13" spans="1:6" s="332" customFormat="1" ht="15.75" x14ac:dyDescent="0.2">
      <c r="A13" s="117" t="s">
        <v>397</v>
      </c>
      <c r="B13" s="329">
        <f>+B11+B12</f>
        <v>2973436677</v>
      </c>
      <c r="C13" s="334">
        <f>+C11+C12</f>
        <v>54956993</v>
      </c>
      <c r="D13" s="334">
        <f>+D11+D12</f>
        <v>7085079</v>
      </c>
      <c r="E13" s="334">
        <f>+E11+E12</f>
        <v>8411000</v>
      </c>
      <c r="F13" s="329">
        <f>+SUM(B13:E13)</f>
        <v>3043889749</v>
      </c>
    </row>
    <row r="14" spans="1:6" s="336" customFormat="1" ht="15.75" x14ac:dyDescent="0.2">
      <c r="A14" s="181" t="s">
        <v>398</v>
      </c>
      <c r="B14" s="335">
        <f>IFERROR((B13/$F$13),0)</f>
        <v>0.97685426286443333</v>
      </c>
      <c r="C14" s="335">
        <f>IFERROR((C13/$F$13),0)</f>
        <v>1.8054856624835001E-2</v>
      </c>
      <c r="D14" s="335">
        <f>IFERROR((D13/$F$13),0)</f>
        <v>2.3276398241190042E-3</v>
      </c>
      <c r="E14" s="335">
        <f>IFERROR((E13/$F$13),0)</f>
        <v>2.763240686612661E-3</v>
      </c>
      <c r="F14" s="335">
        <f>+SUM(B14:E14)</f>
        <v>1</v>
      </c>
    </row>
  </sheetData>
  <mergeCells count="3">
    <mergeCell ref="A4:F4"/>
    <mergeCell ref="A5:F5"/>
    <mergeCell ref="A3:D3"/>
  </mergeCells>
  <printOptions horizontalCentered="1"/>
  <pageMargins left="0.39370078740157483" right="0.39370078740157483" top="0.59055118110236227" bottom="1" header="0" footer="0"/>
  <pageSetup scale="61" orientation="landscape" r:id="rId1"/>
  <headerFooter alignWithMargins="0"/>
  <customProperties>
    <customPr name="_pios_id" r:id="rId2"/>
  </customProperties>
  <ignoredErrors>
    <ignoredError sqref="F11" formula="1"/>
  </ignoredError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C28ED-B673-43FB-81C2-649109DD51C9}">
  <sheetPr>
    <tabColor theme="4" tint="-0.249977111117893"/>
    <pageSetUpPr fitToPage="1"/>
  </sheetPr>
  <dimension ref="A1:I15"/>
  <sheetViews>
    <sheetView showGridLines="0" zoomScaleNormal="100" workbookViewId="0"/>
  </sheetViews>
  <sheetFormatPr baseColWidth="10" defaultColWidth="0" defaultRowHeight="12.75" zeroHeight="1" x14ac:dyDescent="0.2"/>
  <cols>
    <col min="1" max="1" width="36.7109375" style="166" customWidth="1"/>
    <col min="2" max="2" width="15.28515625" style="327" bestFit="1" customWidth="1"/>
    <col min="3" max="4" width="11.28515625" style="327" bestFit="1" customWidth="1"/>
    <col min="5" max="5" width="13.5703125" style="327" bestFit="1" customWidth="1"/>
    <col min="6" max="6" width="12.42578125" style="327" bestFit="1" customWidth="1"/>
    <col min="7" max="7" width="18.5703125" style="327" customWidth="1"/>
    <col min="8" max="8" width="11.28515625" style="166" bestFit="1" customWidth="1"/>
    <col min="9" max="9" width="16" style="166" customWidth="1"/>
    <col min="10" max="16384" width="11.42578125" style="166" hidden="1"/>
  </cols>
  <sheetData>
    <row r="1" spans="1:9" ht="18.75" x14ac:dyDescent="0.3">
      <c r="A1" s="299" t="s">
        <v>316</v>
      </c>
    </row>
    <row r="2" spans="1:9" ht="15" customHeight="1" x14ac:dyDescent="0.3">
      <c r="A2" s="299" t="s">
        <v>400</v>
      </c>
    </row>
    <row r="3" spans="1:9" ht="15" customHeight="1" x14ac:dyDescent="0.2">
      <c r="A3" s="1141" t="s">
        <v>404</v>
      </c>
      <c r="B3" s="1141"/>
      <c r="C3" s="1141"/>
      <c r="D3" s="1141"/>
      <c r="E3" s="1141"/>
      <c r="F3" s="1141"/>
    </row>
    <row r="4" spans="1:9" ht="15.75" x14ac:dyDescent="0.25">
      <c r="A4" s="1069" t="s">
        <v>390</v>
      </c>
      <c r="B4" s="1069"/>
      <c r="C4" s="1069"/>
      <c r="D4" s="1069"/>
      <c r="E4" s="1069"/>
      <c r="F4" s="1069"/>
      <c r="G4" s="1069"/>
      <c r="H4" s="1069"/>
      <c r="I4" s="1069"/>
    </row>
    <row r="5" spans="1:9" ht="15.75" x14ac:dyDescent="0.25">
      <c r="A5" s="1070" t="s">
        <v>95</v>
      </c>
      <c r="B5" s="1070"/>
      <c r="C5" s="1070"/>
      <c r="D5" s="1070"/>
      <c r="E5" s="1070"/>
      <c r="F5" s="1070"/>
      <c r="G5" s="1070"/>
      <c r="H5" s="1070"/>
      <c r="I5" s="1070"/>
    </row>
    <row r="6" spans="1:9" s="313" customFormat="1" ht="48.75" customHeight="1" x14ac:dyDescent="0.2">
      <c r="A6" s="83" t="s">
        <v>391</v>
      </c>
      <c r="B6" s="147" t="s">
        <v>392</v>
      </c>
      <c r="C6" s="147" t="s">
        <v>401</v>
      </c>
      <c r="D6" s="147" t="s">
        <v>402</v>
      </c>
      <c r="E6" s="147" t="s">
        <v>393</v>
      </c>
      <c r="F6" s="147" t="s">
        <v>394</v>
      </c>
      <c r="G6" s="147" t="s">
        <v>395</v>
      </c>
      <c r="H6" s="147" t="s">
        <v>403</v>
      </c>
      <c r="I6" s="312" t="s">
        <v>99</v>
      </c>
    </row>
    <row r="7" spans="1:9" ht="15.75" x14ac:dyDescent="0.2">
      <c r="A7" s="177" t="s">
        <v>383</v>
      </c>
      <c r="B7" s="320">
        <v>3129018070</v>
      </c>
      <c r="C7" s="320">
        <v>0</v>
      </c>
      <c r="D7" s="320">
        <v>8842537</v>
      </c>
      <c r="E7" s="320">
        <v>22728256</v>
      </c>
      <c r="F7" s="320">
        <v>0</v>
      </c>
      <c r="G7" s="320">
        <v>7759450</v>
      </c>
      <c r="H7" s="320">
        <v>0</v>
      </c>
      <c r="I7" s="328">
        <f>+SUM(B7:H7)</f>
        <v>3168348313</v>
      </c>
    </row>
    <row r="8" spans="1:9" s="330" customFormat="1" ht="15.75" x14ac:dyDescent="0.2">
      <c r="A8" s="177" t="s">
        <v>384</v>
      </c>
      <c r="B8" s="320">
        <v>0</v>
      </c>
      <c r="C8" s="320">
        <v>8732560</v>
      </c>
      <c r="D8" s="320">
        <v>0</v>
      </c>
      <c r="E8" s="320">
        <v>144978464</v>
      </c>
      <c r="F8" s="320">
        <v>0</v>
      </c>
      <c r="G8" s="320">
        <v>0</v>
      </c>
      <c r="H8" s="320">
        <v>0</v>
      </c>
      <c r="I8" s="329">
        <f>+SUM(B8:H8)</f>
        <v>153711024</v>
      </c>
    </row>
    <row r="9" spans="1:9" ht="15.75" x14ac:dyDescent="0.2">
      <c r="A9" s="177" t="s">
        <v>336</v>
      </c>
      <c r="B9" s="320">
        <v>0</v>
      </c>
      <c r="C9" s="320">
        <v>0</v>
      </c>
      <c r="D9" s="320">
        <v>0</v>
      </c>
      <c r="E9" s="320">
        <v>131423</v>
      </c>
      <c r="F9" s="320">
        <v>8571175</v>
      </c>
      <c r="G9" s="320">
        <v>0</v>
      </c>
      <c r="H9" s="320">
        <v>0</v>
      </c>
      <c r="I9" s="329">
        <f>+SUM(B9:H9)</f>
        <v>8702598</v>
      </c>
    </row>
    <row r="10" spans="1:9" ht="15.75" x14ac:dyDescent="0.2">
      <c r="A10" s="177" t="s">
        <v>385</v>
      </c>
      <c r="B10" s="320">
        <v>0</v>
      </c>
      <c r="C10" s="320">
        <v>0</v>
      </c>
      <c r="D10" s="320">
        <v>0</v>
      </c>
      <c r="E10" s="320">
        <v>3135664</v>
      </c>
      <c r="F10" s="320">
        <v>14953365</v>
      </c>
      <c r="G10" s="320">
        <v>0</v>
      </c>
      <c r="H10" s="320">
        <v>0</v>
      </c>
      <c r="I10" s="329">
        <f>+SUM(B10:H10)</f>
        <v>18089029</v>
      </c>
    </row>
    <row r="11" spans="1:9" ht="15.75" x14ac:dyDescent="0.2">
      <c r="A11" s="177" t="s">
        <v>386</v>
      </c>
      <c r="B11" s="320">
        <v>0</v>
      </c>
      <c r="C11" s="320">
        <v>0</v>
      </c>
      <c r="D11" s="320">
        <v>0</v>
      </c>
      <c r="E11" s="320">
        <v>0</v>
      </c>
      <c r="F11" s="320">
        <v>0</v>
      </c>
      <c r="G11" s="320">
        <v>0</v>
      </c>
      <c r="H11" s="320">
        <v>7557380</v>
      </c>
      <c r="I11" s="329">
        <f>+SUM(B11:H11)</f>
        <v>7557380</v>
      </c>
    </row>
    <row r="12" spans="1:9" s="332" customFormat="1" ht="15.75" x14ac:dyDescent="0.2">
      <c r="A12" s="181" t="s">
        <v>396</v>
      </c>
      <c r="B12" s="331">
        <f t="shared" ref="B12:I12" si="0">+SUM(B7:B11)</f>
        <v>3129018070</v>
      </c>
      <c r="C12" s="331">
        <f t="shared" si="0"/>
        <v>8732560</v>
      </c>
      <c r="D12" s="331">
        <f t="shared" si="0"/>
        <v>8842537</v>
      </c>
      <c r="E12" s="331">
        <f t="shared" si="0"/>
        <v>170973807</v>
      </c>
      <c r="F12" s="331">
        <f t="shared" si="0"/>
        <v>23524540</v>
      </c>
      <c r="G12" s="331">
        <f t="shared" si="0"/>
        <v>7759450</v>
      </c>
      <c r="H12" s="331">
        <f t="shared" si="0"/>
        <v>7557380</v>
      </c>
      <c r="I12" s="331">
        <f t="shared" si="0"/>
        <v>3356408344</v>
      </c>
    </row>
    <row r="13" spans="1:9" ht="15.75" x14ac:dyDescent="0.2">
      <c r="A13" s="333" t="s">
        <v>387</v>
      </c>
      <c r="B13" s="320">
        <v>0</v>
      </c>
      <c r="C13" s="320">
        <v>0</v>
      </c>
      <c r="D13" s="320">
        <v>-715537</v>
      </c>
      <c r="E13" s="320">
        <v>3250647</v>
      </c>
      <c r="F13" s="320">
        <v>0</v>
      </c>
      <c r="G13" s="320">
        <v>0</v>
      </c>
      <c r="H13" s="320">
        <v>0</v>
      </c>
      <c r="I13" s="329">
        <f>+SUM(B13:H13)</f>
        <v>2535110</v>
      </c>
    </row>
    <row r="14" spans="1:9" s="332" customFormat="1" ht="15.75" x14ac:dyDescent="0.2">
      <c r="A14" s="117" t="s">
        <v>397</v>
      </c>
      <c r="B14" s="329">
        <f t="shared" ref="B14:H14" si="1">+B12+B13</f>
        <v>3129018070</v>
      </c>
      <c r="C14" s="334">
        <f t="shared" si="1"/>
        <v>8732560</v>
      </c>
      <c r="D14" s="334">
        <f t="shared" si="1"/>
        <v>8127000</v>
      </c>
      <c r="E14" s="334">
        <f t="shared" si="1"/>
        <v>174224454</v>
      </c>
      <c r="F14" s="334">
        <f t="shared" si="1"/>
        <v>23524540</v>
      </c>
      <c r="G14" s="334">
        <f t="shared" si="1"/>
        <v>7759450</v>
      </c>
      <c r="H14" s="334">
        <f t="shared" si="1"/>
        <v>7557380</v>
      </c>
      <c r="I14" s="329">
        <f>+SUM(B14:H14)</f>
        <v>3358943454</v>
      </c>
    </row>
    <row r="15" spans="1:9" s="336" customFormat="1" ht="15.75" x14ac:dyDescent="0.2">
      <c r="A15" s="181" t="s">
        <v>398</v>
      </c>
      <c r="B15" s="335">
        <f t="shared" ref="B15:H15" si="2">IFERROR((B14/$I$14),0)</f>
        <v>0.93154830167617342</v>
      </c>
      <c r="C15" s="335">
        <f t="shared" si="2"/>
        <v>2.5997936909598241E-3</v>
      </c>
      <c r="D15" s="335">
        <f t="shared" si="2"/>
        <v>2.419510810853918E-3</v>
      </c>
      <c r="E15" s="335">
        <f t="shared" si="2"/>
        <v>5.186882613118262E-2</v>
      </c>
      <c r="F15" s="335">
        <f t="shared" si="2"/>
        <v>7.0035534453507355E-3</v>
      </c>
      <c r="G15" s="335">
        <f t="shared" si="2"/>
        <v>2.3100865216291911E-3</v>
      </c>
      <c r="H15" s="335">
        <f t="shared" si="2"/>
        <v>2.2499277238502749E-3</v>
      </c>
      <c r="I15" s="335">
        <f>+SUM(B15:H15)</f>
        <v>1</v>
      </c>
    </row>
  </sheetData>
  <mergeCells count="3">
    <mergeCell ref="A4:I4"/>
    <mergeCell ref="A5:I5"/>
    <mergeCell ref="A3:F3"/>
  </mergeCells>
  <printOptions horizontalCentered="1"/>
  <pageMargins left="0.39370078740157483" right="0.39370078740157483" top="0.59055118110236227" bottom="1" header="0" footer="0"/>
  <pageSetup scale="61" orientation="landscape" r:id="rId1"/>
  <headerFooter alignWithMargins="0"/>
  <customProperties>
    <customPr name="_pios_id" r:id="rId2"/>
  </customProperties>
  <ignoredErrors>
    <ignoredError sqref="I12"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244F4-9917-48C1-93BE-3B63A7BF173B}">
  <sheetPr>
    <tabColor theme="4" tint="-0.249977111117893"/>
  </sheetPr>
  <dimension ref="A1:G35"/>
  <sheetViews>
    <sheetView showGridLines="0" zoomScaleNormal="100" workbookViewId="0"/>
  </sheetViews>
  <sheetFormatPr baseColWidth="10" defaultColWidth="0" defaultRowHeight="12.75" zeroHeight="1" x14ac:dyDescent="0.2"/>
  <cols>
    <col min="1" max="1" width="60.7109375" style="20" customWidth="1"/>
    <col min="2" max="2" width="19.42578125" style="20" bestFit="1" customWidth="1"/>
    <col min="3" max="3" width="18" style="20" customWidth="1"/>
    <col min="4" max="4" width="17.7109375" style="20" customWidth="1"/>
    <col min="5" max="5" width="18" style="20" customWidth="1"/>
    <col min="6" max="6" width="16.85546875" style="20" hidden="1" customWidth="1"/>
    <col min="7" max="7" width="21.28515625" style="20" customWidth="1"/>
    <col min="8" max="16384" width="10.42578125" style="20" hidden="1"/>
  </cols>
  <sheetData>
    <row r="1" spans="1:7" ht="18.75" x14ac:dyDescent="0.3">
      <c r="A1" s="19" t="s">
        <v>972</v>
      </c>
      <c r="B1" s="19"/>
      <c r="C1" s="19"/>
    </row>
    <row r="2" spans="1:7" ht="18.75" x14ac:dyDescent="0.3">
      <c r="A2" s="19" t="s">
        <v>851</v>
      </c>
      <c r="B2" s="19"/>
      <c r="C2" s="19"/>
      <c r="D2" s="210"/>
      <c r="E2" s="803"/>
      <c r="F2" s="803"/>
    </row>
    <row r="3" spans="1:7" ht="21" customHeight="1" x14ac:dyDescent="0.25">
      <c r="A3" s="1069" t="s">
        <v>836</v>
      </c>
      <c r="B3" s="1069"/>
      <c r="C3" s="1069"/>
      <c r="D3" s="1069"/>
      <c r="E3" s="1069"/>
      <c r="F3" s="1069"/>
      <c r="G3" s="1069"/>
    </row>
    <row r="4" spans="1:7" ht="15.75" x14ac:dyDescent="0.25">
      <c r="A4" s="1070" t="s">
        <v>95</v>
      </c>
      <c r="B4" s="1070"/>
      <c r="C4" s="1070"/>
      <c r="D4" s="1070"/>
      <c r="E4" s="1070"/>
      <c r="F4" s="1070"/>
      <c r="G4" s="1070"/>
    </row>
    <row r="5" spans="1:7" s="805" customFormat="1" ht="15.75" x14ac:dyDescent="0.25">
      <c r="A5" s="171"/>
      <c r="B5" s="852"/>
      <c r="D5" s="1071" t="s">
        <v>837</v>
      </c>
      <c r="E5" s="1071"/>
      <c r="F5" s="1071"/>
      <c r="G5" s="1071"/>
    </row>
    <row r="6" spans="1:7" s="805" customFormat="1" ht="30.75" customHeight="1" x14ac:dyDescent="0.25">
      <c r="A6" s="149"/>
      <c r="B6" s="149" t="s">
        <v>838</v>
      </c>
      <c r="C6" s="149" t="s">
        <v>839</v>
      </c>
      <c r="D6" s="149" t="s">
        <v>840</v>
      </c>
      <c r="E6" s="149" t="s">
        <v>841</v>
      </c>
      <c r="F6" s="149" t="s">
        <v>842</v>
      </c>
      <c r="G6" s="149" t="s">
        <v>104</v>
      </c>
    </row>
    <row r="7" spans="1:7" s="805" customFormat="1" ht="15.75" x14ac:dyDescent="0.25">
      <c r="A7" s="853" t="s">
        <v>843</v>
      </c>
      <c r="B7" s="854"/>
      <c r="C7" s="853"/>
      <c r="D7" s="171"/>
      <c r="E7" s="171"/>
      <c r="F7" s="171"/>
      <c r="G7" s="171"/>
    </row>
    <row r="8" spans="1:7" s="805" customFormat="1" ht="15.75" x14ac:dyDescent="0.25">
      <c r="A8" s="855" t="s">
        <v>29</v>
      </c>
      <c r="B8" s="856"/>
      <c r="C8" s="853"/>
      <c r="D8" s="171"/>
      <c r="E8" s="171"/>
      <c r="F8" s="171"/>
      <c r="G8" s="171"/>
    </row>
    <row r="9" spans="1:7" s="176" customFormat="1" ht="15.75" x14ac:dyDescent="0.2">
      <c r="A9" s="857" t="s">
        <v>844</v>
      </c>
      <c r="B9" s="856">
        <f>SUM(B10:B20)</f>
        <v>214490121468</v>
      </c>
      <c r="C9" s="856">
        <f t="shared" ref="C9:G9" si="0">SUM(C10:C20)</f>
        <v>214490121468</v>
      </c>
      <c r="D9" s="856">
        <f t="shared" si="0"/>
        <v>14438582900</v>
      </c>
      <c r="E9" s="856">
        <f t="shared" si="0"/>
        <v>200051538568</v>
      </c>
      <c r="F9" s="856">
        <f t="shared" si="0"/>
        <v>0</v>
      </c>
      <c r="G9" s="856">
        <f t="shared" si="0"/>
        <v>214490121468</v>
      </c>
    </row>
    <row r="10" spans="1:7" ht="15.75" x14ac:dyDescent="0.2">
      <c r="A10" s="781" t="s">
        <v>751</v>
      </c>
      <c r="B10" s="858">
        <v>6360023535</v>
      </c>
      <c r="C10" s="858">
        <v>6360023535</v>
      </c>
      <c r="D10" s="858">
        <v>6360023535</v>
      </c>
      <c r="E10" s="858">
        <v>0</v>
      </c>
      <c r="F10" s="859">
        <v>0</v>
      </c>
      <c r="G10" s="860">
        <f t="shared" ref="G10:G30" si="1">SUM(D10:F10)</f>
        <v>6360023535</v>
      </c>
    </row>
    <row r="11" spans="1:7" ht="15.75" x14ac:dyDescent="0.2">
      <c r="A11" s="781" t="s">
        <v>755</v>
      </c>
      <c r="B11" s="858">
        <v>20392988729</v>
      </c>
      <c r="C11" s="858">
        <v>20392988729</v>
      </c>
      <c r="D11" s="858">
        <v>0</v>
      </c>
      <c r="E11" s="858">
        <f>+B11</f>
        <v>20392988729</v>
      </c>
      <c r="F11" s="859">
        <v>0</v>
      </c>
      <c r="G11" s="860">
        <f t="shared" si="1"/>
        <v>20392988729</v>
      </c>
    </row>
    <row r="12" spans="1:7" ht="15.75" x14ac:dyDescent="0.2">
      <c r="A12" s="781" t="s">
        <v>336</v>
      </c>
      <c r="B12" s="858">
        <v>171367539768</v>
      </c>
      <c r="C12" s="858">
        <v>171367539768</v>
      </c>
      <c r="D12" s="858">
        <v>0</v>
      </c>
      <c r="E12" s="858">
        <f>+B12</f>
        <v>171367539768</v>
      </c>
      <c r="F12" s="859">
        <v>0</v>
      </c>
      <c r="G12" s="860">
        <f t="shared" si="1"/>
        <v>171367539768</v>
      </c>
    </row>
    <row r="13" spans="1:7" ht="15.75" x14ac:dyDescent="0.2">
      <c r="A13" s="781" t="s">
        <v>845</v>
      </c>
      <c r="B13" s="858">
        <v>170743013</v>
      </c>
      <c r="C13" s="858">
        <v>170743013</v>
      </c>
      <c r="D13" s="858">
        <f>+B13</f>
        <v>170743013</v>
      </c>
      <c r="E13" s="858">
        <v>0</v>
      </c>
      <c r="F13" s="859">
        <v>0</v>
      </c>
      <c r="G13" s="860">
        <f t="shared" si="1"/>
        <v>170743013</v>
      </c>
    </row>
    <row r="14" spans="1:7" ht="15.75" x14ac:dyDescent="0.2">
      <c r="A14" s="781" t="s">
        <v>778</v>
      </c>
      <c r="B14" s="858">
        <v>2174352105</v>
      </c>
      <c r="C14" s="858">
        <v>2174352105</v>
      </c>
      <c r="D14" s="858">
        <v>0</v>
      </c>
      <c r="E14" s="858">
        <f t="shared" ref="E14:E16" si="2">+B14</f>
        <v>2174352105</v>
      </c>
      <c r="F14" s="859">
        <v>0</v>
      </c>
      <c r="G14" s="860">
        <f t="shared" si="1"/>
        <v>2174352105</v>
      </c>
    </row>
    <row r="15" spans="1:7" ht="15.75" x14ac:dyDescent="0.2">
      <c r="A15" s="781" t="s">
        <v>779</v>
      </c>
      <c r="B15" s="858">
        <v>2579076096</v>
      </c>
      <c r="C15" s="858">
        <v>2579076096</v>
      </c>
      <c r="D15" s="858">
        <v>0</v>
      </c>
      <c r="E15" s="858">
        <f t="shared" si="2"/>
        <v>2579076096</v>
      </c>
      <c r="F15" s="859">
        <v>0</v>
      </c>
      <c r="G15" s="860">
        <f t="shared" si="1"/>
        <v>2579076096</v>
      </c>
    </row>
    <row r="16" spans="1:7" ht="15.75" x14ac:dyDescent="0.2">
      <c r="A16" s="781" t="s">
        <v>756</v>
      </c>
      <c r="B16" s="858">
        <v>3480456217</v>
      </c>
      <c r="C16" s="858">
        <v>3480456217</v>
      </c>
      <c r="D16" s="858">
        <v>0</v>
      </c>
      <c r="E16" s="858">
        <f t="shared" si="2"/>
        <v>3480456217</v>
      </c>
      <c r="F16" s="859">
        <v>0</v>
      </c>
      <c r="G16" s="860">
        <f t="shared" si="1"/>
        <v>3480456217</v>
      </c>
    </row>
    <row r="17" spans="1:7" ht="15.75" x14ac:dyDescent="0.2">
      <c r="A17" s="781" t="s">
        <v>25</v>
      </c>
      <c r="B17" s="858">
        <v>333216147</v>
      </c>
      <c r="C17" s="858">
        <v>333216147</v>
      </c>
      <c r="D17" s="858">
        <v>333216147</v>
      </c>
      <c r="E17" s="858">
        <v>0</v>
      </c>
      <c r="F17" s="859">
        <v>0</v>
      </c>
      <c r="G17" s="860">
        <f t="shared" si="1"/>
        <v>333216147</v>
      </c>
    </row>
    <row r="18" spans="1:7" ht="15.75" x14ac:dyDescent="0.2">
      <c r="A18" s="781" t="s">
        <v>760</v>
      </c>
      <c r="B18" s="858">
        <v>57125653</v>
      </c>
      <c r="C18" s="858">
        <v>57125653</v>
      </c>
      <c r="D18" s="858">
        <v>0</v>
      </c>
      <c r="E18" s="858">
        <f>+B18</f>
        <v>57125653</v>
      </c>
      <c r="F18" s="859">
        <v>0</v>
      </c>
      <c r="G18" s="860">
        <f t="shared" si="1"/>
        <v>57125653</v>
      </c>
    </row>
    <row r="19" spans="1:7" ht="15.75" x14ac:dyDescent="0.2">
      <c r="A19" s="781" t="s">
        <v>846</v>
      </c>
      <c r="B19" s="858">
        <v>7570625273</v>
      </c>
      <c r="C19" s="858">
        <v>7570625273</v>
      </c>
      <c r="D19" s="858">
        <v>7570625273</v>
      </c>
      <c r="E19" s="858">
        <v>0</v>
      </c>
      <c r="F19" s="859">
        <v>0</v>
      </c>
      <c r="G19" s="860">
        <f t="shared" si="1"/>
        <v>7570625273</v>
      </c>
    </row>
    <row r="20" spans="1:7" ht="15.75" x14ac:dyDescent="0.2">
      <c r="A20" s="781" t="s">
        <v>766</v>
      </c>
      <c r="B20" s="858">
        <v>3974932</v>
      </c>
      <c r="C20" s="858">
        <v>3974932</v>
      </c>
      <c r="D20" s="858">
        <v>3974932</v>
      </c>
      <c r="E20" s="858">
        <v>0</v>
      </c>
      <c r="F20" s="859">
        <v>0</v>
      </c>
      <c r="G20" s="860">
        <f t="shared" si="1"/>
        <v>3974932</v>
      </c>
    </row>
    <row r="21" spans="1:7" s="176" customFormat="1" ht="15.75" x14ac:dyDescent="0.2">
      <c r="A21" s="857" t="s">
        <v>852</v>
      </c>
      <c r="B21" s="859">
        <v>1184807122</v>
      </c>
      <c r="C21" s="859">
        <f t="shared" ref="C21" si="3">+B21</f>
        <v>1184807122</v>
      </c>
      <c r="D21" s="859">
        <v>0</v>
      </c>
      <c r="E21" s="859">
        <v>1184807122</v>
      </c>
      <c r="F21" s="859">
        <v>0</v>
      </c>
      <c r="G21" s="861">
        <f t="shared" si="1"/>
        <v>1184807122</v>
      </c>
    </row>
    <row r="22" spans="1:7" s="176" customFormat="1" ht="15.75" x14ac:dyDescent="0.2">
      <c r="A22" s="857" t="s">
        <v>13</v>
      </c>
      <c r="B22" s="859">
        <f t="shared" ref="B22:G22" si="4">+B23</f>
        <v>43886917087</v>
      </c>
      <c r="C22" s="859">
        <f t="shared" si="4"/>
        <v>43886917087</v>
      </c>
      <c r="D22" s="859">
        <f t="shared" si="4"/>
        <v>0</v>
      </c>
      <c r="E22" s="859">
        <f t="shared" si="4"/>
        <v>43886917087</v>
      </c>
      <c r="F22" s="859">
        <f t="shared" si="4"/>
        <v>0</v>
      </c>
      <c r="G22" s="859">
        <f t="shared" si="4"/>
        <v>43886917087</v>
      </c>
    </row>
    <row r="23" spans="1:7" ht="15.75" x14ac:dyDescent="0.2">
      <c r="A23" s="781" t="s">
        <v>11</v>
      </c>
      <c r="B23" s="858">
        <v>43886917087</v>
      </c>
      <c r="C23" s="858">
        <f>+B23</f>
        <v>43886917087</v>
      </c>
      <c r="D23" s="858">
        <v>0</v>
      </c>
      <c r="E23" s="858">
        <v>43886917087</v>
      </c>
      <c r="F23" s="859">
        <v>0</v>
      </c>
      <c r="G23" s="858">
        <f t="shared" si="1"/>
        <v>43886917087</v>
      </c>
    </row>
    <row r="24" spans="1:7" ht="15.75" x14ac:dyDescent="0.2">
      <c r="A24" s="855" t="s">
        <v>847</v>
      </c>
      <c r="B24" s="858">
        <v>0</v>
      </c>
      <c r="C24" s="858">
        <f>+B24</f>
        <v>0</v>
      </c>
      <c r="D24" s="858">
        <v>0</v>
      </c>
      <c r="E24" s="858">
        <v>0</v>
      </c>
      <c r="F24" s="859"/>
      <c r="G24" s="858">
        <f t="shared" si="1"/>
        <v>0</v>
      </c>
    </row>
    <row r="25" spans="1:7" s="176" customFormat="1" ht="15.75" x14ac:dyDescent="0.2">
      <c r="A25" s="857" t="s">
        <v>57</v>
      </c>
      <c r="B25" s="862">
        <f>SUM(B26:B28)</f>
        <v>6335158670</v>
      </c>
      <c r="C25" s="862">
        <f t="shared" ref="C25:G25" si="5">SUM(C26:C28)</f>
        <v>6335158670</v>
      </c>
      <c r="D25" s="862">
        <f t="shared" si="5"/>
        <v>6335158670</v>
      </c>
      <c r="E25" s="862">
        <f t="shared" si="5"/>
        <v>0</v>
      </c>
      <c r="F25" s="862">
        <f t="shared" si="5"/>
        <v>0</v>
      </c>
      <c r="G25" s="862">
        <f t="shared" si="5"/>
        <v>6335158670</v>
      </c>
    </row>
    <row r="26" spans="1:7" ht="15.75" x14ac:dyDescent="0.2">
      <c r="A26" s="781" t="s">
        <v>23</v>
      </c>
      <c r="B26" s="858">
        <v>5752565424</v>
      </c>
      <c r="C26" s="858">
        <v>5752565424</v>
      </c>
      <c r="D26" s="858">
        <f>+B26</f>
        <v>5752565424</v>
      </c>
      <c r="E26" s="858">
        <v>0</v>
      </c>
      <c r="F26" s="859">
        <v>0</v>
      </c>
      <c r="G26" s="858">
        <f t="shared" si="1"/>
        <v>5752565424</v>
      </c>
    </row>
    <row r="27" spans="1:7" ht="15.75" x14ac:dyDescent="0.2">
      <c r="A27" s="781" t="s">
        <v>22</v>
      </c>
      <c r="B27" s="858">
        <v>464521111</v>
      </c>
      <c r="C27" s="858">
        <v>464521111</v>
      </c>
      <c r="D27" s="858">
        <f>+B27</f>
        <v>464521111</v>
      </c>
      <c r="E27" s="858">
        <v>0</v>
      </c>
      <c r="F27" s="859">
        <v>0</v>
      </c>
      <c r="G27" s="858">
        <f t="shared" si="1"/>
        <v>464521111</v>
      </c>
    </row>
    <row r="28" spans="1:7" ht="15.75" x14ac:dyDescent="0.2">
      <c r="A28" s="781" t="s">
        <v>55</v>
      </c>
      <c r="B28" s="858">
        <v>118072135</v>
      </c>
      <c r="C28" s="858">
        <v>118072135</v>
      </c>
      <c r="D28" s="858">
        <f>+B28</f>
        <v>118072135</v>
      </c>
      <c r="E28" s="858">
        <v>0</v>
      </c>
      <c r="F28" s="859">
        <v>0</v>
      </c>
      <c r="G28" s="858">
        <f t="shared" si="1"/>
        <v>118072135</v>
      </c>
    </row>
    <row r="29" spans="1:7" s="863" customFormat="1" ht="15.75" x14ac:dyDescent="0.2">
      <c r="A29" s="857" t="s">
        <v>54</v>
      </c>
      <c r="B29" s="862">
        <f>+B30</f>
        <v>76441000</v>
      </c>
      <c r="C29" s="862">
        <f t="shared" ref="C29:G29" si="6">+C30</f>
        <v>76441000</v>
      </c>
      <c r="D29" s="862">
        <f t="shared" si="6"/>
        <v>0</v>
      </c>
      <c r="E29" s="862">
        <f t="shared" si="6"/>
        <v>76441000</v>
      </c>
      <c r="F29" s="862">
        <f t="shared" si="6"/>
        <v>0</v>
      </c>
      <c r="G29" s="862">
        <f t="shared" si="6"/>
        <v>76441000</v>
      </c>
    </row>
    <row r="30" spans="1:7" s="864" customFormat="1" ht="15.75" x14ac:dyDescent="0.2">
      <c r="A30" s="781" t="s">
        <v>19</v>
      </c>
      <c r="B30" s="858">
        <v>76441000</v>
      </c>
      <c r="C30" s="858">
        <f>+B30</f>
        <v>76441000</v>
      </c>
      <c r="D30" s="858">
        <v>0</v>
      </c>
      <c r="E30" s="858">
        <f>+C30</f>
        <v>76441000</v>
      </c>
      <c r="F30" s="859">
        <v>0</v>
      </c>
      <c r="G30" s="858">
        <f t="shared" si="1"/>
        <v>76441000</v>
      </c>
    </row>
    <row r="31" spans="1:7" s="805" customFormat="1" ht="15.75" x14ac:dyDescent="0.25">
      <c r="A31" s="853" t="s">
        <v>848</v>
      </c>
      <c r="B31" s="865"/>
      <c r="C31" s="858"/>
      <c r="D31" s="865"/>
      <c r="E31" s="865"/>
      <c r="F31" s="865"/>
      <c r="G31" s="865"/>
    </row>
    <row r="32" spans="1:7" s="805" customFormat="1" ht="15.75" x14ac:dyDescent="0.25">
      <c r="A32" s="855" t="s">
        <v>29</v>
      </c>
      <c r="B32" s="865"/>
      <c r="C32" s="858"/>
      <c r="D32" s="865"/>
      <c r="E32" s="865"/>
      <c r="F32" s="865"/>
      <c r="G32" s="865"/>
    </row>
    <row r="33" spans="1:7" s="176" customFormat="1" ht="15.75" x14ac:dyDescent="0.2">
      <c r="A33" s="857" t="s">
        <v>849</v>
      </c>
      <c r="B33" s="866">
        <v>2257335273</v>
      </c>
      <c r="C33" s="866">
        <v>2257335273</v>
      </c>
      <c r="D33" s="859">
        <v>0</v>
      </c>
      <c r="E33" s="866">
        <v>2257335273</v>
      </c>
      <c r="F33" s="859">
        <v>0</v>
      </c>
      <c r="G33" s="861">
        <f>SUM(D33:F33)</f>
        <v>2257335273</v>
      </c>
    </row>
    <row r="34" spans="1:7" s="176" customFormat="1" ht="15.75" x14ac:dyDescent="0.2">
      <c r="A34" s="857" t="s">
        <v>850</v>
      </c>
      <c r="B34" s="859">
        <f>+B35</f>
        <v>336966525</v>
      </c>
      <c r="C34" s="859">
        <f t="shared" ref="C34:G34" si="7">+C35</f>
        <v>336966525</v>
      </c>
      <c r="D34" s="859">
        <f t="shared" si="7"/>
        <v>0</v>
      </c>
      <c r="E34" s="859">
        <f t="shared" si="7"/>
        <v>336966525</v>
      </c>
      <c r="F34" s="859">
        <f t="shared" si="7"/>
        <v>0</v>
      </c>
      <c r="G34" s="859">
        <f t="shared" si="7"/>
        <v>336966525</v>
      </c>
    </row>
    <row r="35" spans="1:7" ht="15.75" x14ac:dyDescent="0.2">
      <c r="A35" s="867" t="s">
        <v>660</v>
      </c>
      <c r="B35" s="868">
        <v>336966525</v>
      </c>
      <c r="C35" s="868">
        <f>+B35</f>
        <v>336966525</v>
      </c>
      <c r="D35" s="868">
        <v>0</v>
      </c>
      <c r="E35" s="868">
        <f>+C35</f>
        <v>336966525</v>
      </c>
      <c r="F35" s="868">
        <v>0</v>
      </c>
      <c r="G35" s="869">
        <f t="shared" ref="G35" si="8">SUM(D35:F35)</f>
        <v>336966525</v>
      </c>
    </row>
  </sheetData>
  <mergeCells count="3">
    <mergeCell ref="A3:G3"/>
    <mergeCell ref="A4:G4"/>
    <mergeCell ref="D5:G5"/>
  </mergeCells>
  <pageMargins left="0.7" right="0.7" top="0.75" bottom="0.75" header="0.3" footer="0.3"/>
  <pageSetup orientation="portrait" r:id="rId1"/>
  <customProperties>
    <customPr name="_pios_id" r:id="rId2"/>
  </customProperties>
  <ignoredErrors>
    <ignoredError sqref="B9:G10 B11:D12 B21 B14:D20 B13:C13" formulaRange="1"/>
    <ignoredError sqref="E11:G20 C21:D21 E21:F21 B22:B35 E35:G35 C23:D35 E22:F34 D22 D13" formulaRange="1" unlockedFormula="1"/>
    <ignoredError sqref="K22:K35" unlockedFormula="1"/>
    <ignoredError sqref="G22:G34 G21 C22" formula="1" formulaRange="1" unlockedFormula="1"/>
  </ignoredError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BA3B6-5752-4E27-9708-00467A0BD8FF}">
  <sheetPr>
    <tabColor theme="4" tint="-0.249977111117893"/>
    <pageSetUpPr fitToPage="1"/>
  </sheetPr>
  <dimension ref="A1:F14"/>
  <sheetViews>
    <sheetView showGridLines="0" zoomScaleNormal="100" workbookViewId="0"/>
  </sheetViews>
  <sheetFormatPr baseColWidth="10" defaultColWidth="0" defaultRowHeight="12.75" zeroHeight="1" x14ac:dyDescent="0.2"/>
  <cols>
    <col min="1" max="1" width="36.7109375" style="166" customWidth="1"/>
    <col min="2" max="5" width="15.7109375" style="327" customWidth="1"/>
    <col min="6" max="6" width="18.7109375" style="327" customWidth="1"/>
    <col min="7" max="16384" width="11.42578125" style="166" hidden="1"/>
  </cols>
  <sheetData>
    <row r="1" spans="1:6" ht="18.75" x14ac:dyDescent="0.3">
      <c r="A1" s="299" t="s">
        <v>316</v>
      </c>
    </row>
    <row r="2" spans="1:6" ht="18.75" x14ac:dyDescent="0.3">
      <c r="A2" s="1028" t="s">
        <v>405</v>
      </c>
      <c r="B2" s="1029"/>
      <c r="C2" s="1029"/>
      <c r="D2" s="1029"/>
      <c r="E2" s="1029"/>
    </row>
    <row r="3" spans="1:6" ht="15.75" x14ac:dyDescent="0.2">
      <c r="A3" s="1142" t="s">
        <v>399</v>
      </c>
      <c r="B3" s="1142"/>
      <c r="C3" s="1142"/>
      <c r="D3" s="1142"/>
      <c r="E3" s="1142"/>
    </row>
    <row r="4" spans="1:6" ht="15.75" customHeight="1" x14ac:dyDescent="0.25">
      <c r="A4" s="1069" t="s">
        <v>406</v>
      </c>
      <c r="B4" s="1069"/>
      <c r="C4" s="1069"/>
      <c r="D4" s="1069"/>
      <c r="E4" s="1069"/>
      <c r="F4" s="1069"/>
    </row>
    <row r="5" spans="1:6" ht="15.75" x14ac:dyDescent="0.25">
      <c r="A5" s="1070" t="s">
        <v>95</v>
      </c>
      <c r="B5" s="1070"/>
      <c r="C5" s="1070"/>
      <c r="D5" s="1070"/>
      <c r="E5" s="1070"/>
      <c r="F5" s="1070"/>
    </row>
    <row r="6" spans="1:6" s="337" customFormat="1" ht="31.5" x14ac:dyDescent="0.2">
      <c r="A6" s="83" t="s">
        <v>391</v>
      </c>
      <c r="B6" s="147" t="s">
        <v>407</v>
      </c>
      <c r="C6" s="147" t="s">
        <v>408</v>
      </c>
      <c r="D6" s="147" t="s">
        <v>409</v>
      </c>
      <c r="E6" s="147" t="s">
        <v>410</v>
      </c>
      <c r="F6" s="312" t="s">
        <v>157</v>
      </c>
    </row>
    <row r="7" spans="1:6" s="330" customFormat="1" ht="15.75" x14ac:dyDescent="0.2">
      <c r="A7" s="338" t="s">
        <v>383</v>
      </c>
      <c r="B7" s="339">
        <v>2973436677</v>
      </c>
      <c r="C7" s="339">
        <v>24872545</v>
      </c>
      <c r="D7" s="339">
        <v>0</v>
      </c>
      <c r="E7" s="339">
        <v>0</v>
      </c>
      <c r="F7" s="340">
        <f>+SUM(B7:E7)</f>
        <v>2998309222</v>
      </c>
    </row>
    <row r="8" spans="1:6" ht="15.75" x14ac:dyDescent="0.2">
      <c r="A8" s="338" t="s">
        <v>384</v>
      </c>
      <c r="B8" s="339">
        <v>0</v>
      </c>
      <c r="C8" s="339">
        <v>0</v>
      </c>
      <c r="D8" s="339">
        <v>35077340</v>
      </c>
      <c r="E8" s="339">
        <v>0</v>
      </c>
      <c r="F8" s="341">
        <f>+SUM(B8:E8)</f>
        <v>35077340</v>
      </c>
    </row>
    <row r="9" spans="1:6" s="330" customFormat="1" ht="15.75" x14ac:dyDescent="0.2">
      <c r="A9" s="338" t="s">
        <v>336</v>
      </c>
      <c r="B9" s="339">
        <v>0</v>
      </c>
      <c r="C9" s="339">
        <v>0</v>
      </c>
      <c r="D9" s="339">
        <v>4248520</v>
      </c>
      <c r="E9" s="339">
        <v>122245</v>
      </c>
      <c r="F9" s="341">
        <f>+SUM(B9:E9)</f>
        <v>4370765</v>
      </c>
    </row>
    <row r="10" spans="1:6" s="330" customFormat="1" ht="15.75" x14ac:dyDescent="0.2">
      <c r="A10" s="338" t="s">
        <v>385</v>
      </c>
      <c r="B10" s="339">
        <v>0</v>
      </c>
      <c r="C10" s="339">
        <v>0</v>
      </c>
      <c r="D10" s="339">
        <v>3757681</v>
      </c>
      <c r="E10" s="339">
        <v>0</v>
      </c>
      <c r="F10" s="341">
        <f>+SUM(B10:E10)</f>
        <v>3757681</v>
      </c>
    </row>
    <row r="11" spans="1:6" s="336" customFormat="1" ht="15.75" x14ac:dyDescent="0.2">
      <c r="A11" s="342" t="s">
        <v>396</v>
      </c>
      <c r="B11" s="343">
        <f>+SUM(B7:B10)</f>
        <v>2973436677</v>
      </c>
      <c r="C11" s="343">
        <f>+SUM(C7:C10)</f>
        <v>24872545</v>
      </c>
      <c r="D11" s="343">
        <f>+SUM(D7:D10)</f>
        <v>43083541</v>
      </c>
      <c r="E11" s="343">
        <f>+SUM(E7:E10)</f>
        <v>122245</v>
      </c>
      <c r="F11" s="343">
        <f>+SUM(F7:F10)</f>
        <v>3041515008</v>
      </c>
    </row>
    <row r="12" spans="1:6" ht="15.75" x14ac:dyDescent="0.2">
      <c r="A12" s="344" t="s">
        <v>387</v>
      </c>
      <c r="B12" s="345">
        <v>0</v>
      </c>
      <c r="C12" s="345">
        <v>0</v>
      </c>
      <c r="D12" s="345">
        <v>2374741</v>
      </c>
      <c r="E12" s="345">
        <v>0</v>
      </c>
      <c r="F12" s="346">
        <f>+SUM(B12:E12)</f>
        <v>2374741</v>
      </c>
    </row>
    <row r="13" spans="1:6" s="336" customFormat="1" ht="15.75" x14ac:dyDescent="0.2">
      <c r="A13" s="347" t="s">
        <v>397</v>
      </c>
      <c r="B13" s="314">
        <f>+B11+B12</f>
        <v>2973436677</v>
      </c>
      <c r="C13" s="314">
        <f>+C11+C12</f>
        <v>24872545</v>
      </c>
      <c r="D13" s="314">
        <f>+D11+D12</f>
        <v>45458282</v>
      </c>
      <c r="E13" s="314">
        <f>+E11+E12</f>
        <v>122245</v>
      </c>
      <c r="F13" s="314">
        <f>+F11+F12</f>
        <v>3043889749</v>
      </c>
    </row>
    <row r="14" spans="1:6" ht="15.75" x14ac:dyDescent="0.2">
      <c r="A14" s="342" t="s">
        <v>411</v>
      </c>
      <c r="B14" s="348">
        <f>+IFERROR((B13/$F$13),0)</f>
        <v>0.97685426286443333</v>
      </c>
      <c r="C14" s="348">
        <f>+IFERROR((C13/$F$13),0)</f>
        <v>8.1713028562126148E-3</v>
      </c>
      <c r="D14" s="348">
        <f>+IFERROR((D13/$F$13),0)</f>
        <v>1.4934273494936626E-2</v>
      </c>
      <c r="E14" s="348">
        <f>+IFERROR((E13/$F$13),0)</f>
        <v>4.0160784417425365E-5</v>
      </c>
      <c r="F14" s="349">
        <f>+B14+D14+E14+C14</f>
        <v>0.99999999999999989</v>
      </c>
    </row>
  </sheetData>
  <mergeCells count="3">
    <mergeCell ref="A4:F4"/>
    <mergeCell ref="A5:F5"/>
    <mergeCell ref="A3:E3"/>
  </mergeCells>
  <printOptions horizontalCentered="1"/>
  <pageMargins left="0.39370078740157483" right="0.39370078740157483" top="0.59055118110236227" bottom="1" header="0" footer="0"/>
  <pageSetup scale="82" orientation="landscape" r:id="rId1"/>
  <headerFooter alignWithMargins="0"/>
  <customProperties>
    <customPr name="_pios_id" r:id="rId2"/>
  </customProperties>
  <ignoredErrors>
    <ignoredError sqref="F11" formula="1"/>
  </ignoredError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5FE86-6F01-4055-8EEA-A7B45A6BFD39}">
  <sheetPr>
    <tabColor theme="4" tint="-0.249977111117893"/>
    <pageSetUpPr fitToPage="1"/>
  </sheetPr>
  <dimension ref="A1:F15"/>
  <sheetViews>
    <sheetView showGridLines="0" zoomScaleNormal="100" workbookViewId="0"/>
  </sheetViews>
  <sheetFormatPr baseColWidth="10" defaultColWidth="0" defaultRowHeight="12.75" zeroHeight="1" x14ac:dyDescent="0.2"/>
  <cols>
    <col min="1" max="1" width="36.7109375" style="166" customWidth="1"/>
    <col min="2" max="5" width="15.7109375" style="327" customWidth="1"/>
    <col min="6" max="6" width="18.7109375" style="327" customWidth="1"/>
    <col min="7" max="16384" width="11.42578125" style="166" hidden="1"/>
  </cols>
  <sheetData>
    <row r="1" spans="1:6" ht="18.75" x14ac:dyDescent="0.3">
      <c r="A1" s="299" t="s">
        <v>316</v>
      </c>
    </row>
    <row r="2" spans="1:6" ht="18.75" x14ac:dyDescent="0.3">
      <c r="A2" s="299" t="s">
        <v>412</v>
      </c>
    </row>
    <row r="3" spans="1:6" ht="15.75" x14ac:dyDescent="0.2">
      <c r="A3" s="1143" t="s">
        <v>413</v>
      </c>
      <c r="B3" s="1139"/>
      <c r="C3" s="1139"/>
      <c r="D3" s="1143"/>
      <c r="E3" s="1143"/>
      <c r="F3" s="166"/>
    </row>
    <row r="4" spans="1:6" ht="15.75" x14ac:dyDescent="0.25">
      <c r="A4" s="1069" t="s">
        <v>406</v>
      </c>
      <c r="B4" s="1069"/>
      <c r="C4" s="1069"/>
      <c r="D4" s="1069"/>
      <c r="E4" s="1069"/>
      <c r="F4" s="1069"/>
    </row>
    <row r="5" spans="1:6" ht="15.75" x14ac:dyDescent="0.25">
      <c r="A5" s="1070" t="s">
        <v>95</v>
      </c>
      <c r="B5" s="1070"/>
      <c r="C5" s="1070"/>
      <c r="D5" s="1070"/>
      <c r="E5" s="1070"/>
      <c r="F5" s="1070"/>
    </row>
    <row r="6" spans="1:6" s="337" customFormat="1" ht="31.5" x14ac:dyDescent="0.2">
      <c r="A6" s="83" t="s">
        <v>391</v>
      </c>
      <c r="B6" s="147" t="s">
        <v>407</v>
      </c>
      <c r="C6" s="147" t="s">
        <v>408</v>
      </c>
      <c r="D6" s="147" t="s">
        <v>409</v>
      </c>
      <c r="E6" s="147" t="s">
        <v>410</v>
      </c>
      <c r="F6" s="312" t="s">
        <v>99</v>
      </c>
    </row>
    <row r="7" spans="1:6" s="330" customFormat="1" ht="15.75" x14ac:dyDescent="0.2">
      <c r="A7" s="338" t="s">
        <v>383</v>
      </c>
      <c r="B7" s="339">
        <v>3129018070</v>
      </c>
      <c r="C7" s="339">
        <v>39330243</v>
      </c>
      <c r="D7" s="339">
        <v>0</v>
      </c>
      <c r="E7" s="339">
        <v>0</v>
      </c>
      <c r="F7" s="340">
        <f>+SUM(B7:E7)</f>
        <v>3168348313</v>
      </c>
    </row>
    <row r="8" spans="1:6" ht="15.75" x14ac:dyDescent="0.2">
      <c r="A8" s="338" t="s">
        <v>384</v>
      </c>
      <c r="B8" s="339">
        <v>0</v>
      </c>
      <c r="C8" s="339">
        <v>0</v>
      </c>
      <c r="D8" s="339">
        <v>153711024</v>
      </c>
      <c r="E8" s="339">
        <v>0</v>
      </c>
      <c r="F8" s="341">
        <f>+SUM(B8:E8)</f>
        <v>153711024</v>
      </c>
    </row>
    <row r="9" spans="1:6" s="330" customFormat="1" ht="15.75" x14ac:dyDescent="0.2">
      <c r="A9" s="338" t="s">
        <v>336</v>
      </c>
      <c r="B9" s="339">
        <v>0</v>
      </c>
      <c r="C9" s="339">
        <v>0</v>
      </c>
      <c r="D9" s="339">
        <v>4408960</v>
      </c>
      <c r="E9" s="339">
        <v>4293638</v>
      </c>
      <c r="F9" s="341">
        <f>+SUM(B9:E9)</f>
        <v>8702598</v>
      </c>
    </row>
    <row r="10" spans="1:6" s="330" customFormat="1" ht="15.75" x14ac:dyDescent="0.2">
      <c r="A10" s="338" t="s">
        <v>385</v>
      </c>
      <c r="B10" s="339">
        <v>0</v>
      </c>
      <c r="C10" s="339">
        <v>0</v>
      </c>
      <c r="D10" s="339">
        <v>18089029</v>
      </c>
      <c r="E10" s="339">
        <v>0</v>
      </c>
      <c r="F10" s="341">
        <f>+SUM(B10:E10)</f>
        <v>18089029</v>
      </c>
    </row>
    <row r="11" spans="1:6" ht="15.75" x14ac:dyDescent="0.2">
      <c r="A11" s="119" t="s">
        <v>386</v>
      </c>
      <c r="B11" s="339">
        <v>0</v>
      </c>
      <c r="C11" s="339">
        <v>0</v>
      </c>
      <c r="D11" s="339">
        <v>0</v>
      </c>
      <c r="E11" s="339">
        <v>7557380</v>
      </c>
      <c r="F11" s="341">
        <f>+SUM(B11:E11)</f>
        <v>7557380</v>
      </c>
    </row>
    <row r="12" spans="1:6" s="336" customFormat="1" ht="15.75" x14ac:dyDescent="0.2">
      <c r="A12" s="342" t="s">
        <v>396</v>
      </c>
      <c r="B12" s="343">
        <f>+SUM(B7:B11)</f>
        <v>3129018070</v>
      </c>
      <c r="C12" s="343">
        <f>+SUM(C7:C11)</f>
        <v>39330243</v>
      </c>
      <c r="D12" s="343">
        <f>+SUM(D7:D11)</f>
        <v>176209013</v>
      </c>
      <c r="E12" s="343">
        <f>+SUM(E7:E11)</f>
        <v>11851018</v>
      </c>
      <c r="F12" s="343">
        <f>+SUM(F7:F11)</f>
        <v>3356408344</v>
      </c>
    </row>
    <row r="13" spans="1:6" ht="15.75" x14ac:dyDescent="0.2">
      <c r="A13" s="344" t="s">
        <v>387</v>
      </c>
      <c r="B13" s="345">
        <v>0</v>
      </c>
      <c r="C13" s="345">
        <v>-715537</v>
      </c>
      <c r="D13" s="345">
        <v>3250647</v>
      </c>
      <c r="E13" s="345">
        <v>0</v>
      </c>
      <c r="F13" s="346">
        <f>+SUM(B13:E13)</f>
        <v>2535110</v>
      </c>
    </row>
    <row r="14" spans="1:6" s="336" customFormat="1" ht="15.75" x14ac:dyDescent="0.2">
      <c r="A14" s="347" t="s">
        <v>397</v>
      </c>
      <c r="B14" s="314">
        <f>+B12+B13</f>
        <v>3129018070</v>
      </c>
      <c r="C14" s="314">
        <f>+C12+C13</f>
        <v>38614706</v>
      </c>
      <c r="D14" s="314">
        <f>+D12+D13</f>
        <v>179459660</v>
      </c>
      <c r="E14" s="314">
        <f>+E12+E13</f>
        <v>11851018</v>
      </c>
      <c r="F14" s="314">
        <f>+F12+F13</f>
        <v>3358943454</v>
      </c>
    </row>
    <row r="15" spans="1:6" ht="15.75" x14ac:dyDescent="0.2">
      <c r="A15" s="342" t="s">
        <v>411</v>
      </c>
      <c r="B15" s="348">
        <f>+IFERROR((B14/$F$14),0)</f>
        <v>0.93154830167617342</v>
      </c>
      <c r="C15" s="348">
        <f>+IFERROR((C14/$F$14),0)</f>
        <v>1.1496086947821539E-2</v>
      </c>
      <c r="D15" s="348">
        <f>+IFERROR((D14/$F$14),0)</f>
        <v>5.3427413249928439E-2</v>
      </c>
      <c r="E15" s="348">
        <f>+IFERROR((E14/$F$14),0)</f>
        <v>3.5281981260765817E-3</v>
      </c>
      <c r="F15" s="349">
        <f>+B15+D15+E15+C15</f>
        <v>1</v>
      </c>
    </row>
  </sheetData>
  <mergeCells count="3">
    <mergeCell ref="A4:F4"/>
    <mergeCell ref="A5:F5"/>
    <mergeCell ref="A3:E3"/>
  </mergeCells>
  <printOptions horizontalCentered="1"/>
  <pageMargins left="0.39370078740157483" right="0.39370078740157483" top="0.59055118110236227" bottom="1" header="0" footer="0"/>
  <pageSetup scale="82" orientation="landscape" r:id="rId1"/>
  <headerFooter alignWithMargins="0"/>
  <customProperties>
    <customPr name="_pios_id" r:id="rId2"/>
  </customProperties>
  <ignoredErrors>
    <ignoredError sqref="E12:F12" formula="1"/>
  </ignoredError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B42A3-4BE9-4D17-932B-8FC4207C48AD}">
  <sheetPr>
    <tabColor theme="4" tint="-0.249977111117893"/>
  </sheetPr>
  <dimension ref="A1:I12"/>
  <sheetViews>
    <sheetView showGridLines="0" zoomScaleNormal="100" workbookViewId="0"/>
  </sheetViews>
  <sheetFormatPr baseColWidth="10" defaultColWidth="0" defaultRowHeight="12.75" zeroHeight="1" x14ac:dyDescent="0.2"/>
  <cols>
    <col min="1" max="1" width="40.28515625" style="87" customWidth="1"/>
    <col min="2" max="3" width="17.5703125" style="87" customWidth="1"/>
    <col min="4" max="6" width="11.42578125" style="87" hidden="1" customWidth="1"/>
    <col min="7" max="9" width="0" style="87" hidden="1" customWidth="1"/>
    <col min="10" max="16384" width="11.42578125" style="87" hidden="1"/>
  </cols>
  <sheetData>
    <row r="1" spans="1:3" ht="15.75" customHeight="1" x14ac:dyDescent="0.3">
      <c r="A1" s="86" t="s">
        <v>185</v>
      </c>
    </row>
    <row r="2" spans="1:3" ht="15.75" x14ac:dyDescent="0.25">
      <c r="A2" s="1108" t="s">
        <v>98</v>
      </c>
      <c r="B2" s="1108"/>
      <c r="C2" s="1108"/>
    </row>
    <row r="3" spans="1:3" ht="15.75" x14ac:dyDescent="0.2">
      <c r="A3" s="1105" t="s">
        <v>95</v>
      </c>
      <c r="B3" s="1105"/>
      <c r="C3" s="1105"/>
    </row>
    <row r="4" spans="1:3" s="90" customFormat="1" ht="34.5" customHeight="1" x14ac:dyDescent="0.2">
      <c r="A4" s="88" t="s">
        <v>92</v>
      </c>
      <c r="B4" s="89" t="s">
        <v>157</v>
      </c>
      <c r="C4" s="89" t="s">
        <v>99</v>
      </c>
    </row>
    <row r="5" spans="1:3" ht="15.75" x14ac:dyDescent="0.25">
      <c r="A5" s="91" t="s">
        <v>118</v>
      </c>
      <c r="B5" s="92">
        <f>+SUM(B6:B8)</f>
        <v>80260796</v>
      </c>
      <c r="C5" s="92">
        <v>77593809</v>
      </c>
    </row>
    <row r="6" spans="1:3" ht="15.75" x14ac:dyDescent="0.25">
      <c r="A6" s="93" t="s">
        <v>119</v>
      </c>
      <c r="B6" s="94">
        <v>19908135</v>
      </c>
      <c r="C6" s="94">
        <v>20315887</v>
      </c>
    </row>
    <row r="7" spans="1:3" ht="15.75" x14ac:dyDescent="0.25">
      <c r="A7" s="95" t="s">
        <v>120</v>
      </c>
      <c r="B7" s="96">
        <v>57987333</v>
      </c>
      <c r="C7" s="96">
        <v>54859389</v>
      </c>
    </row>
    <row r="8" spans="1:3" ht="15.75" x14ac:dyDescent="0.25">
      <c r="A8" s="95" t="s">
        <v>121</v>
      </c>
      <c r="B8" s="97">
        <v>2365328</v>
      </c>
      <c r="C8" s="97">
        <v>2418533</v>
      </c>
    </row>
    <row r="9" spans="1:3" s="100" customFormat="1" ht="15.75" x14ac:dyDescent="0.25">
      <c r="A9" s="98" t="s">
        <v>122</v>
      </c>
      <c r="B9" s="99">
        <f>+B10+B11</f>
        <v>56396313</v>
      </c>
      <c r="C9" s="99">
        <v>57195665</v>
      </c>
    </row>
    <row r="10" spans="1:3" ht="15.75" x14ac:dyDescent="0.25">
      <c r="A10" s="93" t="s">
        <v>123</v>
      </c>
      <c r="B10" s="96">
        <v>2309781</v>
      </c>
      <c r="C10" s="96">
        <v>2249431</v>
      </c>
    </row>
    <row r="11" spans="1:3" ht="15.75" x14ac:dyDescent="0.25">
      <c r="A11" s="93" t="s">
        <v>124</v>
      </c>
      <c r="B11" s="94">
        <v>54086532</v>
      </c>
      <c r="C11" s="96">
        <v>54946234</v>
      </c>
    </row>
    <row r="12" spans="1:3" ht="15.75" x14ac:dyDescent="0.25">
      <c r="A12" s="101" t="s">
        <v>96</v>
      </c>
      <c r="B12" s="102">
        <f>+B5+B9</f>
        <v>136657109</v>
      </c>
      <c r="C12" s="102">
        <f>+C5+C9</f>
        <v>134789474</v>
      </c>
    </row>
  </sheetData>
  <mergeCells count="2">
    <mergeCell ref="A2:C2"/>
    <mergeCell ref="A3:C3"/>
  </mergeCells>
  <pageMargins left="0.75" right="0.75" top="1" bottom="1" header="0" footer="0"/>
  <pageSetup orientation="landscape" r:id="rId1"/>
  <headerFooter alignWithMargins="0"/>
  <customProperties>
    <customPr name="_pios_id" r:id="rId2"/>
  </customProperties>
  <ignoredErrors>
    <ignoredError sqref="B5:C12" unlockedFormula="1"/>
  </ignoredError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BDC1A-CCC3-46DF-B515-08D6A68344C6}">
  <sheetPr>
    <tabColor theme="4" tint="-0.249977111117893"/>
  </sheetPr>
  <dimension ref="A1:D18"/>
  <sheetViews>
    <sheetView showGridLines="0" zoomScaleNormal="100" workbookViewId="0"/>
  </sheetViews>
  <sheetFormatPr baseColWidth="10" defaultColWidth="0" defaultRowHeight="12.75" zeroHeight="1" x14ac:dyDescent="0.2"/>
  <cols>
    <col min="1" max="1" width="52.42578125" style="87" customWidth="1"/>
    <col min="2" max="2" width="16.28515625" style="87" customWidth="1"/>
    <col min="3" max="3" width="15" style="103" customWidth="1"/>
    <col min="4" max="4" width="15" style="87" customWidth="1"/>
    <col min="5" max="16384" width="11.42578125" style="87" hidden="1"/>
  </cols>
  <sheetData>
    <row r="1" spans="1:4" ht="19.5" customHeight="1" x14ac:dyDescent="0.3">
      <c r="A1" s="86" t="s">
        <v>185</v>
      </c>
    </row>
    <row r="2" spans="1:4" ht="16.5" customHeight="1" x14ac:dyDescent="0.3">
      <c r="A2" s="86" t="s">
        <v>125</v>
      </c>
    </row>
    <row r="3" spans="1:4" ht="15.75" x14ac:dyDescent="0.25">
      <c r="A3" s="1108" t="s">
        <v>126</v>
      </c>
      <c r="B3" s="1108"/>
      <c r="C3" s="1108"/>
      <c r="D3" s="1108"/>
    </row>
    <row r="4" spans="1:4" ht="15.75" x14ac:dyDescent="0.2">
      <c r="A4" s="1105" t="s">
        <v>95</v>
      </c>
      <c r="B4" s="1105"/>
      <c r="C4" s="1105"/>
      <c r="D4" s="1105"/>
    </row>
    <row r="5" spans="1:4" ht="31.5" customHeight="1" x14ac:dyDescent="0.2">
      <c r="A5" s="104" t="s">
        <v>92</v>
      </c>
      <c r="B5" s="105" t="s">
        <v>127</v>
      </c>
      <c r="C5" s="106" t="s">
        <v>123</v>
      </c>
      <c r="D5" s="106" t="s">
        <v>96</v>
      </c>
    </row>
    <row r="6" spans="1:4" ht="15.75" x14ac:dyDescent="0.25">
      <c r="A6" s="107" t="s">
        <v>190</v>
      </c>
      <c r="B6" s="108">
        <v>48148506</v>
      </c>
      <c r="C6" s="108">
        <v>2138083</v>
      </c>
      <c r="D6" s="108">
        <v>50286589</v>
      </c>
    </row>
    <row r="7" spans="1:4" ht="15.75" x14ac:dyDescent="0.25">
      <c r="A7" s="109" t="s">
        <v>128</v>
      </c>
      <c r="B7" s="110">
        <v>631445</v>
      </c>
      <c r="C7" s="110">
        <v>620087</v>
      </c>
      <c r="D7" s="110">
        <v>1251532</v>
      </c>
    </row>
    <row r="8" spans="1:4" ht="15.75" x14ac:dyDescent="0.25">
      <c r="A8" s="111" t="s">
        <v>129</v>
      </c>
      <c r="B8" s="110">
        <v>4985651</v>
      </c>
      <c r="C8" s="110">
        <v>202889</v>
      </c>
      <c r="D8" s="110">
        <v>5188540</v>
      </c>
    </row>
    <row r="9" spans="1:4" ht="15.75" hidden="1" x14ac:dyDescent="0.25">
      <c r="A9" s="111" t="s">
        <v>130</v>
      </c>
      <c r="B9" s="110">
        <v>0</v>
      </c>
      <c r="C9" s="110">
        <v>0</v>
      </c>
      <c r="D9" s="110">
        <v>0</v>
      </c>
    </row>
    <row r="10" spans="1:4" ht="15.75" x14ac:dyDescent="0.25">
      <c r="A10" s="109" t="s">
        <v>131</v>
      </c>
      <c r="B10" s="110">
        <v>7946963</v>
      </c>
      <c r="C10" s="110">
        <v>41654</v>
      </c>
      <c r="D10" s="110">
        <v>7988617</v>
      </c>
    </row>
    <row r="11" spans="1:4" ht="15.75" x14ac:dyDescent="0.25">
      <c r="A11" s="111" t="s">
        <v>132</v>
      </c>
      <c r="B11" s="110">
        <v>-6766331</v>
      </c>
      <c r="C11" s="110">
        <v>-753282</v>
      </c>
      <c r="D11" s="110">
        <v>-7519613</v>
      </c>
    </row>
    <row r="12" spans="1:4" ht="15.75" x14ac:dyDescent="0.25">
      <c r="A12" s="107" t="s">
        <v>191</v>
      </c>
      <c r="B12" s="108">
        <f>SUM(B6:B11)</f>
        <v>54946234</v>
      </c>
      <c r="C12" s="108">
        <f>SUM(C6:C11)</f>
        <v>2249431</v>
      </c>
      <c r="D12" s="108">
        <f>SUM(D6:D11)</f>
        <v>57195665</v>
      </c>
    </row>
    <row r="13" spans="1:4" ht="15.75" x14ac:dyDescent="0.25">
      <c r="A13" s="109" t="s">
        <v>128</v>
      </c>
      <c r="B13" s="110">
        <v>789892</v>
      </c>
      <c r="C13" s="110">
        <v>618277</v>
      </c>
      <c r="D13" s="110">
        <f>+B13+C13</f>
        <v>1408169</v>
      </c>
    </row>
    <row r="14" spans="1:4" ht="15.75" x14ac:dyDescent="0.25">
      <c r="A14" s="111" t="s">
        <v>129</v>
      </c>
      <c r="B14" s="110">
        <v>5240463</v>
      </c>
      <c r="C14" s="110">
        <v>178427</v>
      </c>
      <c r="D14" s="110">
        <f t="shared" ref="D14:D17" si="0">+B14+C14</f>
        <v>5418890</v>
      </c>
    </row>
    <row r="15" spans="1:4" ht="15.75" hidden="1" x14ac:dyDescent="0.25">
      <c r="A15" s="111" t="s">
        <v>130</v>
      </c>
      <c r="B15" s="110">
        <v>0</v>
      </c>
      <c r="C15" s="110">
        <v>0</v>
      </c>
      <c r="D15" s="110">
        <f t="shared" si="0"/>
        <v>0</v>
      </c>
    </row>
    <row r="16" spans="1:4" ht="15.75" x14ac:dyDescent="0.25">
      <c r="A16" s="109" t="s">
        <v>131</v>
      </c>
      <c r="B16" s="110">
        <v>722616</v>
      </c>
      <c r="C16" s="110">
        <v>316791</v>
      </c>
      <c r="D16" s="110">
        <f t="shared" si="0"/>
        <v>1039407</v>
      </c>
    </row>
    <row r="17" spans="1:4" ht="15.75" x14ac:dyDescent="0.25">
      <c r="A17" s="111" t="s">
        <v>132</v>
      </c>
      <c r="B17" s="110">
        <v>-7612673</v>
      </c>
      <c r="C17" s="110">
        <v>-1053145</v>
      </c>
      <c r="D17" s="110">
        <f t="shared" si="0"/>
        <v>-8665818</v>
      </c>
    </row>
    <row r="18" spans="1:4" ht="15.75" x14ac:dyDescent="0.25">
      <c r="A18" s="107" t="s">
        <v>192</v>
      </c>
      <c r="B18" s="108">
        <f>SUM(B12:B17)</f>
        <v>54086532</v>
      </c>
      <c r="C18" s="108">
        <f>SUM(C12:C17)</f>
        <v>2309781</v>
      </c>
      <c r="D18" s="108">
        <f>SUM(D12:D17)</f>
        <v>56396313</v>
      </c>
    </row>
  </sheetData>
  <mergeCells count="2">
    <mergeCell ref="A3:D3"/>
    <mergeCell ref="A4:D4"/>
  </mergeCells>
  <pageMargins left="0.7" right="0.7" top="0.75" bottom="0.75" header="0.3" footer="0.3"/>
  <pageSetup orientation="portrait" verticalDpi="300" r:id="rId1"/>
  <customProperties>
    <customPr name="_pios_id" r:id="rId2"/>
  </customPropertie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960E9-1B5F-4089-940C-CCF97C765213}">
  <sheetPr>
    <tabColor theme="4" tint="-0.249977111117893"/>
  </sheetPr>
  <dimension ref="A1:C8"/>
  <sheetViews>
    <sheetView showGridLines="0" zoomScaleNormal="100" workbookViewId="0"/>
  </sheetViews>
  <sheetFormatPr baseColWidth="10" defaultColWidth="0" defaultRowHeight="12.75" zeroHeight="1" x14ac:dyDescent="0.25"/>
  <cols>
    <col min="1" max="1" width="38" style="129" customWidth="1"/>
    <col min="2" max="3" width="18.140625" style="129" customWidth="1"/>
    <col min="4" max="16384" width="11.42578125" style="129" hidden="1"/>
  </cols>
  <sheetData>
    <row r="1" spans="1:3" ht="18.75" customHeight="1" x14ac:dyDescent="0.25">
      <c r="A1" s="318" t="s">
        <v>577</v>
      </c>
    </row>
    <row r="2" spans="1:3" ht="18.75" x14ac:dyDescent="0.25">
      <c r="A2" s="318" t="s">
        <v>291</v>
      </c>
    </row>
    <row r="3" spans="1:3" ht="26.25" customHeight="1" x14ac:dyDescent="0.25">
      <c r="A3" s="1114" t="s">
        <v>578</v>
      </c>
      <c r="B3" s="1114"/>
      <c r="C3" s="1114"/>
    </row>
    <row r="4" spans="1:3" ht="15.75" x14ac:dyDescent="0.25">
      <c r="A4" s="1144" t="s">
        <v>92</v>
      </c>
      <c r="B4" s="1145" t="s">
        <v>579</v>
      </c>
      <c r="C4" s="1145"/>
    </row>
    <row r="5" spans="1:3" ht="31.5" x14ac:dyDescent="0.25">
      <c r="A5" s="1093"/>
      <c r="B5" s="252" t="s">
        <v>157</v>
      </c>
      <c r="C5" s="252" t="s">
        <v>99</v>
      </c>
    </row>
    <row r="6" spans="1:3" ht="15.75" x14ac:dyDescent="0.25">
      <c r="A6" s="549" t="s">
        <v>580</v>
      </c>
      <c r="B6" s="550">
        <v>29</v>
      </c>
      <c r="C6" s="551">
        <v>30</v>
      </c>
    </row>
    <row r="7" spans="1:3" ht="15.75" x14ac:dyDescent="0.25">
      <c r="A7" s="552" t="s">
        <v>581</v>
      </c>
      <c r="B7" s="553">
        <v>187</v>
      </c>
      <c r="C7" s="551">
        <v>127</v>
      </c>
    </row>
    <row r="8" spans="1:3" ht="15.75" x14ac:dyDescent="0.25">
      <c r="A8" s="554" t="s">
        <v>96</v>
      </c>
      <c r="B8" s="555">
        <f>SUM(B6:B7)</f>
        <v>216</v>
      </c>
      <c r="C8" s="555">
        <f>SUM(C6:C7)</f>
        <v>157</v>
      </c>
    </row>
  </sheetData>
  <mergeCells count="3">
    <mergeCell ref="A3:C3"/>
    <mergeCell ref="A4:A5"/>
    <mergeCell ref="B4:C4"/>
  </mergeCells>
  <pageMargins left="0.70866141732283472" right="0.70866141732283472" top="0.74803149606299213" bottom="0.74803149606299213" header="0.31496062992125984" footer="0.31496062992125984"/>
  <pageSetup scale="80" orientation="landscape" r:id="rId1"/>
  <customProperties>
    <customPr name="_pios_id" r:id="rId2"/>
  </customProperties>
  <ignoredErrors>
    <ignoredError sqref="B8:C8" unlockedFormula="1"/>
  </ignoredErrors>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7BF81-2F47-47FA-A37F-A4EF7CA6572C}">
  <sheetPr>
    <tabColor theme="4" tint="-0.249977111117893"/>
  </sheetPr>
  <dimension ref="A1:K17"/>
  <sheetViews>
    <sheetView showGridLines="0" zoomScaleNormal="100" workbookViewId="0"/>
  </sheetViews>
  <sheetFormatPr baseColWidth="10" defaultColWidth="0" defaultRowHeight="15" zeroHeight="1" x14ac:dyDescent="0.25"/>
  <cols>
    <col min="1" max="1" width="34.85546875" style="24" customWidth="1"/>
    <col min="2" max="4" width="17.28515625" style="24" customWidth="1"/>
    <col min="5" max="6" width="11.42578125" style="24" hidden="1" customWidth="1"/>
    <col min="7" max="11" width="0" style="24" hidden="1" customWidth="1"/>
    <col min="12" max="16384" width="11.42578125" style="24" hidden="1"/>
  </cols>
  <sheetData>
    <row r="1" spans="1:4" ht="18.75" x14ac:dyDescent="0.3">
      <c r="A1" s="145" t="s">
        <v>577</v>
      </c>
    </row>
    <row r="2" spans="1:4" ht="18.75" x14ac:dyDescent="0.3">
      <c r="A2" s="145" t="s">
        <v>582</v>
      </c>
    </row>
    <row r="3" spans="1:4" ht="15.75" x14ac:dyDescent="0.25">
      <c r="A3" s="1076" t="s">
        <v>583</v>
      </c>
      <c r="B3" s="1146"/>
      <c r="C3" s="1076"/>
      <c r="D3" s="1076"/>
    </row>
    <row r="4" spans="1:4" ht="15.75" x14ac:dyDescent="0.25">
      <c r="A4" s="1073" t="s">
        <v>95</v>
      </c>
      <c r="B4" s="1147"/>
      <c r="C4" s="1073"/>
      <c r="D4" s="1073"/>
    </row>
    <row r="5" spans="1:4" ht="50.25" customHeight="1" x14ac:dyDescent="0.25">
      <c r="A5" s="149" t="s">
        <v>92</v>
      </c>
      <c r="B5" s="149" t="s">
        <v>584</v>
      </c>
      <c r="C5" s="149" t="s">
        <v>585</v>
      </c>
      <c r="D5" s="149" t="s">
        <v>96</v>
      </c>
    </row>
    <row r="6" spans="1:4" ht="15.75" hidden="1" x14ac:dyDescent="0.25">
      <c r="A6" s="119" t="s">
        <v>586</v>
      </c>
      <c r="B6" s="556">
        <v>0</v>
      </c>
      <c r="C6" s="556">
        <v>0</v>
      </c>
      <c r="D6" s="550">
        <v>0</v>
      </c>
    </row>
    <row r="7" spans="1:4" ht="15.75" x14ac:dyDescent="0.25">
      <c r="A7" s="557" t="s">
        <v>587</v>
      </c>
      <c r="B7" s="558">
        <v>7026164</v>
      </c>
      <c r="C7" s="558">
        <v>3109841</v>
      </c>
      <c r="D7" s="558">
        <v>10136005</v>
      </c>
    </row>
    <row r="8" spans="1:4" ht="15.75" x14ac:dyDescent="0.25">
      <c r="A8" s="119" t="s">
        <v>588</v>
      </c>
      <c r="B8" s="556">
        <v>2184561</v>
      </c>
      <c r="C8" s="35">
        <v>3423927</v>
      </c>
      <c r="D8" s="550">
        <v>5608488</v>
      </c>
    </row>
    <row r="9" spans="1:4" ht="15.75" x14ac:dyDescent="0.25">
      <c r="A9" s="119" t="s">
        <v>858</v>
      </c>
      <c r="B9" s="556">
        <v>0</v>
      </c>
      <c r="C9" s="35">
        <v>-666266</v>
      </c>
      <c r="D9" s="550">
        <v>-666266</v>
      </c>
    </row>
    <row r="10" spans="1:4" ht="15.75" x14ac:dyDescent="0.25">
      <c r="A10" s="119" t="s">
        <v>589</v>
      </c>
      <c r="B10" s="556">
        <v>0</v>
      </c>
      <c r="C10" s="556">
        <v>-159049</v>
      </c>
      <c r="D10" s="550">
        <v>-159049</v>
      </c>
    </row>
    <row r="11" spans="1:4" ht="15.75" x14ac:dyDescent="0.25">
      <c r="A11" s="119" t="s">
        <v>590</v>
      </c>
      <c r="B11" s="556">
        <v>985586</v>
      </c>
      <c r="C11" s="556">
        <v>447092</v>
      </c>
      <c r="D11" s="550">
        <v>1432678</v>
      </c>
    </row>
    <row r="12" spans="1:4" ht="15.75" x14ac:dyDescent="0.25">
      <c r="A12" s="557" t="s">
        <v>591</v>
      </c>
      <c r="B12" s="558">
        <f>SUM(B7:B11)</f>
        <v>10196311</v>
      </c>
      <c r="C12" s="558">
        <f>SUM(C7:C11)</f>
        <v>6155545</v>
      </c>
      <c r="D12" s="558">
        <f>SUM(D7:D11)</f>
        <v>16351856</v>
      </c>
    </row>
    <row r="13" spans="1:4" ht="15.75" x14ac:dyDescent="0.25">
      <c r="A13" s="119" t="s">
        <v>588</v>
      </c>
      <c r="B13" s="559">
        <v>0</v>
      </c>
      <c r="C13" s="559">
        <v>57089567</v>
      </c>
      <c r="D13" s="551">
        <f>SUM(B13:C13)</f>
        <v>57089567</v>
      </c>
    </row>
    <row r="14" spans="1:4" ht="15.75" x14ac:dyDescent="0.25">
      <c r="A14" s="119" t="s">
        <v>858</v>
      </c>
      <c r="B14" s="559">
        <v>0</v>
      </c>
      <c r="C14" s="559">
        <v>-682519</v>
      </c>
      <c r="D14" s="551">
        <f>SUM(B14:C14)</f>
        <v>-682519</v>
      </c>
    </row>
    <row r="15" spans="1:4" ht="15.75" x14ac:dyDescent="0.25">
      <c r="A15" s="119" t="s">
        <v>589</v>
      </c>
      <c r="B15" s="559">
        <v>-176262</v>
      </c>
      <c r="C15" s="559">
        <v>-156396</v>
      </c>
      <c r="D15" s="551">
        <f>SUM(B15:C15)</f>
        <v>-332658</v>
      </c>
    </row>
    <row r="16" spans="1:4" ht="15.75" x14ac:dyDescent="0.25">
      <c r="A16" s="119" t="s">
        <v>590</v>
      </c>
      <c r="B16" s="559">
        <v>867232</v>
      </c>
      <c r="C16" s="559">
        <v>1568496</v>
      </c>
      <c r="D16" s="551">
        <f>SUM(B16:C16)</f>
        <v>2435728</v>
      </c>
    </row>
    <row r="17" spans="1:4" ht="15.75" x14ac:dyDescent="0.25">
      <c r="A17" s="557" t="s">
        <v>592</v>
      </c>
      <c r="B17" s="558">
        <f>SUM(B12:B16)</f>
        <v>10887281</v>
      </c>
      <c r="C17" s="558">
        <f>SUM(C12:C16)</f>
        <v>63974693</v>
      </c>
      <c r="D17" s="871">
        <f>SUM(D12:D16)</f>
        <v>74861974</v>
      </c>
    </row>
  </sheetData>
  <mergeCells count="2">
    <mergeCell ref="A3:D3"/>
    <mergeCell ref="A4:D4"/>
  </mergeCells>
  <pageMargins left="0.7" right="0.7" top="0.75" bottom="0.75" header="0.3" footer="0.3"/>
  <pageSetup paperSize="9" orientation="portrait" horizontalDpi="90" verticalDpi="90" r:id="rId1"/>
  <customProperties>
    <customPr name="_pios_id" r:id="rId2"/>
  </customProperties>
  <ignoredErrors>
    <ignoredError sqref="B13:B16" formulaRange="1"/>
    <ignoredError sqref="B12 B17 C12:D12 C13:D16 C17:D17" formulaRange="1" unlockedFormula="1"/>
  </ignoredErrors>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AC81D-4C4C-4996-B360-B73CAB841A1E}">
  <sheetPr>
    <tabColor theme="4" tint="-0.249977111117893"/>
  </sheetPr>
  <dimension ref="A1:E19"/>
  <sheetViews>
    <sheetView showGridLines="0" zoomScaleNormal="100" workbookViewId="0"/>
  </sheetViews>
  <sheetFormatPr baseColWidth="10" defaultColWidth="0" defaultRowHeight="15" zeroHeight="1" x14ac:dyDescent="0.25"/>
  <cols>
    <col min="1" max="1" width="20.5703125" style="24" customWidth="1"/>
    <col min="2" max="2" width="72" style="24" customWidth="1"/>
    <col min="3" max="3" width="16.140625" style="24" customWidth="1"/>
    <col min="4" max="4" width="14.42578125" style="24" bestFit="1" customWidth="1"/>
    <col min="5" max="5" width="0" style="24" hidden="1" customWidth="1"/>
    <col min="6" max="16384" width="11.42578125" style="24" hidden="1"/>
  </cols>
  <sheetData>
    <row r="1" spans="1:4" ht="18.75" x14ac:dyDescent="0.25">
      <c r="A1" s="318" t="s">
        <v>577</v>
      </c>
    </row>
    <row r="2" spans="1:4" ht="18.75" x14ac:dyDescent="0.25">
      <c r="A2" s="318" t="s">
        <v>593</v>
      </c>
    </row>
    <row r="3" spans="1:4" ht="15.75" x14ac:dyDescent="0.25">
      <c r="A3" s="1076" t="s">
        <v>578</v>
      </c>
      <c r="B3" s="1146"/>
      <c r="C3" s="1076"/>
      <c r="D3" s="1076"/>
    </row>
    <row r="4" spans="1:4" ht="15.75" x14ac:dyDescent="0.25">
      <c r="A4" s="1073" t="s">
        <v>95</v>
      </c>
      <c r="B4" s="1147"/>
      <c r="C4" s="1073"/>
      <c r="D4" s="1073"/>
    </row>
    <row r="5" spans="1:4" ht="31.5" x14ac:dyDescent="0.25">
      <c r="A5" s="560" t="s">
        <v>594</v>
      </c>
      <c r="B5" s="561" t="s">
        <v>595</v>
      </c>
      <c r="C5" s="561" t="s">
        <v>596</v>
      </c>
      <c r="D5" s="562" t="s">
        <v>96</v>
      </c>
    </row>
    <row r="6" spans="1:4" s="566" customFormat="1" ht="63" x14ac:dyDescent="0.25">
      <c r="A6" s="870" t="s">
        <v>597</v>
      </c>
      <c r="B6" s="563" t="s">
        <v>896</v>
      </c>
      <c r="C6" s="564">
        <v>46022</v>
      </c>
      <c r="D6" s="565">
        <v>10887281</v>
      </c>
    </row>
    <row r="7" spans="1:4" ht="31.5" x14ac:dyDescent="0.25">
      <c r="A7" s="1148" t="s">
        <v>585</v>
      </c>
      <c r="B7" s="563" t="s">
        <v>598</v>
      </c>
      <c r="C7" s="564">
        <v>47118</v>
      </c>
      <c r="D7" s="565">
        <v>56392636</v>
      </c>
    </row>
    <row r="8" spans="1:4" ht="15.75" x14ac:dyDescent="0.25">
      <c r="A8" s="1148"/>
      <c r="B8" s="563" t="s">
        <v>897</v>
      </c>
      <c r="C8" s="564">
        <v>46387</v>
      </c>
      <c r="D8" s="565">
        <v>376111</v>
      </c>
    </row>
    <row r="9" spans="1:4" ht="31.5" x14ac:dyDescent="0.25">
      <c r="A9" s="1148"/>
      <c r="B9" s="563" t="s">
        <v>599</v>
      </c>
      <c r="C9" s="564">
        <v>46387</v>
      </c>
      <c r="D9" s="565">
        <v>433203</v>
      </c>
    </row>
    <row r="10" spans="1:4" ht="47.25" x14ac:dyDescent="0.25">
      <c r="A10" s="1148"/>
      <c r="B10" s="563" t="s">
        <v>600</v>
      </c>
      <c r="C10" s="564">
        <v>47118</v>
      </c>
      <c r="D10" s="565">
        <v>651948</v>
      </c>
    </row>
    <row r="11" spans="1:4" ht="47.25" x14ac:dyDescent="0.25">
      <c r="A11" s="1148"/>
      <c r="B11" s="563" t="s">
        <v>600</v>
      </c>
      <c r="C11" s="564">
        <v>46022</v>
      </c>
      <c r="D11" s="565">
        <v>1129362</v>
      </c>
    </row>
    <row r="12" spans="1:4" ht="31.5" x14ac:dyDescent="0.25">
      <c r="A12" s="1148"/>
      <c r="B12" s="563" t="s">
        <v>601</v>
      </c>
      <c r="C12" s="564">
        <v>46022</v>
      </c>
      <c r="D12" s="565">
        <v>323659</v>
      </c>
    </row>
    <row r="13" spans="1:4" ht="47.25" x14ac:dyDescent="0.25">
      <c r="A13" s="1148"/>
      <c r="B13" s="563" t="s">
        <v>600</v>
      </c>
      <c r="C13" s="564">
        <v>46752</v>
      </c>
      <c r="D13" s="565">
        <v>430020</v>
      </c>
    </row>
    <row r="14" spans="1:4" ht="31.5" x14ac:dyDescent="0.25">
      <c r="A14" s="1148"/>
      <c r="B14" s="563" t="s">
        <v>898</v>
      </c>
      <c r="C14" s="564">
        <v>46387</v>
      </c>
      <c r="D14" s="565">
        <v>304168</v>
      </c>
    </row>
    <row r="15" spans="1:4" ht="31.5" x14ac:dyDescent="0.25">
      <c r="A15" s="1148"/>
      <c r="B15" s="563" t="s">
        <v>899</v>
      </c>
      <c r="C15" s="564">
        <v>47118</v>
      </c>
      <c r="D15" s="565">
        <v>312385</v>
      </c>
    </row>
    <row r="16" spans="1:4" ht="47.25" x14ac:dyDescent="0.25">
      <c r="A16" s="1148"/>
      <c r="B16" s="563" t="s">
        <v>602</v>
      </c>
      <c r="C16" s="564">
        <v>47118</v>
      </c>
      <c r="D16" s="565">
        <v>472542</v>
      </c>
    </row>
    <row r="17" spans="1:4" ht="15.75" x14ac:dyDescent="0.25">
      <c r="A17" s="1148"/>
      <c r="B17" s="563" t="s">
        <v>603</v>
      </c>
      <c r="C17" s="564">
        <v>47118</v>
      </c>
      <c r="D17" s="565">
        <v>366677</v>
      </c>
    </row>
    <row r="18" spans="1:4" ht="15.75" x14ac:dyDescent="0.25">
      <c r="A18" s="1148"/>
      <c r="B18" s="563" t="s">
        <v>604</v>
      </c>
      <c r="C18" s="567">
        <v>47118</v>
      </c>
      <c r="D18" s="565">
        <v>2781982</v>
      </c>
    </row>
    <row r="19" spans="1:4" s="569" customFormat="1" ht="17.25" x14ac:dyDescent="0.3">
      <c r="A19" s="1149" t="s">
        <v>96</v>
      </c>
      <c r="B19" s="1150"/>
      <c r="C19" s="1150"/>
      <c r="D19" s="568">
        <f>SUM(D6:D18)</f>
        <v>74861974</v>
      </c>
    </row>
  </sheetData>
  <mergeCells count="4">
    <mergeCell ref="A3:D3"/>
    <mergeCell ref="A4:D4"/>
    <mergeCell ref="A7:A18"/>
    <mergeCell ref="A19:C19"/>
  </mergeCells>
  <pageMargins left="0.7" right="0.7" top="0.75" bottom="0.75" header="0.3" footer="0.3"/>
  <pageSetup orientation="portrait" verticalDpi="0" r:id="rId1"/>
  <customProperties>
    <customPr name="_pios_id" r:id="rId2"/>
  </customProperties>
  <ignoredErrors>
    <ignoredError sqref="D19" unlockedFormula="1"/>
  </ignoredErrors>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7E1DF-85E0-47E9-8A3E-DE9D6082BBB6}">
  <sheetPr>
    <tabColor theme="4" tint="-0.249977111117893"/>
  </sheetPr>
  <dimension ref="A1:C10"/>
  <sheetViews>
    <sheetView showGridLines="0" zoomScaleNormal="100" workbookViewId="0"/>
  </sheetViews>
  <sheetFormatPr baseColWidth="10" defaultColWidth="0" defaultRowHeight="15" zeroHeight="1" x14ac:dyDescent="0.25"/>
  <cols>
    <col min="1" max="1" width="26.7109375" bestFit="1" customWidth="1"/>
    <col min="2" max="3" width="18.85546875" bestFit="1" customWidth="1"/>
    <col min="4" max="16384" width="11.42578125" hidden="1"/>
  </cols>
  <sheetData>
    <row r="1" spans="1:3" ht="18.75" x14ac:dyDescent="0.3">
      <c r="A1" s="86" t="s">
        <v>937</v>
      </c>
    </row>
    <row r="2" spans="1:3" ht="15.75" customHeight="1" x14ac:dyDescent="0.25">
      <c r="A2" s="1100" t="s">
        <v>41</v>
      </c>
      <c r="B2" s="1100"/>
      <c r="C2" s="1100"/>
    </row>
    <row r="3" spans="1:3" ht="15.75" x14ac:dyDescent="0.25">
      <c r="A3" s="1101" t="s">
        <v>95</v>
      </c>
      <c r="B3" s="1101"/>
      <c r="C3" s="1101"/>
    </row>
    <row r="4" spans="1:3" ht="31.5" x14ac:dyDescent="0.25">
      <c r="A4" s="130" t="s">
        <v>92</v>
      </c>
      <c r="B4" s="369" t="s">
        <v>157</v>
      </c>
      <c r="C4" s="369" t="s">
        <v>99</v>
      </c>
    </row>
    <row r="5" spans="1:3" ht="15.75" x14ac:dyDescent="0.25">
      <c r="A5" s="371" t="s">
        <v>40</v>
      </c>
      <c r="B5" s="546">
        <v>12711445</v>
      </c>
      <c r="C5" s="546">
        <v>12711445</v>
      </c>
    </row>
    <row r="6" spans="1:3" ht="15.75" x14ac:dyDescent="0.25">
      <c r="A6" s="109" t="s">
        <v>39</v>
      </c>
      <c r="B6" s="546">
        <v>744461277</v>
      </c>
      <c r="C6" s="546">
        <v>744461277</v>
      </c>
    </row>
    <row r="7" spans="1:3" ht="15.75" x14ac:dyDescent="0.25">
      <c r="A7" s="371" t="s">
        <v>38</v>
      </c>
      <c r="B7" s="546">
        <v>-4678879019</v>
      </c>
      <c r="C7" s="546">
        <v>-2325028533</v>
      </c>
    </row>
    <row r="8" spans="1:3" ht="15.75" x14ac:dyDescent="0.25">
      <c r="A8" s="109" t="s">
        <v>36</v>
      </c>
      <c r="B8" s="546">
        <v>127144263509</v>
      </c>
      <c r="C8" s="546">
        <v>95737265145</v>
      </c>
    </row>
    <row r="9" spans="1:3" ht="15.75" x14ac:dyDescent="0.25">
      <c r="A9" s="371" t="s">
        <v>35</v>
      </c>
      <c r="B9" s="546">
        <v>10041019180</v>
      </c>
      <c r="C9" s="546">
        <v>9226225511</v>
      </c>
    </row>
    <row r="10" spans="1:3" ht="15.75" x14ac:dyDescent="0.25">
      <c r="A10" s="373" t="s">
        <v>96</v>
      </c>
      <c r="B10" s="374">
        <f>+B5+B7+B8+B9+B6</f>
        <v>133263576392</v>
      </c>
      <c r="C10" s="375">
        <f>+C5+C7+C8+C9+C6</f>
        <v>103395634845</v>
      </c>
    </row>
  </sheetData>
  <mergeCells count="2">
    <mergeCell ref="A2:C2"/>
    <mergeCell ref="A3:C3"/>
  </mergeCells>
  <pageMargins left="0.7" right="0.7" top="0.75" bottom="0.75" header="0.3" footer="0.3"/>
  <customProperties>
    <customPr name="_pios_id" r:id="rId1"/>
  </customProperties>
  <ignoredErrors>
    <ignoredError sqref="B10" unlockedFormula="1"/>
  </ignoredErrors>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B7461-162A-4529-849C-6B0F2E1DC026}">
  <sheetPr>
    <tabColor theme="4" tint="-0.249977111117893"/>
  </sheetPr>
  <dimension ref="A1:J14"/>
  <sheetViews>
    <sheetView showGridLines="0" zoomScaleNormal="100" workbookViewId="0"/>
  </sheetViews>
  <sheetFormatPr baseColWidth="10" defaultColWidth="0" defaultRowHeight="12.75" zeroHeight="1" x14ac:dyDescent="0.2"/>
  <cols>
    <col min="1" max="1" width="32" style="691" customWidth="1"/>
    <col min="2" max="2" width="14.5703125" style="691" customWidth="1"/>
    <col min="3" max="3" width="14.28515625" style="691" customWidth="1"/>
    <col min="4" max="4" width="12.28515625" style="691" customWidth="1"/>
    <col min="5" max="5" width="15" style="691" customWidth="1"/>
    <col min="6" max="6" width="14.5703125" style="691" customWidth="1"/>
    <col min="7" max="7" width="16.28515625" style="691" customWidth="1"/>
    <col min="8" max="8" width="13.42578125" style="691" customWidth="1"/>
    <col min="9" max="9" width="16.7109375" style="691" customWidth="1"/>
    <col min="10" max="10" width="17.42578125" style="691" customWidth="1"/>
    <col min="11" max="16384" width="11.42578125" style="691" hidden="1"/>
  </cols>
  <sheetData>
    <row r="1" spans="1:10" ht="18.75" x14ac:dyDescent="0.3">
      <c r="A1" s="690" t="s">
        <v>698</v>
      </c>
    </row>
    <row r="2" spans="1:10" ht="15.75" x14ac:dyDescent="0.25">
      <c r="A2" s="1151" t="s">
        <v>699</v>
      </c>
      <c r="B2" s="1151"/>
      <c r="C2" s="1151"/>
      <c r="D2" s="1151"/>
      <c r="E2" s="1151"/>
      <c r="F2" s="1151"/>
      <c r="G2" s="1151"/>
      <c r="H2" s="1151"/>
      <c r="I2" s="1151"/>
      <c r="J2" s="1151"/>
    </row>
    <row r="3" spans="1:10" ht="24" customHeight="1" x14ac:dyDescent="0.2">
      <c r="A3" s="1152" t="s">
        <v>95</v>
      </c>
      <c r="B3" s="1152"/>
      <c r="C3" s="1152"/>
      <c r="D3" s="1152"/>
      <c r="E3" s="1152"/>
      <c r="F3" s="1152"/>
      <c r="G3" s="1152"/>
      <c r="H3" s="1152"/>
      <c r="I3" s="1152"/>
      <c r="J3" s="1152"/>
    </row>
    <row r="4" spans="1:10" s="694" customFormat="1" ht="36" customHeight="1" x14ac:dyDescent="0.2">
      <c r="A4" s="692"/>
      <c r="B4" s="1153" t="s">
        <v>700</v>
      </c>
      <c r="C4" s="1154"/>
      <c r="D4" s="1154"/>
      <c r="E4" s="1154"/>
      <c r="F4" s="1155"/>
      <c r="G4" s="1156" t="s">
        <v>701</v>
      </c>
      <c r="H4" s="1156"/>
      <c r="I4" s="1156"/>
      <c r="J4" s="693"/>
    </row>
    <row r="5" spans="1:10" s="694" customFormat="1" ht="51.75" customHeight="1" x14ac:dyDescent="0.2">
      <c r="A5" s="695" t="s">
        <v>133</v>
      </c>
      <c r="B5" s="696" t="s">
        <v>702</v>
      </c>
      <c r="C5" s="696" t="s">
        <v>703</v>
      </c>
      <c r="D5" s="696" t="s">
        <v>225</v>
      </c>
      <c r="E5" s="696" t="s">
        <v>704</v>
      </c>
      <c r="F5" s="696" t="s">
        <v>705</v>
      </c>
      <c r="G5" s="696" t="s">
        <v>205</v>
      </c>
      <c r="H5" s="696" t="s">
        <v>706</v>
      </c>
      <c r="I5" s="696" t="s">
        <v>707</v>
      </c>
      <c r="J5" s="45" t="s">
        <v>96</v>
      </c>
    </row>
    <row r="6" spans="1:10" ht="15.75" x14ac:dyDescent="0.25">
      <c r="A6" s="38" t="s">
        <v>259</v>
      </c>
      <c r="B6" s="697">
        <v>-9607674</v>
      </c>
      <c r="C6" s="697">
        <v>299622706</v>
      </c>
      <c r="D6" s="697">
        <v>6168732</v>
      </c>
      <c r="E6" s="697">
        <v>-779276782</v>
      </c>
      <c r="F6" s="698">
        <v>-361947202</v>
      </c>
      <c r="G6" s="697">
        <v>-7301816595</v>
      </c>
      <c r="H6" s="698">
        <v>-703800</v>
      </c>
      <c r="I6" s="698">
        <v>-1899825965</v>
      </c>
      <c r="J6" s="697">
        <f>SUM(B6:I6)</f>
        <v>-10047386580</v>
      </c>
    </row>
    <row r="7" spans="1:10" ht="15.75" x14ac:dyDescent="0.25">
      <c r="A7" s="699" t="s">
        <v>708</v>
      </c>
      <c r="B7" s="700">
        <v>-328893944</v>
      </c>
      <c r="C7" s="700">
        <v>-236149416</v>
      </c>
      <c r="D7" s="700">
        <v>-873608</v>
      </c>
      <c r="E7" s="700">
        <v>758038288</v>
      </c>
      <c r="F7" s="701">
        <v>-190146676</v>
      </c>
      <c r="G7" s="700">
        <v>0</v>
      </c>
      <c r="H7" s="701">
        <v>0</v>
      </c>
      <c r="I7" s="701">
        <v>0</v>
      </c>
      <c r="J7" s="700">
        <f>+B7+C7+D7+E7+F7+G7+H7+I7</f>
        <v>1974644</v>
      </c>
    </row>
    <row r="8" spans="1:10" ht="15" customHeight="1" x14ac:dyDescent="0.25">
      <c r="A8" s="699" t="s">
        <v>709</v>
      </c>
      <c r="B8" s="702">
        <v>0</v>
      </c>
      <c r="C8" s="702">
        <v>0</v>
      </c>
      <c r="D8" s="702">
        <v>0</v>
      </c>
      <c r="E8" s="702">
        <v>0</v>
      </c>
      <c r="F8" s="702">
        <v>0</v>
      </c>
      <c r="G8" s="700">
        <v>5851272644</v>
      </c>
      <c r="H8" s="701">
        <v>703800</v>
      </c>
      <c r="I8" s="701">
        <v>775978627</v>
      </c>
      <c r="J8" s="700">
        <f t="shared" ref="J8" si="0">+B8+C8+D8+E8+F8+G8+H8+I8</f>
        <v>6627955071</v>
      </c>
    </row>
    <row r="9" spans="1:10" ht="15.75" x14ac:dyDescent="0.25">
      <c r="A9" s="699" t="s">
        <v>710</v>
      </c>
      <c r="B9" s="702">
        <v>0</v>
      </c>
      <c r="C9" s="702">
        <v>0</v>
      </c>
      <c r="D9" s="702">
        <v>0</v>
      </c>
      <c r="E9" s="702">
        <v>0</v>
      </c>
      <c r="F9" s="702">
        <v>0</v>
      </c>
      <c r="G9" s="700">
        <v>372162713</v>
      </c>
      <c r="H9" s="702">
        <v>0</v>
      </c>
      <c r="I9" s="702">
        <v>720265619</v>
      </c>
      <c r="J9" s="700">
        <f>+B9+C9+D9+E9+F9+G9+H9+I9</f>
        <v>1092428332</v>
      </c>
    </row>
    <row r="10" spans="1:10" ht="15.75" x14ac:dyDescent="0.25">
      <c r="A10" s="40" t="s">
        <v>262</v>
      </c>
      <c r="B10" s="703">
        <f t="shared" ref="B10:I10" si="1">+SUM(B6:B9)</f>
        <v>-338501618</v>
      </c>
      <c r="C10" s="703">
        <f t="shared" si="1"/>
        <v>63473290</v>
      </c>
      <c r="D10" s="703">
        <f t="shared" si="1"/>
        <v>5295124</v>
      </c>
      <c r="E10" s="703">
        <f t="shared" si="1"/>
        <v>-21238494</v>
      </c>
      <c r="F10" s="703">
        <f t="shared" si="1"/>
        <v>-552093878</v>
      </c>
      <c r="G10" s="703">
        <f t="shared" si="1"/>
        <v>-1078381238</v>
      </c>
      <c r="H10" s="704">
        <f t="shared" si="1"/>
        <v>0</v>
      </c>
      <c r="I10" s="703">
        <f t="shared" si="1"/>
        <v>-403581719</v>
      </c>
      <c r="J10" s="703">
        <f>SUM(J6:J9)</f>
        <v>-2325028533</v>
      </c>
    </row>
    <row r="11" spans="1:10" ht="15.75" x14ac:dyDescent="0.25">
      <c r="A11" s="699" t="s">
        <v>708</v>
      </c>
      <c r="B11" s="700">
        <v>233310266</v>
      </c>
      <c r="C11" s="700">
        <v>220272842</v>
      </c>
      <c r="D11" s="700">
        <v>608370</v>
      </c>
      <c r="E11" s="705">
        <v>-376828627</v>
      </c>
      <c r="F11" s="705">
        <v>-79224408</v>
      </c>
      <c r="G11" s="705">
        <v>0</v>
      </c>
      <c r="H11" s="705">
        <v>0</v>
      </c>
      <c r="I11" s="705">
        <v>0</v>
      </c>
      <c r="J11" s="706">
        <f>+SUM(B11:I11)</f>
        <v>-1861557</v>
      </c>
    </row>
    <row r="12" spans="1:10" ht="15.75" x14ac:dyDescent="0.25">
      <c r="A12" s="699" t="s">
        <v>709</v>
      </c>
      <c r="B12" s="705">
        <v>0</v>
      </c>
      <c r="C12" s="705">
        <v>0</v>
      </c>
      <c r="D12" s="705">
        <v>0</v>
      </c>
      <c r="E12" s="705">
        <v>0</v>
      </c>
      <c r="F12" s="705">
        <v>0</v>
      </c>
      <c r="G12" s="705">
        <v>-2201147212</v>
      </c>
      <c r="H12" s="705">
        <v>0</v>
      </c>
      <c r="I12" s="707">
        <v>-893328529</v>
      </c>
      <c r="J12" s="706">
        <f>+SUM(B12:I12)</f>
        <v>-3094475741</v>
      </c>
    </row>
    <row r="13" spans="1:10" ht="15.75" x14ac:dyDescent="0.25">
      <c r="A13" s="699" t="s">
        <v>710</v>
      </c>
      <c r="B13" s="705">
        <v>0</v>
      </c>
      <c r="C13" s="705">
        <v>0</v>
      </c>
      <c r="D13" s="705">
        <v>0</v>
      </c>
      <c r="E13" s="705">
        <v>0</v>
      </c>
      <c r="F13" s="705">
        <v>0</v>
      </c>
      <c r="G13" s="705">
        <v>214451275</v>
      </c>
      <c r="H13" s="705">
        <v>0</v>
      </c>
      <c r="I13" s="705">
        <v>528035537</v>
      </c>
      <c r="J13" s="706">
        <f>+SUM(B13:I13)</f>
        <v>742486812</v>
      </c>
    </row>
    <row r="14" spans="1:10" ht="15.75" x14ac:dyDescent="0.25">
      <c r="A14" s="40" t="s">
        <v>263</v>
      </c>
      <c r="B14" s="708">
        <f t="shared" ref="B14:I14" si="2">+SUM(B10:B13)</f>
        <v>-105191352</v>
      </c>
      <c r="C14" s="708">
        <f t="shared" si="2"/>
        <v>283746132</v>
      </c>
      <c r="D14" s="708">
        <f t="shared" si="2"/>
        <v>5903494</v>
      </c>
      <c r="E14" s="708">
        <f t="shared" si="2"/>
        <v>-398067121</v>
      </c>
      <c r="F14" s="708">
        <f t="shared" si="2"/>
        <v>-631318286</v>
      </c>
      <c r="G14" s="708">
        <f t="shared" si="2"/>
        <v>-3065077175</v>
      </c>
      <c r="H14" s="708">
        <f t="shared" si="2"/>
        <v>0</v>
      </c>
      <c r="I14" s="708">
        <f t="shared" si="2"/>
        <v>-768874711</v>
      </c>
      <c r="J14" s="708">
        <f>SUM(J10:J13)</f>
        <v>-4678879019</v>
      </c>
    </row>
  </sheetData>
  <mergeCells count="4">
    <mergeCell ref="A2:J2"/>
    <mergeCell ref="A3:J3"/>
    <mergeCell ref="B4:F4"/>
    <mergeCell ref="G4:I4"/>
  </mergeCells>
  <pageMargins left="0.7" right="0.7" top="0.75" bottom="0.75" header="0.3" footer="0.3"/>
  <pageSetup orientation="portrait" verticalDpi="300" r:id="rId1"/>
  <customProperties>
    <customPr name="_pios_id" r:id="rId2"/>
  </customProperties>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05C00-2C6A-4333-9D86-45951B18BC54}">
  <sheetPr>
    <tabColor theme="4" tint="-0.249977111117893"/>
  </sheetPr>
  <dimension ref="A1:C12"/>
  <sheetViews>
    <sheetView showGridLines="0" zoomScaleNormal="100" workbookViewId="0"/>
  </sheetViews>
  <sheetFormatPr baseColWidth="10" defaultColWidth="0" defaultRowHeight="15.75" zeroHeight="1" x14ac:dyDescent="0.25"/>
  <cols>
    <col min="1" max="1" width="43.7109375" style="210" customWidth="1"/>
    <col min="2" max="2" width="17.7109375" style="210" customWidth="1"/>
    <col min="3" max="3" width="18.7109375" style="210" customWidth="1"/>
    <col min="4" max="16384" width="11.42578125" style="210" hidden="1"/>
  </cols>
  <sheetData>
    <row r="1" spans="1:3" s="184" customFormat="1" ht="18.75" x14ac:dyDescent="0.3">
      <c r="A1" s="19" t="s">
        <v>738</v>
      </c>
    </row>
    <row r="2" spans="1:3" s="184" customFormat="1" ht="18.75" x14ac:dyDescent="0.3">
      <c r="A2" s="19" t="s">
        <v>739</v>
      </c>
    </row>
    <row r="3" spans="1:3" ht="33.75" customHeight="1" x14ac:dyDescent="0.25">
      <c r="A3" s="1138" t="s">
        <v>740</v>
      </c>
      <c r="B3" s="1138"/>
      <c r="C3" s="1138"/>
    </row>
    <row r="4" spans="1:3" x14ac:dyDescent="0.25">
      <c r="A4" s="1070" t="s">
        <v>95</v>
      </c>
      <c r="B4" s="1070"/>
      <c r="C4" s="1070"/>
    </row>
    <row r="5" spans="1:3" ht="33" customHeight="1" x14ac:dyDescent="0.25">
      <c r="A5" s="744"/>
      <c r="B5" s="745" t="s">
        <v>157</v>
      </c>
      <c r="C5" s="745" t="s">
        <v>99</v>
      </c>
    </row>
    <row r="6" spans="1:3" s="749" customFormat="1" x14ac:dyDescent="0.25">
      <c r="A6" s="746" t="s">
        <v>741</v>
      </c>
      <c r="B6" s="748">
        <f>+B7+B8</f>
        <v>8826134299</v>
      </c>
      <c r="C6" s="748">
        <f>+C7+C8</f>
        <v>8459110089</v>
      </c>
    </row>
    <row r="7" spans="1:3" s="753" customFormat="1" x14ac:dyDescent="0.25">
      <c r="A7" s="750" t="s">
        <v>742</v>
      </c>
      <c r="B7" s="752">
        <v>8742796399</v>
      </c>
      <c r="C7" s="752">
        <v>7496041612</v>
      </c>
    </row>
    <row r="8" spans="1:3" s="753" customFormat="1" x14ac:dyDescent="0.25">
      <c r="A8" s="750" t="s">
        <v>743</v>
      </c>
      <c r="B8" s="751">
        <v>83337900</v>
      </c>
      <c r="C8" s="752">
        <v>963068477</v>
      </c>
    </row>
    <row r="9" spans="1:3" x14ac:dyDescent="0.25">
      <c r="A9" s="746" t="s">
        <v>744</v>
      </c>
      <c r="B9" s="747">
        <f>+B10</f>
        <v>324932084</v>
      </c>
      <c r="C9" s="748">
        <f>+C10</f>
        <v>175990441</v>
      </c>
    </row>
    <row r="10" spans="1:3" x14ac:dyDescent="0.25">
      <c r="A10" s="750" t="s">
        <v>745</v>
      </c>
      <c r="B10" s="754">
        <v>324932084</v>
      </c>
      <c r="C10" s="752">
        <v>175990441</v>
      </c>
    </row>
    <row r="11" spans="1:3" x14ac:dyDescent="0.25">
      <c r="A11" s="755" t="s">
        <v>746</v>
      </c>
      <c r="B11" s="756">
        <v>188583641</v>
      </c>
      <c r="C11" s="757">
        <v>72869125</v>
      </c>
    </row>
    <row r="12" spans="1:3" x14ac:dyDescent="0.25">
      <c r="A12" s="755" t="s">
        <v>747</v>
      </c>
      <c r="B12" s="756">
        <f>+B6+B9+B11</f>
        <v>9339650024</v>
      </c>
      <c r="C12" s="757">
        <f>+C6+C9+C11</f>
        <v>8707969655</v>
      </c>
    </row>
  </sheetData>
  <mergeCells count="2">
    <mergeCell ref="A3:C3"/>
    <mergeCell ref="A4:C4"/>
  </mergeCells>
  <pageMargins left="0.7" right="0.7" top="0.75" bottom="0.75" header="0.3" footer="0.3"/>
  <pageSetup orientation="portrait" r:id="rId1"/>
  <customProperties>
    <customPr name="_pios_id" r:id="rId2"/>
  </customProperties>
  <ignoredErrors>
    <ignoredError sqref="B6:C12"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108</vt:i4>
      </vt:variant>
      <vt:variant>
        <vt:lpstr>Rangos con nombre</vt:lpstr>
      </vt:variant>
      <vt:variant>
        <vt:i4>21</vt:i4>
      </vt:variant>
    </vt:vector>
  </HeadingPairs>
  <TitlesOfParts>
    <vt:vector size="129" baseType="lpstr">
      <vt:lpstr>Checklist accesibilidad web</vt:lpstr>
      <vt:lpstr>Activos</vt:lpstr>
      <vt:lpstr>Pasivos</vt:lpstr>
      <vt:lpstr>Estado resultado integral</vt:lpstr>
      <vt:lpstr>Flujos de efectivo</vt:lpstr>
      <vt:lpstr>Estado cambios Patrimonio</vt:lpstr>
      <vt:lpstr>Nota 2.5 Moneda Funcional</vt:lpstr>
      <vt:lpstr>2.7 VR y Jerarquia 2024</vt:lpstr>
      <vt:lpstr>2.7 VR y Jerarquia 2023</vt:lpstr>
      <vt:lpstr>Nota 2.21 Recursos Admon24</vt:lpstr>
      <vt:lpstr>Nota 2.21 Recursos Admon23</vt:lpstr>
      <vt:lpstr>Nota 5A Efectivo</vt:lpstr>
      <vt:lpstr>Nota 5B Instrumentos financ</vt:lpstr>
      <vt:lpstr>Nota 5B1calificacrediticia2024</vt:lpstr>
      <vt:lpstr>Nota 5B1calificacrediticia2023</vt:lpstr>
      <vt:lpstr>Nota 5B1 riesgosector2024</vt:lpstr>
      <vt:lpstr>Nota 5B1 riesgosector2023</vt:lpstr>
      <vt:lpstr>Nota 5B1 Duracion port</vt:lpstr>
      <vt:lpstr>Nota 5B1 exposición moneda2024</vt:lpstr>
      <vt:lpstr>Nota 5B1 exposición moneda2023</vt:lpstr>
      <vt:lpstr>Nota 5B-1 Valor en riesgo</vt:lpstr>
      <vt:lpstr>Nota 5B-2 Admon dir-favorab</vt:lpstr>
      <vt:lpstr>Nota 5B-2 Admon dir-desfavorab</vt:lpstr>
      <vt:lpstr>Nota 5B-2 Admon ext-favorab</vt:lpstr>
      <vt:lpstr>Nota 5B-2 Admon ext-desfavo</vt:lpstr>
      <vt:lpstr>Nota 5D FMI</vt:lpstr>
      <vt:lpstr>Nota 5E FLAR</vt:lpstr>
      <vt:lpstr>Nota 6A -aportesorginternales</vt:lpstr>
      <vt:lpstr>Nota 6B otros activos exterior</vt:lpstr>
      <vt:lpstr>Nota 7 Efectivo</vt:lpstr>
      <vt:lpstr>Nota 8A Repos</vt:lpstr>
      <vt:lpstr>Nota 8A Plazos y Tasas</vt:lpstr>
      <vt:lpstr>Nota 8 Política control riesg</vt:lpstr>
      <vt:lpstr>Nota 8A Garantias repos</vt:lpstr>
      <vt:lpstr>Nota 8B Portafolio regula </vt:lpstr>
      <vt:lpstr>Nota 8Bcalificacrediticia2024</vt:lpstr>
      <vt:lpstr>Nota 8Acalificacrediticia2023</vt:lpstr>
      <vt:lpstr>Nota 10 Cartera credítos</vt:lpstr>
      <vt:lpstr>Nota 10 Cartera hipotecaria</vt:lpstr>
      <vt:lpstr>Nota 10 Calif cartera hipo 2024</vt:lpstr>
      <vt:lpstr>Nota 10 Calif cartera hipo 2023</vt:lpstr>
      <vt:lpstr>Nota 10 Provision cartera hipot</vt:lpstr>
      <vt:lpstr>Nota 10 Creditos a empleados</vt:lpstr>
      <vt:lpstr>Nota 10 Calif creditos emp 2024</vt:lpstr>
      <vt:lpstr>Nota 10 Calif creditos emp 2023</vt:lpstr>
      <vt:lpstr>Nota 10 Provision Creditos emp</vt:lpstr>
      <vt:lpstr>Nota 10 Intereses y comisiones </vt:lpstr>
      <vt:lpstr>Nota 10 Calif int. y comisiones</vt:lpstr>
      <vt:lpstr>Nota 10 Provision int y comisio</vt:lpstr>
      <vt:lpstr>Nota 10 Otras cxc </vt:lpstr>
      <vt:lpstr>Nota 10 Recup otras cxc</vt:lpstr>
      <vt:lpstr>Nota 10 Calif otras cxc</vt:lpstr>
      <vt:lpstr>Nota 10 Provision otras cxc</vt:lpstr>
      <vt:lpstr>Nota 10 Castigos cxc</vt:lpstr>
      <vt:lpstr>Nota 11 Inventarios</vt:lpstr>
      <vt:lpstr>Nota 11 Deterioro inventarios</vt:lpstr>
      <vt:lpstr>Nota 11 Costo emisión especies</vt:lpstr>
      <vt:lpstr>Nota 12 Activos prepagados</vt:lpstr>
      <vt:lpstr>Nota 13 Anticipo de contratos </vt:lpstr>
      <vt:lpstr>Nota 14 Activos intangibles</vt:lpstr>
      <vt:lpstr>Nota 14 mov act intangibles</vt:lpstr>
      <vt:lpstr>Nota 14 Compromisos adquisicion</vt:lpstr>
      <vt:lpstr>Nota 15 PP&amp;E </vt:lpstr>
      <vt:lpstr>Nota 15 PP&amp;E Mov 23-24</vt:lpstr>
      <vt:lpstr>Nota 15 Compromisos adquisición</vt:lpstr>
      <vt:lpstr>Nota 15 PP&amp;E Activos en bodega</vt:lpstr>
      <vt:lpstr>Nota 16 ANCMV</vt:lpstr>
      <vt:lpstr>Nota 17 Propiedades inv</vt:lpstr>
      <vt:lpstr>Nota 18 Bienes patrimonio</vt:lpstr>
      <vt:lpstr>Nota 19 Otros activos</vt:lpstr>
      <vt:lpstr>Nota 19 Activo por derecho</vt:lpstr>
      <vt:lpstr>Nota 19 Pasiv por arrend</vt:lpstr>
      <vt:lpstr>Nota 20A cxp reservas</vt:lpstr>
      <vt:lpstr>Nota 20B Otras cxp</vt:lpstr>
      <vt:lpstr>Nota 21 Obligaciones org</vt:lpstr>
      <vt:lpstr>Nota 22 Billetes en circulacion</vt:lpstr>
      <vt:lpstr>Nota 23 Depositos cuenta</vt:lpstr>
      <vt:lpstr>Nota 24 Operaciones pasivas</vt:lpstr>
      <vt:lpstr>Nota 26 Otros depositos</vt:lpstr>
      <vt:lpstr>Nota 27 Cuentas por pagar </vt:lpstr>
      <vt:lpstr>Nota 28 Plan de beneficios</vt:lpstr>
      <vt:lpstr>Nota 28 Supuestos econo</vt:lpstr>
      <vt:lpstr>Nota 28 Analisis sensibilidad</vt:lpstr>
      <vt:lpstr>Nota 28 Movimiento PBD</vt:lpstr>
      <vt:lpstr>Nota 28 PBD proyeccion pagos</vt:lpstr>
      <vt:lpstr>Nota 28 Activos del plan</vt:lpstr>
      <vt:lpstr>Nota 28 Composición portafolio</vt:lpstr>
      <vt:lpstr>Nota 28 Exposicion 2024</vt:lpstr>
      <vt:lpstr>Nota 28 Exposicion 2023</vt:lpstr>
      <vt:lpstr>Nota 28 Exp sectores 2024</vt:lpstr>
      <vt:lpstr>Nota 28 Exp sectores 2023</vt:lpstr>
      <vt:lpstr>Nota 29 Obligac laborales</vt:lpstr>
      <vt:lpstr>Nota 29 Mov beneficios</vt:lpstr>
      <vt:lpstr>Nota 30A Procesos judiciales</vt:lpstr>
      <vt:lpstr>Nota 30A Provision procesos</vt:lpstr>
      <vt:lpstr>Nota 30A Provisiones - casos </vt:lpstr>
      <vt:lpstr>Nota 31 Patrimonio</vt:lpstr>
      <vt:lpstr>Nota 31A ORI</vt:lpstr>
      <vt:lpstr>Nota32A Intereses y rto miles</vt:lpstr>
      <vt:lpstr>Nota 33 Comisiones </vt:lpstr>
      <vt:lpstr>Nota 34 Diferencias en camb ing</vt:lpstr>
      <vt:lpstr>Nota 34 Diferencias en camb egr</vt:lpstr>
      <vt:lpstr>Nota 36 Otros ingresos </vt:lpstr>
      <vt:lpstr>Nota 40 Beneficios y gastos emp</vt:lpstr>
      <vt:lpstr>Nota 41 Gastos generales </vt:lpstr>
      <vt:lpstr>Nota 42A Deprec amort dete ANF</vt:lpstr>
      <vt:lpstr>Nota 42B Deterioro </vt:lpstr>
      <vt:lpstr>Nota 43 Otros gastos</vt:lpstr>
      <vt:lpstr>'Nota 8 Política control riesg'!_ftnref2</vt:lpstr>
      <vt:lpstr>'Nota 8 Política control riesg'!_ftnref3</vt:lpstr>
      <vt:lpstr>'Nota 8 Política control riesg'!_ftnref4</vt:lpstr>
      <vt:lpstr>'Nota 8 Política control riesg'!_ftnref5</vt:lpstr>
      <vt:lpstr>'Nota 8 Política control riesg'!_ftnref6</vt:lpstr>
      <vt:lpstr>'Estado resultado integral'!_Toc445280293</vt:lpstr>
      <vt:lpstr>'Flujos de efectivo'!_Toc445280294</vt:lpstr>
      <vt:lpstr>'Estado cambios Patrimonio'!_Toc445280295</vt:lpstr>
      <vt:lpstr>Activos!_Toc474910639</vt:lpstr>
      <vt:lpstr>Activos!Área_de_impresión</vt:lpstr>
      <vt:lpstr>'Estado cambios Patrimonio'!Área_de_impresión</vt:lpstr>
      <vt:lpstr>'Estado resultado integral'!Área_de_impresión</vt:lpstr>
      <vt:lpstr>'Flujos de efectivo'!Área_de_impresión</vt:lpstr>
      <vt:lpstr>'Nota 14 Compromisos adquisicion'!Área_de_impresión</vt:lpstr>
      <vt:lpstr>'Nota 21 Obligaciones org'!Área_de_impresión</vt:lpstr>
      <vt:lpstr>'Nota 28 Composición portafolio'!Área_de_impresión</vt:lpstr>
      <vt:lpstr>'Nota 28 Exp sectores 2023'!Área_de_impresión</vt:lpstr>
      <vt:lpstr>'Nota 28 Exp sectores 2024'!Área_de_impresión</vt:lpstr>
      <vt:lpstr>'Nota 6A -aportesorginternales'!Área_de_impresión</vt:lpstr>
      <vt:lpstr>'Nota 8B Portafolio regula '!Área_de_impresión</vt:lpstr>
      <vt:lpstr>Pasivos!Área_de_impresión</vt:lpstr>
    </vt:vector>
  </TitlesOfParts>
  <Company>Banco de la Republica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Duarte González Yadira Slendy</dc:creator>
  <cp:lastModifiedBy>Duarte González Yadira Slendy</cp:lastModifiedBy>
  <cp:lastPrinted>2024-01-25T20:41:46Z</cp:lastPrinted>
  <dcterms:created xsi:type="dcterms:W3CDTF">2023-01-15T01:24:52Z</dcterms:created>
  <dcterms:modified xsi:type="dcterms:W3CDTF">2025-02-20T15:43:43Z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7faaadc-1a6d-4614-bb5b-a314f37e002a_Enabled">
    <vt:lpwstr>true</vt:lpwstr>
  </property>
  <property fmtid="{D5CDD505-2E9C-101B-9397-08002B2CF9AE}" pid="3" name="MSIP_Label_d7faaadc-1a6d-4614-bb5b-a314f37e002a_SetDate">
    <vt:lpwstr>2023-01-15T01:24:54Z</vt:lpwstr>
  </property>
  <property fmtid="{D5CDD505-2E9C-101B-9397-08002B2CF9AE}" pid="4" name="MSIP_Label_d7faaadc-1a6d-4614-bb5b-a314f37e002a_Method">
    <vt:lpwstr>Standard</vt:lpwstr>
  </property>
  <property fmtid="{D5CDD505-2E9C-101B-9397-08002B2CF9AE}" pid="5" name="MSIP_Label_d7faaadc-1a6d-4614-bb5b-a314f37e002a_Name">
    <vt:lpwstr>Documento en construcción</vt:lpwstr>
  </property>
  <property fmtid="{D5CDD505-2E9C-101B-9397-08002B2CF9AE}" pid="6" name="MSIP_Label_d7faaadc-1a6d-4614-bb5b-a314f37e002a_SiteId">
    <vt:lpwstr>2ff255e1-ae00-44bc-9787-fa8f8061bf68</vt:lpwstr>
  </property>
  <property fmtid="{D5CDD505-2E9C-101B-9397-08002B2CF9AE}" pid="7" name="MSIP_Label_d7faaadc-1a6d-4614-bb5b-a314f37e002a_ActionId">
    <vt:lpwstr>d5959ead-74e8-4171-88c8-bf02f1c342b2</vt:lpwstr>
  </property>
  <property fmtid="{D5CDD505-2E9C-101B-9397-08002B2CF9AE}" pid="8" name="MSIP_Label_d7faaadc-1a6d-4614-bb5b-a314f37e002a_ContentBits">
    <vt:lpwstr>0</vt:lpwstr>
  </property>
  <property fmtid="{D5CDD505-2E9C-101B-9397-08002B2CF9AE}" pid="9" name="CofWorkbookId">
    <vt:lpwstr>26056c42-6624-4420-accc-6784bc5f1f96</vt:lpwstr>
  </property>
</Properties>
</file>