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yduartgo_banrep_gov_co/Documents/Documents/Yadira Duarte Banrep/Jefatura sección regulacion y analisis/Estados financieros y Notas del BANREP/Notas estados financieros 2025 - 2024/"/>
    </mc:Choice>
  </mc:AlternateContent>
  <xr:revisionPtr revIDLastSave="14" documentId="8_{9952B8CE-E371-4013-8C06-DDFFC42E4692}" xr6:coauthVersionLast="47" xr6:coauthVersionMax="47" xr10:uidLastSave="{6EDD5963-4177-46C4-9410-4B26E12C09DE}"/>
  <bookViews>
    <workbookView xWindow="-120" yWindow="-120" windowWidth="20730" windowHeight="11040" xr2:uid="{2B1ACDE7-439A-4917-A6D4-6769BAC71014}"/>
  </bookViews>
  <sheets>
    <sheet name="EST RESULT.INTEGR. DIC MILES" sheetId="2" r:id="rId1"/>
    <sheet name="EST RESULT.INTEGR. DIC MM" sheetId="3" state="hidden" r:id="rId2"/>
  </sheets>
  <externalReferences>
    <externalReference r:id="rId3"/>
    <externalReference r:id="rId4"/>
  </externalReferences>
  <definedNames>
    <definedName name="_xlnm._FilterDatabase" localSheetId="0" hidden="1">'EST RESULT.INTEGR. DIC MILES'!$A$5:$I$40</definedName>
    <definedName name="_xlnm._FilterDatabase" localSheetId="1" hidden="1">'EST RESULT.INTEGR. DIC MM'!$A$4:$I$39</definedName>
    <definedName name="_xlnm.Print_Area" localSheetId="0">'EST RESULT.INTEGR. DIC MILES'!$A$1:$I$41</definedName>
    <definedName name="_xlnm.Print_Area" localSheetId="1">'EST RESULT.INTEGR. DIC MM'!$A$1:$I$39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3" l="1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J40" i="3" l="1"/>
  <c r="J37" i="3"/>
  <c r="J36" i="3"/>
  <c r="J35" i="3"/>
  <c r="J34" i="3"/>
  <c r="J33" i="3"/>
  <c r="J32" i="3"/>
  <c r="J31" i="3"/>
  <c r="J30" i="3"/>
  <c r="J29" i="3"/>
  <c r="J28" i="3"/>
  <c r="J27" i="3"/>
  <c r="J38" i="2"/>
  <c r="J37" i="2"/>
  <c r="J36" i="2"/>
  <c r="J35" i="2"/>
  <c r="J34" i="2"/>
  <c r="J33" i="2"/>
  <c r="J32" i="2"/>
  <c r="J31" i="2"/>
  <c r="J30" i="2"/>
  <c r="J29" i="2"/>
  <c r="J28" i="2"/>
  <c r="I37" i="3" l="1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0" i="3"/>
  <c r="I16" i="3"/>
  <c r="I15" i="3"/>
  <c r="I14" i="3"/>
  <c r="I13" i="3"/>
  <c r="I12" i="3"/>
  <c r="I11" i="3"/>
  <c r="I10" i="3"/>
  <c r="I8" i="3"/>
  <c r="E38" i="3"/>
  <c r="E39" i="3" s="1"/>
  <c r="H38" i="3"/>
  <c r="B38" i="3"/>
  <c r="C21" i="3"/>
  <c r="C19" i="3" s="1"/>
  <c r="C38" i="3" s="1"/>
  <c r="D21" i="3"/>
  <c r="D19" i="3" s="1"/>
  <c r="D38" i="3" s="1"/>
  <c r="E21" i="3"/>
  <c r="F21" i="3"/>
  <c r="F19" i="3" s="1"/>
  <c r="F38" i="3" s="1"/>
  <c r="G21" i="3"/>
  <c r="H21" i="3"/>
  <c r="E19" i="3"/>
  <c r="G19" i="3"/>
  <c r="G38" i="3" s="1"/>
  <c r="H19" i="3"/>
  <c r="B21" i="3"/>
  <c r="B19" i="3" s="1"/>
  <c r="I19" i="3" s="1"/>
  <c r="C17" i="3"/>
  <c r="E17" i="3"/>
  <c r="G17" i="3"/>
  <c r="G39" i="3" s="1"/>
  <c r="H17" i="3"/>
  <c r="C9" i="3"/>
  <c r="C7" i="3" s="1"/>
  <c r="D9" i="3"/>
  <c r="D7" i="3" s="1"/>
  <c r="D17" i="3" s="1"/>
  <c r="E9" i="3"/>
  <c r="E7" i="3" s="1"/>
  <c r="F9" i="3"/>
  <c r="F7" i="3" s="1"/>
  <c r="F17" i="3" s="1"/>
  <c r="G9" i="3"/>
  <c r="G7" i="3" s="1"/>
  <c r="H9" i="3"/>
  <c r="H7" i="3" s="1"/>
  <c r="B9" i="3"/>
  <c r="B7" i="3" s="1"/>
  <c r="B17" i="3" s="1"/>
  <c r="I17" i="3" s="1"/>
  <c r="I14" i="2"/>
  <c r="I13" i="2"/>
  <c r="I12" i="2"/>
  <c r="I11" i="2"/>
  <c r="I9" i="2"/>
  <c r="C20" i="2"/>
  <c r="I16" i="2"/>
  <c r="I17" i="2"/>
  <c r="I21" i="2"/>
  <c r="I23" i="2"/>
  <c r="I24" i="2"/>
  <c r="I25" i="2"/>
  <c r="I26" i="2"/>
  <c r="I15" i="2"/>
  <c r="I27" i="2"/>
  <c r="H27" i="2"/>
  <c r="G27" i="2"/>
  <c r="F27" i="2"/>
  <c r="E27" i="2"/>
  <c r="D27" i="2"/>
  <c r="C27" i="2"/>
  <c r="B27" i="2"/>
  <c r="H22" i="2"/>
  <c r="H20" i="2" s="1"/>
  <c r="G22" i="2"/>
  <c r="G20" i="2" s="1"/>
  <c r="F22" i="2"/>
  <c r="F20" i="2" s="1"/>
  <c r="E22" i="2"/>
  <c r="D22" i="2"/>
  <c r="B22" i="2"/>
  <c r="B20" i="2" s="1"/>
  <c r="H10" i="2"/>
  <c r="H8" i="2" s="1"/>
  <c r="H18" i="2" s="1"/>
  <c r="G10" i="2"/>
  <c r="G8" i="2" s="1"/>
  <c r="G18" i="2" s="1"/>
  <c r="F10" i="2"/>
  <c r="F8" i="2" s="1"/>
  <c r="F18" i="2" s="1"/>
  <c r="E10" i="2"/>
  <c r="E8" i="2" s="1"/>
  <c r="E18" i="2" s="1"/>
  <c r="D10" i="2"/>
  <c r="D8" i="2" s="1"/>
  <c r="D18" i="2" s="1"/>
  <c r="C10" i="2"/>
  <c r="C8" i="2" s="1"/>
  <c r="C18" i="2" s="1"/>
  <c r="B10" i="2"/>
  <c r="B8" i="2" s="1"/>
  <c r="J18" i="3" l="1"/>
  <c r="J19" i="2"/>
  <c r="J23" i="2"/>
  <c r="J22" i="3"/>
  <c r="J15" i="3"/>
  <c r="J16" i="2"/>
  <c r="J15" i="2"/>
  <c r="J14" i="3"/>
  <c r="J20" i="3"/>
  <c r="J21" i="2"/>
  <c r="J16" i="3"/>
  <c r="J17" i="2"/>
  <c r="J8" i="3"/>
  <c r="J9" i="2"/>
  <c r="J27" i="2"/>
  <c r="J26" i="3"/>
  <c r="I10" i="2"/>
  <c r="J11" i="2"/>
  <c r="J10" i="3"/>
  <c r="J12" i="2"/>
  <c r="J11" i="3"/>
  <c r="J26" i="2"/>
  <c r="J25" i="3"/>
  <c r="J13" i="2"/>
  <c r="J12" i="3"/>
  <c r="J24" i="3"/>
  <c r="J25" i="2"/>
  <c r="J14" i="2"/>
  <c r="J13" i="3"/>
  <c r="J24" i="2"/>
  <c r="J23" i="3"/>
  <c r="F39" i="3"/>
  <c r="C39" i="3"/>
  <c r="I38" i="3"/>
  <c r="D39" i="3"/>
  <c r="I21" i="3"/>
  <c r="I7" i="3"/>
  <c r="H39" i="3"/>
  <c r="I9" i="3"/>
  <c r="B39" i="3"/>
  <c r="I39" i="3" s="1"/>
  <c r="F39" i="2"/>
  <c r="F40" i="2" s="1"/>
  <c r="B39" i="2"/>
  <c r="I8" i="2"/>
  <c r="E20" i="2"/>
  <c r="E39" i="2" s="1"/>
  <c r="E40" i="2" s="1"/>
  <c r="D20" i="2"/>
  <c r="I20" i="2" s="1"/>
  <c r="G39" i="2"/>
  <c r="G40" i="2" s="1"/>
  <c r="H39" i="2"/>
  <c r="H40" i="2" s="1"/>
  <c r="I22" i="2"/>
  <c r="C39" i="2"/>
  <c r="B18" i="2"/>
  <c r="G42" i="2" l="1"/>
  <c r="G42" i="3"/>
  <c r="F42" i="2"/>
  <c r="F42" i="3"/>
  <c r="E42" i="3"/>
  <c r="E42" i="2"/>
  <c r="J22" i="2"/>
  <c r="J21" i="3"/>
  <c r="H42" i="2"/>
  <c r="H42" i="3"/>
  <c r="J19" i="3"/>
  <c r="J20" i="2"/>
  <c r="J7" i="3"/>
  <c r="J8" i="2"/>
  <c r="J10" i="2"/>
  <c r="J9" i="3"/>
  <c r="D39" i="2"/>
  <c r="D40" i="2" s="1"/>
  <c r="B40" i="2"/>
  <c r="I18" i="2"/>
  <c r="C40" i="2"/>
  <c r="I39" i="2"/>
  <c r="J39" i="2" l="1"/>
  <c r="J38" i="3"/>
  <c r="C42" i="2"/>
  <c r="C42" i="3"/>
  <c r="J18" i="2"/>
  <c r="J17" i="3"/>
  <c r="B42" i="3"/>
  <c r="B42" i="2"/>
  <c r="D42" i="3"/>
  <c r="D42" i="2"/>
  <c r="I40" i="2"/>
  <c r="I42" i="2" l="1"/>
  <c r="J39" i="3"/>
  <c r="I42" i="3"/>
  <c r="J40" i="2"/>
  <c r="J42" i="2" s="1"/>
</calcChain>
</file>

<file path=xl/sharedStrings.xml><?xml version="1.0" encoding="utf-8"?>
<sst xmlns="http://schemas.openxmlformats.org/spreadsheetml/2006/main" count="99" uniqueCount="49">
  <si>
    <t>ESTADO DE RESULTADO POR ACTIVIDADES</t>
  </si>
  <si>
    <t>Ingresos y gastos</t>
  </si>
  <si>
    <t>Monetaria</t>
  </si>
  <si>
    <t>Cambiaria</t>
  </si>
  <si>
    <t>Crediticia</t>
  </si>
  <si>
    <t>Bancaria</t>
  </si>
  <si>
    <t>Metales Preciosos</t>
  </si>
  <si>
    <t>Cultural</t>
  </si>
  <si>
    <t>Industrial</t>
  </si>
  <si>
    <t>Total</t>
  </si>
  <si>
    <t>SUBTOTAL</t>
  </si>
  <si>
    <t>Ingresos</t>
  </si>
  <si>
    <t>Intereses, rendimientos y otros</t>
  </si>
  <si>
    <t>Reservas internacionales, neto</t>
  </si>
  <si>
    <t>Operaciones activas de regulación monetaria</t>
  </si>
  <si>
    <t>Inversiones TES</t>
  </si>
  <si>
    <t>Operaciones Repo</t>
  </si>
  <si>
    <t>Otras operaciones</t>
  </si>
  <si>
    <t xml:space="preserve">Comisiones </t>
  </si>
  <si>
    <t>Diferencias en cambio</t>
  </si>
  <si>
    <t>Valor facial de moneda metálica puesta en circulación - neto</t>
  </si>
  <si>
    <t>Otros  ingresos</t>
  </si>
  <si>
    <t>Total ingresos</t>
  </si>
  <si>
    <t>Egresos</t>
  </si>
  <si>
    <t>Intereses y rendimientos</t>
  </si>
  <si>
    <t>Depósitos Gobierno Nacional</t>
  </si>
  <si>
    <t xml:space="preserve">Operaciones pasivas de regulación monetaria </t>
  </si>
  <si>
    <t>Depósitos de contracción monetaria</t>
  </si>
  <si>
    <t>Gastos en administración de reservas internacionales</t>
  </si>
  <si>
    <t>Comisión de compromiso línea de crédito flexible FMI</t>
  </si>
  <si>
    <t>Costos de emisión de billetes y monedas puestos en circulación y gastos de distribución y divulgación</t>
  </si>
  <si>
    <t>Costos de emisión de billetes</t>
  </si>
  <si>
    <t>Costos de emisión moneda metálica</t>
  </si>
  <si>
    <t>Gastos de distribución y divulgación de especies monetarias</t>
  </si>
  <si>
    <t>Beneficios y gastos  de  empleados</t>
  </si>
  <si>
    <t>Gastos  generales</t>
  </si>
  <si>
    <t>Impuestos</t>
  </si>
  <si>
    <t>Seguros</t>
  </si>
  <si>
    <t>Contribuciones y afiliaciones</t>
  </si>
  <si>
    <t>Gastos culturales</t>
  </si>
  <si>
    <t>Deterioro, depreciaciones y amortizaciones</t>
  </si>
  <si>
    <t>Otros gastos</t>
  </si>
  <si>
    <t>Total egresos</t>
  </si>
  <si>
    <t>Resultado del ejercicio</t>
  </si>
  <si>
    <t>Por el período comprendido entre el 1 de Enero y el 31 de Diciembre de 2025</t>
  </si>
  <si>
    <t>Cifras expresadas en miles de pesos Colombianos</t>
  </si>
  <si>
    <t>Cifras expresadas en miles de millones de pesos Colombianos</t>
  </si>
  <si>
    <t>Por el período comprendido entre el 1 de enero y el 31 de diciembre de los años 2025 y 2024</t>
  </si>
  <si>
    <t>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</si>
</sst>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  <numFmt numFmtId="166" formatCode="_(* #,##0_);_(* \(#,##0\);_(* &quot;-&quot;??_);_(@_)"/>
    <numFmt numFmtId="167" formatCode="_(* #,##0_);_(* \(#,##0\);_(* &quot;-&quot;_);_(@_)"/>
    <numFmt numFmtId="168" formatCode="#,##0.0"/>
    <numFmt numFmtId="169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Calibri"/>
      <family val="2"/>
      <scheme val="minor"/>
    </font>
    <font>
      <sz val="10"/>
      <name val="ZapfHumnst BT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ZapfHumnst BT"/>
      <family val="2"/>
    </font>
    <font>
      <b/>
      <sz val="14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37" fontId="3" fillId="0" borderId="0" xfId="5" applyNumberFormat="1" applyFont="1" applyFill="1" applyBorder="1" applyAlignment="1" applyProtection="1">
      <alignment horizontal="right" vertical="justify"/>
    </xf>
    <xf numFmtId="165" fontId="3" fillId="0" borderId="0" xfId="5" applyFont="1" applyFill="1" applyBorder="1" applyAlignment="1" applyProtection="1">
      <alignment horizontal="right" vertical="justify"/>
    </xf>
    <xf numFmtId="0" fontId="3" fillId="0" borderId="0" xfId="0" applyFont="1" applyAlignment="1">
      <alignment horizontal="left" indent="1"/>
    </xf>
    <xf numFmtId="166" fontId="3" fillId="0" borderId="3" xfId="5" applyNumberFormat="1" applyFont="1" applyFill="1" applyBorder="1" applyAlignment="1" applyProtection="1">
      <alignment horizontal="right" vertical="justify"/>
    </xf>
    <xf numFmtId="0" fontId="5" fillId="0" borderId="0" xfId="0" applyFont="1" applyAlignment="1">
      <alignment horizontal="left" indent="2"/>
    </xf>
    <xf numFmtId="166" fontId="5" fillId="0" borderId="0" xfId="5" applyNumberFormat="1" applyFont="1" applyFill="1" applyBorder="1" applyAlignment="1">
      <alignment horizontal="right" vertical="justify"/>
    </xf>
    <xf numFmtId="0" fontId="5" fillId="0" borderId="0" xfId="0" applyFont="1" applyAlignment="1">
      <alignment horizontal="left" indent="4"/>
    </xf>
    <xf numFmtId="166" fontId="3" fillId="0" borderId="3" xfId="5" applyNumberFormat="1" applyFont="1" applyFill="1" applyBorder="1" applyAlignment="1">
      <alignment horizontal="right" vertical="justify"/>
    </xf>
    <xf numFmtId="0" fontId="8" fillId="0" borderId="0" xfId="0" applyFont="1" applyAlignment="1">
      <alignment horizontal="left" indent="4"/>
    </xf>
    <xf numFmtId="166" fontId="3" fillId="0" borderId="0" xfId="5" applyNumberFormat="1" applyFont="1" applyFill="1" applyBorder="1" applyAlignment="1">
      <alignment horizontal="right" vertical="justify"/>
    </xf>
    <xf numFmtId="0" fontId="3" fillId="0" borderId="0" xfId="0" applyFont="1" applyAlignment="1">
      <alignment horizontal="left" vertical="center"/>
    </xf>
    <xf numFmtId="0" fontId="5" fillId="0" borderId="3" xfId="0" applyFont="1" applyBorder="1"/>
    <xf numFmtId="37" fontId="5" fillId="0" borderId="3" xfId="0" applyNumberFormat="1" applyFont="1" applyBorder="1" applyAlignment="1">
      <alignment horizontal="right" vertical="justify"/>
    </xf>
    <xf numFmtId="0" fontId="4" fillId="0" borderId="0" xfId="0" applyFont="1"/>
    <xf numFmtId="0" fontId="9" fillId="0" borderId="0" xfId="0" applyFont="1" applyAlignment="1">
      <alignment horizontal="center"/>
    </xf>
    <xf numFmtId="168" fontId="4" fillId="0" borderId="0" xfId="6" applyNumberFormat="1" applyFont="1" applyFill="1"/>
    <xf numFmtId="43" fontId="8" fillId="0" borderId="0" xfId="1" applyFont="1"/>
    <xf numFmtId="41" fontId="3" fillId="0" borderId="3" xfId="5" applyNumberFormat="1" applyFont="1" applyFill="1" applyBorder="1" applyAlignment="1" applyProtection="1">
      <alignment horizontal="right" vertical="justify"/>
    </xf>
    <xf numFmtId="41" fontId="5" fillId="0" borderId="0" xfId="5" applyNumberFormat="1" applyFont="1" applyFill="1" applyBorder="1" applyAlignment="1">
      <alignment horizontal="right" vertical="justify"/>
    </xf>
    <xf numFmtId="41" fontId="3" fillId="0" borderId="3" xfId="5" applyNumberFormat="1" applyFont="1" applyFill="1" applyBorder="1" applyAlignment="1">
      <alignment horizontal="right" vertical="justify"/>
    </xf>
    <xf numFmtId="41" fontId="3" fillId="0" borderId="0" xfId="5" applyNumberFormat="1" applyFont="1" applyFill="1" applyBorder="1" applyAlignment="1">
      <alignment horizontal="right" vertical="justify"/>
    </xf>
    <xf numFmtId="41" fontId="3" fillId="2" borderId="0" xfId="5" applyNumberFormat="1" applyFont="1" applyFill="1" applyBorder="1" applyAlignment="1">
      <alignment horizontal="right" vertical="justify"/>
    </xf>
    <xf numFmtId="41" fontId="3" fillId="0" borderId="4" xfId="5" applyNumberFormat="1" applyFont="1" applyFill="1" applyBorder="1" applyAlignment="1">
      <alignment horizontal="right" vertical="justify"/>
    </xf>
    <xf numFmtId="169" fontId="4" fillId="2" borderId="0" xfId="1" applyNumberFormat="1" applyFont="1" applyFill="1"/>
    <xf numFmtId="169" fontId="4" fillId="2" borderId="0" xfId="2" applyNumberFormat="1" applyFont="1" applyFill="1"/>
    <xf numFmtId="41" fontId="4" fillId="2" borderId="0" xfId="2" applyFont="1" applyFill="1"/>
    <xf numFmtId="0" fontId="3" fillId="0" borderId="0" xfId="0" applyFont="1" applyAlignment="1">
      <alignment vertical="center" wrapText="1"/>
    </xf>
    <xf numFmtId="166" fontId="3" fillId="0" borderId="4" xfId="5" applyNumberFormat="1" applyFont="1" applyFill="1" applyBorder="1" applyAlignment="1">
      <alignment horizontal="right" vertical="justify"/>
    </xf>
    <xf numFmtId="166" fontId="5" fillId="0" borderId="3" xfId="0" applyNumberFormat="1" applyFont="1" applyBorder="1" applyAlignment="1">
      <alignment horizontal="right" vertical="justify"/>
    </xf>
    <xf numFmtId="41" fontId="3" fillId="0" borderId="0" xfId="5" applyNumberFormat="1" applyFont="1" applyFill="1" applyBorder="1" applyAlignment="1" applyProtection="1">
      <alignment horizontal="right" vertical="justify"/>
    </xf>
    <xf numFmtId="41" fontId="5" fillId="0" borderId="0" xfId="5" applyNumberFormat="1" applyFont="1" applyFill="1" applyBorder="1" applyAlignment="1" applyProtection="1">
      <alignment horizontal="right" vertical="justify"/>
    </xf>
    <xf numFmtId="43" fontId="0" fillId="0" borderId="0" xfId="1" applyFont="1"/>
    <xf numFmtId="0" fontId="8" fillId="0" borderId="0" xfId="0" applyFont="1"/>
    <xf numFmtId="166" fontId="8" fillId="0" borderId="0" xfId="0" applyNumberFormat="1" applyFont="1"/>
    <xf numFmtId="0" fontId="5" fillId="0" borderId="0" xfId="0" applyFont="1"/>
    <xf numFmtId="166" fontId="5" fillId="0" borderId="0" xfId="0" applyNumberFormat="1" applyFont="1"/>
    <xf numFmtId="169" fontId="5" fillId="2" borderId="0" xfId="1" applyNumberFormat="1" applyFont="1" applyFill="1"/>
    <xf numFmtId="43" fontId="5" fillId="2" borderId="0" xfId="1" applyFont="1" applyFill="1"/>
    <xf numFmtId="169" fontId="5" fillId="2" borderId="0" xfId="2" applyNumberFormat="1" applyFont="1" applyFill="1"/>
    <xf numFmtId="41" fontId="5" fillId="2" borderId="0" xfId="2" applyFont="1" applyFill="1"/>
    <xf numFmtId="0" fontId="3" fillId="0" borderId="0" xfId="0" applyFont="1" applyAlignment="1">
      <alignment horizontal="center"/>
    </xf>
    <xf numFmtId="168" fontId="5" fillId="0" borderId="0" xfId="6" applyNumberFormat="1" applyFont="1" applyFill="1"/>
    <xf numFmtId="0" fontId="10" fillId="0" borderId="0" xfId="3" applyFont="1" applyAlignment="1">
      <alignment horizontal="left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2" fontId="5" fillId="0" borderId="0" xfId="4" applyNumberFormat="1" applyFont="1" applyFill="1" applyBorder="1" applyAlignment="1">
      <alignment horizontal="left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2" fontId="5" fillId="0" borderId="0" xfId="4" applyNumberFormat="1" applyFont="1" applyFill="1" applyBorder="1" applyAlignment="1">
      <alignment horizontal="center" vertical="center"/>
    </xf>
  </cellXfs>
  <cellStyles count="7">
    <cellStyle name="Millares" xfId="1" builtinId="3"/>
    <cellStyle name="Millares [0]" xfId="2" builtinId="6"/>
    <cellStyle name="Millares [0] 4" xfId="6" xr:uid="{E63A0773-233E-429A-A138-4247A0C66480}"/>
    <cellStyle name="Millares 2" xfId="5" xr:uid="{4EF75CC5-0D12-4411-859C-FC970F067C1C}"/>
    <cellStyle name="Millares_SITUACIÓN FINANCIERA BANCO REPUBLICA" xfId="4" xr:uid="{8DB130A3-03D1-4E59-A9B1-416AAFF70DED}"/>
    <cellStyle name="Normal" xfId="0" builtinId="0"/>
    <cellStyle name="Normal_SITUACIÓN FINANCIERA BANCO REPUBLICA" xfId="3" xr:uid="{1A2816EF-AD4B-463F-A1AD-07A873D366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ancodelarepublica-my.sharepoint.com/personal/yduartgo_banrep_gov_co/Documents/Documents/Yadira%20Duarte%20Banrep/Jefatura%20secci&#243;n%20regulacion%20y%20analisis/Estados%20financieros%20y%20Notas%20del%20BANREP/Notas%20estados%20financieros%202025%20-%202024/Estados%20financieros%20y%20notas%20a&#241;o%202025%20accesibilidad.xlsx" TargetMode="External"/><Relationship Id="rId2" Type="http://schemas.microsoft.com/office/2019/04/relationships/externalLinkLongPath" Target="Estados%20financieros%20y%20notas%20a&#241;o%202025%20accesibilidad.xlsx?445D85FC" TargetMode="External"/><Relationship Id="rId1" Type="http://schemas.openxmlformats.org/officeDocument/2006/relationships/externalLinkPath" Target="file:///\\445D85FC\Estados%20financieros%20y%20notas%20a&#241;o%202025%20accesibilidad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ancodelarepublica-my.sharepoint.com/personal/yduartgo_banrep_gov_co/Documents/Documents/Yadira%20Duarte%20Banrep/Jefatura%20secci&#243;n%20regulacion%20y%20analisis/Reportes%20financieros%20BANREP/Estado%20de%20resultados%20por%20actividades/PyG%20por%20actividades%202025/Estado%20Resultado%20por%20actividades%20dic%202025.xlsx" TargetMode="External"/><Relationship Id="rId2" Type="http://schemas.microsoft.com/office/2019/04/relationships/externalLinkLongPath" Target="/personal/yduartgo_banrep_gov_co/Documents/Documents/Yadira%20Duarte%20Banrep/Jefatura%20secci&#243;n%20regulacion%20y%20analisis/Reportes%20financieros%20BANREP/Estado%20de%20resultados%20por%20actividades/PyG%20por%20actividades%202025/Estado%20Resultado%20por%20actividades%20dic%202025.xlsx?B9269790" TargetMode="External"/><Relationship Id="rId1" Type="http://schemas.openxmlformats.org/officeDocument/2006/relationships/externalLinkPath" Target="file:///\\B9269790\Estado%20Resultado%20por%20actividades%20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hecklist accesibilidad web"/>
      <sheetName val="Activos"/>
      <sheetName val="Pasivos"/>
      <sheetName val="Estado resultado integral"/>
      <sheetName val="Estado cambios Patrimonio"/>
      <sheetName val="Nota 2.5 Moneda Funcional"/>
      <sheetName val="2.6 VR y Jerarquia 2025"/>
      <sheetName val="2.6 VR y Jerarquia 2024"/>
      <sheetName val="Nota 2.20 Recursos Admon25"/>
      <sheetName val="Nota 2.20 Recursos Admon24"/>
      <sheetName val="Nota 6A Efectivo"/>
      <sheetName val="Nota 6B Instrumentos financ"/>
      <sheetName val="Nota 6B1calificacrediticia2025"/>
      <sheetName val="Nota 6B1calificacrediticia2024"/>
      <sheetName val="Nota 6B1 riesgosector2025"/>
      <sheetName val="Nota 6B1 riesgosector2024"/>
      <sheetName val="Nota 6B1 Duracion port"/>
      <sheetName val="Nota 6B1 exposición moneda2025"/>
      <sheetName val="Nota 6B1 exposición moneda2024"/>
      <sheetName val="Nota 6B-1 Valor en riesgo"/>
      <sheetName val="Nota 6B-2 Admon dir-favorab"/>
      <sheetName val="Nota 6B-2 Admon ext-favorab"/>
      <sheetName val="Nota 6B-2 Admon ext-desfavo"/>
      <sheetName val="Nota 6B-2 Admon dir-desfavorab"/>
      <sheetName val="Nota 6D FMI"/>
      <sheetName val="Nota 6E FLAR"/>
      <sheetName val="Nota 7A -aportesorginternales"/>
      <sheetName val="Nota 7B otros activos exterior"/>
      <sheetName val="Nota 8 Efectivo"/>
      <sheetName val="Nota 9A Repos"/>
      <sheetName val="Nota 9A Plazos y Tasas"/>
      <sheetName val="Nota 9A Política control riesg"/>
      <sheetName val="Nota 9A Garantias repos"/>
      <sheetName val="Nota 9B Portafolio regulac"/>
      <sheetName val="Nota 9Bcalificacrediticia2025"/>
      <sheetName val="Nota 9Bcalificacrediticia2024"/>
      <sheetName val="Nota 10 Cartera credítos"/>
      <sheetName val="Nota 10 Calif cartera hipo 2025"/>
      <sheetName val="Nota 10 Cartera hipotecaria"/>
      <sheetName val="Nota 10 Calif cartera hipo 2024"/>
      <sheetName val="Nota 10 Provision cartera hipot"/>
      <sheetName val="Nota 10 Creditos a empleados"/>
      <sheetName val="Nota 10 Calif creditos emp 2025"/>
      <sheetName val="Nota 10 Calif creditos emp 2024"/>
      <sheetName val="Nota 10 Provision Creditos emp"/>
      <sheetName val="Nota 10 Intereses y comisiones "/>
      <sheetName val="Nota 10 Calif int. y comisiones"/>
      <sheetName val="Nota 10 Provision int y comisio"/>
      <sheetName val="Nota 10 Otras cxc "/>
      <sheetName val="Nota 10 Recup otras cxc"/>
      <sheetName val="Nota 10 Calif otras cxc"/>
      <sheetName val="Nota 10 Provision otras cxc"/>
      <sheetName val="Nota 10 Castigos cxc"/>
      <sheetName val="Nota 11 Inventarios"/>
      <sheetName val="Nota 11 Deterioro inventarios"/>
      <sheetName val="Nota 11 Costo emisión especies"/>
      <sheetName val="Nota 12 Gastos pagados por anti"/>
      <sheetName val="Nota 13 Anticipo de contratos "/>
      <sheetName val="Nota 14 Activos intangibles"/>
      <sheetName val="Nota 14 mov act intangibles"/>
      <sheetName val="Nota 14 Compromisos adquisicion"/>
      <sheetName val="Nota 15 PP&amp;E "/>
      <sheetName val="Nota 15 PP&amp;E Mov 24-25"/>
      <sheetName val="Nota 15 Compromisos adquisición"/>
      <sheetName val="Nota 15 PP&amp;E Activos no operati"/>
      <sheetName val="Nota 16 Activos no corrientes m"/>
      <sheetName val="Nota 17 Propiedades inv"/>
      <sheetName val="Nota 17 Bienes patrimonio"/>
      <sheetName val="Nota 19 Otros activos"/>
      <sheetName val="Nota 19 Activo por derecho "/>
      <sheetName val="Nota 20A cxp reservas"/>
      <sheetName val="Nota 20B Otras cxp"/>
      <sheetName val="Nota 21 Obligaciones org"/>
      <sheetName val="Nota 22 Billetes en circulacion"/>
      <sheetName val="Nota 23 Depositos cuenta"/>
      <sheetName val="Nota 24 Operaciones pasivas"/>
      <sheetName val="Nota 26 Otros depositos"/>
      <sheetName val="Nota 27 Cuentas por pagar "/>
      <sheetName val="Nota 28 Plan de beneficios"/>
      <sheetName val="Nota 28 Supuestos econo"/>
      <sheetName val="Nota 28 Analisis sensibilidad"/>
      <sheetName val="Nota 28 Movimiento PBD"/>
      <sheetName val="Nota 28 PBD proyeccion pagos"/>
      <sheetName val="Nota 28 Activos del plan"/>
      <sheetName val="Nota 28 Composición portafolio"/>
      <sheetName val="Nota 28 Exposicion 2025"/>
      <sheetName val="Nota 28 Exposicion 2024"/>
      <sheetName val="Nota 28 Exp sectores 2025"/>
      <sheetName val="Nota 28 Exp sectores 2024"/>
      <sheetName val="Nota 29 Obligac laborales"/>
      <sheetName val="Nota 29 Mov beneficios"/>
      <sheetName val="Nota 30A Procesos judiciales"/>
      <sheetName val="Nota 30A Provision procesos"/>
      <sheetName val="Nota 30A Provisiones - casos "/>
      <sheetName val="Nota 31 Patrimonio"/>
      <sheetName val="Nota 31A ORI"/>
      <sheetName val="Nota 32A Intereses y rto miles"/>
      <sheetName val="Nota 33 Comisiones "/>
      <sheetName val="Nota 34 Diferencias en cambio "/>
      <sheetName val="Nota 36 Otros ingresos "/>
      <sheetName val="Nota 40 Beneficios y gastos emp"/>
      <sheetName val="Nota 41 Gastos generales "/>
      <sheetName val="Nota 42A Deprec amort dete ANF"/>
      <sheetName val="Nota 42B Deterioro "/>
      <sheetName val="Nota 43 Otros gastos"/>
    </sheetNames>
    <sheetDataSet>
      <sheetData sheetId="0" refreshError="1"/>
      <sheetData sheetId="1" refreshError="1"/>
      <sheetData sheetId="2" refreshError="1"/>
      <sheetData sheetId="3">
        <row r="8">
          <cell r="C8">
            <v>16657780792</v>
          </cell>
        </row>
        <row r="9">
          <cell r="C9">
            <v>11894465635</v>
          </cell>
        </row>
        <row r="10">
          <cell r="C10">
            <v>4755678402</v>
          </cell>
        </row>
        <row r="11">
          <cell r="C11">
            <v>3029232237</v>
          </cell>
        </row>
        <row r="12">
          <cell r="C12">
            <v>1726446165</v>
          </cell>
        </row>
        <row r="14">
          <cell r="C14">
            <v>7636755</v>
          </cell>
        </row>
        <row r="15">
          <cell r="C15">
            <v>216042820</v>
          </cell>
        </row>
        <row r="16">
          <cell r="C16">
            <v>5053428</v>
          </cell>
        </row>
        <row r="17">
          <cell r="C17">
            <v>342376934</v>
          </cell>
        </row>
        <row r="18">
          <cell r="C18">
            <v>61810925</v>
          </cell>
        </row>
        <row r="19">
          <cell r="C19">
            <v>17283064899</v>
          </cell>
        </row>
        <row r="21">
          <cell r="C21">
            <v>1622548649</v>
          </cell>
        </row>
        <row r="22">
          <cell r="C22">
            <v>975640491</v>
          </cell>
        </row>
        <row r="23">
          <cell r="C23">
            <v>646908158</v>
          </cell>
        </row>
        <row r="24">
          <cell r="C24">
            <v>646908158</v>
          </cell>
        </row>
        <row r="25">
          <cell r="C25">
            <v>65856675</v>
          </cell>
        </row>
        <row r="26">
          <cell r="C26">
            <v>52682811</v>
          </cell>
        </row>
        <row r="27">
          <cell r="C27">
            <v>39872589</v>
          </cell>
        </row>
        <row r="28">
          <cell r="C28">
            <v>532045973</v>
          </cell>
        </row>
        <row r="29">
          <cell r="C29">
            <v>229316887</v>
          </cell>
        </row>
        <row r="30">
          <cell r="C30">
            <v>272471393</v>
          </cell>
        </row>
        <row r="31">
          <cell r="C31">
            <v>30257693</v>
          </cell>
        </row>
        <row r="32">
          <cell r="C32">
            <v>595106196</v>
          </cell>
        </row>
        <row r="33">
          <cell r="C33">
            <v>220337927</v>
          </cell>
        </row>
        <row r="34">
          <cell r="C34">
            <v>16836551</v>
          </cell>
        </row>
        <row r="35">
          <cell r="C35">
            <v>15538986</v>
          </cell>
        </row>
        <row r="36">
          <cell r="C36">
            <v>15579850</v>
          </cell>
        </row>
        <row r="37">
          <cell r="C37">
            <v>20834323</v>
          </cell>
        </row>
        <row r="38">
          <cell r="C38">
            <v>104569568</v>
          </cell>
        </row>
        <row r="39">
          <cell r="C39">
            <v>88603779</v>
          </cell>
        </row>
        <row r="40">
          <cell r="C40">
            <v>3390413877</v>
          </cell>
        </row>
        <row r="42">
          <cell r="C42">
            <v>13892651022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ST RESULT.INTEGR. DIC MILE (2)"/>
      <sheetName val="EST RESULT.INTEGR. DIC MILES"/>
      <sheetName val="EST RESULT.INTEGR.XACT DIC 2025"/>
      <sheetName val="EST RESULT.INTEGR. DIC MM"/>
    </sheetNames>
    <sheetDataSet>
      <sheetData sheetId="0"/>
      <sheetData sheetId="1">
        <row r="39">
          <cell r="B39">
            <v>2966001832</v>
          </cell>
          <cell r="C39">
            <v>11584360654</v>
          </cell>
          <cell r="D39">
            <v>-3983924</v>
          </cell>
          <cell r="E39">
            <v>-66544372</v>
          </cell>
          <cell r="F39">
            <v>2964348</v>
          </cell>
          <cell r="G39">
            <v>-375730081</v>
          </cell>
          <cell r="H39">
            <v>-214417435</v>
          </cell>
          <cell r="I39">
            <v>13892651022</v>
          </cell>
          <cell r="J39">
            <v>0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034A90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0D26-DC77-44E7-BC9D-CA8B17E20EAB}">
  <sheetPr>
    <tabColor theme="4" tint="-0.249977111117893"/>
    <pageSetUpPr fitToPage="1"/>
  </sheetPr>
  <dimension ref="A1:WUX52"/>
  <sheetViews>
    <sheetView showGridLines="0" tabSelected="1" zoomScaleNormal="100" workbookViewId="0">
      <pane xSplit="1" ySplit="6" topLeftCell="C7" activePane="bottomRight" state="frozen"/>
      <selection pane="topRight" activeCell="B1" sqref="B1"/>
      <selection pane="bottomLeft" activeCell="A6" sqref="A6"/>
      <selection pane="bottomRight" activeCell="I37" sqref="I37"/>
    </sheetView>
  </sheetViews>
  <sheetFormatPr baseColWidth="10" defaultColWidth="0" defaultRowHeight="15.75" zeroHeight="1"/>
  <cols>
    <col min="1" max="1" width="65.7109375" style="36" customWidth="1"/>
    <col min="2" max="4" width="17.28515625" style="36" customWidth="1"/>
    <col min="5" max="8" width="17.28515625" style="42" customWidth="1"/>
    <col min="9" max="9" width="17.28515625" style="43" customWidth="1"/>
    <col min="10" max="10" width="14.140625" style="34" hidden="1"/>
    <col min="11" max="213" width="11.42578125" style="34" hidden="1"/>
    <col min="214" max="214" width="58.140625" style="34" hidden="1"/>
    <col min="215" max="215" width="1.140625" style="34" hidden="1"/>
    <col min="216" max="216" width="12.85546875" style="34" hidden="1"/>
    <col min="217" max="217" width="1.140625" style="34" hidden="1"/>
    <col min="218" max="218" width="12.85546875" style="34" hidden="1"/>
    <col min="219" max="219" width="1.140625" style="34" hidden="1"/>
    <col min="220" max="220" width="13.42578125" style="34" hidden="1"/>
    <col min="221" max="221" width="1.140625" style="34" hidden="1"/>
    <col min="222" max="222" width="11.7109375" style="34" hidden="1"/>
    <col min="223" max="223" width="1.140625" style="34" hidden="1"/>
    <col min="224" max="224" width="18.85546875" style="34" hidden="1"/>
    <col min="225" max="225" width="1.140625" style="34" hidden="1"/>
    <col min="226" max="226" width="11.42578125" style="34" hidden="1"/>
    <col min="227" max="227" width="1.140625" style="34" hidden="1"/>
    <col min="228" max="228" width="11.7109375" style="34" hidden="1"/>
    <col min="229" max="229" width="1.140625" style="34" hidden="1"/>
    <col min="230" max="230" width="11.28515625" style="34" hidden="1"/>
    <col min="231" max="231" width="1.5703125" style="34" hidden="1"/>
    <col min="232" max="232" width="18.140625" style="34" hidden="1"/>
    <col min="233" max="233" width="1.42578125" style="34" hidden="1"/>
    <col min="234" max="234" width="16" style="34" hidden="1"/>
    <col min="235" max="245" width="11.42578125" style="34" hidden="1"/>
    <col min="246" max="246" width="14" style="34" hidden="1"/>
    <col min="247" max="469" width="11.42578125" style="34" hidden="1"/>
    <col min="470" max="470" width="58.140625" style="34" hidden="1"/>
    <col min="471" max="471" width="1.140625" style="34" hidden="1"/>
    <col min="472" max="472" width="12.85546875" style="34" hidden="1"/>
    <col min="473" max="473" width="1.140625" style="34" hidden="1"/>
    <col min="474" max="474" width="12.85546875" style="34" hidden="1"/>
    <col min="475" max="475" width="1.140625" style="34" hidden="1"/>
    <col min="476" max="476" width="13.42578125" style="34" hidden="1"/>
    <col min="477" max="477" width="1.140625" style="34" hidden="1"/>
    <col min="478" max="478" width="11.7109375" style="34" hidden="1"/>
    <col min="479" max="479" width="1.140625" style="34" hidden="1"/>
    <col min="480" max="480" width="18.85546875" style="34" hidden="1"/>
    <col min="481" max="481" width="1.140625" style="34" hidden="1"/>
    <col min="482" max="482" width="11.42578125" style="34" hidden="1"/>
    <col min="483" max="483" width="1.140625" style="34" hidden="1"/>
    <col min="484" max="484" width="11.7109375" style="34" hidden="1"/>
    <col min="485" max="485" width="1.140625" style="34" hidden="1"/>
    <col min="486" max="486" width="11.28515625" style="34" hidden="1"/>
    <col min="487" max="487" width="1.5703125" style="34" hidden="1"/>
    <col min="488" max="488" width="18.140625" style="34" hidden="1"/>
    <col min="489" max="489" width="1.42578125" style="34" hidden="1"/>
    <col min="490" max="490" width="16" style="34" hidden="1"/>
    <col min="491" max="501" width="11.42578125" style="34" hidden="1"/>
    <col min="502" max="502" width="14" style="34" hidden="1"/>
    <col min="503" max="725" width="11.42578125" style="34" hidden="1"/>
    <col min="726" max="726" width="58.140625" style="34" hidden="1"/>
    <col min="727" max="727" width="1.140625" style="34" hidden="1"/>
    <col min="728" max="728" width="12.85546875" style="34" hidden="1"/>
    <col min="729" max="729" width="1.140625" style="34" hidden="1"/>
    <col min="730" max="730" width="12.85546875" style="34" hidden="1"/>
    <col min="731" max="731" width="1.140625" style="34" hidden="1"/>
    <col min="732" max="732" width="13.42578125" style="34" hidden="1"/>
    <col min="733" max="733" width="1.140625" style="34" hidden="1"/>
    <col min="734" max="734" width="11.7109375" style="34" hidden="1"/>
    <col min="735" max="735" width="1.140625" style="34" hidden="1"/>
    <col min="736" max="736" width="18.85546875" style="34" hidden="1"/>
    <col min="737" max="737" width="1.140625" style="34" hidden="1"/>
    <col min="738" max="738" width="11.42578125" style="34" hidden="1"/>
    <col min="739" max="739" width="1.140625" style="34" hidden="1"/>
    <col min="740" max="740" width="11.7109375" style="34" hidden="1"/>
    <col min="741" max="741" width="1.140625" style="34" hidden="1"/>
    <col min="742" max="742" width="11.28515625" style="34" hidden="1"/>
    <col min="743" max="743" width="1.5703125" style="34" hidden="1"/>
    <col min="744" max="744" width="18.140625" style="34" hidden="1"/>
    <col min="745" max="745" width="1.42578125" style="34" hidden="1"/>
    <col min="746" max="746" width="16" style="34" hidden="1"/>
    <col min="747" max="757" width="11.42578125" style="34" hidden="1"/>
    <col min="758" max="758" width="14" style="34" hidden="1"/>
    <col min="759" max="981" width="11.42578125" style="34" hidden="1"/>
    <col min="982" max="982" width="58.140625" style="34" hidden="1"/>
    <col min="983" max="983" width="1.140625" style="34" hidden="1"/>
    <col min="984" max="984" width="12.85546875" style="34" hidden="1"/>
    <col min="985" max="985" width="1.140625" style="34" hidden="1"/>
    <col min="986" max="986" width="12.85546875" style="34" hidden="1"/>
    <col min="987" max="987" width="1.140625" style="34" hidden="1"/>
    <col min="988" max="988" width="13.42578125" style="34" hidden="1"/>
    <col min="989" max="989" width="1.140625" style="34" hidden="1"/>
    <col min="990" max="990" width="11.7109375" style="34" hidden="1"/>
    <col min="991" max="991" width="1.140625" style="34" hidden="1"/>
    <col min="992" max="992" width="18.85546875" style="34" hidden="1"/>
    <col min="993" max="993" width="1.140625" style="34" hidden="1"/>
    <col min="994" max="994" width="11.42578125" style="34" hidden="1"/>
    <col min="995" max="995" width="1.140625" style="34" hidden="1"/>
    <col min="996" max="996" width="11.7109375" style="34" hidden="1"/>
    <col min="997" max="997" width="1.140625" style="34" hidden="1"/>
    <col min="998" max="998" width="11.28515625" style="34" hidden="1"/>
    <col min="999" max="999" width="1.5703125" style="34" hidden="1"/>
    <col min="1000" max="1000" width="18.140625" style="34" hidden="1"/>
    <col min="1001" max="1001" width="1.42578125" style="34" hidden="1"/>
    <col min="1002" max="1002" width="16" style="34" hidden="1"/>
    <col min="1003" max="1013" width="11.42578125" style="34" hidden="1"/>
    <col min="1014" max="1014" width="14" style="34" hidden="1"/>
    <col min="1015" max="1237" width="11.42578125" style="34" hidden="1"/>
    <col min="1238" max="1238" width="58.140625" style="34" hidden="1"/>
    <col min="1239" max="1239" width="1.140625" style="34" hidden="1"/>
    <col min="1240" max="1240" width="12.85546875" style="34" hidden="1"/>
    <col min="1241" max="1241" width="1.140625" style="34" hidden="1"/>
    <col min="1242" max="1242" width="12.85546875" style="34" hidden="1"/>
    <col min="1243" max="1243" width="1.140625" style="34" hidden="1"/>
    <col min="1244" max="1244" width="13.42578125" style="34" hidden="1"/>
    <col min="1245" max="1245" width="1.140625" style="34" hidden="1"/>
    <col min="1246" max="1246" width="11.7109375" style="34" hidden="1"/>
    <col min="1247" max="1247" width="1.140625" style="34" hidden="1"/>
    <col min="1248" max="1248" width="18.85546875" style="34" hidden="1"/>
    <col min="1249" max="1249" width="1.140625" style="34" hidden="1"/>
    <col min="1250" max="1250" width="11.42578125" style="34" hidden="1"/>
    <col min="1251" max="1251" width="1.140625" style="34" hidden="1"/>
    <col min="1252" max="1252" width="11.7109375" style="34" hidden="1"/>
    <col min="1253" max="1253" width="1.140625" style="34" hidden="1"/>
    <col min="1254" max="1254" width="11.28515625" style="34" hidden="1"/>
    <col min="1255" max="1255" width="1.5703125" style="34" hidden="1"/>
    <col min="1256" max="1256" width="18.140625" style="34" hidden="1"/>
    <col min="1257" max="1257" width="1.42578125" style="34" hidden="1"/>
    <col min="1258" max="1258" width="16" style="34" hidden="1"/>
    <col min="1259" max="1269" width="11.42578125" style="34" hidden="1"/>
    <col min="1270" max="1270" width="14" style="34" hidden="1"/>
    <col min="1271" max="1493" width="11.42578125" style="34" hidden="1"/>
    <col min="1494" max="1494" width="58.140625" style="34" hidden="1"/>
    <col min="1495" max="1495" width="1.140625" style="34" hidden="1"/>
    <col min="1496" max="1496" width="12.85546875" style="34" hidden="1"/>
    <col min="1497" max="1497" width="1.140625" style="34" hidden="1"/>
    <col min="1498" max="1498" width="12.85546875" style="34" hidden="1"/>
    <col min="1499" max="1499" width="1.140625" style="34" hidden="1"/>
    <col min="1500" max="1500" width="13.42578125" style="34" hidden="1"/>
    <col min="1501" max="1501" width="1.140625" style="34" hidden="1"/>
    <col min="1502" max="1502" width="11.7109375" style="34" hidden="1"/>
    <col min="1503" max="1503" width="1.140625" style="34" hidden="1"/>
    <col min="1504" max="1504" width="18.85546875" style="34" hidden="1"/>
    <col min="1505" max="1505" width="1.140625" style="34" hidden="1"/>
    <col min="1506" max="1506" width="11.42578125" style="34" hidden="1"/>
    <col min="1507" max="1507" width="1.140625" style="34" hidden="1"/>
    <col min="1508" max="1508" width="11.7109375" style="34" hidden="1"/>
    <col min="1509" max="1509" width="1.140625" style="34" hidden="1"/>
    <col min="1510" max="1510" width="11.28515625" style="34" hidden="1"/>
    <col min="1511" max="1511" width="1.5703125" style="34" hidden="1"/>
    <col min="1512" max="1512" width="18.140625" style="34" hidden="1"/>
    <col min="1513" max="1513" width="1.42578125" style="34" hidden="1"/>
    <col min="1514" max="1514" width="16" style="34" hidden="1"/>
    <col min="1515" max="1525" width="11.42578125" style="34" hidden="1"/>
    <col min="1526" max="1526" width="14" style="34" hidden="1"/>
    <col min="1527" max="1749" width="11.42578125" style="34" hidden="1"/>
    <col min="1750" max="1750" width="58.140625" style="34" hidden="1"/>
    <col min="1751" max="1751" width="1.140625" style="34" hidden="1"/>
    <col min="1752" max="1752" width="12.85546875" style="34" hidden="1"/>
    <col min="1753" max="1753" width="1.140625" style="34" hidden="1"/>
    <col min="1754" max="1754" width="12.85546875" style="34" hidden="1"/>
    <col min="1755" max="1755" width="1.140625" style="34" hidden="1"/>
    <col min="1756" max="1756" width="13.42578125" style="34" hidden="1"/>
    <col min="1757" max="1757" width="1.140625" style="34" hidden="1"/>
    <col min="1758" max="1758" width="11.7109375" style="34" hidden="1"/>
    <col min="1759" max="1759" width="1.140625" style="34" hidden="1"/>
    <col min="1760" max="1760" width="18.85546875" style="34" hidden="1"/>
    <col min="1761" max="1761" width="1.140625" style="34" hidden="1"/>
    <col min="1762" max="1762" width="11.42578125" style="34" hidden="1"/>
    <col min="1763" max="1763" width="1.140625" style="34" hidden="1"/>
    <col min="1764" max="1764" width="11.7109375" style="34" hidden="1"/>
    <col min="1765" max="1765" width="1.140625" style="34" hidden="1"/>
    <col min="1766" max="1766" width="11.28515625" style="34" hidden="1"/>
    <col min="1767" max="1767" width="1.5703125" style="34" hidden="1"/>
    <col min="1768" max="1768" width="18.140625" style="34" hidden="1"/>
    <col min="1769" max="1769" width="1.42578125" style="34" hidden="1"/>
    <col min="1770" max="1770" width="16" style="34" hidden="1"/>
    <col min="1771" max="1781" width="11.42578125" style="34" hidden="1"/>
    <col min="1782" max="1782" width="14" style="34" hidden="1"/>
    <col min="1783" max="2005" width="11.42578125" style="34" hidden="1"/>
    <col min="2006" max="2006" width="58.140625" style="34" hidden="1"/>
    <col min="2007" max="2007" width="1.140625" style="34" hidden="1"/>
    <col min="2008" max="2008" width="12.85546875" style="34" hidden="1"/>
    <col min="2009" max="2009" width="1.140625" style="34" hidden="1"/>
    <col min="2010" max="2010" width="12.85546875" style="34" hidden="1"/>
    <col min="2011" max="2011" width="1.140625" style="34" hidden="1"/>
    <col min="2012" max="2012" width="13.42578125" style="34" hidden="1"/>
    <col min="2013" max="2013" width="1.140625" style="34" hidden="1"/>
    <col min="2014" max="2014" width="11.7109375" style="34" hidden="1"/>
    <col min="2015" max="2015" width="1.140625" style="34" hidden="1"/>
    <col min="2016" max="2016" width="18.85546875" style="34" hidden="1"/>
    <col min="2017" max="2017" width="1.140625" style="34" hidden="1"/>
    <col min="2018" max="2018" width="11.42578125" style="34" hidden="1"/>
    <col min="2019" max="2019" width="1.140625" style="34" hidden="1"/>
    <col min="2020" max="2020" width="11.7109375" style="34" hidden="1"/>
    <col min="2021" max="2021" width="1.140625" style="34" hidden="1"/>
    <col min="2022" max="2022" width="11.28515625" style="34" hidden="1"/>
    <col min="2023" max="2023" width="1.5703125" style="34" hidden="1"/>
    <col min="2024" max="2024" width="18.140625" style="34" hidden="1"/>
    <col min="2025" max="2025" width="1.42578125" style="34" hidden="1"/>
    <col min="2026" max="2026" width="16" style="34" hidden="1"/>
    <col min="2027" max="2037" width="11.42578125" style="34" hidden="1"/>
    <col min="2038" max="2038" width="14" style="34" hidden="1"/>
    <col min="2039" max="2261" width="11.42578125" style="34" hidden="1"/>
    <col min="2262" max="2262" width="58.140625" style="34" hidden="1"/>
    <col min="2263" max="2263" width="1.140625" style="34" hidden="1"/>
    <col min="2264" max="2264" width="12.85546875" style="34" hidden="1"/>
    <col min="2265" max="2265" width="1.140625" style="34" hidden="1"/>
    <col min="2266" max="2266" width="12.85546875" style="34" hidden="1"/>
    <col min="2267" max="2267" width="1.140625" style="34" hidden="1"/>
    <col min="2268" max="2268" width="13.42578125" style="34" hidden="1"/>
    <col min="2269" max="2269" width="1.140625" style="34" hidden="1"/>
    <col min="2270" max="2270" width="11.7109375" style="34" hidden="1"/>
    <col min="2271" max="2271" width="1.140625" style="34" hidden="1"/>
    <col min="2272" max="2272" width="18.85546875" style="34" hidden="1"/>
    <col min="2273" max="2273" width="1.140625" style="34" hidden="1"/>
    <col min="2274" max="2274" width="11.42578125" style="34" hidden="1"/>
    <col min="2275" max="2275" width="1.140625" style="34" hidden="1"/>
    <col min="2276" max="2276" width="11.7109375" style="34" hidden="1"/>
    <col min="2277" max="2277" width="1.140625" style="34" hidden="1"/>
    <col min="2278" max="2278" width="11.28515625" style="34" hidden="1"/>
    <col min="2279" max="2279" width="1.5703125" style="34" hidden="1"/>
    <col min="2280" max="2280" width="18.140625" style="34" hidden="1"/>
    <col min="2281" max="2281" width="1.42578125" style="34" hidden="1"/>
    <col min="2282" max="2282" width="16" style="34" hidden="1"/>
    <col min="2283" max="2293" width="11.42578125" style="34" hidden="1"/>
    <col min="2294" max="2294" width="14" style="34" hidden="1"/>
    <col min="2295" max="2517" width="11.42578125" style="34" hidden="1"/>
    <col min="2518" max="2518" width="58.140625" style="34" hidden="1"/>
    <col min="2519" max="2519" width="1.140625" style="34" hidden="1"/>
    <col min="2520" max="2520" width="12.85546875" style="34" hidden="1"/>
    <col min="2521" max="2521" width="1.140625" style="34" hidden="1"/>
    <col min="2522" max="2522" width="12.85546875" style="34" hidden="1"/>
    <col min="2523" max="2523" width="1.140625" style="34" hidden="1"/>
    <col min="2524" max="2524" width="13.42578125" style="34" hidden="1"/>
    <col min="2525" max="2525" width="1.140625" style="34" hidden="1"/>
    <col min="2526" max="2526" width="11.7109375" style="34" hidden="1"/>
    <col min="2527" max="2527" width="1.140625" style="34" hidden="1"/>
    <col min="2528" max="2528" width="18.85546875" style="34" hidden="1"/>
    <col min="2529" max="2529" width="1.140625" style="34" hidden="1"/>
    <col min="2530" max="2530" width="11.42578125" style="34" hidden="1"/>
    <col min="2531" max="2531" width="1.140625" style="34" hidden="1"/>
    <col min="2532" max="2532" width="11.7109375" style="34" hidden="1"/>
    <col min="2533" max="2533" width="1.140625" style="34" hidden="1"/>
    <col min="2534" max="2534" width="11.28515625" style="34" hidden="1"/>
    <col min="2535" max="2535" width="1.5703125" style="34" hidden="1"/>
    <col min="2536" max="2536" width="18.140625" style="34" hidden="1"/>
    <col min="2537" max="2537" width="1.42578125" style="34" hidden="1"/>
    <col min="2538" max="2538" width="16" style="34" hidden="1"/>
    <col min="2539" max="2549" width="11.42578125" style="34" hidden="1"/>
    <col min="2550" max="2550" width="14" style="34" hidden="1"/>
    <col min="2551" max="2773" width="11.42578125" style="34" hidden="1"/>
    <col min="2774" max="2774" width="58.140625" style="34" hidden="1"/>
    <col min="2775" max="2775" width="1.140625" style="34" hidden="1"/>
    <col min="2776" max="2776" width="12.85546875" style="34" hidden="1"/>
    <col min="2777" max="2777" width="1.140625" style="34" hidden="1"/>
    <col min="2778" max="2778" width="12.85546875" style="34" hidden="1"/>
    <col min="2779" max="2779" width="1.140625" style="34" hidden="1"/>
    <col min="2780" max="2780" width="13.42578125" style="34" hidden="1"/>
    <col min="2781" max="2781" width="1.140625" style="34" hidden="1"/>
    <col min="2782" max="2782" width="11.7109375" style="34" hidden="1"/>
    <col min="2783" max="2783" width="1.140625" style="34" hidden="1"/>
    <col min="2784" max="2784" width="18.85546875" style="34" hidden="1"/>
    <col min="2785" max="2785" width="1.140625" style="34" hidden="1"/>
    <col min="2786" max="2786" width="11.42578125" style="34" hidden="1"/>
    <col min="2787" max="2787" width="1.140625" style="34" hidden="1"/>
    <col min="2788" max="2788" width="11.7109375" style="34" hidden="1"/>
    <col min="2789" max="2789" width="1.140625" style="34" hidden="1"/>
    <col min="2790" max="2790" width="11.28515625" style="34" hidden="1"/>
    <col min="2791" max="2791" width="1.5703125" style="34" hidden="1"/>
    <col min="2792" max="2792" width="18.140625" style="34" hidden="1"/>
    <col min="2793" max="2793" width="1.42578125" style="34" hidden="1"/>
    <col min="2794" max="2794" width="16" style="34" hidden="1"/>
    <col min="2795" max="2805" width="11.42578125" style="34" hidden="1"/>
    <col min="2806" max="2806" width="14" style="34" hidden="1"/>
    <col min="2807" max="3029" width="11.42578125" style="34" hidden="1"/>
    <col min="3030" max="3030" width="58.140625" style="34" hidden="1"/>
    <col min="3031" max="3031" width="1.140625" style="34" hidden="1"/>
    <col min="3032" max="3032" width="12.85546875" style="34" hidden="1"/>
    <col min="3033" max="3033" width="1.140625" style="34" hidden="1"/>
    <col min="3034" max="3034" width="12.85546875" style="34" hidden="1"/>
    <col min="3035" max="3035" width="1.140625" style="34" hidden="1"/>
    <col min="3036" max="3036" width="13.42578125" style="34" hidden="1"/>
    <col min="3037" max="3037" width="1.140625" style="34" hidden="1"/>
    <col min="3038" max="3038" width="11.7109375" style="34" hidden="1"/>
    <col min="3039" max="3039" width="1.140625" style="34" hidden="1"/>
    <col min="3040" max="3040" width="18.85546875" style="34" hidden="1"/>
    <col min="3041" max="3041" width="1.140625" style="34" hidden="1"/>
    <col min="3042" max="3042" width="11.42578125" style="34" hidden="1"/>
    <col min="3043" max="3043" width="1.140625" style="34" hidden="1"/>
    <col min="3044" max="3044" width="11.7109375" style="34" hidden="1"/>
    <col min="3045" max="3045" width="1.140625" style="34" hidden="1"/>
    <col min="3046" max="3046" width="11.28515625" style="34" hidden="1"/>
    <col min="3047" max="3047" width="1.5703125" style="34" hidden="1"/>
    <col min="3048" max="3048" width="18.140625" style="34" hidden="1"/>
    <col min="3049" max="3049" width="1.42578125" style="34" hidden="1"/>
    <col min="3050" max="3050" width="16" style="34" hidden="1"/>
    <col min="3051" max="3061" width="11.42578125" style="34" hidden="1"/>
    <col min="3062" max="3062" width="14" style="34" hidden="1"/>
    <col min="3063" max="3285" width="11.42578125" style="34" hidden="1"/>
    <col min="3286" max="3286" width="58.140625" style="34" hidden="1"/>
    <col min="3287" max="3287" width="1.140625" style="34" hidden="1"/>
    <col min="3288" max="3288" width="12.85546875" style="34" hidden="1"/>
    <col min="3289" max="3289" width="1.140625" style="34" hidden="1"/>
    <col min="3290" max="3290" width="12.85546875" style="34" hidden="1"/>
    <col min="3291" max="3291" width="1.140625" style="34" hidden="1"/>
    <col min="3292" max="3292" width="13.42578125" style="34" hidden="1"/>
    <col min="3293" max="3293" width="1.140625" style="34" hidden="1"/>
    <col min="3294" max="3294" width="11.7109375" style="34" hidden="1"/>
    <col min="3295" max="3295" width="1.140625" style="34" hidden="1"/>
    <col min="3296" max="3296" width="18.85546875" style="34" hidden="1"/>
    <col min="3297" max="3297" width="1.140625" style="34" hidden="1"/>
    <col min="3298" max="3298" width="11.42578125" style="34" hidden="1"/>
    <col min="3299" max="3299" width="1.140625" style="34" hidden="1"/>
    <col min="3300" max="3300" width="11.7109375" style="34" hidden="1"/>
    <col min="3301" max="3301" width="1.140625" style="34" hidden="1"/>
    <col min="3302" max="3302" width="11.28515625" style="34" hidden="1"/>
    <col min="3303" max="3303" width="1.5703125" style="34" hidden="1"/>
    <col min="3304" max="3304" width="18.140625" style="34" hidden="1"/>
    <col min="3305" max="3305" width="1.42578125" style="34" hidden="1"/>
    <col min="3306" max="3306" width="16" style="34" hidden="1"/>
    <col min="3307" max="3317" width="11.42578125" style="34" hidden="1"/>
    <col min="3318" max="3318" width="14" style="34" hidden="1"/>
    <col min="3319" max="3541" width="11.42578125" style="34" hidden="1"/>
    <col min="3542" max="3542" width="58.140625" style="34" hidden="1"/>
    <col min="3543" max="3543" width="1.140625" style="34" hidden="1"/>
    <col min="3544" max="3544" width="12.85546875" style="34" hidden="1"/>
    <col min="3545" max="3545" width="1.140625" style="34" hidden="1"/>
    <col min="3546" max="3546" width="12.85546875" style="34" hidden="1"/>
    <col min="3547" max="3547" width="1.140625" style="34" hidden="1"/>
    <col min="3548" max="3548" width="13.42578125" style="34" hidden="1"/>
    <col min="3549" max="3549" width="1.140625" style="34" hidden="1"/>
    <col min="3550" max="3550" width="11.7109375" style="34" hidden="1"/>
    <col min="3551" max="3551" width="1.140625" style="34" hidden="1"/>
    <col min="3552" max="3552" width="18.85546875" style="34" hidden="1"/>
    <col min="3553" max="3553" width="1.140625" style="34" hidden="1"/>
    <col min="3554" max="3554" width="11.42578125" style="34" hidden="1"/>
    <col min="3555" max="3555" width="1.140625" style="34" hidden="1"/>
    <col min="3556" max="3556" width="11.7109375" style="34" hidden="1"/>
    <col min="3557" max="3557" width="1.140625" style="34" hidden="1"/>
    <col min="3558" max="3558" width="11.28515625" style="34" hidden="1"/>
    <col min="3559" max="3559" width="1.5703125" style="34" hidden="1"/>
    <col min="3560" max="3560" width="18.140625" style="34" hidden="1"/>
    <col min="3561" max="3561" width="1.42578125" style="34" hidden="1"/>
    <col min="3562" max="3562" width="16" style="34" hidden="1"/>
    <col min="3563" max="3573" width="11.42578125" style="34" hidden="1"/>
    <col min="3574" max="3574" width="14" style="34" hidden="1"/>
    <col min="3575" max="3797" width="11.42578125" style="34" hidden="1"/>
    <col min="3798" max="3798" width="58.140625" style="34" hidden="1"/>
    <col min="3799" max="3799" width="1.140625" style="34" hidden="1"/>
    <col min="3800" max="3800" width="12.85546875" style="34" hidden="1"/>
    <col min="3801" max="3801" width="1.140625" style="34" hidden="1"/>
    <col min="3802" max="3802" width="12.85546875" style="34" hidden="1"/>
    <col min="3803" max="3803" width="1.140625" style="34" hidden="1"/>
    <col min="3804" max="3804" width="13.42578125" style="34" hidden="1"/>
    <col min="3805" max="3805" width="1.140625" style="34" hidden="1"/>
    <col min="3806" max="3806" width="11.7109375" style="34" hidden="1"/>
    <col min="3807" max="3807" width="1.140625" style="34" hidden="1"/>
    <col min="3808" max="3808" width="18.85546875" style="34" hidden="1"/>
    <col min="3809" max="3809" width="1.140625" style="34" hidden="1"/>
    <col min="3810" max="3810" width="11.42578125" style="34" hidden="1"/>
    <col min="3811" max="3811" width="1.140625" style="34" hidden="1"/>
    <col min="3812" max="3812" width="11.7109375" style="34" hidden="1"/>
    <col min="3813" max="3813" width="1.140625" style="34" hidden="1"/>
    <col min="3814" max="3814" width="11.28515625" style="34" hidden="1"/>
    <col min="3815" max="3815" width="1.5703125" style="34" hidden="1"/>
    <col min="3816" max="3816" width="18.140625" style="34" hidden="1"/>
    <col min="3817" max="3817" width="1.42578125" style="34" hidden="1"/>
    <col min="3818" max="3818" width="16" style="34" hidden="1"/>
    <col min="3819" max="3829" width="11.42578125" style="34" hidden="1"/>
    <col min="3830" max="3830" width="14" style="34" hidden="1"/>
    <col min="3831" max="4053" width="11.42578125" style="34" hidden="1"/>
    <col min="4054" max="4054" width="58.140625" style="34" hidden="1"/>
    <col min="4055" max="4055" width="1.140625" style="34" hidden="1"/>
    <col min="4056" max="4056" width="12.85546875" style="34" hidden="1"/>
    <col min="4057" max="4057" width="1.140625" style="34" hidden="1"/>
    <col min="4058" max="4058" width="12.85546875" style="34" hidden="1"/>
    <col min="4059" max="4059" width="1.140625" style="34" hidden="1"/>
    <col min="4060" max="4060" width="13.42578125" style="34" hidden="1"/>
    <col min="4061" max="4061" width="1.140625" style="34" hidden="1"/>
    <col min="4062" max="4062" width="11.7109375" style="34" hidden="1"/>
    <col min="4063" max="4063" width="1.140625" style="34" hidden="1"/>
    <col min="4064" max="4064" width="18.85546875" style="34" hidden="1"/>
    <col min="4065" max="4065" width="1.140625" style="34" hidden="1"/>
    <col min="4066" max="4066" width="11.42578125" style="34" hidden="1"/>
    <col min="4067" max="4067" width="1.140625" style="34" hidden="1"/>
    <col min="4068" max="4068" width="11.7109375" style="34" hidden="1"/>
    <col min="4069" max="4069" width="1.140625" style="34" hidden="1"/>
    <col min="4070" max="4070" width="11.28515625" style="34" hidden="1"/>
    <col min="4071" max="4071" width="1.5703125" style="34" hidden="1"/>
    <col min="4072" max="4072" width="18.140625" style="34" hidden="1"/>
    <col min="4073" max="4073" width="1.42578125" style="34" hidden="1"/>
    <col min="4074" max="4074" width="16" style="34" hidden="1"/>
    <col min="4075" max="4085" width="11.42578125" style="34" hidden="1"/>
    <col min="4086" max="4086" width="14" style="34" hidden="1"/>
    <col min="4087" max="4309" width="11.42578125" style="34" hidden="1"/>
    <col min="4310" max="4310" width="58.140625" style="34" hidden="1"/>
    <col min="4311" max="4311" width="1.140625" style="34" hidden="1"/>
    <col min="4312" max="4312" width="12.85546875" style="34" hidden="1"/>
    <col min="4313" max="4313" width="1.140625" style="34" hidden="1"/>
    <col min="4314" max="4314" width="12.85546875" style="34" hidden="1"/>
    <col min="4315" max="4315" width="1.140625" style="34" hidden="1"/>
    <col min="4316" max="4316" width="13.42578125" style="34" hidden="1"/>
    <col min="4317" max="4317" width="1.140625" style="34" hidden="1"/>
    <col min="4318" max="4318" width="11.7109375" style="34" hidden="1"/>
    <col min="4319" max="4319" width="1.140625" style="34" hidden="1"/>
    <col min="4320" max="4320" width="18.85546875" style="34" hidden="1"/>
    <col min="4321" max="4321" width="1.140625" style="34" hidden="1"/>
    <col min="4322" max="4322" width="11.42578125" style="34" hidden="1"/>
    <col min="4323" max="4323" width="1.140625" style="34" hidden="1"/>
    <col min="4324" max="4324" width="11.7109375" style="34" hidden="1"/>
    <col min="4325" max="4325" width="1.140625" style="34" hidden="1"/>
    <col min="4326" max="4326" width="11.28515625" style="34" hidden="1"/>
    <col min="4327" max="4327" width="1.5703125" style="34" hidden="1"/>
    <col min="4328" max="4328" width="18.140625" style="34" hidden="1"/>
    <col min="4329" max="4329" width="1.42578125" style="34" hidden="1"/>
    <col min="4330" max="4330" width="16" style="34" hidden="1"/>
    <col min="4331" max="4341" width="11.42578125" style="34" hidden="1"/>
    <col min="4342" max="4342" width="14" style="34" hidden="1"/>
    <col min="4343" max="4565" width="11.42578125" style="34" hidden="1"/>
    <col min="4566" max="4566" width="58.140625" style="34" hidden="1"/>
    <col min="4567" max="4567" width="1.140625" style="34" hidden="1"/>
    <col min="4568" max="4568" width="12.85546875" style="34" hidden="1"/>
    <col min="4569" max="4569" width="1.140625" style="34" hidden="1"/>
    <col min="4570" max="4570" width="12.85546875" style="34" hidden="1"/>
    <col min="4571" max="4571" width="1.140625" style="34" hidden="1"/>
    <col min="4572" max="4572" width="13.42578125" style="34" hidden="1"/>
    <col min="4573" max="4573" width="1.140625" style="34" hidden="1"/>
    <col min="4574" max="4574" width="11.7109375" style="34" hidden="1"/>
    <col min="4575" max="4575" width="1.140625" style="34" hidden="1"/>
    <col min="4576" max="4576" width="18.85546875" style="34" hidden="1"/>
    <col min="4577" max="4577" width="1.140625" style="34" hidden="1"/>
    <col min="4578" max="4578" width="11.42578125" style="34" hidden="1"/>
    <col min="4579" max="4579" width="1.140625" style="34" hidden="1"/>
    <col min="4580" max="4580" width="11.7109375" style="34" hidden="1"/>
    <col min="4581" max="4581" width="1.140625" style="34" hidden="1"/>
    <col min="4582" max="4582" width="11.28515625" style="34" hidden="1"/>
    <col min="4583" max="4583" width="1.5703125" style="34" hidden="1"/>
    <col min="4584" max="4584" width="18.140625" style="34" hidden="1"/>
    <col min="4585" max="4585" width="1.42578125" style="34" hidden="1"/>
    <col min="4586" max="4586" width="16" style="34" hidden="1"/>
    <col min="4587" max="4597" width="11.42578125" style="34" hidden="1"/>
    <col min="4598" max="4598" width="14" style="34" hidden="1"/>
    <col min="4599" max="4821" width="11.42578125" style="34" hidden="1"/>
    <col min="4822" max="4822" width="58.140625" style="34" hidden="1"/>
    <col min="4823" max="4823" width="1.140625" style="34" hidden="1"/>
    <col min="4824" max="4824" width="12.85546875" style="34" hidden="1"/>
    <col min="4825" max="4825" width="1.140625" style="34" hidden="1"/>
    <col min="4826" max="4826" width="12.85546875" style="34" hidden="1"/>
    <col min="4827" max="4827" width="1.140625" style="34" hidden="1"/>
    <col min="4828" max="4828" width="13.42578125" style="34" hidden="1"/>
    <col min="4829" max="4829" width="1.140625" style="34" hidden="1"/>
    <col min="4830" max="4830" width="11.7109375" style="34" hidden="1"/>
    <col min="4831" max="4831" width="1.140625" style="34" hidden="1"/>
    <col min="4832" max="4832" width="18.85546875" style="34" hidden="1"/>
    <col min="4833" max="4833" width="1.140625" style="34" hidden="1"/>
    <col min="4834" max="4834" width="11.42578125" style="34" hidden="1"/>
    <col min="4835" max="4835" width="1.140625" style="34" hidden="1"/>
    <col min="4836" max="4836" width="11.7109375" style="34" hidden="1"/>
    <col min="4837" max="4837" width="1.140625" style="34" hidden="1"/>
    <col min="4838" max="4838" width="11.28515625" style="34" hidden="1"/>
    <col min="4839" max="4839" width="1.5703125" style="34" hidden="1"/>
    <col min="4840" max="4840" width="18.140625" style="34" hidden="1"/>
    <col min="4841" max="4841" width="1.42578125" style="34" hidden="1"/>
    <col min="4842" max="4842" width="16" style="34" hidden="1"/>
    <col min="4843" max="4853" width="11.42578125" style="34" hidden="1"/>
    <col min="4854" max="4854" width="14" style="34" hidden="1"/>
    <col min="4855" max="5077" width="11.42578125" style="34" hidden="1"/>
    <col min="5078" max="5078" width="58.140625" style="34" hidden="1"/>
    <col min="5079" max="5079" width="1.140625" style="34" hidden="1"/>
    <col min="5080" max="5080" width="12.85546875" style="34" hidden="1"/>
    <col min="5081" max="5081" width="1.140625" style="34" hidden="1"/>
    <col min="5082" max="5082" width="12.85546875" style="34" hidden="1"/>
    <col min="5083" max="5083" width="1.140625" style="34" hidden="1"/>
    <col min="5084" max="5084" width="13.42578125" style="34" hidden="1"/>
    <col min="5085" max="5085" width="1.140625" style="34" hidden="1"/>
    <col min="5086" max="5086" width="11.7109375" style="34" hidden="1"/>
    <col min="5087" max="5087" width="1.140625" style="34" hidden="1"/>
    <col min="5088" max="5088" width="18.85546875" style="34" hidden="1"/>
    <col min="5089" max="5089" width="1.140625" style="34" hidden="1"/>
    <col min="5090" max="5090" width="11.42578125" style="34" hidden="1"/>
    <col min="5091" max="5091" width="1.140625" style="34" hidden="1"/>
    <col min="5092" max="5092" width="11.7109375" style="34" hidden="1"/>
    <col min="5093" max="5093" width="1.140625" style="34" hidden="1"/>
    <col min="5094" max="5094" width="11.28515625" style="34" hidden="1"/>
    <col min="5095" max="5095" width="1.5703125" style="34" hidden="1"/>
    <col min="5096" max="5096" width="18.140625" style="34" hidden="1"/>
    <col min="5097" max="5097" width="1.42578125" style="34" hidden="1"/>
    <col min="5098" max="5098" width="16" style="34" hidden="1"/>
    <col min="5099" max="5109" width="11.42578125" style="34" hidden="1"/>
    <col min="5110" max="5110" width="14" style="34" hidden="1"/>
    <col min="5111" max="5333" width="11.42578125" style="34" hidden="1"/>
    <col min="5334" max="5334" width="58.140625" style="34" hidden="1"/>
    <col min="5335" max="5335" width="1.140625" style="34" hidden="1"/>
    <col min="5336" max="5336" width="12.85546875" style="34" hidden="1"/>
    <col min="5337" max="5337" width="1.140625" style="34" hidden="1"/>
    <col min="5338" max="5338" width="12.85546875" style="34" hidden="1"/>
    <col min="5339" max="5339" width="1.140625" style="34" hidden="1"/>
    <col min="5340" max="5340" width="13.42578125" style="34" hidden="1"/>
    <col min="5341" max="5341" width="1.140625" style="34" hidden="1"/>
    <col min="5342" max="5342" width="11.7109375" style="34" hidden="1"/>
    <col min="5343" max="5343" width="1.140625" style="34" hidden="1"/>
    <col min="5344" max="5344" width="18.85546875" style="34" hidden="1"/>
    <col min="5345" max="5345" width="1.140625" style="34" hidden="1"/>
    <col min="5346" max="5346" width="11.42578125" style="34" hidden="1"/>
    <col min="5347" max="5347" width="1.140625" style="34" hidden="1"/>
    <col min="5348" max="5348" width="11.7109375" style="34" hidden="1"/>
    <col min="5349" max="5349" width="1.140625" style="34" hidden="1"/>
    <col min="5350" max="5350" width="11.28515625" style="34" hidden="1"/>
    <col min="5351" max="5351" width="1.5703125" style="34" hidden="1"/>
    <col min="5352" max="5352" width="18.140625" style="34" hidden="1"/>
    <col min="5353" max="5353" width="1.42578125" style="34" hidden="1"/>
    <col min="5354" max="5354" width="16" style="34" hidden="1"/>
    <col min="5355" max="5365" width="11.42578125" style="34" hidden="1"/>
    <col min="5366" max="5366" width="14" style="34" hidden="1"/>
    <col min="5367" max="5589" width="11.42578125" style="34" hidden="1"/>
    <col min="5590" max="5590" width="58.140625" style="34" hidden="1"/>
    <col min="5591" max="5591" width="1.140625" style="34" hidden="1"/>
    <col min="5592" max="5592" width="12.85546875" style="34" hidden="1"/>
    <col min="5593" max="5593" width="1.140625" style="34" hidden="1"/>
    <col min="5594" max="5594" width="12.85546875" style="34" hidden="1"/>
    <col min="5595" max="5595" width="1.140625" style="34" hidden="1"/>
    <col min="5596" max="5596" width="13.42578125" style="34" hidden="1"/>
    <col min="5597" max="5597" width="1.140625" style="34" hidden="1"/>
    <col min="5598" max="5598" width="11.7109375" style="34" hidden="1"/>
    <col min="5599" max="5599" width="1.140625" style="34" hidden="1"/>
    <col min="5600" max="5600" width="18.85546875" style="34" hidden="1"/>
    <col min="5601" max="5601" width="1.140625" style="34" hidden="1"/>
    <col min="5602" max="5602" width="11.42578125" style="34" hidden="1"/>
    <col min="5603" max="5603" width="1.140625" style="34" hidden="1"/>
    <col min="5604" max="5604" width="11.7109375" style="34" hidden="1"/>
    <col min="5605" max="5605" width="1.140625" style="34" hidden="1"/>
    <col min="5606" max="5606" width="11.28515625" style="34" hidden="1"/>
    <col min="5607" max="5607" width="1.5703125" style="34" hidden="1"/>
    <col min="5608" max="5608" width="18.140625" style="34" hidden="1"/>
    <col min="5609" max="5609" width="1.42578125" style="34" hidden="1"/>
    <col min="5610" max="5610" width="16" style="34" hidden="1"/>
    <col min="5611" max="5621" width="11.42578125" style="34" hidden="1"/>
    <col min="5622" max="5622" width="14" style="34" hidden="1"/>
    <col min="5623" max="5845" width="11.42578125" style="34" hidden="1"/>
    <col min="5846" max="5846" width="58.140625" style="34" hidden="1"/>
    <col min="5847" max="5847" width="1.140625" style="34" hidden="1"/>
    <col min="5848" max="5848" width="12.85546875" style="34" hidden="1"/>
    <col min="5849" max="5849" width="1.140625" style="34" hidden="1"/>
    <col min="5850" max="5850" width="12.85546875" style="34" hidden="1"/>
    <col min="5851" max="5851" width="1.140625" style="34" hidden="1"/>
    <col min="5852" max="5852" width="13.42578125" style="34" hidden="1"/>
    <col min="5853" max="5853" width="1.140625" style="34" hidden="1"/>
    <col min="5854" max="5854" width="11.7109375" style="34" hidden="1"/>
    <col min="5855" max="5855" width="1.140625" style="34" hidden="1"/>
    <col min="5856" max="5856" width="18.85546875" style="34" hidden="1"/>
    <col min="5857" max="5857" width="1.140625" style="34" hidden="1"/>
    <col min="5858" max="5858" width="11.42578125" style="34" hidden="1"/>
    <col min="5859" max="5859" width="1.140625" style="34" hidden="1"/>
    <col min="5860" max="5860" width="11.7109375" style="34" hidden="1"/>
    <col min="5861" max="5861" width="1.140625" style="34" hidden="1"/>
    <col min="5862" max="5862" width="11.28515625" style="34" hidden="1"/>
    <col min="5863" max="5863" width="1.5703125" style="34" hidden="1"/>
    <col min="5864" max="5864" width="18.140625" style="34" hidden="1"/>
    <col min="5865" max="5865" width="1.42578125" style="34" hidden="1"/>
    <col min="5866" max="5866" width="16" style="34" hidden="1"/>
    <col min="5867" max="5877" width="11.42578125" style="34" hidden="1"/>
    <col min="5878" max="5878" width="14" style="34" hidden="1"/>
    <col min="5879" max="6101" width="11.42578125" style="34" hidden="1"/>
    <col min="6102" max="6102" width="58.140625" style="34" hidden="1"/>
    <col min="6103" max="6103" width="1.140625" style="34" hidden="1"/>
    <col min="6104" max="6104" width="12.85546875" style="34" hidden="1"/>
    <col min="6105" max="6105" width="1.140625" style="34" hidden="1"/>
    <col min="6106" max="6106" width="12.85546875" style="34" hidden="1"/>
    <col min="6107" max="6107" width="1.140625" style="34" hidden="1"/>
    <col min="6108" max="6108" width="13.42578125" style="34" hidden="1"/>
    <col min="6109" max="6109" width="1.140625" style="34" hidden="1"/>
    <col min="6110" max="6110" width="11.7109375" style="34" hidden="1"/>
    <col min="6111" max="6111" width="1.140625" style="34" hidden="1"/>
    <col min="6112" max="6112" width="18.85546875" style="34" hidden="1"/>
    <col min="6113" max="6113" width="1.140625" style="34" hidden="1"/>
    <col min="6114" max="6114" width="11.42578125" style="34" hidden="1"/>
    <col min="6115" max="6115" width="1.140625" style="34" hidden="1"/>
    <col min="6116" max="6116" width="11.7109375" style="34" hidden="1"/>
    <col min="6117" max="6117" width="1.140625" style="34" hidden="1"/>
    <col min="6118" max="6118" width="11.28515625" style="34" hidden="1"/>
    <col min="6119" max="6119" width="1.5703125" style="34" hidden="1"/>
    <col min="6120" max="6120" width="18.140625" style="34" hidden="1"/>
    <col min="6121" max="6121" width="1.42578125" style="34" hidden="1"/>
    <col min="6122" max="6122" width="16" style="34" hidden="1"/>
    <col min="6123" max="6133" width="11.42578125" style="34" hidden="1"/>
    <col min="6134" max="6134" width="14" style="34" hidden="1"/>
    <col min="6135" max="6357" width="11.42578125" style="34" hidden="1"/>
    <col min="6358" max="6358" width="58.140625" style="34" hidden="1"/>
    <col min="6359" max="6359" width="1.140625" style="34" hidden="1"/>
    <col min="6360" max="6360" width="12.85546875" style="34" hidden="1"/>
    <col min="6361" max="6361" width="1.140625" style="34" hidden="1"/>
    <col min="6362" max="6362" width="12.85546875" style="34" hidden="1"/>
    <col min="6363" max="6363" width="1.140625" style="34" hidden="1"/>
    <col min="6364" max="6364" width="13.42578125" style="34" hidden="1"/>
    <col min="6365" max="6365" width="1.140625" style="34" hidden="1"/>
    <col min="6366" max="6366" width="11.7109375" style="34" hidden="1"/>
    <col min="6367" max="6367" width="1.140625" style="34" hidden="1"/>
    <col min="6368" max="6368" width="18.85546875" style="34" hidden="1"/>
    <col min="6369" max="6369" width="1.140625" style="34" hidden="1"/>
    <col min="6370" max="6370" width="11.42578125" style="34" hidden="1"/>
    <col min="6371" max="6371" width="1.140625" style="34" hidden="1"/>
    <col min="6372" max="6372" width="11.7109375" style="34" hidden="1"/>
    <col min="6373" max="6373" width="1.140625" style="34" hidden="1"/>
    <col min="6374" max="6374" width="11.28515625" style="34" hidden="1"/>
    <col min="6375" max="6375" width="1.5703125" style="34" hidden="1"/>
    <col min="6376" max="6376" width="18.140625" style="34" hidden="1"/>
    <col min="6377" max="6377" width="1.42578125" style="34" hidden="1"/>
    <col min="6378" max="6378" width="16" style="34" hidden="1"/>
    <col min="6379" max="6389" width="11.42578125" style="34" hidden="1"/>
    <col min="6390" max="6390" width="14" style="34" hidden="1"/>
    <col min="6391" max="6613" width="11.42578125" style="34" hidden="1"/>
    <col min="6614" max="6614" width="58.140625" style="34" hidden="1"/>
    <col min="6615" max="6615" width="1.140625" style="34" hidden="1"/>
    <col min="6616" max="6616" width="12.85546875" style="34" hidden="1"/>
    <col min="6617" max="6617" width="1.140625" style="34" hidden="1"/>
    <col min="6618" max="6618" width="12.85546875" style="34" hidden="1"/>
    <col min="6619" max="6619" width="1.140625" style="34" hidden="1"/>
    <col min="6620" max="6620" width="13.42578125" style="34" hidden="1"/>
    <col min="6621" max="6621" width="1.140625" style="34" hidden="1"/>
    <col min="6622" max="6622" width="11.7109375" style="34" hidden="1"/>
    <col min="6623" max="6623" width="1.140625" style="34" hidden="1"/>
    <col min="6624" max="6624" width="18.85546875" style="34" hidden="1"/>
    <col min="6625" max="6625" width="1.140625" style="34" hidden="1"/>
    <col min="6626" max="6626" width="11.42578125" style="34" hidden="1"/>
    <col min="6627" max="6627" width="1.140625" style="34" hidden="1"/>
    <col min="6628" max="6628" width="11.7109375" style="34" hidden="1"/>
    <col min="6629" max="6629" width="1.140625" style="34" hidden="1"/>
    <col min="6630" max="6630" width="11.28515625" style="34" hidden="1"/>
    <col min="6631" max="6631" width="1.5703125" style="34" hidden="1"/>
    <col min="6632" max="6632" width="18.140625" style="34" hidden="1"/>
    <col min="6633" max="6633" width="1.42578125" style="34" hidden="1"/>
    <col min="6634" max="6634" width="16" style="34" hidden="1"/>
    <col min="6635" max="6645" width="11.42578125" style="34" hidden="1"/>
    <col min="6646" max="6646" width="14" style="34" hidden="1"/>
    <col min="6647" max="6869" width="11.42578125" style="34" hidden="1"/>
    <col min="6870" max="6870" width="58.140625" style="34" hidden="1"/>
    <col min="6871" max="6871" width="1.140625" style="34" hidden="1"/>
    <col min="6872" max="6872" width="12.85546875" style="34" hidden="1"/>
    <col min="6873" max="6873" width="1.140625" style="34" hidden="1"/>
    <col min="6874" max="6874" width="12.85546875" style="34" hidden="1"/>
    <col min="6875" max="6875" width="1.140625" style="34" hidden="1"/>
    <col min="6876" max="6876" width="13.42578125" style="34" hidden="1"/>
    <col min="6877" max="6877" width="1.140625" style="34" hidden="1"/>
    <col min="6878" max="6878" width="11.7109375" style="34" hidden="1"/>
    <col min="6879" max="6879" width="1.140625" style="34" hidden="1"/>
    <col min="6880" max="6880" width="18.85546875" style="34" hidden="1"/>
    <col min="6881" max="6881" width="1.140625" style="34" hidden="1"/>
    <col min="6882" max="6882" width="11.42578125" style="34" hidden="1"/>
    <col min="6883" max="6883" width="1.140625" style="34" hidden="1"/>
    <col min="6884" max="6884" width="11.7109375" style="34" hidden="1"/>
    <col min="6885" max="6885" width="1.140625" style="34" hidden="1"/>
    <col min="6886" max="6886" width="11.28515625" style="34" hidden="1"/>
    <col min="6887" max="6887" width="1.5703125" style="34" hidden="1"/>
    <col min="6888" max="6888" width="18.140625" style="34" hidden="1"/>
    <col min="6889" max="6889" width="1.42578125" style="34" hidden="1"/>
    <col min="6890" max="6890" width="16" style="34" hidden="1"/>
    <col min="6891" max="6901" width="11.42578125" style="34" hidden="1"/>
    <col min="6902" max="6902" width="14" style="34" hidden="1"/>
    <col min="6903" max="7125" width="11.42578125" style="34" hidden="1"/>
    <col min="7126" max="7126" width="58.140625" style="34" hidden="1"/>
    <col min="7127" max="7127" width="1.140625" style="34" hidden="1"/>
    <col min="7128" max="7128" width="12.85546875" style="34" hidden="1"/>
    <col min="7129" max="7129" width="1.140625" style="34" hidden="1"/>
    <col min="7130" max="7130" width="12.85546875" style="34" hidden="1"/>
    <col min="7131" max="7131" width="1.140625" style="34" hidden="1"/>
    <col min="7132" max="7132" width="13.42578125" style="34" hidden="1"/>
    <col min="7133" max="7133" width="1.140625" style="34" hidden="1"/>
    <col min="7134" max="7134" width="11.7109375" style="34" hidden="1"/>
    <col min="7135" max="7135" width="1.140625" style="34" hidden="1"/>
    <col min="7136" max="7136" width="18.85546875" style="34" hidden="1"/>
    <col min="7137" max="7137" width="1.140625" style="34" hidden="1"/>
    <col min="7138" max="7138" width="11.42578125" style="34" hidden="1"/>
    <col min="7139" max="7139" width="1.140625" style="34" hidden="1"/>
    <col min="7140" max="7140" width="11.7109375" style="34" hidden="1"/>
    <col min="7141" max="7141" width="1.140625" style="34" hidden="1"/>
    <col min="7142" max="7142" width="11.28515625" style="34" hidden="1"/>
    <col min="7143" max="7143" width="1.5703125" style="34" hidden="1"/>
    <col min="7144" max="7144" width="18.140625" style="34" hidden="1"/>
    <col min="7145" max="7145" width="1.42578125" style="34" hidden="1"/>
    <col min="7146" max="7146" width="16" style="34" hidden="1"/>
    <col min="7147" max="7157" width="11.42578125" style="34" hidden="1"/>
    <col min="7158" max="7158" width="14" style="34" hidden="1"/>
    <col min="7159" max="7381" width="11.42578125" style="34" hidden="1"/>
    <col min="7382" max="7382" width="58.140625" style="34" hidden="1"/>
    <col min="7383" max="7383" width="1.140625" style="34" hidden="1"/>
    <col min="7384" max="7384" width="12.85546875" style="34" hidden="1"/>
    <col min="7385" max="7385" width="1.140625" style="34" hidden="1"/>
    <col min="7386" max="7386" width="12.85546875" style="34" hidden="1"/>
    <col min="7387" max="7387" width="1.140625" style="34" hidden="1"/>
    <col min="7388" max="7388" width="13.42578125" style="34" hidden="1"/>
    <col min="7389" max="7389" width="1.140625" style="34" hidden="1"/>
    <col min="7390" max="7390" width="11.7109375" style="34" hidden="1"/>
    <col min="7391" max="7391" width="1.140625" style="34" hidden="1"/>
    <col min="7392" max="7392" width="18.85546875" style="34" hidden="1"/>
    <col min="7393" max="7393" width="1.140625" style="34" hidden="1"/>
    <col min="7394" max="7394" width="11.42578125" style="34" hidden="1"/>
    <col min="7395" max="7395" width="1.140625" style="34" hidden="1"/>
    <col min="7396" max="7396" width="11.7109375" style="34" hidden="1"/>
    <col min="7397" max="7397" width="1.140625" style="34" hidden="1"/>
    <col min="7398" max="7398" width="11.28515625" style="34" hidden="1"/>
    <col min="7399" max="7399" width="1.5703125" style="34" hidden="1"/>
    <col min="7400" max="7400" width="18.140625" style="34" hidden="1"/>
    <col min="7401" max="7401" width="1.42578125" style="34" hidden="1"/>
    <col min="7402" max="7402" width="16" style="34" hidden="1"/>
    <col min="7403" max="7413" width="11.42578125" style="34" hidden="1"/>
    <col min="7414" max="7414" width="14" style="34" hidden="1"/>
    <col min="7415" max="7637" width="11.42578125" style="34" hidden="1"/>
    <col min="7638" max="7638" width="58.140625" style="34" hidden="1"/>
    <col min="7639" max="7639" width="1.140625" style="34" hidden="1"/>
    <col min="7640" max="7640" width="12.85546875" style="34" hidden="1"/>
    <col min="7641" max="7641" width="1.140625" style="34" hidden="1"/>
    <col min="7642" max="7642" width="12.85546875" style="34" hidden="1"/>
    <col min="7643" max="7643" width="1.140625" style="34" hidden="1"/>
    <col min="7644" max="7644" width="13.42578125" style="34" hidden="1"/>
    <col min="7645" max="7645" width="1.140625" style="34" hidden="1"/>
    <col min="7646" max="7646" width="11.7109375" style="34" hidden="1"/>
    <col min="7647" max="7647" width="1.140625" style="34" hidden="1"/>
    <col min="7648" max="7648" width="18.85546875" style="34" hidden="1"/>
    <col min="7649" max="7649" width="1.140625" style="34" hidden="1"/>
    <col min="7650" max="7650" width="11.42578125" style="34" hidden="1"/>
    <col min="7651" max="7651" width="1.140625" style="34" hidden="1"/>
    <col min="7652" max="7652" width="11.7109375" style="34" hidden="1"/>
    <col min="7653" max="7653" width="1.140625" style="34" hidden="1"/>
    <col min="7654" max="7654" width="11.28515625" style="34" hidden="1"/>
    <col min="7655" max="7655" width="1.5703125" style="34" hidden="1"/>
    <col min="7656" max="7656" width="18.140625" style="34" hidden="1"/>
    <col min="7657" max="7657" width="1.42578125" style="34" hidden="1"/>
    <col min="7658" max="7658" width="16" style="34" hidden="1"/>
    <col min="7659" max="7669" width="11.42578125" style="34" hidden="1"/>
    <col min="7670" max="7670" width="14" style="34" hidden="1"/>
    <col min="7671" max="7893" width="11.42578125" style="34" hidden="1"/>
    <col min="7894" max="7894" width="58.140625" style="34" hidden="1"/>
    <col min="7895" max="7895" width="1.140625" style="34" hidden="1"/>
    <col min="7896" max="7896" width="12.85546875" style="34" hidden="1"/>
    <col min="7897" max="7897" width="1.140625" style="34" hidden="1"/>
    <col min="7898" max="7898" width="12.85546875" style="34" hidden="1"/>
    <col min="7899" max="7899" width="1.140625" style="34" hidden="1"/>
    <col min="7900" max="7900" width="13.42578125" style="34" hidden="1"/>
    <col min="7901" max="7901" width="1.140625" style="34" hidden="1"/>
    <col min="7902" max="7902" width="11.7109375" style="34" hidden="1"/>
    <col min="7903" max="7903" width="1.140625" style="34" hidden="1"/>
    <col min="7904" max="7904" width="18.85546875" style="34" hidden="1"/>
    <col min="7905" max="7905" width="1.140625" style="34" hidden="1"/>
    <col min="7906" max="7906" width="11.42578125" style="34" hidden="1"/>
    <col min="7907" max="7907" width="1.140625" style="34" hidden="1"/>
    <col min="7908" max="7908" width="11.7109375" style="34" hidden="1"/>
    <col min="7909" max="7909" width="1.140625" style="34" hidden="1"/>
    <col min="7910" max="7910" width="11.28515625" style="34" hidden="1"/>
    <col min="7911" max="7911" width="1.5703125" style="34" hidden="1"/>
    <col min="7912" max="7912" width="18.140625" style="34" hidden="1"/>
    <col min="7913" max="7913" width="1.42578125" style="34" hidden="1"/>
    <col min="7914" max="7914" width="16" style="34" hidden="1"/>
    <col min="7915" max="7925" width="11.42578125" style="34" hidden="1"/>
    <col min="7926" max="7926" width="14" style="34" hidden="1"/>
    <col min="7927" max="8149" width="11.42578125" style="34" hidden="1"/>
    <col min="8150" max="8150" width="58.140625" style="34" hidden="1"/>
    <col min="8151" max="8151" width="1.140625" style="34" hidden="1"/>
    <col min="8152" max="8152" width="12.85546875" style="34" hidden="1"/>
    <col min="8153" max="8153" width="1.140625" style="34" hidden="1"/>
    <col min="8154" max="8154" width="12.85546875" style="34" hidden="1"/>
    <col min="8155" max="8155" width="1.140625" style="34" hidden="1"/>
    <col min="8156" max="8156" width="13.42578125" style="34" hidden="1"/>
    <col min="8157" max="8157" width="1.140625" style="34" hidden="1"/>
    <col min="8158" max="8158" width="11.7109375" style="34" hidden="1"/>
    <col min="8159" max="8159" width="1.140625" style="34" hidden="1"/>
    <col min="8160" max="8160" width="18.85546875" style="34" hidden="1"/>
    <col min="8161" max="8161" width="1.140625" style="34" hidden="1"/>
    <col min="8162" max="8162" width="11.42578125" style="34" hidden="1"/>
    <col min="8163" max="8163" width="1.140625" style="34" hidden="1"/>
    <col min="8164" max="8164" width="11.7109375" style="34" hidden="1"/>
    <col min="8165" max="8165" width="1.140625" style="34" hidden="1"/>
    <col min="8166" max="8166" width="11.28515625" style="34" hidden="1"/>
    <col min="8167" max="8167" width="1.5703125" style="34" hidden="1"/>
    <col min="8168" max="8168" width="18.140625" style="34" hidden="1"/>
    <col min="8169" max="8169" width="1.42578125" style="34" hidden="1"/>
    <col min="8170" max="8170" width="16" style="34" hidden="1"/>
    <col min="8171" max="8181" width="11.42578125" style="34" hidden="1"/>
    <col min="8182" max="8182" width="14" style="34" hidden="1"/>
    <col min="8183" max="8405" width="11.42578125" style="34" hidden="1"/>
    <col min="8406" max="8406" width="58.140625" style="34" hidden="1"/>
    <col min="8407" max="8407" width="1.140625" style="34" hidden="1"/>
    <col min="8408" max="8408" width="12.85546875" style="34" hidden="1"/>
    <col min="8409" max="8409" width="1.140625" style="34" hidden="1"/>
    <col min="8410" max="8410" width="12.85546875" style="34" hidden="1"/>
    <col min="8411" max="8411" width="1.140625" style="34" hidden="1"/>
    <col min="8412" max="8412" width="13.42578125" style="34" hidden="1"/>
    <col min="8413" max="8413" width="1.140625" style="34" hidden="1"/>
    <col min="8414" max="8414" width="11.7109375" style="34" hidden="1"/>
    <col min="8415" max="8415" width="1.140625" style="34" hidden="1"/>
    <col min="8416" max="8416" width="18.85546875" style="34" hidden="1"/>
    <col min="8417" max="8417" width="1.140625" style="34" hidden="1"/>
    <col min="8418" max="8418" width="11.42578125" style="34" hidden="1"/>
    <col min="8419" max="8419" width="1.140625" style="34" hidden="1"/>
    <col min="8420" max="8420" width="11.7109375" style="34" hidden="1"/>
    <col min="8421" max="8421" width="1.140625" style="34" hidden="1"/>
    <col min="8422" max="8422" width="11.28515625" style="34" hidden="1"/>
    <col min="8423" max="8423" width="1.5703125" style="34" hidden="1"/>
    <col min="8424" max="8424" width="18.140625" style="34" hidden="1"/>
    <col min="8425" max="8425" width="1.42578125" style="34" hidden="1"/>
    <col min="8426" max="8426" width="16" style="34" hidden="1"/>
    <col min="8427" max="8437" width="11.42578125" style="34" hidden="1"/>
    <col min="8438" max="8438" width="14" style="34" hidden="1"/>
    <col min="8439" max="8661" width="11.42578125" style="34" hidden="1"/>
    <col min="8662" max="8662" width="58.140625" style="34" hidden="1"/>
    <col min="8663" max="8663" width="1.140625" style="34" hidden="1"/>
    <col min="8664" max="8664" width="12.85546875" style="34" hidden="1"/>
    <col min="8665" max="8665" width="1.140625" style="34" hidden="1"/>
    <col min="8666" max="8666" width="12.85546875" style="34" hidden="1"/>
    <col min="8667" max="8667" width="1.140625" style="34" hidden="1"/>
    <col min="8668" max="8668" width="13.42578125" style="34" hidden="1"/>
    <col min="8669" max="8669" width="1.140625" style="34" hidden="1"/>
    <col min="8670" max="8670" width="11.7109375" style="34" hidden="1"/>
    <col min="8671" max="8671" width="1.140625" style="34" hidden="1"/>
    <col min="8672" max="8672" width="18.85546875" style="34" hidden="1"/>
    <col min="8673" max="8673" width="1.140625" style="34" hidden="1"/>
    <col min="8674" max="8674" width="11.42578125" style="34" hidden="1"/>
    <col min="8675" max="8675" width="1.140625" style="34" hidden="1"/>
    <col min="8676" max="8676" width="11.7109375" style="34" hidden="1"/>
    <col min="8677" max="8677" width="1.140625" style="34" hidden="1"/>
    <col min="8678" max="8678" width="11.28515625" style="34" hidden="1"/>
    <col min="8679" max="8679" width="1.5703125" style="34" hidden="1"/>
    <col min="8680" max="8680" width="18.140625" style="34" hidden="1"/>
    <col min="8681" max="8681" width="1.42578125" style="34" hidden="1"/>
    <col min="8682" max="8682" width="16" style="34" hidden="1"/>
    <col min="8683" max="8693" width="11.42578125" style="34" hidden="1"/>
    <col min="8694" max="8694" width="14" style="34" hidden="1"/>
    <col min="8695" max="8917" width="11.42578125" style="34" hidden="1"/>
    <col min="8918" max="8918" width="58.140625" style="34" hidden="1"/>
    <col min="8919" max="8919" width="1.140625" style="34" hidden="1"/>
    <col min="8920" max="8920" width="12.85546875" style="34" hidden="1"/>
    <col min="8921" max="8921" width="1.140625" style="34" hidden="1"/>
    <col min="8922" max="8922" width="12.85546875" style="34" hidden="1"/>
    <col min="8923" max="8923" width="1.140625" style="34" hidden="1"/>
    <col min="8924" max="8924" width="13.42578125" style="34" hidden="1"/>
    <col min="8925" max="8925" width="1.140625" style="34" hidden="1"/>
    <col min="8926" max="8926" width="11.7109375" style="34" hidden="1"/>
    <col min="8927" max="8927" width="1.140625" style="34" hidden="1"/>
    <col min="8928" max="8928" width="18.85546875" style="34" hidden="1"/>
    <col min="8929" max="8929" width="1.140625" style="34" hidden="1"/>
    <col min="8930" max="8930" width="11.42578125" style="34" hidden="1"/>
    <col min="8931" max="8931" width="1.140625" style="34" hidden="1"/>
    <col min="8932" max="8932" width="11.7109375" style="34" hidden="1"/>
    <col min="8933" max="8933" width="1.140625" style="34" hidden="1"/>
    <col min="8934" max="8934" width="11.28515625" style="34" hidden="1"/>
    <col min="8935" max="8935" width="1.5703125" style="34" hidden="1"/>
    <col min="8936" max="8936" width="18.140625" style="34" hidden="1"/>
    <col min="8937" max="8937" width="1.42578125" style="34" hidden="1"/>
    <col min="8938" max="8938" width="16" style="34" hidden="1"/>
    <col min="8939" max="8949" width="11.42578125" style="34" hidden="1"/>
    <col min="8950" max="8950" width="14" style="34" hidden="1"/>
    <col min="8951" max="9173" width="11.42578125" style="34" hidden="1"/>
    <col min="9174" max="9174" width="58.140625" style="34" hidden="1"/>
    <col min="9175" max="9175" width="1.140625" style="34" hidden="1"/>
    <col min="9176" max="9176" width="12.85546875" style="34" hidden="1"/>
    <col min="9177" max="9177" width="1.140625" style="34" hidden="1"/>
    <col min="9178" max="9178" width="12.85546875" style="34" hidden="1"/>
    <col min="9179" max="9179" width="1.140625" style="34" hidden="1"/>
    <col min="9180" max="9180" width="13.42578125" style="34" hidden="1"/>
    <col min="9181" max="9181" width="1.140625" style="34" hidden="1"/>
    <col min="9182" max="9182" width="11.7109375" style="34" hidden="1"/>
    <col min="9183" max="9183" width="1.140625" style="34" hidden="1"/>
    <col min="9184" max="9184" width="18.85546875" style="34" hidden="1"/>
    <col min="9185" max="9185" width="1.140625" style="34" hidden="1"/>
    <col min="9186" max="9186" width="11.42578125" style="34" hidden="1"/>
    <col min="9187" max="9187" width="1.140625" style="34" hidden="1"/>
    <col min="9188" max="9188" width="11.7109375" style="34" hidden="1"/>
    <col min="9189" max="9189" width="1.140625" style="34" hidden="1"/>
    <col min="9190" max="9190" width="11.28515625" style="34" hidden="1"/>
    <col min="9191" max="9191" width="1.5703125" style="34" hidden="1"/>
    <col min="9192" max="9192" width="18.140625" style="34" hidden="1"/>
    <col min="9193" max="9193" width="1.42578125" style="34" hidden="1"/>
    <col min="9194" max="9194" width="16" style="34" hidden="1"/>
    <col min="9195" max="9205" width="11.42578125" style="34" hidden="1"/>
    <col min="9206" max="9206" width="14" style="34" hidden="1"/>
    <col min="9207" max="9429" width="11.42578125" style="34" hidden="1"/>
    <col min="9430" max="9430" width="58.140625" style="34" hidden="1"/>
    <col min="9431" max="9431" width="1.140625" style="34" hidden="1"/>
    <col min="9432" max="9432" width="12.85546875" style="34" hidden="1"/>
    <col min="9433" max="9433" width="1.140625" style="34" hidden="1"/>
    <col min="9434" max="9434" width="12.85546875" style="34" hidden="1"/>
    <col min="9435" max="9435" width="1.140625" style="34" hidden="1"/>
    <col min="9436" max="9436" width="13.42578125" style="34" hidden="1"/>
    <col min="9437" max="9437" width="1.140625" style="34" hidden="1"/>
    <col min="9438" max="9438" width="11.7109375" style="34" hidden="1"/>
    <col min="9439" max="9439" width="1.140625" style="34" hidden="1"/>
    <col min="9440" max="9440" width="18.85546875" style="34" hidden="1"/>
    <col min="9441" max="9441" width="1.140625" style="34" hidden="1"/>
    <col min="9442" max="9442" width="11.42578125" style="34" hidden="1"/>
    <col min="9443" max="9443" width="1.140625" style="34" hidden="1"/>
    <col min="9444" max="9444" width="11.7109375" style="34" hidden="1"/>
    <col min="9445" max="9445" width="1.140625" style="34" hidden="1"/>
    <col min="9446" max="9446" width="11.28515625" style="34" hidden="1"/>
    <col min="9447" max="9447" width="1.5703125" style="34" hidden="1"/>
    <col min="9448" max="9448" width="18.140625" style="34" hidden="1"/>
    <col min="9449" max="9449" width="1.42578125" style="34" hidden="1"/>
    <col min="9450" max="9450" width="16" style="34" hidden="1"/>
    <col min="9451" max="9461" width="11.42578125" style="34" hidden="1"/>
    <col min="9462" max="9462" width="14" style="34" hidden="1"/>
    <col min="9463" max="9685" width="11.42578125" style="34" hidden="1"/>
    <col min="9686" max="9686" width="58.140625" style="34" hidden="1"/>
    <col min="9687" max="9687" width="1.140625" style="34" hidden="1"/>
    <col min="9688" max="9688" width="12.85546875" style="34" hidden="1"/>
    <col min="9689" max="9689" width="1.140625" style="34" hidden="1"/>
    <col min="9690" max="9690" width="12.85546875" style="34" hidden="1"/>
    <col min="9691" max="9691" width="1.140625" style="34" hidden="1"/>
    <col min="9692" max="9692" width="13.42578125" style="34" hidden="1"/>
    <col min="9693" max="9693" width="1.140625" style="34" hidden="1"/>
    <col min="9694" max="9694" width="11.7109375" style="34" hidden="1"/>
    <col min="9695" max="9695" width="1.140625" style="34" hidden="1"/>
    <col min="9696" max="9696" width="18.85546875" style="34" hidden="1"/>
    <col min="9697" max="9697" width="1.140625" style="34" hidden="1"/>
    <col min="9698" max="9698" width="11.42578125" style="34" hidden="1"/>
    <col min="9699" max="9699" width="1.140625" style="34" hidden="1"/>
    <col min="9700" max="9700" width="11.7109375" style="34" hidden="1"/>
    <col min="9701" max="9701" width="1.140625" style="34" hidden="1"/>
    <col min="9702" max="9702" width="11.28515625" style="34" hidden="1"/>
    <col min="9703" max="9703" width="1.5703125" style="34" hidden="1"/>
    <col min="9704" max="9704" width="18.140625" style="34" hidden="1"/>
    <col min="9705" max="9705" width="1.42578125" style="34" hidden="1"/>
    <col min="9706" max="9706" width="16" style="34" hidden="1"/>
    <col min="9707" max="9717" width="11.42578125" style="34" hidden="1"/>
    <col min="9718" max="9718" width="14" style="34" hidden="1"/>
    <col min="9719" max="9941" width="11.42578125" style="34" hidden="1"/>
    <col min="9942" max="9942" width="58.140625" style="34" hidden="1"/>
    <col min="9943" max="9943" width="1.140625" style="34" hidden="1"/>
    <col min="9944" max="9944" width="12.85546875" style="34" hidden="1"/>
    <col min="9945" max="9945" width="1.140625" style="34" hidden="1"/>
    <col min="9946" max="9946" width="12.85546875" style="34" hidden="1"/>
    <col min="9947" max="9947" width="1.140625" style="34" hidden="1"/>
    <col min="9948" max="9948" width="13.42578125" style="34" hidden="1"/>
    <col min="9949" max="9949" width="1.140625" style="34" hidden="1"/>
    <col min="9950" max="9950" width="11.7109375" style="34" hidden="1"/>
    <col min="9951" max="9951" width="1.140625" style="34" hidden="1"/>
    <col min="9952" max="9952" width="18.85546875" style="34" hidden="1"/>
    <col min="9953" max="9953" width="1.140625" style="34" hidden="1"/>
    <col min="9954" max="9954" width="11.42578125" style="34" hidden="1"/>
    <col min="9955" max="9955" width="1.140625" style="34" hidden="1"/>
    <col min="9956" max="9956" width="11.7109375" style="34" hidden="1"/>
    <col min="9957" max="9957" width="1.140625" style="34" hidden="1"/>
    <col min="9958" max="9958" width="11.28515625" style="34" hidden="1"/>
    <col min="9959" max="9959" width="1.5703125" style="34" hidden="1"/>
    <col min="9960" max="9960" width="18.140625" style="34" hidden="1"/>
    <col min="9961" max="9961" width="1.42578125" style="34" hidden="1"/>
    <col min="9962" max="9962" width="16" style="34" hidden="1"/>
    <col min="9963" max="9973" width="11.42578125" style="34" hidden="1"/>
    <col min="9974" max="9974" width="14" style="34" hidden="1"/>
    <col min="9975" max="10197" width="11.42578125" style="34" hidden="1"/>
    <col min="10198" max="10198" width="58.140625" style="34" hidden="1"/>
    <col min="10199" max="10199" width="1.140625" style="34" hidden="1"/>
    <col min="10200" max="10200" width="12.85546875" style="34" hidden="1"/>
    <col min="10201" max="10201" width="1.140625" style="34" hidden="1"/>
    <col min="10202" max="10202" width="12.85546875" style="34" hidden="1"/>
    <col min="10203" max="10203" width="1.140625" style="34" hidden="1"/>
    <col min="10204" max="10204" width="13.42578125" style="34" hidden="1"/>
    <col min="10205" max="10205" width="1.140625" style="34" hidden="1"/>
    <col min="10206" max="10206" width="11.7109375" style="34" hidden="1"/>
    <col min="10207" max="10207" width="1.140625" style="34" hidden="1"/>
    <col min="10208" max="10208" width="18.85546875" style="34" hidden="1"/>
    <col min="10209" max="10209" width="1.140625" style="34" hidden="1"/>
    <col min="10210" max="10210" width="11.42578125" style="34" hidden="1"/>
    <col min="10211" max="10211" width="1.140625" style="34" hidden="1"/>
    <col min="10212" max="10212" width="11.7109375" style="34" hidden="1"/>
    <col min="10213" max="10213" width="1.140625" style="34" hidden="1"/>
    <col min="10214" max="10214" width="11.28515625" style="34" hidden="1"/>
    <col min="10215" max="10215" width="1.5703125" style="34" hidden="1"/>
    <col min="10216" max="10216" width="18.140625" style="34" hidden="1"/>
    <col min="10217" max="10217" width="1.42578125" style="34" hidden="1"/>
    <col min="10218" max="10218" width="16" style="34" hidden="1"/>
    <col min="10219" max="10229" width="11.42578125" style="34" hidden="1"/>
    <col min="10230" max="10230" width="14" style="34" hidden="1"/>
    <col min="10231" max="10453" width="11.42578125" style="34" hidden="1"/>
    <col min="10454" max="10454" width="58.140625" style="34" hidden="1"/>
    <col min="10455" max="10455" width="1.140625" style="34" hidden="1"/>
    <col min="10456" max="10456" width="12.85546875" style="34" hidden="1"/>
    <col min="10457" max="10457" width="1.140625" style="34" hidden="1"/>
    <col min="10458" max="10458" width="12.85546875" style="34" hidden="1"/>
    <col min="10459" max="10459" width="1.140625" style="34" hidden="1"/>
    <col min="10460" max="10460" width="13.42578125" style="34" hidden="1"/>
    <col min="10461" max="10461" width="1.140625" style="34" hidden="1"/>
    <col min="10462" max="10462" width="11.7109375" style="34" hidden="1"/>
    <col min="10463" max="10463" width="1.140625" style="34" hidden="1"/>
    <col min="10464" max="10464" width="18.85546875" style="34" hidden="1"/>
    <col min="10465" max="10465" width="1.140625" style="34" hidden="1"/>
    <col min="10466" max="10466" width="11.42578125" style="34" hidden="1"/>
    <col min="10467" max="10467" width="1.140625" style="34" hidden="1"/>
    <col min="10468" max="10468" width="11.7109375" style="34" hidden="1"/>
    <col min="10469" max="10469" width="1.140625" style="34" hidden="1"/>
    <col min="10470" max="10470" width="11.28515625" style="34" hidden="1"/>
    <col min="10471" max="10471" width="1.5703125" style="34" hidden="1"/>
    <col min="10472" max="10472" width="18.140625" style="34" hidden="1"/>
    <col min="10473" max="10473" width="1.42578125" style="34" hidden="1"/>
    <col min="10474" max="10474" width="16" style="34" hidden="1"/>
    <col min="10475" max="10485" width="11.42578125" style="34" hidden="1"/>
    <col min="10486" max="10486" width="14" style="34" hidden="1"/>
    <col min="10487" max="10709" width="11.42578125" style="34" hidden="1"/>
    <col min="10710" max="10710" width="58.140625" style="34" hidden="1"/>
    <col min="10711" max="10711" width="1.140625" style="34" hidden="1"/>
    <col min="10712" max="10712" width="12.85546875" style="34" hidden="1"/>
    <col min="10713" max="10713" width="1.140625" style="34" hidden="1"/>
    <col min="10714" max="10714" width="12.85546875" style="34" hidden="1"/>
    <col min="10715" max="10715" width="1.140625" style="34" hidden="1"/>
    <col min="10716" max="10716" width="13.42578125" style="34" hidden="1"/>
    <col min="10717" max="10717" width="1.140625" style="34" hidden="1"/>
    <col min="10718" max="10718" width="11.7109375" style="34" hidden="1"/>
    <col min="10719" max="10719" width="1.140625" style="34" hidden="1"/>
    <col min="10720" max="10720" width="18.85546875" style="34" hidden="1"/>
    <col min="10721" max="10721" width="1.140625" style="34" hidden="1"/>
    <col min="10722" max="10722" width="11.42578125" style="34" hidden="1"/>
    <col min="10723" max="10723" width="1.140625" style="34" hidden="1"/>
    <col min="10724" max="10724" width="11.7109375" style="34" hidden="1"/>
    <col min="10725" max="10725" width="1.140625" style="34" hidden="1"/>
    <col min="10726" max="10726" width="11.28515625" style="34" hidden="1"/>
    <col min="10727" max="10727" width="1.5703125" style="34" hidden="1"/>
    <col min="10728" max="10728" width="18.140625" style="34" hidden="1"/>
    <col min="10729" max="10729" width="1.42578125" style="34" hidden="1"/>
    <col min="10730" max="10730" width="16" style="34" hidden="1"/>
    <col min="10731" max="10741" width="11.42578125" style="34" hidden="1"/>
    <col min="10742" max="10742" width="14" style="34" hidden="1"/>
    <col min="10743" max="10965" width="11.42578125" style="34" hidden="1"/>
    <col min="10966" max="10966" width="58.140625" style="34" hidden="1"/>
    <col min="10967" max="10967" width="1.140625" style="34" hidden="1"/>
    <col min="10968" max="10968" width="12.85546875" style="34" hidden="1"/>
    <col min="10969" max="10969" width="1.140625" style="34" hidden="1"/>
    <col min="10970" max="10970" width="12.85546875" style="34" hidden="1"/>
    <col min="10971" max="10971" width="1.140625" style="34" hidden="1"/>
    <col min="10972" max="10972" width="13.42578125" style="34" hidden="1"/>
    <col min="10973" max="10973" width="1.140625" style="34" hidden="1"/>
    <col min="10974" max="10974" width="11.7109375" style="34" hidden="1"/>
    <col min="10975" max="10975" width="1.140625" style="34" hidden="1"/>
    <col min="10976" max="10976" width="18.85546875" style="34" hidden="1"/>
    <col min="10977" max="10977" width="1.140625" style="34" hidden="1"/>
    <col min="10978" max="10978" width="11.42578125" style="34" hidden="1"/>
    <col min="10979" max="10979" width="1.140625" style="34" hidden="1"/>
    <col min="10980" max="10980" width="11.7109375" style="34" hidden="1"/>
    <col min="10981" max="10981" width="1.140625" style="34" hidden="1"/>
    <col min="10982" max="10982" width="11.28515625" style="34" hidden="1"/>
    <col min="10983" max="10983" width="1.5703125" style="34" hidden="1"/>
    <col min="10984" max="10984" width="18.140625" style="34" hidden="1"/>
    <col min="10985" max="10985" width="1.42578125" style="34" hidden="1"/>
    <col min="10986" max="10986" width="16" style="34" hidden="1"/>
    <col min="10987" max="10997" width="11.42578125" style="34" hidden="1"/>
    <col min="10998" max="10998" width="14" style="34" hidden="1"/>
    <col min="10999" max="11221" width="11.42578125" style="34" hidden="1"/>
    <col min="11222" max="11222" width="58.140625" style="34" hidden="1"/>
    <col min="11223" max="11223" width="1.140625" style="34" hidden="1"/>
    <col min="11224" max="11224" width="12.85546875" style="34" hidden="1"/>
    <col min="11225" max="11225" width="1.140625" style="34" hidden="1"/>
    <col min="11226" max="11226" width="12.85546875" style="34" hidden="1"/>
    <col min="11227" max="11227" width="1.140625" style="34" hidden="1"/>
    <col min="11228" max="11228" width="13.42578125" style="34" hidden="1"/>
    <col min="11229" max="11229" width="1.140625" style="34" hidden="1"/>
    <col min="11230" max="11230" width="11.7109375" style="34" hidden="1"/>
    <col min="11231" max="11231" width="1.140625" style="34" hidden="1"/>
    <col min="11232" max="11232" width="18.85546875" style="34" hidden="1"/>
    <col min="11233" max="11233" width="1.140625" style="34" hidden="1"/>
    <col min="11234" max="11234" width="11.42578125" style="34" hidden="1"/>
    <col min="11235" max="11235" width="1.140625" style="34" hidden="1"/>
    <col min="11236" max="11236" width="11.7109375" style="34" hidden="1"/>
    <col min="11237" max="11237" width="1.140625" style="34" hidden="1"/>
    <col min="11238" max="11238" width="11.28515625" style="34" hidden="1"/>
    <col min="11239" max="11239" width="1.5703125" style="34" hidden="1"/>
    <col min="11240" max="11240" width="18.140625" style="34" hidden="1"/>
    <col min="11241" max="11241" width="1.42578125" style="34" hidden="1"/>
    <col min="11242" max="11242" width="16" style="34" hidden="1"/>
    <col min="11243" max="11253" width="11.42578125" style="34" hidden="1"/>
    <col min="11254" max="11254" width="14" style="34" hidden="1"/>
    <col min="11255" max="11477" width="11.42578125" style="34" hidden="1"/>
    <col min="11478" max="11478" width="58.140625" style="34" hidden="1"/>
    <col min="11479" max="11479" width="1.140625" style="34" hidden="1"/>
    <col min="11480" max="11480" width="12.85546875" style="34" hidden="1"/>
    <col min="11481" max="11481" width="1.140625" style="34" hidden="1"/>
    <col min="11482" max="11482" width="12.85546875" style="34" hidden="1"/>
    <col min="11483" max="11483" width="1.140625" style="34" hidden="1"/>
    <col min="11484" max="11484" width="13.42578125" style="34" hidden="1"/>
    <col min="11485" max="11485" width="1.140625" style="34" hidden="1"/>
    <col min="11486" max="11486" width="11.7109375" style="34" hidden="1"/>
    <col min="11487" max="11487" width="1.140625" style="34" hidden="1"/>
    <col min="11488" max="11488" width="18.85546875" style="34" hidden="1"/>
    <col min="11489" max="11489" width="1.140625" style="34" hidden="1"/>
    <col min="11490" max="11490" width="11.42578125" style="34" hidden="1"/>
    <col min="11491" max="11491" width="1.140625" style="34" hidden="1"/>
    <col min="11492" max="11492" width="11.7109375" style="34" hidden="1"/>
    <col min="11493" max="11493" width="1.140625" style="34" hidden="1"/>
    <col min="11494" max="11494" width="11.28515625" style="34" hidden="1"/>
    <col min="11495" max="11495" width="1.5703125" style="34" hidden="1"/>
    <col min="11496" max="11496" width="18.140625" style="34" hidden="1"/>
    <col min="11497" max="11497" width="1.42578125" style="34" hidden="1"/>
    <col min="11498" max="11498" width="16" style="34" hidden="1"/>
    <col min="11499" max="11509" width="11.42578125" style="34" hidden="1"/>
    <col min="11510" max="11510" width="14" style="34" hidden="1"/>
    <col min="11511" max="11733" width="11.42578125" style="34" hidden="1"/>
    <col min="11734" max="11734" width="58.140625" style="34" hidden="1"/>
    <col min="11735" max="11735" width="1.140625" style="34" hidden="1"/>
    <col min="11736" max="11736" width="12.85546875" style="34" hidden="1"/>
    <col min="11737" max="11737" width="1.140625" style="34" hidden="1"/>
    <col min="11738" max="11738" width="12.85546875" style="34" hidden="1"/>
    <col min="11739" max="11739" width="1.140625" style="34" hidden="1"/>
    <col min="11740" max="11740" width="13.42578125" style="34" hidden="1"/>
    <col min="11741" max="11741" width="1.140625" style="34" hidden="1"/>
    <col min="11742" max="11742" width="11.7109375" style="34" hidden="1"/>
    <col min="11743" max="11743" width="1.140625" style="34" hidden="1"/>
    <col min="11744" max="11744" width="18.85546875" style="34" hidden="1"/>
    <col min="11745" max="11745" width="1.140625" style="34" hidden="1"/>
    <col min="11746" max="11746" width="11.42578125" style="34" hidden="1"/>
    <col min="11747" max="11747" width="1.140625" style="34" hidden="1"/>
    <col min="11748" max="11748" width="11.7109375" style="34" hidden="1"/>
    <col min="11749" max="11749" width="1.140625" style="34" hidden="1"/>
    <col min="11750" max="11750" width="11.28515625" style="34" hidden="1"/>
    <col min="11751" max="11751" width="1.5703125" style="34" hidden="1"/>
    <col min="11752" max="11752" width="18.140625" style="34" hidden="1"/>
    <col min="11753" max="11753" width="1.42578125" style="34" hidden="1"/>
    <col min="11754" max="11754" width="16" style="34" hidden="1"/>
    <col min="11755" max="11765" width="11.42578125" style="34" hidden="1"/>
    <col min="11766" max="11766" width="14" style="34" hidden="1"/>
    <col min="11767" max="11989" width="11.42578125" style="34" hidden="1"/>
    <col min="11990" max="11990" width="58.140625" style="34" hidden="1"/>
    <col min="11991" max="11991" width="1.140625" style="34" hidden="1"/>
    <col min="11992" max="11992" width="12.85546875" style="34" hidden="1"/>
    <col min="11993" max="11993" width="1.140625" style="34" hidden="1"/>
    <col min="11994" max="11994" width="12.85546875" style="34" hidden="1"/>
    <col min="11995" max="11995" width="1.140625" style="34" hidden="1"/>
    <col min="11996" max="11996" width="13.42578125" style="34" hidden="1"/>
    <col min="11997" max="11997" width="1.140625" style="34" hidden="1"/>
    <col min="11998" max="11998" width="11.7109375" style="34" hidden="1"/>
    <col min="11999" max="11999" width="1.140625" style="34" hidden="1"/>
    <col min="12000" max="12000" width="18.85546875" style="34" hidden="1"/>
    <col min="12001" max="12001" width="1.140625" style="34" hidden="1"/>
    <col min="12002" max="12002" width="11.42578125" style="34" hidden="1"/>
    <col min="12003" max="12003" width="1.140625" style="34" hidden="1"/>
    <col min="12004" max="12004" width="11.7109375" style="34" hidden="1"/>
    <col min="12005" max="12005" width="1.140625" style="34" hidden="1"/>
    <col min="12006" max="12006" width="11.28515625" style="34" hidden="1"/>
    <col min="12007" max="12007" width="1.5703125" style="34" hidden="1"/>
    <col min="12008" max="12008" width="18.140625" style="34" hidden="1"/>
    <col min="12009" max="12009" width="1.42578125" style="34" hidden="1"/>
    <col min="12010" max="12010" width="16" style="34" hidden="1"/>
    <col min="12011" max="12021" width="11.42578125" style="34" hidden="1"/>
    <col min="12022" max="12022" width="14" style="34" hidden="1"/>
    <col min="12023" max="12245" width="11.42578125" style="34" hidden="1"/>
    <col min="12246" max="12246" width="58.140625" style="34" hidden="1"/>
    <col min="12247" max="12247" width="1.140625" style="34" hidden="1"/>
    <col min="12248" max="12248" width="12.85546875" style="34" hidden="1"/>
    <col min="12249" max="12249" width="1.140625" style="34" hidden="1"/>
    <col min="12250" max="12250" width="12.85546875" style="34" hidden="1"/>
    <col min="12251" max="12251" width="1.140625" style="34" hidden="1"/>
    <col min="12252" max="12252" width="13.42578125" style="34" hidden="1"/>
    <col min="12253" max="12253" width="1.140625" style="34" hidden="1"/>
    <col min="12254" max="12254" width="11.7109375" style="34" hidden="1"/>
    <col min="12255" max="12255" width="1.140625" style="34" hidden="1"/>
    <col min="12256" max="12256" width="18.85546875" style="34" hidden="1"/>
    <col min="12257" max="12257" width="1.140625" style="34" hidden="1"/>
    <col min="12258" max="12258" width="11.42578125" style="34" hidden="1"/>
    <col min="12259" max="12259" width="1.140625" style="34" hidden="1"/>
    <col min="12260" max="12260" width="11.7109375" style="34" hidden="1"/>
    <col min="12261" max="12261" width="1.140625" style="34" hidden="1"/>
    <col min="12262" max="12262" width="11.28515625" style="34" hidden="1"/>
    <col min="12263" max="12263" width="1.5703125" style="34" hidden="1"/>
    <col min="12264" max="12264" width="18.140625" style="34" hidden="1"/>
    <col min="12265" max="12265" width="1.42578125" style="34" hidden="1"/>
    <col min="12266" max="12266" width="16" style="34" hidden="1"/>
    <col min="12267" max="12277" width="11.42578125" style="34" hidden="1"/>
    <col min="12278" max="12278" width="14" style="34" hidden="1"/>
    <col min="12279" max="12501" width="11.42578125" style="34" hidden="1"/>
    <col min="12502" max="12502" width="58.140625" style="34" hidden="1"/>
    <col min="12503" max="12503" width="1.140625" style="34" hidden="1"/>
    <col min="12504" max="12504" width="12.85546875" style="34" hidden="1"/>
    <col min="12505" max="12505" width="1.140625" style="34" hidden="1"/>
    <col min="12506" max="12506" width="12.85546875" style="34" hidden="1"/>
    <col min="12507" max="12507" width="1.140625" style="34" hidden="1"/>
    <col min="12508" max="12508" width="13.42578125" style="34" hidden="1"/>
    <col min="12509" max="12509" width="1.140625" style="34" hidden="1"/>
    <col min="12510" max="12510" width="11.7109375" style="34" hidden="1"/>
    <col min="12511" max="12511" width="1.140625" style="34" hidden="1"/>
    <col min="12512" max="12512" width="18.85546875" style="34" hidden="1"/>
    <col min="12513" max="12513" width="1.140625" style="34" hidden="1"/>
    <col min="12514" max="12514" width="11.42578125" style="34" hidden="1"/>
    <col min="12515" max="12515" width="1.140625" style="34" hidden="1"/>
    <col min="12516" max="12516" width="11.7109375" style="34" hidden="1"/>
    <col min="12517" max="12517" width="1.140625" style="34" hidden="1"/>
    <col min="12518" max="12518" width="11.28515625" style="34" hidden="1"/>
    <col min="12519" max="12519" width="1.5703125" style="34" hidden="1"/>
    <col min="12520" max="12520" width="18.140625" style="34" hidden="1"/>
    <col min="12521" max="12521" width="1.42578125" style="34" hidden="1"/>
    <col min="12522" max="12522" width="16" style="34" hidden="1"/>
    <col min="12523" max="12533" width="11.42578125" style="34" hidden="1"/>
    <col min="12534" max="12534" width="14" style="34" hidden="1"/>
    <col min="12535" max="12757" width="11.42578125" style="34" hidden="1"/>
    <col min="12758" max="12758" width="58.140625" style="34" hidden="1"/>
    <col min="12759" max="12759" width="1.140625" style="34" hidden="1"/>
    <col min="12760" max="12760" width="12.85546875" style="34" hidden="1"/>
    <col min="12761" max="12761" width="1.140625" style="34" hidden="1"/>
    <col min="12762" max="12762" width="12.85546875" style="34" hidden="1"/>
    <col min="12763" max="12763" width="1.140625" style="34" hidden="1"/>
    <col min="12764" max="12764" width="13.42578125" style="34" hidden="1"/>
    <col min="12765" max="12765" width="1.140625" style="34" hidden="1"/>
    <col min="12766" max="12766" width="11.7109375" style="34" hidden="1"/>
    <col min="12767" max="12767" width="1.140625" style="34" hidden="1"/>
    <col min="12768" max="12768" width="18.85546875" style="34" hidden="1"/>
    <col min="12769" max="12769" width="1.140625" style="34" hidden="1"/>
    <col min="12770" max="12770" width="11.42578125" style="34" hidden="1"/>
    <col min="12771" max="12771" width="1.140625" style="34" hidden="1"/>
    <col min="12772" max="12772" width="11.7109375" style="34" hidden="1"/>
    <col min="12773" max="12773" width="1.140625" style="34" hidden="1"/>
    <col min="12774" max="12774" width="11.28515625" style="34" hidden="1"/>
    <col min="12775" max="12775" width="1.5703125" style="34" hidden="1"/>
    <col min="12776" max="12776" width="18.140625" style="34" hidden="1"/>
    <col min="12777" max="12777" width="1.42578125" style="34" hidden="1"/>
    <col min="12778" max="12778" width="16" style="34" hidden="1"/>
    <col min="12779" max="12789" width="11.42578125" style="34" hidden="1"/>
    <col min="12790" max="12790" width="14" style="34" hidden="1"/>
    <col min="12791" max="13013" width="11.42578125" style="34" hidden="1"/>
    <col min="13014" max="13014" width="58.140625" style="34" hidden="1"/>
    <col min="13015" max="13015" width="1.140625" style="34" hidden="1"/>
    <col min="13016" max="13016" width="12.85546875" style="34" hidden="1"/>
    <col min="13017" max="13017" width="1.140625" style="34" hidden="1"/>
    <col min="13018" max="13018" width="12.85546875" style="34" hidden="1"/>
    <col min="13019" max="13019" width="1.140625" style="34" hidden="1"/>
    <col min="13020" max="13020" width="13.42578125" style="34" hidden="1"/>
    <col min="13021" max="13021" width="1.140625" style="34" hidden="1"/>
    <col min="13022" max="13022" width="11.7109375" style="34" hidden="1"/>
    <col min="13023" max="13023" width="1.140625" style="34" hidden="1"/>
    <col min="13024" max="13024" width="18.85546875" style="34" hidden="1"/>
    <col min="13025" max="13025" width="1.140625" style="34" hidden="1"/>
    <col min="13026" max="13026" width="11.42578125" style="34" hidden="1"/>
    <col min="13027" max="13027" width="1.140625" style="34" hidden="1"/>
    <col min="13028" max="13028" width="11.7109375" style="34" hidden="1"/>
    <col min="13029" max="13029" width="1.140625" style="34" hidden="1"/>
    <col min="13030" max="13030" width="11.28515625" style="34" hidden="1"/>
    <col min="13031" max="13031" width="1.5703125" style="34" hidden="1"/>
    <col min="13032" max="13032" width="18.140625" style="34" hidden="1"/>
    <col min="13033" max="13033" width="1.42578125" style="34" hidden="1"/>
    <col min="13034" max="13034" width="16" style="34" hidden="1"/>
    <col min="13035" max="13045" width="11.42578125" style="34" hidden="1"/>
    <col min="13046" max="13046" width="14" style="34" hidden="1"/>
    <col min="13047" max="13269" width="11.42578125" style="34" hidden="1"/>
    <col min="13270" max="13270" width="58.140625" style="34" hidden="1"/>
    <col min="13271" max="13271" width="1.140625" style="34" hidden="1"/>
    <col min="13272" max="13272" width="12.85546875" style="34" hidden="1"/>
    <col min="13273" max="13273" width="1.140625" style="34" hidden="1"/>
    <col min="13274" max="13274" width="12.85546875" style="34" hidden="1"/>
    <col min="13275" max="13275" width="1.140625" style="34" hidden="1"/>
    <col min="13276" max="13276" width="13.42578125" style="34" hidden="1"/>
    <col min="13277" max="13277" width="1.140625" style="34" hidden="1"/>
    <col min="13278" max="13278" width="11.7109375" style="34" hidden="1"/>
    <col min="13279" max="13279" width="1.140625" style="34" hidden="1"/>
    <col min="13280" max="13280" width="18.85546875" style="34" hidden="1"/>
    <col min="13281" max="13281" width="1.140625" style="34" hidden="1"/>
    <col min="13282" max="13282" width="11.42578125" style="34" hidden="1"/>
    <col min="13283" max="13283" width="1.140625" style="34" hidden="1"/>
    <col min="13284" max="13284" width="11.7109375" style="34" hidden="1"/>
    <col min="13285" max="13285" width="1.140625" style="34" hidden="1"/>
    <col min="13286" max="13286" width="11.28515625" style="34" hidden="1"/>
    <col min="13287" max="13287" width="1.5703125" style="34" hidden="1"/>
    <col min="13288" max="13288" width="18.140625" style="34" hidden="1"/>
    <col min="13289" max="13289" width="1.42578125" style="34" hidden="1"/>
    <col min="13290" max="13290" width="16" style="34" hidden="1"/>
    <col min="13291" max="13301" width="11.42578125" style="34" hidden="1"/>
    <col min="13302" max="13302" width="14" style="34" hidden="1"/>
    <col min="13303" max="13525" width="11.42578125" style="34" hidden="1"/>
    <col min="13526" max="13526" width="58.140625" style="34" hidden="1"/>
    <col min="13527" max="13527" width="1.140625" style="34" hidden="1"/>
    <col min="13528" max="13528" width="12.85546875" style="34" hidden="1"/>
    <col min="13529" max="13529" width="1.140625" style="34" hidden="1"/>
    <col min="13530" max="13530" width="12.85546875" style="34" hidden="1"/>
    <col min="13531" max="13531" width="1.140625" style="34" hidden="1"/>
    <col min="13532" max="13532" width="13.42578125" style="34" hidden="1"/>
    <col min="13533" max="13533" width="1.140625" style="34" hidden="1"/>
    <col min="13534" max="13534" width="11.7109375" style="34" hidden="1"/>
    <col min="13535" max="13535" width="1.140625" style="34" hidden="1"/>
    <col min="13536" max="13536" width="18.85546875" style="34" hidden="1"/>
    <col min="13537" max="13537" width="1.140625" style="34" hidden="1"/>
    <col min="13538" max="13538" width="11.42578125" style="34" hidden="1"/>
    <col min="13539" max="13539" width="1.140625" style="34" hidden="1"/>
    <col min="13540" max="13540" width="11.7109375" style="34" hidden="1"/>
    <col min="13541" max="13541" width="1.140625" style="34" hidden="1"/>
    <col min="13542" max="13542" width="11.28515625" style="34" hidden="1"/>
    <col min="13543" max="13543" width="1.5703125" style="34" hidden="1"/>
    <col min="13544" max="13544" width="18.140625" style="34" hidden="1"/>
    <col min="13545" max="13545" width="1.42578125" style="34" hidden="1"/>
    <col min="13546" max="13546" width="16" style="34" hidden="1"/>
    <col min="13547" max="13557" width="11.42578125" style="34" hidden="1"/>
    <col min="13558" max="13558" width="14" style="34" hidden="1"/>
    <col min="13559" max="13781" width="11.42578125" style="34" hidden="1"/>
    <col min="13782" max="13782" width="58.140625" style="34" hidden="1"/>
    <col min="13783" max="13783" width="1.140625" style="34" hidden="1"/>
    <col min="13784" max="13784" width="12.85546875" style="34" hidden="1"/>
    <col min="13785" max="13785" width="1.140625" style="34" hidden="1"/>
    <col min="13786" max="13786" width="12.85546875" style="34" hidden="1"/>
    <col min="13787" max="13787" width="1.140625" style="34" hidden="1"/>
    <col min="13788" max="13788" width="13.42578125" style="34" hidden="1"/>
    <col min="13789" max="13789" width="1.140625" style="34" hidden="1"/>
    <col min="13790" max="13790" width="11.7109375" style="34" hidden="1"/>
    <col min="13791" max="13791" width="1.140625" style="34" hidden="1"/>
    <col min="13792" max="13792" width="18.85546875" style="34" hidden="1"/>
    <col min="13793" max="13793" width="1.140625" style="34" hidden="1"/>
    <col min="13794" max="13794" width="11.42578125" style="34" hidden="1"/>
    <col min="13795" max="13795" width="1.140625" style="34" hidden="1"/>
    <col min="13796" max="13796" width="11.7109375" style="34" hidden="1"/>
    <col min="13797" max="13797" width="1.140625" style="34" hidden="1"/>
    <col min="13798" max="13798" width="11.28515625" style="34" hidden="1"/>
    <col min="13799" max="13799" width="1.5703125" style="34" hidden="1"/>
    <col min="13800" max="13800" width="18.140625" style="34" hidden="1"/>
    <col min="13801" max="13801" width="1.42578125" style="34" hidden="1"/>
    <col min="13802" max="13802" width="16" style="34" hidden="1"/>
    <col min="13803" max="13813" width="11.42578125" style="34" hidden="1"/>
    <col min="13814" max="13814" width="14" style="34" hidden="1"/>
    <col min="13815" max="14037" width="11.42578125" style="34" hidden="1"/>
    <col min="14038" max="14038" width="58.140625" style="34" hidden="1"/>
    <col min="14039" max="14039" width="1.140625" style="34" hidden="1"/>
    <col min="14040" max="14040" width="12.85546875" style="34" hidden="1"/>
    <col min="14041" max="14041" width="1.140625" style="34" hidden="1"/>
    <col min="14042" max="14042" width="12.85546875" style="34" hidden="1"/>
    <col min="14043" max="14043" width="1.140625" style="34" hidden="1"/>
    <col min="14044" max="14044" width="13.42578125" style="34" hidden="1"/>
    <col min="14045" max="14045" width="1.140625" style="34" hidden="1"/>
    <col min="14046" max="14046" width="11.7109375" style="34" hidden="1"/>
    <col min="14047" max="14047" width="1.140625" style="34" hidden="1"/>
    <col min="14048" max="14048" width="18.85546875" style="34" hidden="1"/>
    <col min="14049" max="14049" width="1.140625" style="34" hidden="1"/>
    <col min="14050" max="14050" width="11.42578125" style="34" hidden="1"/>
    <col min="14051" max="14051" width="1.140625" style="34" hidden="1"/>
    <col min="14052" max="14052" width="11.7109375" style="34" hidden="1"/>
    <col min="14053" max="14053" width="1.140625" style="34" hidden="1"/>
    <col min="14054" max="14054" width="11.28515625" style="34" hidden="1"/>
    <col min="14055" max="14055" width="1.5703125" style="34" hidden="1"/>
    <col min="14056" max="14056" width="18.140625" style="34" hidden="1"/>
    <col min="14057" max="14057" width="1.42578125" style="34" hidden="1"/>
    <col min="14058" max="14058" width="16" style="34" hidden="1"/>
    <col min="14059" max="14069" width="11.42578125" style="34" hidden="1"/>
    <col min="14070" max="14070" width="14" style="34" hidden="1"/>
    <col min="14071" max="14293" width="11.42578125" style="34" hidden="1"/>
    <col min="14294" max="14294" width="58.140625" style="34" hidden="1"/>
    <col min="14295" max="14295" width="1.140625" style="34" hidden="1"/>
    <col min="14296" max="14296" width="12.85546875" style="34" hidden="1"/>
    <col min="14297" max="14297" width="1.140625" style="34" hidden="1"/>
    <col min="14298" max="14298" width="12.85546875" style="34" hidden="1"/>
    <col min="14299" max="14299" width="1.140625" style="34" hidden="1"/>
    <col min="14300" max="14300" width="13.42578125" style="34" hidden="1"/>
    <col min="14301" max="14301" width="1.140625" style="34" hidden="1"/>
    <col min="14302" max="14302" width="11.7109375" style="34" hidden="1"/>
    <col min="14303" max="14303" width="1.140625" style="34" hidden="1"/>
    <col min="14304" max="14304" width="18.85546875" style="34" hidden="1"/>
    <col min="14305" max="14305" width="1.140625" style="34" hidden="1"/>
    <col min="14306" max="14306" width="11.42578125" style="34" hidden="1"/>
    <col min="14307" max="14307" width="1.140625" style="34" hidden="1"/>
    <col min="14308" max="14308" width="11.7109375" style="34" hidden="1"/>
    <col min="14309" max="14309" width="1.140625" style="34" hidden="1"/>
    <col min="14310" max="14310" width="11.28515625" style="34" hidden="1"/>
    <col min="14311" max="14311" width="1.5703125" style="34" hidden="1"/>
    <col min="14312" max="14312" width="18.140625" style="34" hidden="1"/>
    <col min="14313" max="14313" width="1.42578125" style="34" hidden="1"/>
    <col min="14314" max="14314" width="16" style="34" hidden="1"/>
    <col min="14315" max="14325" width="11.42578125" style="34" hidden="1"/>
    <col min="14326" max="14326" width="14" style="34" hidden="1"/>
    <col min="14327" max="14549" width="11.42578125" style="34" hidden="1"/>
    <col min="14550" max="14550" width="58.140625" style="34" hidden="1"/>
    <col min="14551" max="14551" width="1.140625" style="34" hidden="1"/>
    <col min="14552" max="14552" width="12.85546875" style="34" hidden="1"/>
    <col min="14553" max="14553" width="1.140625" style="34" hidden="1"/>
    <col min="14554" max="14554" width="12.85546875" style="34" hidden="1"/>
    <col min="14555" max="14555" width="1.140625" style="34" hidden="1"/>
    <col min="14556" max="14556" width="13.42578125" style="34" hidden="1"/>
    <col min="14557" max="14557" width="1.140625" style="34" hidden="1"/>
    <col min="14558" max="14558" width="11.7109375" style="34" hidden="1"/>
    <col min="14559" max="14559" width="1.140625" style="34" hidden="1"/>
    <col min="14560" max="14560" width="18.85546875" style="34" hidden="1"/>
    <col min="14561" max="14561" width="1.140625" style="34" hidden="1"/>
    <col min="14562" max="14562" width="11.42578125" style="34" hidden="1"/>
    <col min="14563" max="14563" width="1.140625" style="34" hidden="1"/>
    <col min="14564" max="14564" width="11.7109375" style="34" hidden="1"/>
    <col min="14565" max="14565" width="1.140625" style="34" hidden="1"/>
    <col min="14566" max="14566" width="11.28515625" style="34" hidden="1"/>
    <col min="14567" max="14567" width="1.5703125" style="34" hidden="1"/>
    <col min="14568" max="14568" width="18.140625" style="34" hidden="1"/>
    <col min="14569" max="14569" width="1.42578125" style="34" hidden="1"/>
    <col min="14570" max="14570" width="16" style="34" hidden="1"/>
    <col min="14571" max="14581" width="11.42578125" style="34" hidden="1"/>
    <col min="14582" max="14582" width="14" style="34" hidden="1"/>
    <col min="14583" max="14805" width="11.42578125" style="34" hidden="1"/>
    <col min="14806" max="14806" width="58.140625" style="34" hidden="1"/>
    <col min="14807" max="14807" width="1.140625" style="34" hidden="1"/>
    <col min="14808" max="14808" width="12.85546875" style="34" hidden="1"/>
    <col min="14809" max="14809" width="1.140625" style="34" hidden="1"/>
    <col min="14810" max="14810" width="12.85546875" style="34" hidden="1"/>
    <col min="14811" max="14811" width="1.140625" style="34" hidden="1"/>
    <col min="14812" max="14812" width="13.42578125" style="34" hidden="1"/>
    <col min="14813" max="14813" width="1.140625" style="34" hidden="1"/>
    <col min="14814" max="14814" width="11.7109375" style="34" hidden="1"/>
    <col min="14815" max="14815" width="1.140625" style="34" hidden="1"/>
    <col min="14816" max="14816" width="18.85546875" style="34" hidden="1"/>
    <col min="14817" max="14817" width="1.140625" style="34" hidden="1"/>
    <col min="14818" max="14818" width="11.42578125" style="34" hidden="1"/>
    <col min="14819" max="14819" width="1.140625" style="34" hidden="1"/>
    <col min="14820" max="14820" width="11.7109375" style="34" hidden="1"/>
    <col min="14821" max="14821" width="1.140625" style="34" hidden="1"/>
    <col min="14822" max="14822" width="11.28515625" style="34" hidden="1"/>
    <col min="14823" max="14823" width="1.5703125" style="34" hidden="1"/>
    <col min="14824" max="14824" width="18.140625" style="34" hidden="1"/>
    <col min="14825" max="14825" width="1.42578125" style="34" hidden="1"/>
    <col min="14826" max="14826" width="16" style="34" hidden="1"/>
    <col min="14827" max="14837" width="11.42578125" style="34" hidden="1"/>
    <col min="14838" max="14838" width="14" style="34" hidden="1"/>
    <col min="14839" max="15061" width="11.42578125" style="34" hidden="1"/>
    <col min="15062" max="15062" width="58.140625" style="34" hidden="1"/>
    <col min="15063" max="15063" width="1.140625" style="34" hidden="1"/>
    <col min="15064" max="15064" width="12.85546875" style="34" hidden="1"/>
    <col min="15065" max="15065" width="1.140625" style="34" hidden="1"/>
    <col min="15066" max="15066" width="12.85546875" style="34" hidden="1"/>
    <col min="15067" max="15067" width="1.140625" style="34" hidden="1"/>
    <col min="15068" max="15068" width="13.42578125" style="34" hidden="1"/>
    <col min="15069" max="15069" width="1.140625" style="34" hidden="1"/>
    <col min="15070" max="15070" width="11.7109375" style="34" hidden="1"/>
    <col min="15071" max="15071" width="1.140625" style="34" hidden="1"/>
    <col min="15072" max="15072" width="18.85546875" style="34" hidden="1"/>
    <col min="15073" max="15073" width="1.140625" style="34" hidden="1"/>
    <col min="15074" max="15074" width="11.42578125" style="34" hidden="1"/>
    <col min="15075" max="15075" width="1.140625" style="34" hidden="1"/>
    <col min="15076" max="15076" width="11.7109375" style="34" hidden="1"/>
    <col min="15077" max="15077" width="1.140625" style="34" hidden="1"/>
    <col min="15078" max="15078" width="11.28515625" style="34" hidden="1"/>
    <col min="15079" max="15079" width="1.5703125" style="34" hidden="1"/>
    <col min="15080" max="15080" width="18.140625" style="34" hidden="1"/>
    <col min="15081" max="15081" width="1.42578125" style="34" hidden="1"/>
    <col min="15082" max="15082" width="16" style="34" hidden="1"/>
    <col min="15083" max="15093" width="11.42578125" style="34" hidden="1"/>
    <col min="15094" max="15094" width="14" style="34" hidden="1"/>
    <col min="15095" max="15317" width="11.42578125" style="34" hidden="1"/>
    <col min="15318" max="15318" width="58.140625" style="34" hidden="1"/>
    <col min="15319" max="15319" width="1.140625" style="34" hidden="1"/>
    <col min="15320" max="15320" width="12.85546875" style="34" hidden="1"/>
    <col min="15321" max="15321" width="1.140625" style="34" hidden="1"/>
    <col min="15322" max="15322" width="12.85546875" style="34" hidden="1"/>
    <col min="15323" max="15323" width="1.140625" style="34" hidden="1"/>
    <col min="15324" max="15324" width="13.42578125" style="34" hidden="1"/>
    <col min="15325" max="15325" width="1.140625" style="34" hidden="1"/>
    <col min="15326" max="15326" width="11.7109375" style="34" hidden="1"/>
    <col min="15327" max="15327" width="1.140625" style="34" hidden="1"/>
    <col min="15328" max="15328" width="18.85546875" style="34" hidden="1"/>
    <col min="15329" max="15329" width="1.140625" style="34" hidden="1"/>
    <col min="15330" max="15330" width="11.42578125" style="34" hidden="1"/>
    <col min="15331" max="15331" width="1.140625" style="34" hidden="1"/>
    <col min="15332" max="15332" width="11.7109375" style="34" hidden="1"/>
    <col min="15333" max="15333" width="1.140625" style="34" hidden="1"/>
    <col min="15334" max="15334" width="11.28515625" style="34" hidden="1"/>
    <col min="15335" max="15335" width="1.5703125" style="34" hidden="1"/>
    <col min="15336" max="15336" width="18.140625" style="34" hidden="1"/>
    <col min="15337" max="15337" width="1.42578125" style="34" hidden="1"/>
    <col min="15338" max="15338" width="16" style="34" hidden="1"/>
    <col min="15339" max="15349" width="11.42578125" style="34" hidden="1"/>
    <col min="15350" max="15350" width="14" style="34" hidden="1"/>
    <col min="15351" max="15573" width="11.42578125" style="34" hidden="1"/>
    <col min="15574" max="15574" width="58.140625" style="34" hidden="1"/>
    <col min="15575" max="15575" width="1.140625" style="34" hidden="1"/>
    <col min="15576" max="15576" width="12.85546875" style="34" hidden="1"/>
    <col min="15577" max="15577" width="1.140625" style="34" hidden="1"/>
    <col min="15578" max="15578" width="12.85546875" style="34" hidden="1"/>
    <col min="15579" max="15579" width="1.140625" style="34" hidden="1"/>
    <col min="15580" max="15580" width="13.42578125" style="34" hidden="1"/>
    <col min="15581" max="15581" width="1.140625" style="34" hidden="1"/>
    <col min="15582" max="15582" width="11.7109375" style="34" hidden="1"/>
    <col min="15583" max="15583" width="1.140625" style="34" hidden="1"/>
    <col min="15584" max="15584" width="18.85546875" style="34" hidden="1"/>
    <col min="15585" max="15585" width="1.140625" style="34" hidden="1"/>
    <col min="15586" max="15586" width="11.42578125" style="34" hidden="1"/>
    <col min="15587" max="15587" width="1.140625" style="34" hidden="1"/>
    <col min="15588" max="15588" width="11.7109375" style="34" hidden="1"/>
    <col min="15589" max="15589" width="1.140625" style="34" hidden="1"/>
    <col min="15590" max="15590" width="11.28515625" style="34" hidden="1"/>
    <col min="15591" max="15591" width="1.5703125" style="34" hidden="1"/>
    <col min="15592" max="15592" width="18.140625" style="34" hidden="1"/>
    <col min="15593" max="15593" width="1.42578125" style="34" hidden="1"/>
    <col min="15594" max="15594" width="16" style="34" hidden="1"/>
    <col min="15595" max="15605" width="11.42578125" style="34" hidden="1"/>
    <col min="15606" max="15606" width="14" style="34" hidden="1"/>
    <col min="15607" max="15829" width="11.42578125" style="34" hidden="1"/>
    <col min="15830" max="15830" width="58.140625" style="34" hidden="1"/>
    <col min="15831" max="15831" width="1.140625" style="34" hidden="1"/>
    <col min="15832" max="15832" width="12.85546875" style="34" hidden="1"/>
    <col min="15833" max="15833" width="1.140625" style="34" hidden="1"/>
    <col min="15834" max="15834" width="12.85546875" style="34" hidden="1"/>
    <col min="15835" max="15835" width="1.140625" style="34" hidden="1"/>
    <col min="15836" max="15836" width="13.42578125" style="34" hidden="1"/>
    <col min="15837" max="15837" width="1.140625" style="34" hidden="1"/>
    <col min="15838" max="15838" width="11.7109375" style="34" hidden="1"/>
    <col min="15839" max="15839" width="1.140625" style="34" hidden="1"/>
    <col min="15840" max="15840" width="18.85546875" style="34" hidden="1"/>
    <col min="15841" max="15841" width="1.140625" style="34" hidden="1"/>
    <col min="15842" max="15842" width="11.42578125" style="34" hidden="1"/>
    <col min="15843" max="15843" width="1.140625" style="34" hidden="1"/>
    <col min="15844" max="15844" width="11.7109375" style="34" hidden="1"/>
    <col min="15845" max="15845" width="1.140625" style="34" hidden="1"/>
    <col min="15846" max="15846" width="11.28515625" style="34" hidden="1"/>
    <col min="15847" max="15847" width="1.5703125" style="34" hidden="1"/>
    <col min="15848" max="15848" width="18.140625" style="34" hidden="1"/>
    <col min="15849" max="15849" width="1.42578125" style="34" hidden="1"/>
    <col min="15850" max="15850" width="16" style="34" hidden="1"/>
    <col min="15851" max="15861" width="11.42578125" style="34" hidden="1"/>
    <col min="15862" max="15862" width="14" style="34" hidden="1"/>
    <col min="15863" max="16085" width="11.42578125" style="34" hidden="1"/>
    <col min="16086" max="16086" width="58.140625" style="34" hidden="1"/>
    <col min="16087" max="16087" width="1.140625" style="34" hidden="1"/>
    <col min="16088" max="16088" width="12.85546875" style="34" hidden="1"/>
    <col min="16089" max="16089" width="1.140625" style="34" hidden="1"/>
    <col min="16090" max="16090" width="12.85546875" style="34" hidden="1"/>
    <col min="16091" max="16091" width="1.140625" style="34" hidden="1"/>
    <col min="16092" max="16092" width="13.42578125" style="34" hidden="1"/>
    <col min="16093" max="16093" width="1.140625" style="34" hidden="1"/>
    <col min="16094" max="16094" width="11.7109375" style="34" hidden="1"/>
    <col min="16095" max="16095" width="1.140625" style="34" hidden="1"/>
    <col min="16096" max="16096" width="18.85546875" style="34" hidden="1"/>
    <col min="16097" max="16097" width="1.140625" style="34" hidden="1"/>
    <col min="16098" max="16098" width="11.42578125" style="34" hidden="1"/>
    <col min="16099" max="16099" width="1.140625" style="34" hidden="1"/>
    <col min="16100" max="16100" width="11.7109375" style="34" hidden="1"/>
    <col min="16101" max="16101" width="1.140625" style="34" hidden="1"/>
    <col min="16102" max="16102" width="11.28515625" style="34" hidden="1"/>
    <col min="16103" max="16103" width="1.5703125" style="34" hidden="1"/>
    <col min="16104" max="16104" width="18.140625" style="34" hidden="1"/>
    <col min="16105" max="16105" width="1.42578125" style="34" hidden="1"/>
    <col min="16106" max="16106" width="16" style="34" hidden="1"/>
    <col min="16107" max="16117" width="11.42578125" style="34" hidden="1"/>
    <col min="16118" max="16118" width="14" style="34" hidden="1"/>
    <col min="16119" max="16384" width="11.42578125" style="34" hidden="1"/>
  </cols>
  <sheetData>
    <row r="1" spans="1:10" ht="18.7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0" ht="18.75">
      <c r="A2" s="44" t="s">
        <v>48</v>
      </c>
      <c r="B2" s="44"/>
      <c r="C2" s="44"/>
      <c r="D2" s="44"/>
      <c r="E2" s="44"/>
      <c r="F2" s="44"/>
      <c r="G2" s="44"/>
      <c r="H2" s="44"/>
      <c r="I2" s="44"/>
    </row>
    <row r="3" spans="1:10">
      <c r="A3" s="48" t="s">
        <v>47</v>
      </c>
      <c r="B3" s="48"/>
      <c r="C3" s="48"/>
      <c r="D3" s="48"/>
      <c r="E3" s="48"/>
      <c r="F3" s="48"/>
      <c r="G3" s="48"/>
      <c r="H3" s="48"/>
      <c r="I3" s="48"/>
    </row>
    <row r="4" spans="1:10">
      <c r="A4" s="49" t="s">
        <v>45</v>
      </c>
      <c r="B4" s="49"/>
      <c r="C4" s="49"/>
      <c r="D4" s="49"/>
      <c r="E4" s="49"/>
      <c r="F4" s="49"/>
      <c r="G4" s="49"/>
      <c r="H4" s="49"/>
      <c r="I4" s="49"/>
    </row>
    <row r="5" spans="1:10" ht="24" customHeight="1">
      <c r="A5" s="45" t="s">
        <v>1</v>
      </c>
      <c r="B5" s="45" t="s">
        <v>2</v>
      </c>
      <c r="C5" s="45" t="s">
        <v>3</v>
      </c>
      <c r="D5" s="45" t="s">
        <v>4</v>
      </c>
      <c r="E5" s="45" t="s">
        <v>5</v>
      </c>
      <c r="F5" s="45" t="s">
        <v>6</v>
      </c>
      <c r="G5" s="45" t="s">
        <v>7</v>
      </c>
      <c r="H5" s="45" t="s">
        <v>8</v>
      </c>
      <c r="I5" s="45" t="s">
        <v>9</v>
      </c>
    </row>
    <row r="6" spans="1:10" ht="18.75" customHeight="1">
      <c r="A6" s="46"/>
      <c r="B6" s="46"/>
      <c r="C6" s="46" t="s">
        <v>10</v>
      </c>
      <c r="D6" s="46"/>
      <c r="E6" s="46" t="s">
        <v>10</v>
      </c>
      <c r="F6" s="46" t="s">
        <v>10</v>
      </c>
      <c r="G6" s="46"/>
      <c r="H6" s="46"/>
      <c r="I6" s="46"/>
    </row>
    <row r="7" spans="1:10">
      <c r="A7" s="1" t="s">
        <v>11</v>
      </c>
      <c r="B7" s="2"/>
      <c r="C7" s="2"/>
      <c r="D7" s="3"/>
      <c r="E7" s="3"/>
      <c r="F7" s="2"/>
      <c r="G7" s="3"/>
      <c r="H7" s="3"/>
      <c r="I7" s="2"/>
    </row>
    <row r="8" spans="1:10">
      <c r="A8" s="4" t="s">
        <v>12</v>
      </c>
      <c r="B8" s="5">
        <f>+B9+B10+B13</f>
        <v>4755678402</v>
      </c>
      <c r="C8" s="5">
        <f t="shared" ref="C8:I8" si="0">+C9+C10+C13</f>
        <v>11894465635</v>
      </c>
      <c r="D8" s="5">
        <f t="shared" si="0"/>
        <v>0</v>
      </c>
      <c r="E8" s="5">
        <f t="shared" si="0"/>
        <v>0</v>
      </c>
      <c r="F8" s="5">
        <f t="shared" si="0"/>
        <v>7636755</v>
      </c>
      <c r="G8" s="5">
        <f t="shared" si="0"/>
        <v>0</v>
      </c>
      <c r="H8" s="5">
        <f t="shared" si="0"/>
        <v>0</v>
      </c>
      <c r="I8" s="5">
        <f t="shared" si="0"/>
        <v>16657780792</v>
      </c>
      <c r="J8" s="35">
        <f>+I8-'[1]Estado resultado integral'!$C8</f>
        <v>0</v>
      </c>
    </row>
    <row r="9" spans="1:10">
      <c r="A9" s="6" t="s">
        <v>13</v>
      </c>
      <c r="B9" s="7">
        <v>0</v>
      </c>
      <c r="C9" s="7">
        <v>11894465635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f>SUM(B9:H9)</f>
        <v>11894465635</v>
      </c>
      <c r="J9" s="35">
        <f>+I9-'[1]Estado resultado integral'!$C9</f>
        <v>0</v>
      </c>
    </row>
    <row r="10" spans="1:10">
      <c r="A10" s="6" t="s">
        <v>14</v>
      </c>
      <c r="B10" s="7">
        <f>+B11+B12</f>
        <v>4755678402</v>
      </c>
      <c r="C10" s="7">
        <f t="shared" ref="C10:I10" si="1">+C11+C12</f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0</v>
      </c>
      <c r="H10" s="7">
        <f t="shared" si="1"/>
        <v>0</v>
      </c>
      <c r="I10" s="7">
        <f t="shared" si="1"/>
        <v>4755678402</v>
      </c>
      <c r="J10" s="35">
        <f>+I10-'[1]Estado resultado integral'!$C10</f>
        <v>0</v>
      </c>
    </row>
    <row r="11" spans="1:10">
      <c r="A11" s="8" t="s">
        <v>15</v>
      </c>
      <c r="B11" s="7">
        <v>3029232237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f t="shared" ref="I11:I14" si="2">SUM(B11:H11)</f>
        <v>3029232237</v>
      </c>
      <c r="J11" s="35">
        <f>+I11-'[1]Estado resultado integral'!$C11</f>
        <v>0</v>
      </c>
    </row>
    <row r="12" spans="1:10">
      <c r="A12" s="8" t="s">
        <v>16</v>
      </c>
      <c r="B12" s="7">
        <v>1726446165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f t="shared" si="2"/>
        <v>1726446165</v>
      </c>
      <c r="J12" s="35">
        <f>+I12-'[1]Estado resultado integral'!$C12</f>
        <v>0</v>
      </c>
    </row>
    <row r="13" spans="1:10">
      <c r="A13" s="6" t="s">
        <v>17</v>
      </c>
      <c r="B13" s="7">
        <v>0</v>
      </c>
      <c r="C13" s="7">
        <v>0</v>
      </c>
      <c r="D13" s="7">
        <v>0</v>
      </c>
      <c r="E13" s="7">
        <v>0</v>
      </c>
      <c r="F13" s="7">
        <v>7636755</v>
      </c>
      <c r="G13" s="7">
        <v>0</v>
      </c>
      <c r="H13" s="7">
        <v>0</v>
      </c>
      <c r="I13" s="7">
        <f t="shared" si="2"/>
        <v>7636755</v>
      </c>
      <c r="J13" s="35">
        <f>+I13-'[1]Estado resultado integral'!$C14</f>
        <v>0</v>
      </c>
    </row>
    <row r="14" spans="1:10">
      <c r="A14" s="4" t="s">
        <v>18</v>
      </c>
      <c r="B14" s="7">
        <v>0</v>
      </c>
      <c r="C14" s="7">
        <v>0</v>
      </c>
      <c r="D14" s="7">
        <v>0</v>
      </c>
      <c r="E14" s="7">
        <v>216042820</v>
      </c>
      <c r="F14" s="7">
        <v>0</v>
      </c>
      <c r="G14" s="7">
        <v>0</v>
      </c>
      <c r="H14" s="7">
        <v>0</v>
      </c>
      <c r="I14" s="7">
        <f t="shared" si="2"/>
        <v>216042820</v>
      </c>
      <c r="J14" s="35">
        <f>+I14-'[1]Estado resultado integral'!$C15</f>
        <v>0</v>
      </c>
    </row>
    <row r="15" spans="1:10">
      <c r="A15" s="4" t="s">
        <v>19</v>
      </c>
      <c r="B15" s="7">
        <v>312182</v>
      </c>
      <c r="C15" s="7">
        <v>2503013</v>
      </c>
      <c r="D15" s="7">
        <v>7442</v>
      </c>
      <c r="E15" s="7">
        <v>1010957</v>
      </c>
      <c r="F15" s="7">
        <v>8728</v>
      </c>
      <c r="G15" s="7">
        <v>579030</v>
      </c>
      <c r="H15" s="7">
        <v>632076</v>
      </c>
      <c r="I15" s="7">
        <f>SUM(B15:H15)</f>
        <v>5053428</v>
      </c>
      <c r="J15" s="35">
        <f>+I15-'[1]Estado resultado integral'!$C16</f>
        <v>0</v>
      </c>
    </row>
    <row r="16" spans="1:10">
      <c r="A16" s="4" t="s">
        <v>20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342376934</v>
      </c>
      <c r="I16" s="7">
        <f t="shared" ref="I16:I26" si="3">SUM(B16:H16)</f>
        <v>342376934</v>
      </c>
      <c r="J16" s="35">
        <f>+I16-'[1]Estado resultado integral'!$C17</f>
        <v>0</v>
      </c>
    </row>
    <row r="17" spans="1:10">
      <c r="A17" s="4" t="s">
        <v>21</v>
      </c>
      <c r="B17" s="7">
        <v>8389290</v>
      </c>
      <c r="C17" s="7">
        <v>14422054</v>
      </c>
      <c r="D17" s="7">
        <v>199980</v>
      </c>
      <c r="E17" s="7">
        <v>12947727</v>
      </c>
      <c r="F17" s="7">
        <v>234538</v>
      </c>
      <c r="G17" s="7">
        <v>21225266</v>
      </c>
      <c r="H17" s="7">
        <v>4392070</v>
      </c>
      <c r="I17" s="7">
        <f t="shared" si="3"/>
        <v>61810925</v>
      </c>
      <c r="J17" s="35">
        <f>+I17-'[1]Estado resultado integral'!$C18</f>
        <v>0</v>
      </c>
    </row>
    <row r="18" spans="1:10">
      <c r="A18" s="12" t="s">
        <v>22</v>
      </c>
      <c r="B18" s="11">
        <f>+B8+B14+B15+B16+B17</f>
        <v>4764379874</v>
      </c>
      <c r="C18" s="11">
        <f t="shared" ref="C18:H18" si="4">+C8+C14+C15+C16+C17</f>
        <v>11911390702</v>
      </c>
      <c r="D18" s="11">
        <f t="shared" si="4"/>
        <v>207422</v>
      </c>
      <c r="E18" s="11">
        <f t="shared" si="4"/>
        <v>230001504</v>
      </c>
      <c r="F18" s="11">
        <f t="shared" si="4"/>
        <v>7880021</v>
      </c>
      <c r="G18" s="11">
        <f t="shared" si="4"/>
        <v>21804296</v>
      </c>
      <c r="H18" s="11">
        <f t="shared" si="4"/>
        <v>347401080</v>
      </c>
      <c r="I18" s="11">
        <f t="shared" si="3"/>
        <v>17283064899</v>
      </c>
      <c r="J18" s="35">
        <f>+I18-'[1]Estado resultado integral'!$C19</f>
        <v>0</v>
      </c>
    </row>
    <row r="19" spans="1:10">
      <c r="A19" s="1" t="s">
        <v>23</v>
      </c>
      <c r="B19" s="7"/>
      <c r="C19" s="7"/>
      <c r="D19" s="7"/>
      <c r="E19" s="7"/>
      <c r="F19" s="7"/>
      <c r="G19" s="7"/>
      <c r="H19" s="7"/>
      <c r="I19" s="7"/>
      <c r="J19" s="35">
        <f>+I19-'[1]Estado resultado integral'!$C20</f>
        <v>0</v>
      </c>
    </row>
    <row r="20" spans="1:10">
      <c r="A20" s="4" t="s">
        <v>24</v>
      </c>
      <c r="B20" s="9">
        <f>+B21+B22</f>
        <v>1622548649</v>
      </c>
      <c r="C20" s="9">
        <f t="shared" ref="C20:H20" si="5">+C21+C22</f>
        <v>0</v>
      </c>
      <c r="D20" s="9">
        <f t="shared" si="5"/>
        <v>0</v>
      </c>
      <c r="E20" s="9">
        <f t="shared" si="5"/>
        <v>0</v>
      </c>
      <c r="F20" s="9">
        <f t="shared" si="5"/>
        <v>0</v>
      </c>
      <c r="G20" s="9">
        <f t="shared" si="5"/>
        <v>0</v>
      </c>
      <c r="H20" s="9">
        <f t="shared" si="5"/>
        <v>0</v>
      </c>
      <c r="I20" s="9">
        <f t="shared" si="3"/>
        <v>1622548649</v>
      </c>
      <c r="J20" s="35">
        <f>+I20-'[1]Estado resultado integral'!$C21</f>
        <v>0</v>
      </c>
    </row>
    <row r="21" spans="1:10">
      <c r="A21" s="6" t="s">
        <v>25</v>
      </c>
      <c r="B21" s="7">
        <v>975640491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f t="shared" si="3"/>
        <v>975640491</v>
      </c>
      <c r="J21" s="35">
        <f>+I21-'[1]Estado resultado integral'!$C22</f>
        <v>0</v>
      </c>
    </row>
    <row r="22" spans="1:10">
      <c r="A22" s="6" t="s">
        <v>26</v>
      </c>
      <c r="B22" s="7">
        <f>+B23</f>
        <v>646908158</v>
      </c>
      <c r="C22" s="7">
        <v>0</v>
      </c>
      <c r="D22" s="7">
        <f t="shared" ref="D22:H22" si="6">+D23</f>
        <v>0</v>
      </c>
      <c r="E22" s="7">
        <f t="shared" si="6"/>
        <v>0</v>
      </c>
      <c r="F22" s="7">
        <f t="shared" si="6"/>
        <v>0</v>
      </c>
      <c r="G22" s="7">
        <f t="shared" si="6"/>
        <v>0</v>
      </c>
      <c r="H22" s="7">
        <f t="shared" si="6"/>
        <v>0</v>
      </c>
      <c r="I22" s="7">
        <f t="shared" si="3"/>
        <v>646908158</v>
      </c>
      <c r="J22" s="35">
        <f>+I22-'[1]Estado resultado integral'!$C23</f>
        <v>0</v>
      </c>
    </row>
    <row r="23" spans="1:10">
      <c r="A23" s="10" t="s">
        <v>27</v>
      </c>
      <c r="B23" s="7">
        <v>646908158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f t="shared" si="3"/>
        <v>646908158</v>
      </c>
      <c r="J23" s="35">
        <f>+I23-'[1]Estado resultado integral'!$C24</f>
        <v>0</v>
      </c>
    </row>
    <row r="24" spans="1:10">
      <c r="A24" s="4" t="s">
        <v>28</v>
      </c>
      <c r="B24" s="11">
        <v>0</v>
      </c>
      <c r="C24" s="11">
        <v>65856675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f t="shared" si="3"/>
        <v>65856675</v>
      </c>
      <c r="J24" s="35">
        <f>+I24-'[1]Estado resultado integral'!$C25</f>
        <v>0</v>
      </c>
    </row>
    <row r="25" spans="1:10">
      <c r="A25" s="4" t="s">
        <v>29</v>
      </c>
      <c r="B25" s="11">
        <v>0</v>
      </c>
      <c r="C25" s="11">
        <v>52682811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f t="shared" si="3"/>
        <v>52682811</v>
      </c>
      <c r="J25" s="35">
        <f>+I25-'[1]Estado resultado integral'!$C26</f>
        <v>0</v>
      </c>
    </row>
    <row r="26" spans="1:10">
      <c r="A26" s="4" t="s">
        <v>19</v>
      </c>
      <c r="B26" s="11">
        <v>0</v>
      </c>
      <c r="C26" s="11">
        <v>39872589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f t="shared" si="3"/>
        <v>39872589</v>
      </c>
      <c r="J26" s="35">
        <f>+I26-'[1]Estado resultado integral'!$C27</f>
        <v>0</v>
      </c>
    </row>
    <row r="27" spans="1:10" ht="31.5">
      <c r="A27" s="28" t="s">
        <v>30</v>
      </c>
      <c r="B27" s="11">
        <f>+B28+B29+B30</f>
        <v>0</v>
      </c>
      <c r="C27" s="11">
        <f t="shared" ref="C27:I27" si="7">+C28+C29+C30</f>
        <v>0</v>
      </c>
      <c r="D27" s="11">
        <f t="shared" si="7"/>
        <v>0</v>
      </c>
      <c r="E27" s="11">
        <f t="shared" si="7"/>
        <v>30257693</v>
      </c>
      <c r="F27" s="11">
        <f t="shared" si="7"/>
        <v>0</v>
      </c>
      <c r="G27" s="11">
        <f t="shared" si="7"/>
        <v>0</v>
      </c>
      <c r="H27" s="11">
        <f t="shared" si="7"/>
        <v>501788280</v>
      </c>
      <c r="I27" s="11">
        <f t="shared" si="7"/>
        <v>532045973</v>
      </c>
      <c r="J27" s="35">
        <f>+I27-'[1]Estado resultado integral'!$C28</f>
        <v>0</v>
      </c>
    </row>
    <row r="28" spans="1:10">
      <c r="A28" s="6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229316887</v>
      </c>
      <c r="I28" s="7">
        <v>229316887</v>
      </c>
      <c r="J28" s="35">
        <f>+I28-'[1]Estado resultado integral'!$C29</f>
        <v>0</v>
      </c>
    </row>
    <row r="29" spans="1:10">
      <c r="A29" s="6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272471393</v>
      </c>
      <c r="I29" s="7">
        <v>272471393</v>
      </c>
      <c r="J29" s="35">
        <f>+I29-'[1]Estado resultado integral'!$C30</f>
        <v>0</v>
      </c>
    </row>
    <row r="30" spans="1:10">
      <c r="A30" s="6" t="s">
        <v>33</v>
      </c>
      <c r="B30" s="7">
        <v>0</v>
      </c>
      <c r="C30" s="7">
        <v>0</v>
      </c>
      <c r="D30" s="7">
        <v>0</v>
      </c>
      <c r="E30" s="7">
        <v>30257693</v>
      </c>
      <c r="F30" s="7">
        <v>0</v>
      </c>
      <c r="G30" s="7">
        <v>0</v>
      </c>
      <c r="H30" s="7">
        <v>0</v>
      </c>
      <c r="I30" s="7">
        <v>30257693</v>
      </c>
      <c r="J30" s="35">
        <f>+I30-'[1]Estado resultado integral'!$C31</f>
        <v>0</v>
      </c>
    </row>
    <row r="31" spans="1:10">
      <c r="A31" s="4" t="s">
        <v>34</v>
      </c>
      <c r="B31" s="11">
        <v>103004011</v>
      </c>
      <c r="C31" s="11">
        <v>98737699</v>
      </c>
      <c r="D31" s="11">
        <v>2455365</v>
      </c>
      <c r="E31" s="11">
        <v>153563419</v>
      </c>
      <c r="F31" s="11">
        <v>2879665</v>
      </c>
      <c r="G31" s="11">
        <v>199533459</v>
      </c>
      <c r="H31" s="11">
        <v>34932578</v>
      </c>
      <c r="I31" s="11">
        <v>595106196</v>
      </c>
      <c r="J31" s="35">
        <f>+I31-'[1]Estado resultado integral'!$C32</f>
        <v>0</v>
      </c>
    </row>
    <row r="32" spans="1:10">
      <c r="A32" s="4" t="s">
        <v>35</v>
      </c>
      <c r="B32" s="11">
        <v>32123817</v>
      </c>
      <c r="C32" s="11">
        <v>30793284</v>
      </c>
      <c r="D32" s="11">
        <v>765754</v>
      </c>
      <c r="E32" s="11">
        <v>47891758</v>
      </c>
      <c r="F32" s="11">
        <v>898080</v>
      </c>
      <c r="G32" s="11">
        <v>97123663</v>
      </c>
      <c r="H32" s="11">
        <v>10741571</v>
      </c>
      <c r="I32" s="11">
        <v>220337927</v>
      </c>
      <c r="J32" s="35">
        <f>+I32-'[1]Estado resultado integral'!$C33</f>
        <v>0</v>
      </c>
    </row>
    <row r="33" spans="1:10">
      <c r="A33" s="4" t="s">
        <v>36</v>
      </c>
      <c r="B33" s="11">
        <v>2917589</v>
      </c>
      <c r="C33" s="11">
        <v>2796746</v>
      </c>
      <c r="D33" s="11">
        <v>69548</v>
      </c>
      <c r="E33" s="11">
        <v>4349685</v>
      </c>
      <c r="F33" s="11">
        <v>81567</v>
      </c>
      <c r="G33" s="11">
        <v>5645576</v>
      </c>
      <c r="H33" s="11">
        <v>975840</v>
      </c>
      <c r="I33" s="11">
        <v>16836551</v>
      </c>
      <c r="J33" s="35">
        <f>+I33-'[1]Estado resultado integral'!$C34</f>
        <v>0</v>
      </c>
    </row>
    <row r="34" spans="1:10">
      <c r="A34" s="4" t="s">
        <v>37</v>
      </c>
      <c r="B34" s="11">
        <v>2421258</v>
      </c>
      <c r="C34" s="11">
        <v>2320972</v>
      </c>
      <c r="D34" s="11">
        <v>57717</v>
      </c>
      <c r="E34" s="11">
        <v>3609729</v>
      </c>
      <c r="F34" s="11">
        <v>67691</v>
      </c>
      <c r="G34" s="11">
        <v>6251998</v>
      </c>
      <c r="H34" s="11">
        <v>809621</v>
      </c>
      <c r="I34" s="11">
        <v>15538986</v>
      </c>
      <c r="J34" s="35">
        <f>+I34-'[1]Estado resultado integral'!$C35</f>
        <v>0</v>
      </c>
    </row>
    <row r="35" spans="1:10">
      <c r="A35" s="4" t="s">
        <v>38</v>
      </c>
      <c r="B35" s="11">
        <v>2687434</v>
      </c>
      <c r="C35" s="11">
        <v>2647817</v>
      </c>
      <c r="D35" s="11">
        <v>64062</v>
      </c>
      <c r="E35" s="11">
        <v>4006558</v>
      </c>
      <c r="F35" s="11">
        <v>75132</v>
      </c>
      <c r="G35" s="11">
        <v>5200222</v>
      </c>
      <c r="H35" s="11">
        <v>898625</v>
      </c>
      <c r="I35" s="11">
        <v>15579850</v>
      </c>
      <c r="J35" s="35">
        <f>+I35-'[1]Estado resultado integral'!$C36</f>
        <v>0</v>
      </c>
    </row>
    <row r="36" spans="1:10">
      <c r="A36" s="4" t="s">
        <v>39</v>
      </c>
      <c r="B36" s="11">
        <v>64834</v>
      </c>
      <c r="C36" s="11">
        <v>62149</v>
      </c>
      <c r="D36" s="11">
        <v>1545</v>
      </c>
      <c r="E36" s="11">
        <v>96658</v>
      </c>
      <c r="F36" s="11">
        <v>1813</v>
      </c>
      <c r="G36" s="11">
        <v>20585645</v>
      </c>
      <c r="H36" s="11">
        <v>21679</v>
      </c>
      <c r="I36" s="11">
        <v>20834323</v>
      </c>
      <c r="J36" s="35">
        <f>+I36-'[1]Estado resultado integral'!$C37</f>
        <v>0</v>
      </c>
    </row>
    <row r="37" spans="1:10">
      <c r="A37" s="4" t="s">
        <v>40</v>
      </c>
      <c r="B37" s="11">
        <v>18019170</v>
      </c>
      <c r="C37" s="11">
        <v>17272836</v>
      </c>
      <c r="D37" s="11">
        <v>429533</v>
      </c>
      <c r="E37" s="11">
        <v>27030035</v>
      </c>
      <c r="F37" s="11">
        <v>503759</v>
      </c>
      <c r="G37" s="11">
        <v>34874317</v>
      </c>
      <c r="H37" s="11">
        <v>6439918</v>
      </c>
      <c r="I37" s="11">
        <v>104569568</v>
      </c>
      <c r="J37" s="35">
        <f>+I37-'[1]Estado resultado integral'!$C38</f>
        <v>0</v>
      </c>
    </row>
    <row r="38" spans="1:10">
      <c r="A38" s="4" t="s">
        <v>41</v>
      </c>
      <c r="B38" s="9">
        <v>14591280</v>
      </c>
      <c r="C38" s="9">
        <v>13986471</v>
      </c>
      <c r="D38" s="9">
        <v>347821</v>
      </c>
      <c r="E38" s="9">
        <v>25740341</v>
      </c>
      <c r="F38" s="9">
        <v>407965</v>
      </c>
      <c r="G38" s="9">
        <v>28319498</v>
      </c>
      <c r="H38" s="9">
        <v>5210403</v>
      </c>
      <c r="I38" s="9">
        <v>88603779</v>
      </c>
      <c r="J38" s="35">
        <f>+I38-'[1]Estado resultado integral'!$C39</f>
        <v>0</v>
      </c>
    </row>
    <row r="39" spans="1:10">
      <c r="A39" s="12" t="s">
        <v>42</v>
      </c>
      <c r="B39" s="11">
        <f>+B20+B24+B25+B26+B27+SUM(B31:B38)</f>
        <v>1798378042</v>
      </c>
      <c r="C39" s="11">
        <f t="shared" ref="C39:I39" si="8">+C20+C24+C25+C26+C27+SUM(C31:C38)</f>
        <v>327030049</v>
      </c>
      <c r="D39" s="11">
        <f t="shared" si="8"/>
        <v>4191345</v>
      </c>
      <c r="E39" s="11">
        <f t="shared" si="8"/>
        <v>296545876</v>
      </c>
      <c r="F39" s="11">
        <f t="shared" si="8"/>
        <v>4915672</v>
      </c>
      <c r="G39" s="11">
        <f t="shared" si="8"/>
        <v>397534378</v>
      </c>
      <c r="H39" s="11">
        <f t="shared" si="8"/>
        <v>561818515</v>
      </c>
      <c r="I39" s="11">
        <f t="shared" si="8"/>
        <v>3390413877</v>
      </c>
      <c r="J39" s="35">
        <f>+I39-'[1]Estado resultado integral'!$C40</f>
        <v>0</v>
      </c>
    </row>
    <row r="40" spans="1:10" ht="16.5" thickBot="1">
      <c r="A40" s="12" t="s">
        <v>43</v>
      </c>
      <c r="B40" s="29">
        <f>+B18-B39</f>
        <v>2966001832</v>
      </c>
      <c r="C40" s="29">
        <f>+C18-C39</f>
        <v>11584360653</v>
      </c>
      <c r="D40" s="29">
        <f t="shared" ref="D40:I40" si="9">+D18-D39</f>
        <v>-3983923</v>
      </c>
      <c r="E40" s="29">
        <f t="shared" si="9"/>
        <v>-66544372</v>
      </c>
      <c r="F40" s="29">
        <f t="shared" si="9"/>
        <v>2964349</v>
      </c>
      <c r="G40" s="29">
        <f t="shared" si="9"/>
        <v>-375730082</v>
      </c>
      <c r="H40" s="29">
        <f t="shared" si="9"/>
        <v>-214417435</v>
      </c>
      <c r="I40" s="29">
        <f t="shared" si="9"/>
        <v>13892651022</v>
      </c>
      <c r="J40" s="35">
        <f>+I40-'[1]Estado resultado integral'!$C42</f>
        <v>0</v>
      </c>
    </row>
    <row r="41" spans="1:10" ht="16.5" thickTop="1">
      <c r="A41" s="13"/>
      <c r="B41" s="30"/>
      <c r="C41" s="30"/>
      <c r="D41" s="30"/>
      <c r="E41" s="30"/>
      <c r="F41" s="30"/>
      <c r="G41" s="30"/>
      <c r="H41" s="30"/>
      <c r="I41" s="30"/>
      <c r="J41" s="35"/>
    </row>
    <row r="42" spans="1:10" hidden="1">
      <c r="B42" s="37">
        <f>+B40-'[2]EST RESULT.INTEGR. DIC MILES'!B$39</f>
        <v>0</v>
      </c>
      <c r="C42" s="37">
        <f>+C40-'[2]EST RESULT.INTEGR. DIC MILES'!C$39</f>
        <v>-1</v>
      </c>
      <c r="D42" s="37">
        <f>+D40-'[2]EST RESULT.INTEGR. DIC MILES'!D$39</f>
        <v>1</v>
      </c>
      <c r="E42" s="37">
        <f>+E40-'[2]EST RESULT.INTEGR. DIC MILES'!E$39</f>
        <v>0</v>
      </c>
      <c r="F42" s="37">
        <f>+F40-'[2]EST RESULT.INTEGR. DIC MILES'!F$39</f>
        <v>1</v>
      </c>
      <c r="G42" s="37">
        <f>+G40-'[2]EST RESULT.INTEGR. DIC MILES'!G$39</f>
        <v>-1</v>
      </c>
      <c r="H42" s="37">
        <f>+H40-'[2]EST RESULT.INTEGR. DIC MILES'!H$39</f>
        <v>0</v>
      </c>
      <c r="I42" s="37">
        <f>+I40-'[2]EST RESULT.INTEGR. DIC MILES'!I$39</f>
        <v>0</v>
      </c>
      <c r="J42" s="37">
        <f>+J40-'[2]EST RESULT.INTEGR. DIC MILES'!J$39</f>
        <v>0</v>
      </c>
    </row>
    <row r="43" spans="1:10" s="18" customFormat="1" hidden="1">
      <c r="A43" s="36"/>
      <c r="B43" s="38"/>
      <c r="C43" s="38"/>
      <c r="D43" s="38"/>
      <c r="E43" s="38"/>
      <c r="F43" s="38"/>
      <c r="G43" s="38"/>
      <c r="H43" s="38"/>
      <c r="I43" s="39"/>
    </row>
    <row r="44" spans="1:10" s="18" customFormat="1" hidden="1">
      <c r="A44" s="36"/>
      <c r="B44" s="40"/>
      <c r="C44" s="40"/>
      <c r="D44" s="40"/>
      <c r="E44" s="40"/>
      <c r="F44" s="40"/>
      <c r="G44" s="40"/>
      <c r="H44" s="40"/>
      <c r="I44" s="41"/>
    </row>
    <row r="45" spans="1:10" s="18" customFormat="1" hidden="1">
      <c r="A45" s="36"/>
      <c r="I45" s="41"/>
    </row>
    <row r="46" spans="1:10" s="18" customFormat="1" hidden="1">
      <c r="A46" s="36"/>
      <c r="B46" s="40"/>
      <c r="C46" s="40"/>
      <c r="D46" s="40"/>
      <c r="E46" s="40"/>
      <c r="F46" s="40"/>
      <c r="G46" s="40"/>
      <c r="H46" s="40"/>
      <c r="I46" s="40"/>
    </row>
    <row r="47" spans="1:10" s="18" customFormat="1" hidden="1">
      <c r="A47" s="36"/>
      <c r="B47" s="40"/>
      <c r="C47" s="40"/>
      <c r="D47" s="40"/>
      <c r="E47" s="40"/>
      <c r="F47" s="40"/>
      <c r="G47" s="40"/>
      <c r="H47" s="40"/>
      <c r="I47" s="41"/>
    </row>
    <row r="48" spans="1:10" s="18" customFormat="1" hidden="1">
      <c r="A48" s="36"/>
      <c r="B48" s="40"/>
      <c r="C48" s="40"/>
      <c r="D48" s="40"/>
      <c r="E48" s="40"/>
      <c r="F48" s="40"/>
      <c r="G48" s="40"/>
      <c r="H48" s="40"/>
      <c r="I48" s="41"/>
    </row>
    <row r="49" spans="1:9" s="18" customFormat="1" hidden="1">
      <c r="A49" s="36"/>
      <c r="B49" s="40"/>
      <c r="C49" s="40"/>
      <c r="D49" s="40"/>
      <c r="E49" s="40"/>
      <c r="F49" s="40"/>
      <c r="G49" s="40"/>
      <c r="H49" s="40"/>
      <c r="I49" s="41"/>
    </row>
    <row r="50" spans="1:9" s="18" customFormat="1" hidden="1">
      <c r="A50" s="36"/>
      <c r="B50" s="40"/>
      <c r="C50" s="40"/>
      <c r="D50" s="40"/>
      <c r="E50" s="40"/>
      <c r="F50" s="40"/>
      <c r="G50" s="40"/>
      <c r="H50" s="40"/>
      <c r="I50" s="41"/>
    </row>
    <row r="51" spans="1:9" s="18" customFormat="1" hidden="1">
      <c r="A51" s="36"/>
      <c r="B51" s="40"/>
      <c r="C51" s="40"/>
      <c r="D51" s="40"/>
      <c r="E51" s="40"/>
      <c r="F51" s="40"/>
      <c r="G51" s="40"/>
      <c r="H51" s="40"/>
      <c r="I51" s="41"/>
    </row>
    <row r="52" spans="1:9" s="18" customFormat="1" hidden="1">
      <c r="A52" s="36"/>
      <c r="B52" s="40"/>
      <c r="C52" s="40"/>
      <c r="D52" s="40"/>
      <c r="E52" s="40"/>
      <c r="F52" s="40"/>
      <c r="G52" s="40"/>
      <c r="H52" s="40"/>
      <c r="I52" s="41"/>
    </row>
  </sheetData>
  <mergeCells count="12">
    <mergeCell ref="H5:H6"/>
    <mergeCell ref="I5:I6"/>
    <mergeCell ref="A1:I1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scale="58" fitToHeight="0" orientation="landscape" verticalDpi="300" r:id="rId1"/>
  <ignoredErrors>
    <ignoredError sqref="D39:I39 B39:C39" formulaRange="1"/>
    <ignoredError sqref="I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C6C9-F324-483F-8E96-472F57602AE6}">
  <sheetPr>
    <tabColor theme="4" tint="-0.249977111117893"/>
    <pageSetUpPr fitToPage="1"/>
  </sheetPr>
  <dimension ref="A1:K51"/>
  <sheetViews>
    <sheetView showGridLines="0" topLeftCell="B27" zoomScaleNormal="100" workbookViewId="0">
      <selection activeCell="J36" sqref="J36"/>
    </sheetView>
  </sheetViews>
  <sheetFormatPr baseColWidth="10" defaultRowHeight="15"/>
  <cols>
    <col min="1" max="1" width="65.7109375" style="15" customWidth="1"/>
    <col min="2" max="4" width="17.28515625" style="15" customWidth="1"/>
    <col min="5" max="8" width="17.28515625" style="16" customWidth="1"/>
    <col min="9" max="9" width="17.28515625" style="17" customWidth="1"/>
    <col min="219" max="219" width="58.140625" bestFit="1" customWidth="1"/>
    <col min="220" max="220" width="1.140625" customWidth="1"/>
    <col min="221" max="221" width="12.85546875" bestFit="1" customWidth="1"/>
    <col min="222" max="222" width="1.140625" customWidth="1"/>
    <col min="223" max="223" width="12.85546875" bestFit="1" customWidth="1"/>
    <col min="224" max="224" width="1.140625" customWidth="1"/>
    <col min="225" max="225" width="13.42578125" bestFit="1" customWidth="1"/>
    <col min="226" max="226" width="1.140625" customWidth="1"/>
    <col min="227" max="227" width="11.7109375" bestFit="1" customWidth="1"/>
    <col min="228" max="228" width="1.140625" customWidth="1"/>
    <col min="229" max="229" width="18.85546875" bestFit="1" customWidth="1"/>
    <col min="230" max="230" width="1.140625" customWidth="1"/>
    <col min="231" max="231" width="11.42578125" bestFit="1" customWidth="1"/>
    <col min="232" max="232" width="1.140625" customWidth="1"/>
    <col min="233" max="233" width="11.7109375" bestFit="1" customWidth="1"/>
    <col min="234" max="234" width="1.140625" customWidth="1"/>
    <col min="235" max="235" width="11.28515625" bestFit="1" customWidth="1"/>
    <col min="236" max="236" width="1.5703125" customWidth="1"/>
    <col min="237" max="237" width="18.140625" bestFit="1" customWidth="1"/>
    <col min="238" max="238" width="1.42578125" customWidth="1"/>
    <col min="239" max="239" width="16" bestFit="1" customWidth="1"/>
    <col min="241" max="250" width="0" hidden="1" customWidth="1"/>
    <col min="251" max="251" width="14" customWidth="1"/>
    <col min="252" max="252" width="11.42578125" customWidth="1"/>
    <col min="475" max="475" width="58.140625" bestFit="1" customWidth="1"/>
    <col min="476" max="476" width="1.140625" customWidth="1"/>
    <col min="477" max="477" width="12.85546875" bestFit="1" customWidth="1"/>
    <col min="478" max="478" width="1.140625" customWidth="1"/>
    <col min="479" max="479" width="12.85546875" bestFit="1" customWidth="1"/>
    <col min="480" max="480" width="1.140625" customWidth="1"/>
    <col min="481" max="481" width="13.42578125" bestFit="1" customWidth="1"/>
    <col min="482" max="482" width="1.140625" customWidth="1"/>
    <col min="483" max="483" width="11.7109375" bestFit="1" customWidth="1"/>
    <col min="484" max="484" width="1.140625" customWidth="1"/>
    <col min="485" max="485" width="18.85546875" bestFit="1" customWidth="1"/>
    <col min="486" max="486" width="1.140625" customWidth="1"/>
    <col min="487" max="487" width="11.42578125" bestFit="1" customWidth="1"/>
    <col min="488" max="488" width="1.140625" customWidth="1"/>
    <col min="489" max="489" width="11.7109375" bestFit="1" customWidth="1"/>
    <col min="490" max="490" width="1.140625" customWidth="1"/>
    <col min="491" max="491" width="11.28515625" bestFit="1" customWidth="1"/>
    <col min="492" max="492" width="1.5703125" customWidth="1"/>
    <col min="493" max="493" width="18.140625" bestFit="1" customWidth="1"/>
    <col min="494" max="494" width="1.42578125" customWidth="1"/>
    <col min="495" max="495" width="16" bestFit="1" customWidth="1"/>
    <col min="497" max="506" width="0" hidden="1" customWidth="1"/>
    <col min="507" max="507" width="14" customWidth="1"/>
    <col min="508" max="508" width="11.42578125" customWidth="1"/>
    <col min="731" max="731" width="58.140625" bestFit="1" customWidth="1"/>
    <col min="732" max="732" width="1.140625" customWidth="1"/>
    <col min="733" max="733" width="12.85546875" bestFit="1" customWidth="1"/>
    <col min="734" max="734" width="1.140625" customWidth="1"/>
    <col min="735" max="735" width="12.85546875" bestFit="1" customWidth="1"/>
    <col min="736" max="736" width="1.140625" customWidth="1"/>
    <col min="737" max="737" width="13.42578125" bestFit="1" customWidth="1"/>
    <col min="738" max="738" width="1.140625" customWidth="1"/>
    <col min="739" max="739" width="11.7109375" bestFit="1" customWidth="1"/>
    <col min="740" max="740" width="1.140625" customWidth="1"/>
    <col min="741" max="741" width="18.85546875" bestFit="1" customWidth="1"/>
    <col min="742" max="742" width="1.140625" customWidth="1"/>
    <col min="743" max="743" width="11.42578125" bestFit="1" customWidth="1"/>
    <col min="744" max="744" width="1.140625" customWidth="1"/>
    <col min="745" max="745" width="11.7109375" bestFit="1" customWidth="1"/>
    <col min="746" max="746" width="1.140625" customWidth="1"/>
    <col min="747" max="747" width="11.28515625" bestFit="1" customWidth="1"/>
    <col min="748" max="748" width="1.5703125" customWidth="1"/>
    <col min="749" max="749" width="18.140625" bestFit="1" customWidth="1"/>
    <col min="750" max="750" width="1.42578125" customWidth="1"/>
    <col min="751" max="751" width="16" bestFit="1" customWidth="1"/>
    <col min="753" max="762" width="0" hidden="1" customWidth="1"/>
    <col min="763" max="763" width="14" customWidth="1"/>
    <col min="764" max="764" width="11.42578125" customWidth="1"/>
    <col min="987" max="987" width="58.140625" bestFit="1" customWidth="1"/>
    <col min="988" max="988" width="1.140625" customWidth="1"/>
    <col min="989" max="989" width="12.85546875" bestFit="1" customWidth="1"/>
    <col min="990" max="990" width="1.140625" customWidth="1"/>
    <col min="991" max="991" width="12.85546875" bestFit="1" customWidth="1"/>
    <col min="992" max="992" width="1.140625" customWidth="1"/>
    <col min="993" max="993" width="13.42578125" bestFit="1" customWidth="1"/>
    <col min="994" max="994" width="1.140625" customWidth="1"/>
    <col min="995" max="995" width="11.7109375" bestFit="1" customWidth="1"/>
    <col min="996" max="996" width="1.140625" customWidth="1"/>
    <col min="997" max="997" width="18.85546875" bestFit="1" customWidth="1"/>
    <col min="998" max="998" width="1.140625" customWidth="1"/>
    <col min="999" max="999" width="11.42578125" bestFit="1" customWidth="1"/>
    <col min="1000" max="1000" width="1.140625" customWidth="1"/>
    <col min="1001" max="1001" width="11.7109375" bestFit="1" customWidth="1"/>
    <col min="1002" max="1002" width="1.140625" customWidth="1"/>
    <col min="1003" max="1003" width="11.28515625" bestFit="1" customWidth="1"/>
    <col min="1004" max="1004" width="1.5703125" customWidth="1"/>
    <col min="1005" max="1005" width="18.140625" bestFit="1" customWidth="1"/>
    <col min="1006" max="1006" width="1.42578125" customWidth="1"/>
    <col min="1007" max="1007" width="16" bestFit="1" customWidth="1"/>
    <col min="1009" max="1018" width="0" hidden="1" customWidth="1"/>
    <col min="1019" max="1019" width="14" customWidth="1"/>
    <col min="1020" max="1020" width="11.42578125" customWidth="1"/>
    <col min="1243" max="1243" width="58.140625" bestFit="1" customWidth="1"/>
    <col min="1244" max="1244" width="1.140625" customWidth="1"/>
    <col min="1245" max="1245" width="12.85546875" bestFit="1" customWidth="1"/>
    <col min="1246" max="1246" width="1.140625" customWidth="1"/>
    <col min="1247" max="1247" width="12.85546875" bestFit="1" customWidth="1"/>
    <col min="1248" max="1248" width="1.140625" customWidth="1"/>
    <col min="1249" max="1249" width="13.42578125" bestFit="1" customWidth="1"/>
    <col min="1250" max="1250" width="1.140625" customWidth="1"/>
    <col min="1251" max="1251" width="11.7109375" bestFit="1" customWidth="1"/>
    <col min="1252" max="1252" width="1.140625" customWidth="1"/>
    <col min="1253" max="1253" width="18.85546875" bestFit="1" customWidth="1"/>
    <col min="1254" max="1254" width="1.140625" customWidth="1"/>
    <col min="1255" max="1255" width="11.42578125" bestFit="1" customWidth="1"/>
    <col min="1256" max="1256" width="1.140625" customWidth="1"/>
    <col min="1257" max="1257" width="11.7109375" bestFit="1" customWidth="1"/>
    <col min="1258" max="1258" width="1.140625" customWidth="1"/>
    <col min="1259" max="1259" width="11.28515625" bestFit="1" customWidth="1"/>
    <col min="1260" max="1260" width="1.5703125" customWidth="1"/>
    <col min="1261" max="1261" width="18.140625" bestFit="1" customWidth="1"/>
    <col min="1262" max="1262" width="1.42578125" customWidth="1"/>
    <col min="1263" max="1263" width="16" bestFit="1" customWidth="1"/>
    <col min="1265" max="1274" width="0" hidden="1" customWidth="1"/>
    <col min="1275" max="1275" width="14" customWidth="1"/>
    <col min="1276" max="1276" width="11.42578125" customWidth="1"/>
    <col min="1499" max="1499" width="58.140625" bestFit="1" customWidth="1"/>
    <col min="1500" max="1500" width="1.140625" customWidth="1"/>
    <col min="1501" max="1501" width="12.85546875" bestFit="1" customWidth="1"/>
    <col min="1502" max="1502" width="1.140625" customWidth="1"/>
    <col min="1503" max="1503" width="12.85546875" bestFit="1" customWidth="1"/>
    <col min="1504" max="1504" width="1.140625" customWidth="1"/>
    <col min="1505" max="1505" width="13.42578125" bestFit="1" customWidth="1"/>
    <col min="1506" max="1506" width="1.140625" customWidth="1"/>
    <col min="1507" max="1507" width="11.7109375" bestFit="1" customWidth="1"/>
    <col min="1508" max="1508" width="1.140625" customWidth="1"/>
    <col min="1509" max="1509" width="18.85546875" bestFit="1" customWidth="1"/>
    <col min="1510" max="1510" width="1.140625" customWidth="1"/>
    <col min="1511" max="1511" width="11.42578125" bestFit="1" customWidth="1"/>
    <col min="1512" max="1512" width="1.140625" customWidth="1"/>
    <col min="1513" max="1513" width="11.7109375" bestFit="1" customWidth="1"/>
    <col min="1514" max="1514" width="1.140625" customWidth="1"/>
    <col min="1515" max="1515" width="11.28515625" bestFit="1" customWidth="1"/>
    <col min="1516" max="1516" width="1.5703125" customWidth="1"/>
    <col min="1517" max="1517" width="18.140625" bestFit="1" customWidth="1"/>
    <col min="1518" max="1518" width="1.42578125" customWidth="1"/>
    <col min="1519" max="1519" width="16" bestFit="1" customWidth="1"/>
    <col min="1521" max="1530" width="0" hidden="1" customWidth="1"/>
    <col min="1531" max="1531" width="14" customWidth="1"/>
    <col min="1532" max="1532" width="11.42578125" customWidth="1"/>
    <col min="1755" max="1755" width="58.140625" bestFit="1" customWidth="1"/>
    <col min="1756" max="1756" width="1.140625" customWidth="1"/>
    <col min="1757" max="1757" width="12.85546875" bestFit="1" customWidth="1"/>
    <col min="1758" max="1758" width="1.140625" customWidth="1"/>
    <col min="1759" max="1759" width="12.85546875" bestFit="1" customWidth="1"/>
    <col min="1760" max="1760" width="1.140625" customWidth="1"/>
    <col min="1761" max="1761" width="13.42578125" bestFit="1" customWidth="1"/>
    <col min="1762" max="1762" width="1.140625" customWidth="1"/>
    <col min="1763" max="1763" width="11.7109375" bestFit="1" customWidth="1"/>
    <col min="1764" max="1764" width="1.140625" customWidth="1"/>
    <col min="1765" max="1765" width="18.85546875" bestFit="1" customWidth="1"/>
    <col min="1766" max="1766" width="1.140625" customWidth="1"/>
    <col min="1767" max="1767" width="11.42578125" bestFit="1" customWidth="1"/>
    <col min="1768" max="1768" width="1.140625" customWidth="1"/>
    <col min="1769" max="1769" width="11.7109375" bestFit="1" customWidth="1"/>
    <col min="1770" max="1770" width="1.140625" customWidth="1"/>
    <col min="1771" max="1771" width="11.28515625" bestFit="1" customWidth="1"/>
    <col min="1772" max="1772" width="1.5703125" customWidth="1"/>
    <col min="1773" max="1773" width="18.140625" bestFit="1" customWidth="1"/>
    <col min="1774" max="1774" width="1.42578125" customWidth="1"/>
    <col min="1775" max="1775" width="16" bestFit="1" customWidth="1"/>
    <col min="1777" max="1786" width="0" hidden="1" customWidth="1"/>
    <col min="1787" max="1787" width="14" customWidth="1"/>
    <col min="1788" max="1788" width="11.42578125" customWidth="1"/>
    <col min="2011" max="2011" width="58.140625" bestFit="1" customWidth="1"/>
    <col min="2012" max="2012" width="1.140625" customWidth="1"/>
    <col min="2013" max="2013" width="12.85546875" bestFit="1" customWidth="1"/>
    <col min="2014" max="2014" width="1.140625" customWidth="1"/>
    <col min="2015" max="2015" width="12.85546875" bestFit="1" customWidth="1"/>
    <col min="2016" max="2016" width="1.140625" customWidth="1"/>
    <col min="2017" max="2017" width="13.42578125" bestFit="1" customWidth="1"/>
    <col min="2018" max="2018" width="1.140625" customWidth="1"/>
    <col min="2019" max="2019" width="11.7109375" bestFit="1" customWidth="1"/>
    <col min="2020" max="2020" width="1.140625" customWidth="1"/>
    <col min="2021" max="2021" width="18.85546875" bestFit="1" customWidth="1"/>
    <col min="2022" max="2022" width="1.140625" customWidth="1"/>
    <col min="2023" max="2023" width="11.42578125" bestFit="1" customWidth="1"/>
    <col min="2024" max="2024" width="1.140625" customWidth="1"/>
    <col min="2025" max="2025" width="11.7109375" bestFit="1" customWidth="1"/>
    <col min="2026" max="2026" width="1.140625" customWidth="1"/>
    <col min="2027" max="2027" width="11.28515625" bestFit="1" customWidth="1"/>
    <col min="2028" max="2028" width="1.5703125" customWidth="1"/>
    <col min="2029" max="2029" width="18.140625" bestFit="1" customWidth="1"/>
    <col min="2030" max="2030" width="1.42578125" customWidth="1"/>
    <col min="2031" max="2031" width="16" bestFit="1" customWidth="1"/>
    <col min="2033" max="2042" width="0" hidden="1" customWidth="1"/>
    <col min="2043" max="2043" width="14" customWidth="1"/>
    <col min="2044" max="2044" width="11.42578125" customWidth="1"/>
    <col min="2267" max="2267" width="58.140625" bestFit="1" customWidth="1"/>
    <col min="2268" max="2268" width="1.140625" customWidth="1"/>
    <col min="2269" max="2269" width="12.85546875" bestFit="1" customWidth="1"/>
    <col min="2270" max="2270" width="1.140625" customWidth="1"/>
    <col min="2271" max="2271" width="12.85546875" bestFit="1" customWidth="1"/>
    <col min="2272" max="2272" width="1.140625" customWidth="1"/>
    <col min="2273" max="2273" width="13.42578125" bestFit="1" customWidth="1"/>
    <col min="2274" max="2274" width="1.140625" customWidth="1"/>
    <col min="2275" max="2275" width="11.7109375" bestFit="1" customWidth="1"/>
    <col min="2276" max="2276" width="1.140625" customWidth="1"/>
    <col min="2277" max="2277" width="18.85546875" bestFit="1" customWidth="1"/>
    <col min="2278" max="2278" width="1.140625" customWidth="1"/>
    <col min="2279" max="2279" width="11.42578125" bestFit="1" customWidth="1"/>
    <col min="2280" max="2280" width="1.140625" customWidth="1"/>
    <col min="2281" max="2281" width="11.7109375" bestFit="1" customWidth="1"/>
    <col min="2282" max="2282" width="1.140625" customWidth="1"/>
    <col min="2283" max="2283" width="11.28515625" bestFit="1" customWidth="1"/>
    <col min="2284" max="2284" width="1.5703125" customWidth="1"/>
    <col min="2285" max="2285" width="18.140625" bestFit="1" customWidth="1"/>
    <col min="2286" max="2286" width="1.42578125" customWidth="1"/>
    <col min="2287" max="2287" width="16" bestFit="1" customWidth="1"/>
    <col min="2289" max="2298" width="0" hidden="1" customWidth="1"/>
    <col min="2299" max="2299" width="14" customWidth="1"/>
    <col min="2300" max="2300" width="11.42578125" customWidth="1"/>
    <col min="2523" max="2523" width="58.140625" bestFit="1" customWidth="1"/>
    <col min="2524" max="2524" width="1.140625" customWidth="1"/>
    <col min="2525" max="2525" width="12.85546875" bestFit="1" customWidth="1"/>
    <col min="2526" max="2526" width="1.140625" customWidth="1"/>
    <col min="2527" max="2527" width="12.85546875" bestFit="1" customWidth="1"/>
    <col min="2528" max="2528" width="1.140625" customWidth="1"/>
    <col min="2529" max="2529" width="13.42578125" bestFit="1" customWidth="1"/>
    <col min="2530" max="2530" width="1.140625" customWidth="1"/>
    <col min="2531" max="2531" width="11.7109375" bestFit="1" customWidth="1"/>
    <col min="2532" max="2532" width="1.140625" customWidth="1"/>
    <col min="2533" max="2533" width="18.85546875" bestFit="1" customWidth="1"/>
    <col min="2534" max="2534" width="1.140625" customWidth="1"/>
    <col min="2535" max="2535" width="11.42578125" bestFit="1" customWidth="1"/>
    <col min="2536" max="2536" width="1.140625" customWidth="1"/>
    <col min="2537" max="2537" width="11.7109375" bestFit="1" customWidth="1"/>
    <col min="2538" max="2538" width="1.140625" customWidth="1"/>
    <col min="2539" max="2539" width="11.28515625" bestFit="1" customWidth="1"/>
    <col min="2540" max="2540" width="1.5703125" customWidth="1"/>
    <col min="2541" max="2541" width="18.140625" bestFit="1" customWidth="1"/>
    <col min="2542" max="2542" width="1.42578125" customWidth="1"/>
    <col min="2543" max="2543" width="16" bestFit="1" customWidth="1"/>
    <col min="2545" max="2554" width="0" hidden="1" customWidth="1"/>
    <col min="2555" max="2555" width="14" customWidth="1"/>
    <col min="2556" max="2556" width="11.42578125" customWidth="1"/>
    <col min="2779" max="2779" width="58.140625" bestFit="1" customWidth="1"/>
    <col min="2780" max="2780" width="1.140625" customWidth="1"/>
    <col min="2781" max="2781" width="12.85546875" bestFit="1" customWidth="1"/>
    <col min="2782" max="2782" width="1.140625" customWidth="1"/>
    <col min="2783" max="2783" width="12.85546875" bestFit="1" customWidth="1"/>
    <col min="2784" max="2784" width="1.140625" customWidth="1"/>
    <col min="2785" max="2785" width="13.42578125" bestFit="1" customWidth="1"/>
    <col min="2786" max="2786" width="1.140625" customWidth="1"/>
    <col min="2787" max="2787" width="11.7109375" bestFit="1" customWidth="1"/>
    <col min="2788" max="2788" width="1.140625" customWidth="1"/>
    <col min="2789" max="2789" width="18.85546875" bestFit="1" customWidth="1"/>
    <col min="2790" max="2790" width="1.140625" customWidth="1"/>
    <col min="2791" max="2791" width="11.42578125" bestFit="1" customWidth="1"/>
    <col min="2792" max="2792" width="1.140625" customWidth="1"/>
    <col min="2793" max="2793" width="11.7109375" bestFit="1" customWidth="1"/>
    <col min="2794" max="2794" width="1.140625" customWidth="1"/>
    <col min="2795" max="2795" width="11.28515625" bestFit="1" customWidth="1"/>
    <col min="2796" max="2796" width="1.5703125" customWidth="1"/>
    <col min="2797" max="2797" width="18.140625" bestFit="1" customWidth="1"/>
    <col min="2798" max="2798" width="1.42578125" customWidth="1"/>
    <col min="2799" max="2799" width="16" bestFit="1" customWidth="1"/>
    <col min="2801" max="2810" width="0" hidden="1" customWidth="1"/>
    <col min="2811" max="2811" width="14" customWidth="1"/>
    <col min="2812" max="2812" width="11.42578125" customWidth="1"/>
    <col min="3035" max="3035" width="58.140625" bestFit="1" customWidth="1"/>
    <col min="3036" max="3036" width="1.140625" customWidth="1"/>
    <col min="3037" max="3037" width="12.85546875" bestFit="1" customWidth="1"/>
    <col min="3038" max="3038" width="1.140625" customWidth="1"/>
    <col min="3039" max="3039" width="12.85546875" bestFit="1" customWidth="1"/>
    <col min="3040" max="3040" width="1.140625" customWidth="1"/>
    <col min="3041" max="3041" width="13.42578125" bestFit="1" customWidth="1"/>
    <col min="3042" max="3042" width="1.140625" customWidth="1"/>
    <col min="3043" max="3043" width="11.7109375" bestFit="1" customWidth="1"/>
    <col min="3044" max="3044" width="1.140625" customWidth="1"/>
    <col min="3045" max="3045" width="18.85546875" bestFit="1" customWidth="1"/>
    <col min="3046" max="3046" width="1.140625" customWidth="1"/>
    <col min="3047" max="3047" width="11.42578125" bestFit="1" customWidth="1"/>
    <col min="3048" max="3048" width="1.140625" customWidth="1"/>
    <col min="3049" max="3049" width="11.7109375" bestFit="1" customWidth="1"/>
    <col min="3050" max="3050" width="1.140625" customWidth="1"/>
    <col min="3051" max="3051" width="11.28515625" bestFit="1" customWidth="1"/>
    <col min="3052" max="3052" width="1.5703125" customWidth="1"/>
    <col min="3053" max="3053" width="18.140625" bestFit="1" customWidth="1"/>
    <col min="3054" max="3054" width="1.42578125" customWidth="1"/>
    <col min="3055" max="3055" width="16" bestFit="1" customWidth="1"/>
    <col min="3057" max="3066" width="0" hidden="1" customWidth="1"/>
    <col min="3067" max="3067" width="14" customWidth="1"/>
    <col min="3068" max="3068" width="11.42578125" customWidth="1"/>
    <col min="3291" max="3291" width="58.140625" bestFit="1" customWidth="1"/>
    <col min="3292" max="3292" width="1.140625" customWidth="1"/>
    <col min="3293" max="3293" width="12.85546875" bestFit="1" customWidth="1"/>
    <col min="3294" max="3294" width="1.140625" customWidth="1"/>
    <col min="3295" max="3295" width="12.85546875" bestFit="1" customWidth="1"/>
    <col min="3296" max="3296" width="1.140625" customWidth="1"/>
    <col min="3297" max="3297" width="13.42578125" bestFit="1" customWidth="1"/>
    <col min="3298" max="3298" width="1.140625" customWidth="1"/>
    <col min="3299" max="3299" width="11.7109375" bestFit="1" customWidth="1"/>
    <col min="3300" max="3300" width="1.140625" customWidth="1"/>
    <col min="3301" max="3301" width="18.85546875" bestFit="1" customWidth="1"/>
    <col min="3302" max="3302" width="1.140625" customWidth="1"/>
    <col min="3303" max="3303" width="11.42578125" bestFit="1" customWidth="1"/>
    <col min="3304" max="3304" width="1.140625" customWidth="1"/>
    <col min="3305" max="3305" width="11.7109375" bestFit="1" customWidth="1"/>
    <col min="3306" max="3306" width="1.140625" customWidth="1"/>
    <col min="3307" max="3307" width="11.28515625" bestFit="1" customWidth="1"/>
    <col min="3308" max="3308" width="1.5703125" customWidth="1"/>
    <col min="3309" max="3309" width="18.140625" bestFit="1" customWidth="1"/>
    <col min="3310" max="3310" width="1.42578125" customWidth="1"/>
    <col min="3311" max="3311" width="16" bestFit="1" customWidth="1"/>
    <col min="3313" max="3322" width="0" hidden="1" customWidth="1"/>
    <col min="3323" max="3323" width="14" customWidth="1"/>
    <col min="3324" max="3324" width="11.42578125" customWidth="1"/>
    <col min="3547" max="3547" width="58.140625" bestFit="1" customWidth="1"/>
    <col min="3548" max="3548" width="1.140625" customWidth="1"/>
    <col min="3549" max="3549" width="12.85546875" bestFit="1" customWidth="1"/>
    <col min="3550" max="3550" width="1.140625" customWidth="1"/>
    <col min="3551" max="3551" width="12.85546875" bestFit="1" customWidth="1"/>
    <col min="3552" max="3552" width="1.140625" customWidth="1"/>
    <col min="3553" max="3553" width="13.42578125" bestFit="1" customWidth="1"/>
    <col min="3554" max="3554" width="1.140625" customWidth="1"/>
    <col min="3555" max="3555" width="11.7109375" bestFit="1" customWidth="1"/>
    <col min="3556" max="3556" width="1.140625" customWidth="1"/>
    <col min="3557" max="3557" width="18.85546875" bestFit="1" customWidth="1"/>
    <col min="3558" max="3558" width="1.140625" customWidth="1"/>
    <col min="3559" max="3559" width="11.42578125" bestFit="1" customWidth="1"/>
    <col min="3560" max="3560" width="1.140625" customWidth="1"/>
    <col min="3561" max="3561" width="11.7109375" bestFit="1" customWidth="1"/>
    <col min="3562" max="3562" width="1.140625" customWidth="1"/>
    <col min="3563" max="3563" width="11.28515625" bestFit="1" customWidth="1"/>
    <col min="3564" max="3564" width="1.5703125" customWidth="1"/>
    <col min="3565" max="3565" width="18.140625" bestFit="1" customWidth="1"/>
    <col min="3566" max="3566" width="1.42578125" customWidth="1"/>
    <col min="3567" max="3567" width="16" bestFit="1" customWidth="1"/>
    <col min="3569" max="3578" width="0" hidden="1" customWidth="1"/>
    <col min="3579" max="3579" width="14" customWidth="1"/>
    <col min="3580" max="3580" width="11.42578125" customWidth="1"/>
    <col min="3803" max="3803" width="58.140625" bestFit="1" customWidth="1"/>
    <col min="3804" max="3804" width="1.140625" customWidth="1"/>
    <col min="3805" max="3805" width="12.85546875" bestFit="1" customWidth="1"/>
    <col min="3806" max="3806" width="1.140625" customWidth="1"/>
    <col min="3807" max="3807" width="12.85546875" bestFit="1" customWidth="1"/>
    <col min="3808" max="3808" width="1.140625" customWidth="1"/>
    <col min="3809" max="3809" width="13.42578125" bestFit="1" customWidth="1"/>
    <col min="3810" max="3810" width="1.140625" customWidth="1"/>
    <col min="3811" max="3811" width="11.7109375" bestFit="1" customWidth="1"/>
    <col min="3812" max="3812" width="1.140625" customWidth="1"/>
    <col min="3813" max="3813" width="18.85546875" bestFit="1" customWidth="1"/>
    <col min="3814" max="3814" width="1.140625" customWidth="1"/>
    <col min="3815" max="3815" width="11.42578125" bestFit="1" customWidth="1"/>
    <col min="3816" max="3816" width="1.140625" customWidth="1"/>
    <col min="3817" max="3817" width="11.7109375" bestFit="1" customWidth="1"/>
    <col min="3818" max="3818" width="1.140625" customWidth="1"/>
    <col min="3819" max="3819" width="11.28515625" bestFit="1" customWidth="1"/>
    <col min="3820" max="3820" width="1.5703125" customWidth="1"/>
    <col min="3821" max="3821" width="18.140625" bestFit="1" customWidth="1"/>
    <col min="3822" max="3822" width="1.42578125" customWidth="1"/>
    <col min="3823" max="3823" width="16" bestFit="1" customWidth="1"/>
    <col min="3825" max="3834" width="0" hidden="1" customWidth="1"/>
    <col min="3835" max="3835" width="14" customWidth="1"/>
    <col min="3836" max="3836" width="11.42578125" customWidth="1"/>
    <col min="4059" max="4059" width="58.140625" bestFit="1" customWidth="1"/>
    <col min="4060" max="4060" width="1.140625" customWidth="1"/>
    <col min="4061" max="4061" width="12.85546875" bestFit="1" customWidth="1"/>
    <col min="4062" max="4062" width="1.140625" customWidth="1"/>
    <col min="4063" max="4063" width="12.85546875" bestFit="1" customWidth="1"/>
    <col min="4064" max="4064" width="1.140625" customWidth="1"/>
    <col min="4065" max="4065" width="13.42578125" bestFit="1" customWidth="1"/>
    <col min="4066" max="4066" width="1.140625" customWidth="1"/>
    <col min="4067" max="4067" width="11.7109375" bestFit="1" customWidth="1"/>
    <col min="4068" max="4068" width="1.140625" customWidth="1"/>
    <col min="4069" max="4069" width="18.85546875" bestFit="1" customWidth="1"/>
    <col min="4070" max="4070" width="1.140625" customWidth="1"/>
    <col min="4071" max="4071" width="11.42578125" bestFit="1" customWidth="1"/>
    <col min="4072" max="4072" width="1.140625" customWidth="1"/>
    <col min="4073" max="4073" width="11.7109375" bestFit="1" customWidth="1"/>
    <col min="4074" max="4074" width="1.140625" customWidth="1"/>
    <col min="4075" max="4075" width="11.28515625" bestFit="1" customWidth="1"/>
    <col min="4076" max="4076" width="1.5703125" customWidth="1"/>
    <col min="4077" max="4077" width="18.140625" bestFit="1" customWidth="1"/>
    <col min="4078" max="4078" width="1.42578125" customWidth="1"/>
    <col min="4079" max="4079" width="16" bestFit="1" customWidth="1"/>
    <col min="4081" max="4090" width="0" hidden="1" customWidth="1"/>
    <col min="4091" max="4091" width="14" customWidth="1"/>
    <col min="4092" max="4092" width="11.42578125" customWidth="1"/>
    <col min="4315" max="4315" width="58.140625" bestFit="1" customWidth="1"/>
    <col min="4316" max="4316" width="1.140625" customWidth="1"/>
    <col min="4317" max="4317" width="12.85546875" bestFit="1" customWidth="1"/>
    <col min="4318" max="4318" width="1.140625" customWidth="1"/>
    <col min="4319" max="4319" width="12.85546875" bestFit="1" customWidth="1"/>
    <col min="4320" max="4320" width="1.140625" customWidth="1"/>
    <col min="4321" max="4321" width="13.42578125" bestFit="1" customWidth="1"/>
    <col min="4322" max="4322" width="1.140625" customWidth="1"/>
    <col min="4323" max="4323" width="11.7109375" bestFit="1" customWidth="1"/>
    <col min="4324" max="4324" width="1.140625" customWidth="1"/>
    <col min="4325" max="4325" width="18.85546875" bestFit="1" customWidth="1"/>
    <col min="4326" max="4326" width="1.140625" customWidth="1"/>
    <col min="4327" max="4327" width="11.42578125" bestFit="1" customWidth="1"/>
    <col min="4328" max="4328" width="1.140625" customWidth="1"/>
    <col min="4329" max="4329" width="11.7109375" bestFit="1" customWidth="1"/>
    <col min="4330" max="4330" width="1.140625" customWidth="1"/>
    <col min="4331" max="4331" width="11.28515625" bestFit="1" customWidth="1"/>
    <col min="4332" max="4332" width="1.5703125" customWidth="1"/>
    <col min="4333" max="4333" width="18.140625" bestFit="1" customWidth="1"/>
    <col min="4334" max="4334" width="1.42578125" customWidth="1"/>
    <col min="4335" max="4335" width="16" bestFit="1" customWidth="1"/>
    <col min="4337" max="4346" width="0" hidden="1" customWidth="1"/>
    <col min="4347" max="4347" width="14" customWidth="1"/>
    <col min="4348" max="4348" width="11.42578125" customWidth="1"/>
    <col min="4571" max="4571" width="58.140625" bestFit="1" customWidth="1"/>
    <col min="4572" max="4572" width="1.140625" customWidth="1"/>
    <col min="4573" max="4573" width="12.85546875" bestFit="1" customWidth="1"/>
    <col min="4574" max="4574" width="1.140625" customWidth="1"/>
    <col min="4575" max="4575" width="12.85546875" bestFit="1" customWidth="1"/>
    <col min="4576" max="4576" width="1.140625" customWidth="1"/>
    <col min="4577" max="4577" width="13.42578125" bestFit="1" customWidth="1"/>
    <col min="4578" max="4578" width="1.140625" customWidth="1"/>
    <col min="4579" max="4579" width="11.7109375" bestFit="1" customWidth="1"/>
    <col min="4580" max="4580" width="1.140625" customWidth="1"/>
    <col min="4581" max="4581" width="18.85546875" bestFit="1" customWidth="1"/>
    <col min="4582" max="4582" width="1.140625" customWidth="1"/>
    <col min="4583" max="4583" width="11.42578125" bestFit="1" customWidth="1"/>
    <col min="4584" max="4584" width="1.140625" customWidth="1"/>
    <col min="4585" max="4585" width="11.7109375" bestFit="1" customWidth="1"/>
    <col min="4586" max="4586" width="1.140625" customWidth="1"/>
    <col min="4587" max="4587" width="11.28515625" bestFit="1" customWidth="1"/>
    <col min="4588" max="4588" width="1.5703125" customWidth="1"/>
    <col min="4589" max="4589" width="18.140625" bestFit="1" customWidth="1"/>
    <col min="4590" max="4590" width="1.42578125" customWidth="1"/>
    <col min="4591" max="4591" width="16" bestFit="1" customWidth="1"/>
    <col min="4593" max="4602" width="0" hidden="1" customWidth="1"/>
    <col min="4603" max="4603" width="14" customWidth="1"/>
    <col min="4604" max="4604" width="11.42578125" customWidth="1"/>
    <col min="4827" max="4827" width="58.140625" bestFit="1" customWidth="1"/>
    <col min="4828" max="4828" width="1.140625" customWidth="1"/>
    <col min="4829" max="4829" width="12.85546875" bestFit="1" customWidth="1"/>
    <col min="4830" max="4830" width="1.140625" customWidth="1"/>
    <col min="4831" max="4831" width="12.85546875" bestFit="1" customWidth="1"/>
    <col min="4832" max="4832" width="1.140625" customWidth="1"/>
    <col min="4833" max="4833" width="13.42578125" bestFit="1" customWidth="1"/>
    <col min="4834" max="4834" width="1.140625" customWidth="1"/>
    <col min="4835" max="4835" width="11.7109375" bestFit="1" customWidth="1"/>
    <col min="4836" max="4836" width="1.140625" customWidth="1"/>
    <col min="4837" max="4837" width="18.85546875" bestFit="1" customWidth="1"/>
    <col min="4838" max="4838" width="1.140625" customWidth="1"/>
    <col min="4839" max="4839" width="11.42578125" bestFit="1" customWidth="1"/>
    <col min="4840" max="4840" width="1.140625" customWidth="1"/>
    <col min="4841" max="4841" width="11.7109375" bestFit="1" customWidth="1"/>
    <col min="4842" max="4842" width="1.140625" customWidth="1"/>
    <col min="4843" max="4843" width="11.28515625" bestFit="1" customWidth="1"/>
    <col min="4844" max="4844" width="1.5703125" customWidth="1"/>
    <col min="4845" max="4845" width="18.140625" bestFit="1" customWidth="1"/>
    <col min="4846" max="4846" width="1.42578125" customWidth="1"/>
    <col min="4847" max="4847" width="16" bestFit="1" customWidth="1"/>
    <col min="4849" max="4858" width="0" hidden="1" customWidth="1"/>
    <col min="4859" max="4859" width="14" customWidth="1"/>
    <col min="4860" max="4860" width="11.42578125" customWidth="1"/>
    <col min="5083" max="5083" width="58.140625" bestFit="1" customWidth="1"/>
    <col min="5084" max="5084" width="1.140625" customWidth="1"/>
    <col min="5085" max="5085" width="12.85546875" bestFit="1" customWidth="1"/>
    <col min="5086" max="5086" width="1.140625" customWidth="1"/>
    <col min="5087" max="5087" width="12.85546875" bestFit="1" customWidth="1"/>
    <col min="5088" max="5088" width="1.140625" customWidth="1"/>
    <col min="5089" max="5089" width="13.42578125" bestFit="1" customWidth="1"/>
    <col min="5090" max="5090" width="1.140625" customWidth="1"/>
    <col min="5091" max="5091" width="11.7109375" bestFit="1" customWidth="1"/>
    <col min="5092" max="5092" width="1.140625" customWidth="1"/>
    <col min="5093" max="5093" width="18.85546875" bestFit="1" customWidth="1"/>
    <col min="5094" max="5094" width="1.140625" customWidth="1"/>
    <col min="5095" max="5095" width="11.42578125" bestFit="1" customWidth="1"/>
    <col min="5096" max="5096" width="1.140625" customWidth="1"/>
    <col min="5097" max="5097" width="11.7109375" bestFit="1" customWidth="1"/>
    <col min="5098" max="5098" width="1.140625" customWidth="1"/>
    <col min="5099" max="5099" width="11.28515625" bestFit="1" customWidth="1"/>
    <col min="5100" max="5100" width="1.5703125" customWidth="1"/>
    <col min="5101" max="5101" width="18.140625" bestFit="1" customWidth="1"/>
    <col min="5102" max="5102" width="1.42578125" customWidth="1"/>
    <col min="5103" max="5103" width="16" bestFit="1" customWidth="1"/>
    <col min="5105" max="5114" width="0" hidden="1" customWidth="1"/>
    <col min="5115" max="5115" width="14" customWidth="1"/>
    <col min="5116" max="5116" width="11.42578125" customWidth="1"/>
    <col min="5339" max="5339" width="58.140625" bestFit="1" customWidth="1"/>
    <col min="5340" max="5340" width="1.140625" customWidth="1"/>
    <col min="5341" max="5341" width="12.85546875" bestFit="1" customWidth="1"/>
    <col min="5342" max="5342" width="1.140625" customWidth="1"/>
    <col min="5343" max="5343" width="12.85546875" bestFit="1" customWidth="1"/>
    <col min="5344" max="5344" width="1.140625" customWidth="1"/>
    <col min="5345" max="5345" width="13.42578125" bestFit="1" customWidth="1"/>
    <col min="5346" max="5346" width="1.140625" customWidth="1"/>
    <col min="5347" max="5347" width="11.7109375" bestFit="1" customWidth="1"/>
    <col min="5348" max="5348" width="1.140625" customWidth="1"/>
    <col min="5349" max="5349" width="18.85546875" bestFit="1" customWidth="1"/>
    <col min="5350" max="5350" width="1.140625" customWidth="1"/>
    <col min="5351" max="5351" width="11.42578125" bestFit="1" customWidth="1"/>
    <col min="5352" max="5352" width="1.140625" customWidth="1"/>
    <col min="5353" max="5353" width="11.7109375" bestFit="1" customWidth="1"/>
    <col min="5354" max="5354" width="1.140625" customWidth="1"/>
    <col min="5355" max="5355" width="11.28515625" bestFit="1" customWidth="1"/>
    <col min="5356" max="5356" width="1.5703125" customWidth="1"/>
    <col min="5357" max="5357" width="18.140625" bestFit="1" customWidth="1"/>
    <col min="5358" max="5358" width="1.42578125" customWidth="1"/>
    <col min="5359" max="5359" width="16" bestFit="1" customWidth="1"/>
    <col min="5361" max="5370" width="0" hidden="1" customWidth="1"/>
    <col min="5371" max="5371" width="14" customWidth="1"/>
    <col min="5372" max="5372" width="11.42578125" customWidth="1"/>
    <col min="5595" max="5595" width="58.140625" bestFit="1" customWidth="1"/>
    <col min="5596" max="5596" width="1.140625" customWidth="1"/>
    <col min="5597" max="5597" width="12.85546875" bestFit="1" customWidth="1"/>
    <col min="5598" max="5598" width="1.140625" customWidth="1"/>
    <col min="5599" max="5599" width="12.85546875" bestFit="1" customWidth="1"/>
    <col min="5600" max="5600" width="1.140625" customWidth="1"/>
    <col min="5601" max="5601" width="13.42578125" bestFit="1" customWidth="1"/>
    <col min="5602" max="5602" width="1.140625" customWidth="1"/>
    <col min="5603" max="5603" width="11.7109375" bestFit="1" customWidth="1"/>
    <col min="5604" max="5604" width="1.140625" customWidth="1"/>
    <col min="5605" max="5605" width="18.85546875" bestFit="1" customWidth="1"/>
    <col min="5606" max="5606" width="1.140625" customWidth="1"/>
    <col min="5607" max="5607" width="11.42578125" bestFit="1" customWidth="1"/>
    <col min="5608" max="5608" width="1.140625" customWidth="1"/>
    <col min="5609" max="5609" width="11.7109375" bestFit="1" customWidth="1"/>
    <col min="5610" max="5610" width="1.140625" customWidth="1"/>
    <col min="5611" max="5611" width="11.28515625" bestFit="1" customWidth="1"/>
    <col min="5612" max="5612" width="1.5703125" customWidth="1"/>
    <col min="5613" max="5613" width="18.140625" bestFit="1" customWidth="1"/>
    <col min="5614" max="5614" width="1.42578125" customWidth="1"/>
    <col min="5615" max="5615" width="16" bestFit="1" customWidth="1"/>
    <col min="5617" max="5626" width="0" hidden="1" customWidth="1"/>
    <col min="5627" max="5627" width="14" customWidth="1"/>
    <col min="5628" max="5628" width="11.42578125" customWidth="1"/>
    <col min="5851" max="5851" width="58.140625" bestFit="1" customWidth="1"/>
    <col min="5852" max="5852" width="1.140625" customWidth="1"/>
    <col min="5853" max="5853" width="12.85546875" bestFit="1" customWidth="1"/>
    <col min="5854" max="5854" width="1.140625" customWidth="1"/>
    <col min="5855" max="5855" width="12.85546875" bestFit="1" customWidth="1"/>
    <col min="5856" max="5856" width="1.140625" customWidth="1"/>
    <col min="5857" max="5857" width="13.42578125" bestFit="1" customWidth="1"/>
    <col min="5858" max="5858" width="1.140625" customWidth="1"/>
    <col min="5859" max="5859" width="11.7109375" bestFit="1" customWidth="1"/>
    <col min="5860" max="5860" width="1.140625" customWidth="1"/>
    <col min="5861" max="5861" width="18.85546875" bestFit="1" customWidth="1"/>
    <col min="5862" max="5862" width="1.140625" customWidth="1"/>
    <col min="5863" max="5863" width="11.42578125" bestFit="1" customWidth="1"/>
    <col min="5864" max="5864" width="1.140625" customWidth="1"/>
    <col min="5865" max="5865" width="11.7109375" bestFit="1" customWidth="1"/>
    <col min="5866" max="5866" width="1.140625" customWidth="1"/>
    <col min="5867" max="5867" width="11.28515625" bestFit="1" customWidth="1"/>
    <col min="5868" max="5868" width="1.5703125" customWidth="1"/>
    <col min="5869" max="5869" width="18.140625" bestFit="1" customWidth="1"/>
    <col min="5870" max="5870" width="1.42578125" customWidth="1"/>
    <col min="5871" max="5871" width="16" bestFit="1" customWidth="1"/>
    <col min="5873" max="5882" width="0" hidden="1" customWidth="1"/>
    <col min="5883" max="5883" width="14" customWidth="1"/>
    <col min="5884" max="5884" width="11.42578125" customWidth="1"/>
    <col min="6107" max="6107" width="58.140625" bestFit="1" customWidth="1"/>
    <col min="6108" max="6108" width="1.140625" customWidth="1"/>
    <col min="6109" max="6109" width="12.85546875" bestFit="1" customWidth="1"/>
    <col min="6110" max="6110" width="1.140625" customWidth="1"/>
    <col min="6111" max="6111" width="12.85546875" bestFit="1" customWidth="1"/>
    <col min="6112" max="6112" width="1.140625" customWidth="1"/>
    <col min="6113" max="6113" width="13.42578125" bestFit="1" customWidth="1"/>
    <col min="6114" max="6114" width="1.140625" customWidth="1"/>
    <col min="6115" max="6115" width="11.7109375" bestFit="1" customWidth="1"/>
    <col min="6116" max="6116" width="1.140625" customWidth="1"/>
    <col min="6117" max="6117" width="18.85546875" bestFit="1" customWidth="1"/>
    <col min="6118" max="6118" width="1.140625" customWidth="1"/>
    <col min="6119" max="6119" width="11.42578125" bestFit="1" customWidth="1"/>
    <col min="6120" max="6120" width="1.140625" customWidth="1"/>
    <col min="6121" max="6121" width="11.7109375" bestFit="1" customWidth="1"/>
    <col min="6122" max="6122" width="1.140625" customWidth="1"/>
    <col min="6123" max="6123" width="11.28515625" bestFit="1" customWidth="1"/>
    <col min="6124" max="6124" width="1.5703125" customWidth="1"/>
    <col min="6125" max="6125" width="18.140625" bestFit="1" customWidth="1"/>
    <col min="6126" max="6126" width="1.42578125" customWidth="1"/>
    <col min="6127" max="6127" width="16" bestFit="1" customWidth="1"/>
    <col min="6129" max="6138" width="0" hidden="1" customWidth="1"/>
    <col min="6139" max="6139" width="14" customWidth="1"/>
    <col min="6140" max="6140" width="11.42578125" customWidth="1"/>
    <col min="6363" max="6363" width="58.140625" bestFit="1" customWidth="1"/>
    <col min="6364" max="6364" width="1.140625" customWidth="1"/>
    <col min="6365" max="6365" width="12.85546875" bestFit="1" customWidth="1"/>
    <col min="6366" max="6366" width="1.140625" customWidth="1"/>
    <col min="6367" max="6367" width="12.85546875" bestFit="1" customWidth="1"/>
    <col min="6368" max="6368" width="1.140625" customWidth="1"/>
    <col min="6369" max="6369" width="13.42578125" bestFit="1" customWidth="1"/>
    <col min="6370" max="6370" width="1.140625" customWidth="1"/>
    <col min="6371" max="6371" width="11.7109375" bestFit="1" customWidth="1"/>
    <col min="6372" max="6372" width="1.140625" customWidth="1"/>
    <col min="6373" max="6373" width="18.85546875" bestFit="1" customWidth="1"/>
    <col min="6374" max="6374" width="1.140625" customWidth="1"/>
    <col min="6375" max="6375" width="11.42578125" bestFit="1" customWidth="1"/>
    <col min="6376" max="6376" width="1.140625" customWidth="1"/>
    <col min="6377" max="6377" width="11.7109375" bestFit="1" customWidth="1"/>
    <col min="6378" max="6378" width="1.140625" customWidth="1"/>
    <col min="6379" max="6379" width="11.28515625" bestFit="1" customWidth="1"/>
    <col min="6380" max="6380" width="1.5703125" customWidth="1"/>
    <col min="6381" max="6381" width="18.140625" bestFit="1" customWidth="1"/>
    <col min="6382" max="6382" width="1.42578125" customWidth="1"/>
    <col min="6383" max="6383" width="16" bestFit="1" customWidth="1"/>
    <col min="6385" max="6394" width="0" hidden="1" customWidth="1"/>
    <col min="6395" max="6395" width="14" customWidth="1"/>
    <col min="6396" max="6396" width="11.42578125" customWidth="1"/>
    <col min="6619" max="6619" width="58.140625" bestFit="1" customWidth="1"/>
    <col min="6620" max="6620" width="1.140625" customWidth="1"/>
    <col min="6621" max="6621" width="12.85546875" bestFit="1" customWidth="1"/>
    <col min="6622" max="6622" width="1.140625" customWidth="1"/>
    <col min="6623" max="6623" width="12.85546875" bestFit="1" customWidth="1"/>
    <col min="6624" max="6624" width="1.140625" customWidth="1"/>
    <col min="6625" max="6625" width="13.42578125" bestFit="1" customWidth="1"/>
    <col min="6626" max="6626" width="1.140625" customWidth="1"/>
    <col min="6627" max="6627" width="11.7109375" bestFit="1" customWidth="1"/>
    <col min="6628" max="6628" width="1.140625" customWidth="1"/>
    <col min="6629" max="6629" width="18.85546875" bestFit="1" customWidth="1"/>
    <col min="6630" max="6630" width="1.140625" customWidth="1"/>
    <col min="6631" max="6631" width="11.42578125" bestFit="1" customWidth="1"/>
    <col min="6632" max="6632" width="1.140625" customWidth="1"/>
    <col min="6633" max="6633" width="11.7109375" bestFit="1" customWidth="1"/>
    <col min="6634" max="6634" width="1.140625" customWidth="1"/>
    <col min="6635" max="6635" width="11.28515625" bestFit="1" customWidth="1"/>
    <col min="6636" max="6636" width="1.5703125" customWidth="1"/>
    <col min="6637" max="6637" width="18.140625" bestFit="1" customWidth="1"/>
    <col min="6638" max="6638" width="1.42578125" customWidth="1"/>
    <col min="6639" max="6639" width="16" bestFit="1" customWidth="1"/>
    <col min="6641" max="6650" width="0" hidden="1" customWidth="1"/>
    <col min="6651" max="6651" width="14" customWidth="1"/>
    <col min="6652" max="6652" width="11.42578125" customWidth="1"/>
    <col min="6875" max="6875" width="58.140625" bestFit="1" customWidth="1"/>
    <col min="6876" max="6876" width="1.140625" customWidth="1"/>
    <col min="6877" max="6877" width="12.85546875" bestFit="1" customWidth="1"/>
    <col min="6878" max="6878" width="1.140625" customWidth="1"/>
    <col min="6879" max="6879" width="12.85546875" bestFit="1" customWidth="1"/>
    <col min="6880" max="6880" width="1.140625" customWidth="1"/>
    <col min="6881" max="6881" width="13.42578125" bestFit="1" customWidth="1"/>
    <col min="6882" max="6882" width="1.140625" customWidth="1"/>
    <col min="6883" max="6883" width="11.7109375" bestFit="1" customWidth="1"/>
    <col min="6884" max="6884" width="1.140625" customWidth="1"/>
    <col min="6885" max="6885" width="18.85546875" bestFit="1" customWidth="1"/>
    <col min="6886" max="6886" width="1.140625" customWidth="1"/>
    <col min="6887" max="6887" width="11.42578125" bestFit="1" customWidth="1"/>
    <col min="6888" max="6888" width="1.140625" customWidth="1"/>
    <col min="6889" max="6889" width="11.7109375" bestFit="1" customWidth="1"/>
    <col min="6890" max="6890" width="1.140625" customWidth="1"/>
    <col min="6891" max="6891" width="11.28515625" bestFit="1" customWidth="1"/>
    <col min="6892" max="6892" width="1.5703125" customWidth="1"/>
    <col min="6893" max="6893" width="18.140625" bestFit="1" customWidth="1"/>
    <col min="6894" max="6894" width="1.42578125" customWidth="1"/>
    <col min="6895" max="6895" width="16" bestFit="1" customWidth="1"/>
    <col min="6897" max="6906" width="0" hidden="1" customWidth="1"/>
    <col min="6907" max="6907" width="14" customWidth="1"/>
    <col min="6908" max="6908" width="11.42578125" customWidth="1"/>
    <col min="7131" max="7131" width="58.140625" bestFit="1" customWidth="1"/>
    <col min="7132" max="7132" width="1.140625" customWidth="1"/>
    <col min="7133" max="7133" width="12.85546875" bestFit="1" customWidth="1"/>
    <col min="7134" max="7134" width="1.140625" customWidth="1"/>
    <col min="7135" max="7135" width="12.85546875" bestFit="1" customWidth="1"/>
    <col min="7136" max="7136" width="1.140625" customWidth="1"/>
    <col min="7137" max="7137" width="13.42578125" bestFit="1" customWidth="1"/>
    <col min="7138" max="7138" width="1.140625" customWidth="1"/>
    <col min="7139" max="7139" width="11.7109375" bestFit="1" customWidth="1"/>
    <col min="7140" max="7140" width="1.140625" customWidth="1"/>
    <col min="7141" max="7141" width="18.85546875" bestFit="1" customWidth="1"/>
    <col min="7142" max="7142" width="1.140625" customWidth="1"/>
    <col min="7143" max="7143" width="11.42578125" bestFit="1" customWidth="1"/>
    <col min="7144" max="7144" width="1.140625" customWidth="1"/>
    <col min="7145" max="7145" width="11.7109375" bestFit="1" customWidth="1"/>
    <col min="7146" max="7146" width="1.140625" customWidth="1"/>
    <col min="7147" max="7147" width="11.28515625" bestFit="1" customWidth="1"/>
    <col min="7148" max="7148" width="1.5703125" customWidth="1"/>
    <col min="7149" max="7149" width="18.140625" bestFit="1" customWidth="1"/>
    <col min="7150" max="7150" width="1.42578125" customWidth="1"/>
    <col min="7151" max="7151" width="16" bestFit="1" customWidth="1"/>
    <col min="7153" max="7162" width="0" hidden="1" customWidth="1"/>
    <col min="7163" max="7163" width="14" customWidth="1"/>
    <col min="7164" max="7164" width="11.42578125" customWidth="1"/>
    <col min="7387" max="7387" width="58.140625" bestFit="1" customWidth="1"/>
    <col min="7388" max="7388" width="1.140625" customWidth="1"/>
    <col min="7389" max="7389" width="12.85546875" bestFit="1" customWidth="1"/>
    <col min="7390" max="7390" width="1.140625" customWidth="1"/>
    <col min="7391" max="7391" width="12.85546875" bestFit="1" customWidth="1"/>
    <col min="7392" max="7392" width="1.140625" customWidth="1"/>
    <col min="7393" max="7393" width="13.42578125" bestFit="1" customWidth="1"/>
    <col min="7394" max="7394" width="1.140625" customWidth="1"/>
    <col min="7395" max="7395" width="11.7109375" bestFit="1" customWidth="1"/>
    <col min="7396" max="7396" width="1.140625" customWidth="1"/>
    <col min="7397" max="7397" width="18.85546875" bestFit="1" customWidth="1"/>
    <col min="7398" max="7398" width="1.140625" customWidth="1"/>
    <col min="7399" max="7399" width="11.42578125" bestFit="1" customWidth="1"/>
    <col min="7400" max="7400" width="1.140625" customWidth="1"/>
    <col min="7401" max="7401" width="11.7109375" bestFit="1" customWidth="1"/>
    <col min="7402" max="7402" width="1.140625" customWidth="1"/>
    <col min="7403" max="7403" width="11.28515625" bestFit="1" customWidth="1"/>
    <col min="7404" max="7404" width="1.5703125" customWidth="1"/>
    <col min="7405" max="7405" width="18.140625" bestFit="1" customWidth="1"/>
    <col min="7406" max="7406" width="1.42578125" customWidth="1"/>
    <col min="7407" max="7407" width="16" bestFit="1" customWidth="1"/>
    <col min="7409" max="7418" width="0" hidden="1" customWidth="1"/>
    <col min="7419" max="7419" width="14" customWidth="1"/>
    <col min="7420" max="7420" width="11.42578125" customWidth="1"/>
    <col min="7643" max="7643" width="58.140625" bestFit="1" customWidth="1"/>
    <col min="7644" max="7644" width="1.140625" customWidth="1"/>
    <col min="7645" max="7645" width="12.85546875" bestFit="1" customWidth="1"/>
    <col min="7646" max="7646" width="1.140625" customWidth="1"/>
    <col min="7647" max="7647" width="12.85546875" bestFit="1" customWidth="1"/>
    <col min="7648" max="7648" width="1.140625" customWidth="1"/>
    <col min="7649" max="7649" width="13.42578125" bestFit="1" customWidth="1"/>
    <col min="7650" max="7650" width="1.140625" customWidth="1"/>
    <col min="7651" max="7651" width="11.7109375" bestFit="1" customWidth="1"/>
    <col min="7652" max="7652" width="1.140625" customWidth="1"/>
    <col min="7653" max="7653" width="18.85546875" bestFit="1" customWidth="1"/>
    <col min="7654" max="7654" width="1.140625" customWidth="1"/>
    <col min="7655" max="7655" width="11.42578125" bestFit="1" customWidth="1"/>
    <col min="7656" max="7656" width="1.140625" customWidth="1"/>
    <col min="7657" max="7657" width="11.7109375" bestFit="1" customWidth="1"/>
    <col min="7658" max="7658" width="1.140625" customWidth="1"/>
    <col min="7659" max="7659" width="11.28515625" bestFit="1" customWidth="1"/>
    <col min="7660" max="7660" width="1.5703125" customWidth="1"/>
    <col min="7661" max="7661" width="18.140625" bestFit="1" customWidth="1"/>
    <col min="7662" max="7662" width="1.42578125" customWidth="1"/>
    <col min="7663" max="7663" width="16" bestFit="1" customWidth="1"/>
    <col min="7665" max="7674" width="0" hidden="1" customWidth="1"/>
    <col min="7675" max="7675" width="14" customWidth="1"/>
    <col min="7676" max="7676" width="11.42578125" customWidth="1"/>
    <col min="7899" max="7899" width="58.140625" bestFit="1" customWidth="1"/>
    <col min="7900" max="7900" width="1.140625" customWidth="1"/>
    <col min="7901" max="7901" width="12.85546875" bestFit="1" customWidth="1"/>
    <col min="7902" max="7902" width="1.140625" customWidth="1"/>
    <col min="7903" max="7903" width="12.85546875" bestFit="1" customWidth="1"/>
    <col min="7904" max="7904" width="1.140625" customWidth="1"/>
    <col min="7905" max="7905" width="13.42578125" bestFit="1" customWidth="1"/>
    <col min="7906" max="7906" width="1.140625" customWidth="1"/>
    <col min="7907" max="7907" width="11.7109375" bestFit="1" customWidth="1"/>
    <col min="7908" max="7908" width="1.140625" customWidth="1"/>
    <col min="7909" max="7909" width="18.85546875" bestFit="1" customWidth="1"/>
    <col min="7910" max="7910" width="1.140625" customWidth="1"/>
    <col min="7911" max="7911" width="11.42578125" bestFit="1" customWidth="1"/>
    <col min="7912" max="7912" width="1.140625" customWidth="1"/>
    <col min="7913" max="7913" width="11.7109375" bestFit="1" customWidth="1"/>
    <col min="7914" max="7914" width="1.140625" customWidth="1"/>
    <col min="7915" max="7915" width="11.28515625" bestFit="1" customWidth="1"/>
    <col min="7916" max="7916" width="1.5703125" customWidth="1"/>
    <col min="7917" max="7917" width="18.140625" bestFit="1" customWidth="1"/>
    <col min="7918" max="7918" width="1.42578125" customWidth="1"/>
    <col min="7919" max="7919" width="16" bestFit="1" customWidth="1"/>
    <col min="7921" max="7930" width="0" hidden="1" customWidth="1"/>
    <col min="7931" max="7931" width="14" customWidth="1"/>
    <col min="7932" max="7932" width="11.42578125" customWidth="1"/>
    <col min="8155" max="8155" width="58.140625" bestFit="1" customWidth="1"/>
    <col min="8156" max="8156" width="1.140625" customWidth="1"/>
    <col min="8157" max="8157" width="12.85546875" bestFit="1" customWidth="1"/>
    <col min="8158" max="8158" width="1.140625" customWidth="1"/>
    <col min="8159" max="8159" width="12.85546875" bestFit="1" customWidth="1"/>
    <col min="8160" max="8160" width="1.140625" customWidth="1"/>
    <col min="8161" max="8161" width="13.42578125" bestFit="1" customWidth="1"/>
    <col min="8162" max="8162" width="1.140625" customWidth="1"/>
    <col min="8163" max="8163" width="11.7109375" bestFit="1" customWidth="1"/>
    <col min="8164" max="8164" width="1.140625" customWidth="1"/>
    <col min="8165" max="8165" width="18.85546875" bestFit="1" customWidth="1"/>
    <col min="8166" max="8166" width="1.140625" customWidth="1"/>
    <col min="8167" max="8167" width="11.42578125" bestFit="1" customWidth="1"/>
    <col min="8168" max="8168" width="1.140625" customWidth="1"/>
    <col min="8169" max="8169" width="11.7109375" bestFit="1" customWidth="1"/>
    <col min="8170" max="8170" width="1.140625" customWidth="1"/>
    <col min="8171" max="8171" width="11.28515625" bestFit="1" customWidth="1"/>
    <col min="8172" max="8172" width="1.5703125" customWidth="1"/>
    <col min="8173" max="8173" width="18.140625" bestFit="1" customWidth="1"/>
    <col min="8174" max="8174" width="1.42578125" customWidth="1"/>
    <col min="8175" max="8175" width="16" bestFit="1" customWidth="1"/>
    <col min="8177" max="8186" width="0" hidden="1" customWidth="1"/>
    <col min="8187" max="8187" width="14" customWidth="1"/>
    <col min="8188" max="8188" width="11.42578125" customWidth="1"/>
    <col min="8411" max="8411" width="58.140625" bestFit="1" customWidth="1"/>
    <col min="8412" max="8412" width="1.140625" customWidth="1"/>
    <col min="8413" max="8413" width="12.85546875" bestFit="1" customWidth="1"/>
    <col min="8414" max="8414" width="1.140625" customWidth="1"/>
    <col min="8415" max="8415" width="12.85546875" bestFit="1" customWidth="1"/>
    <col min="8416" max="8416" width="1.140625" customWidth="1"/>
    <col min="8417" max="8417" width="13.42578125" bestFit="1" customWidth="1"/>
    <col min="8418" max="8418" width="1.140625" customWidth="1"/>
    <col min="8419" max="8419" width="11.7109375" bestFit="1" customWidth="1"/>
    <col min="8420" max="8420" width="1.140625" customWidth="1"/>
    <col min="8421" max="8421" width="18.85546875" bestFit="1" customWidth="1"/>
    <col min="8422" max="8422" width="1.140625" customWidth="1"/>
    <col min="8423" max="8423" width="11.42578125" bestFit="1" customWidth="1"/>
    <col min="8424" max="8424" width="1.140625" customWidth="1"/>
    <col min="8425" max="8425" width="11.7109375" bestFit="1" customWidth="1"/>
    <col min="8426" max="8426" width="1.140625" customWidth="1"/>
    <col min="8427" max="8427" width="11.28515625" bestFit="1" customWidth="1"/>
    <col min="8428" max="8428" width="1.5703125" customWidth="1"/>
    <col min="8429" max="8429" width="18.140625" bestFit="1" customWidth="1"/>
    <col min="8430" max="8430" width="1.42578125" customWidth="1"/>
    <col min="8431" max="8431" width="16" bestFit="1" customWidth="1"/>
    <col min="8433" max="8442" width="0" hidden="1" customWidth="1"/>
    <col min="8443" max="8443" width="14" customWidth="1"/>
    <col min="8444" max="8444" width="11.42578125" customWidth="1"/>
    <col min="8667" max="8667" width="58.140625" bestFit="1" customWidth="1"/>
    <col min="8668" max="8668" width="1.140625" customWidth="1"/>
    <col min="8669" max="8669" width="12.85546875" bestFit="1" customWidth="1"/>
    <col min="8670" max="8670" width="1.140625" customWidth="1"/>
    <col min="8671" max="8671" width="12.85546875" bestFit="1" customWidth="1"/>
    <col min="8672" max="8672" width="1.140625" customWidth="1"/>
    <col min="8673" max="8673" width="13.42578125" bestFit="1" customWidth="1"/>
    <col min="8674" max="8674" width="1.140625" customWidth="1"/>
    <col min="8675" max="8675" width="11.7109375" bestFit="1" customWidth="1"/>
    <col min="8676" max="8676" width="1.140625" customWidth="1"/>
    <col min="8677" max="8677" width="18.85546875" bestFit="1" customWidth="1"/>
    <col min="8678" max="8678" width="1.140625" customWidth="1"/>
    <col min="8679" max="8679" width="11.42578125" bestFit="1" customWidth="1"/>
    <col min="8680" max="8680" width="1.140625" customWidth="1"/>
    <col min="8681" max="8681" width="11.7109375" bestFit="1" customWidth="1"/>
    <col min="8682" max="8682" width="1.140625" customWidth="1"/>
    <col min="8683" max="8683" width="11.28515625" bestFit="1" customWidth="1"/>
    <col min="8684" max="8684" width="1.5703125" customWidth="1"/>
    <col min="8685" max="8685" width="18.140625" bestFit="1" customWidth="1"/>
    <col min="8686" max="8686" width="1.42578125" customWidth="1"/>
    <col min="8687" max="8687" width="16" bestFit="1" customWidth="1"/>
    <col min="8689" max="8698" width="0" hidden="1" customWidth="1"/>
    <col min="8699" max="8699" width="14" customWidth="1"/>
    <col min="8700" max="8700" width="11.42578125" customWidth="1"/>
    <col min="8923" max="8923" width="58.140625" bestFit="1" customWidth="1"/>
    <col min="8924" max="8924" width="1.140625" customWidth="1"/>
    <col min="8925" max="8925" width="12.85546875" bestFit="1" customWidth="1"/>
    <col min="8926" max="8926" width="1.140625" customWidth="1"/>
    <col min="8927" max="8927" width="12.85546875" bestFit="1" customWidth="1"/>
    <col min="8928" max="8928" width="1.140625" customWidth="1"/>
    <col min="8929" max="8929" width="13.42578125" bestFit="1" customWidth="1"/>
    <col min="8930" max="8930" width="1.140625" customWidth="1"/>
    <col min="8931" max="8931" width="11.7109375" bestFit="1" customWidth="1"/>
    <col min="8932" max="8932" width="1.140625" customWidth="1"/>
    <col min="8933" max="8933" width="18.85546875" bestFit="1" customWidth="1"/>
    <col min="8934" max="8934" width="1.140625" customWidth="1"/>
    <col min="8935" max="8935" width="11.42578125" bestFit="1" customWidth="1"/>
    <col min="8936" max="8936" width="1.140625" customWidth="1"/>
    <col min="8937" max="8937" width="11.7109375" bestFit="1" customWidth="1"/>
    <col min="8938" max="8938" width="1.140625" customWidth="1"/>
    <col min="8939" max="8939" width="11.28515625" bestFit="1" customWidth="1"/>
    <col min="8940" max="8940" width="1.5703125" customWidth="1"/>
    <col min="8941" max="8941" width="18.140625" bestFit="1" customWidth="1"/>
    <col min="8942" max="8942" width="1.42578125" customWidth="1"/>
    <col min="8943" max="8943" width="16" bestFit="1" customWidth="1"/>
    <col min="8945" max="8954" width="0" hidden="1" customWidth="1"/>
    <col min="8955" max="8955" width="14" customWidth="1"/>
    <col min="8956" max="8956" width="11.42578125" customWidth="1"/>
    <col min="9179" max="9179" width="58.140625" bestFit="1" customWidth="1"/>
    <col min="9180" max="9180" width="1.140625" customWidth="1"/>
    <col min="9181" max="9181" width="12.85546875" bestFit="1" customWidth="1"/>
    <col min="9182" max="9182" width="1.140625" customWidth="1"/>
    <col min="9183" max="9183" width="12.85546875" bestFit="1" customWidth="1"/>
    <col min="9184" max="9184" width="1.140625" customWidth="1"/>
    <col min="9185" max="9185" width="13.42578125" bestFit="1" customWidth="1"/>
    <col min="9186" max="9186" width="1.140625" customWidth="1"/>
    <col min="9187" max="9187" width="11.7109375" bestFit="1" customWidth="1"/>
    <col min="9188" max="9188" width="1.140625" customWidth="1"/>
    <col min="9189" max="9189" width="18.85546875" bestFit="1" customWidth="1"/>
    <col min="9190" max="9190" width="1.140625" customWidth="1"/>
    <col min="9191" max="9191" width="11.42578125" bestFit="1" customWidth="1"/>
    <col min="9192" max="9192" width="1.140625" customWidth="1"/>
    <col min="9193" max="9193" width="11.7109375" bestFit="1" customWidth="1"/>
    <col min="9194" max="9194" width="1.140625" customWidth="1"/>
    <col min="9195" max="9195" width="11.28515625" bestFit="1" customWidth="1"/>
    <col min="9196" max="9196" width="1.5703125" customWidth="1"/>
    <col min="9197" max="9197" width="18.140625" bestFit="1" customWidth="1"/>
    <col min="9198" max="9198" width="1.42578125" customWidth="1"/>
    <col min="9199" max="9199" width="16" bestFit="1" customWidth="1"/>
    <col min="9201" max="9210" width="0" hidden="1" customWidth="1"/>
    <col min="9211" max="9211" width="14" customWidth="1"/>
    <col min="9212" max="9212" width="11.42578125" customWidth="1"/>
    <col min="9435" max="9435" width="58.140625" bestFit="1" customWidth="1"/>
    <col min="9436" max="9436" width="1.140625" customWidth="1"/>
    <col min="9437" max="9437" width="12.85546875" bestFit="1" customWidth="1"/>
    <col min="9438" max="9438" width="1.140625" customWidth="1"/>
    <col min="9439" max="9439" width="12.85546875" bestFit="1" customWidth="1"/>
    <col min="9440" max="9440" width="1.140625" customWidth="1"/>
    <col min="9441" max="9441" width="13.42578125" bestFit="1" customWidth="1"/>
    <col min="9442" max="9442" width="1.140625" customWidth="1"/>
    <col min="9443" max="9443" width="11.7109375" bestFit="1" customWidth="1"/>
    <col min="9444" max="9444" width="1.140625" customWidth="1"/>
    <col min="9445" max="9445" width="18.85546875" bestFit="1" customWidth="1"/>
    <col min="9446" max="9446" width="1.140625" customWidth="1"/>
    <col min="9447" max="9447" width="11.42578125" bestFit="1" customWidth="1"/>
    <col min="9448" max="9448" width="1.140625" customWidth="1"/>
    <col min="9449" max="9449" width="11.7109375" bestFit="1" customWidth="1"/>
    <col min="9450" max="9450" width="1.140625" customWidth="1"/>
    <col min="9451" max="9451" width="11.28515625" bestFit="1" customWidth="1"/>
    <col min="9452" max="9452" width="1.5703125" customWidth="1"/>
    <col min="9453" max="9453" width="18.140625" bestFit="1" customWidth="1"/>
    <col min="9454" max="9454" width="1.42578125" customWidth="1"/>
    <col min="9455" max="9455" width="16" bestFit="1" customWidth="1"/>
    <col min="9457" max="9466" width="0" hidden="1" customWidth="1"/>
    <col min="9467" max="9467" width="14" customWidth="1"/>
    <col min="9468" max="9468" width="11.42578125" customWidth="1"/>
    <col min="9691" max="9691" width="58.140625" bestFit="1" customWidth="1"/>
    <col min="9692" max="9692" width="1.140625" customWidth="1"/>
    <col min="9693" max="9693" width="12.85546875" bestFit="1" customWidth="1"/>
    <col min="9694" max="9694" width="1.140625" customWidth="1"/>
    <col min="9695" max="9695" width="12.85546875" bestFit="1" customWidth="1"/>
    <col min="9696" max="9696" width="1.140625" customWidth="1"/>
    <col min="9697" max="9697" width="13.42578125" bestFit="1" customWidth="1"/>
    <col min="9698" max="9698" width="1.140625" customWidth="1"/>
    <col min="9699" max="9699" width="11.7109375" bestFit="1" customWidth="1"/>
    <col min="9700" max="9700" width="1.140625" customWidth="1"/>
    <col min="9701" max="9701" width="18.85546875" bestFit="1" customWidth="1"/>
    <col min="9702" max="9702" width="1.140625" customWidth="1"/>
    <col min="9703" max="9703" width="11.42578125" bestFit="1" customWidth="1"/>
    <col min="9704" max="9704" width="1.140625" customWidth="1"/>
    <col min="9705" max="9705" width="11.7109375" bestFit="1" customWidth="1"/>
    <col min="9706" max="9706" width="1.140625" customWidth="1"/>
    <col min="9707" max="9707" width="11.28515625" bestFit="1" customWidth="1"/>
    <col min="9708" max="9708" width="1.5703125" customWidth="1"/>
    <col min="9709" max="9709" width="18.140625" bestFit="1" customWidth="1"/>
    <col min="9710" max="9710" width="1.42578125" customWidth="1"/>
    <col min="9711" max="9711" width="16" bestFit="1" customWidth="1"/>
    <col min="9713" max="9722" width="0" hidden="1" customWidth="1"/>
    <col min="9723" max="9723" width="14" customWidth="1"/>
    <col min="9724" max="9724" width="11.42578125" customWidth="1"/>
    <col min="9947" max="9947" width="58.140625" bestFit="1" customWidth="1"/>
    <col min="9948" max="9948" width="1.140625" customWidth="1"/>
    <col min="9949" max="9949" width="12.85546875" bestFit="1" customWidth="1"/>
    <col min="9950" max="9950" width="1.140625" customWidth="1"/>
    <col min="9951" max="9951" width="12.85546875" bestFit="1" customWidth="1"/>
    <col min="9952" max="9952" width="1.140625" customWidth="1"/>
    <col min="9953" max="9953" width="13.42578125" bestFit="1" customWidth="1"/>
    <col min="9954" max="9954" width="1.140625" customWidth="1"/>
    <col min="9955" max="9955" width="11.7109375" bestFit="1" customWidth="1"/>
    <col min="9956" max="9956" width="1.140625" customWidth="1"/>
    <col min="9957" max="9957" width="18.85546875" bestFit="1" customWidth="1"/>
    <col min="9958" max="9958" width="1.140625" customWidth="1"/>
    <col min="9959" max="9959" width="11.42578125" bestFit="1" customWidth="1"/>
    <col min="9960" max="9960" width="1.140625" customWidth="1"/>
    <col min="9961" max="9961" width="11.7109375" bestFit="1" customWidth="1"/>
    <col min="9962" max="9962" width="1.140625" customWidth="1"/>
    <col min="9963" max="9963" width="11.28515625" bestFit="1" customWidth="1"/>
    <col min="9964" max="9964" width="1.5703125" customWidth="1"/>
    <col min="9965" max="9965" width="18.140625" bestFit="1" customWidth="1"/>
    <col min="9966" max="9966" width="1.42578125" customWidth="1"/>
    <col min="9967" max="9967" width="16" bestFit="1" customWidth="1"/>
    <col min="9969" max="9978" width="0" hidden="1" customWidth="1"/>
    <col min="9979" max="9979" width="14" customWidth="1"/>
    <col min="9980" max="9980" width="11.42578125" customWidth="1"/>
    <col min="10203" max="10203" width="58.140625" bestFit="1" customWidth="1"/>
    <col min="10204" max="10204" width="1.140625" customWidth="1"/>
    <col min="10205" max="10205" width="12.85546875" bestFit="1" customWidth="1"/>
    <col min="10206" max="10206" width="1.140625" customWidth="1"/>
    <col min="10207" max="10207" width="12.85546875" bestFit="1" customWidth="1"/>
    <col min="10208" max="10208" width="1.140625" customWidth="1"/>
    <col min="10209" max="10209" width="13.42578125" bestFit="1" customWidth="1"/>
    <col min="10210" max="10210" width="1.140625" customWidth="1"/>
    <col min="10211" max="10211" width="11.7109375" bestFit="1" customWidth="1"/>
    <col min="10212" max="10212" width="1.140625" customWidth="1"/>
    <col min="10213" max="10213" width="18.85546875" bestFit="1" customWidth="1"/>
    <col min="10214" max="10214" width="1.140625" customWidth="1"/>
    <col min="10215" max="10215" width="11.42578125" bestFit="1" customWidth="1"/>
    <col min="10216" max="10216" width="1.140625" customWidth="1"/>
    <col min="10217" max="10217" width="11.7109375" bestFit="1" customWidth="1"/>
    <col min="10218" max="10218" width="1.140625" customWidth="1"/>
    <col min="10219" max="10219" width="11.28515625" bestFit="1" customWidth="1"/>
    <col min="10220" max="10220" width="1.5703125" customWidth="1"/>
    <col min="10221" max="10221" width="18.140625" bestFit="1" customWidth="1"/>
    <col min="10222" max="10222" width="1.42578125" customWidth="1"/>
    <col min="10223" max="10223" width="16" bestFit="1" customWidth="1"/>
    <col min="10225" max="10234" width="0" hidden="1" customWidth="1"/>
    <col min="10235" max="10235" width="14" customWidth="1"/>
    <col min="10236" max="10236" width="11.42578125" customWidth="1"/>
    <col min="10459" max="10459" width="58.140625" bestFit="1" customWidth="1"/>
    <col min="10460" max="10460" width="1.140625" customWidth="1"/>
    <col min="10461" max="10461" width="12.85546875" bestFit="1" customWidth="1"/>
    <col min="10462" max="10462" width="1.140625" customWidth="1"/>
    <col min="10463" max="10463" width="12.85546875" bestFit="1" customWidth="1"/>
    <col min="10464" max="10464" width="1.140625" customWidth="1"/>
    <col min="10465" max="10465" width="13.42578125" bestFit="1" customWidth="1"/>
    <col min="10466" max="10466" width="1.140625" customWidth="1"/>
    <col min="10467" max="10467" width="11.7109375" bestFit="1" customWidth="1"/>
    <col min="10468" max="10468" width="1.140625" customWidth="1"/>
    <col min="10469" max="10469" width="18.85546875" bestFit="1" customWidth="1"/>
    <col min="10470" max="10470" width="1.140625" customWidth="1"/>
    <col min="10471" max="10471" width="11.42578125" bestFit="1" customWidth="1"/>
    <col min="10472" max="10472" width="1.140625" customWidth="1"/>
    <col min="10473" max="10473" width="11.7109375" bestFit="1" customWidth="1"/>
    <col min="10474" max="10474" width="1.140625" customWidth="1"/>
    <col min="10475" max="10475" width="11.28515625" bestFit="1" customWidth="1"/>
    <col min="10476" max="10476" width="1.5703125" customWidth="1"/>
    <col min="10477" max="10477" width="18.140625" bestFit="1" customWidth="1"/>
    <col min="10478" max="10478" width="1.42578125" customWidth="1"/>
    <col min="10479" max="10479" width="16" bestFit="1" customWidth="1"/>
    <col min="10481" max="10490" width="0" hidden="1" customWidth="1"/>
    <col min="10491" max="10491" width="14" customWidth="1"/>
    <col min="10492" max="10492" width="11.42578125" customWidth="1"/>
    <col min="10715" max="10715" width="58.140625" bestFit="1" customWidth="1"/>
    <col min="10716" max="10716" width="1.140625" customWidth="1"/>
    <col min="10717" max="10717" width="12.85546875" bestFit="1" customWidth="1"/>
    <col min="10718" max="10718" width="1.140625" customWidth="1"/>
    <col min="10719" max="10719" width="12.85546875" bestFit="1" customWidth="1"/>
    <col min="10720" max="10720" width="1.140625" customWidth="1"/>
    <col min="10721" max="10721" width="13.42578125" bestFit="1" customWidth="1"/>
    <col min="10722" max="10722" width="1.140625" customWidth="1"/>
    <col min="10723" max="10723" width="11.7109375" bestFit="1" customWidth="1"/>
    <col min="10724" max="10724" width="1.140625" customWidth="1"/>
    <col min="10725" max="10725" width="18.85546875" bestFit="1" customWidth="1"/>
    <col min="10726" max="10726" width="1.140625" customWidth="1"/>
    <col min="10727" max="10727" width="11.42578125" bestFit="1" customWidth="1"/>
    <col min="10728" max="10728" width="1.140625" customWidth="1"/>
    <col min="10729" max="10729" width="11.7109375" bestFit="1" customWidth="1"/>
    <col min="10730" max="10730" width="1.140625" customWidth="1"/>
    <col min="10731" max="10731" width="11.28515625" bestFit="1" customWidth="1"/>
    <col min="10732" max="10732" width="1.5703125" customWidth="1"/>
    <col min="10733" max="10733" width="18.140625" bestFit="1" customWidth="1"/>
    <col min="10734" max="10734" width="1.42578125" customWidth="1"/>
    <col min="10735" max="10735" width="16" bestFit="1" customWidth="1"/>
    <col min="10737" max="10746" width="0" hidden="1" customWidth="1"/>
    <col min="10747" max="10747" width="14" customWidth="1"/>
    <col min="10748" max="10748" width="11.42578125" customWidth="1"/>
    <col min="10971" max="10971" width="58.140625" bestFit="1" customWidth="1"/>
    <col min="10972" max="10972" width="1.140625" customWidth="1"/>
    <col min="10973" max="10973" width="12.85546875" bestFit="1" customWidth="1"/>
    <col min="10974" max="10974" width="1.140625" customWidth="1"/>
    <col min="10975" max="10975" width="12.85546875" bestFit="1" customWidth="1"/>
    <col min="10976" max="10976" width="1.140625" customWidth="1"/>
    <col min="10977" max="10977" width="13.42578125" bestFit="1" customWidth="1"/>
    <col min="10978" max="10978" width="1.140625" customWidth="1"/>
    <col min="10979" max="10979" width="11.7109375" bestFit="1" customWidth="1"/>
    <col min="10980" max="10980" width="1.140625" customWidth="1"/>
    <col min="10981" max="10981" width="18.85546875" bestFit="1" customWidth="1"/>
    <col min="10982" max="10982" width="1.140625" customWidth="1"/>
    <col min="10983" max="10983" width="11.42578125" bestFit="1" customWidth="1"/>
    <col min="10984" max="10984" width="1.140625" customWidth="1"/>
    <col min="10985" max="10985" width="11.7109375" bestFit="1" customWidth="1"/>
    <col min="10986" max="10986" width="1.140625" customWidth="1"/>
    <col min="10987" max="10987" width="11.28515625" bestFit="1" customWidth="1"/>
    <col min="10988" max="10988" width="1.5703125" customWidth="1"/>
    <col min="10989" max="10989" width="18.140625" bestFit="1" customWidth="1"/>
    <col min="10990" max="10990" width="1.42578125" customWidth="1"/>
    <col min="10991" max="10991" width="16" bestFit="1" customWidth="1"/>
    <col min="10993" max="11002" width="0" hidden="1" customWidth="1"/>
    <col min="11003" max="11003" width="14" customWidth="1"/>
    <col min="11004" max="11004" width="11.42578125" customWidth="1"/>
    <col min="11227" max="11227" width="58.140625" bestFit="1" customWidth="1"/>
    <col min="11228" max="11228" width="1.140625" customWidth="1"/>
    <col min="11229" max="11229" width="12.85546875" bestFit="1" customWidth="1"/>
    <col min="11230" max="11230" width="1.140625" customWidth="1"/>
    <col min="11231" max="11231" width="12.85546875" bestFit="1" customWidth="1"/>
    <col min="11232" max="11232" width="1.140625" customWidth="1"/>
    <col min="11233" max="11233" width="13.42578125" bestFit="1" customWidth="1"/>
    <col min="11234" max="11234" width="1.140625" customWidth="1"/>
    <col min="11235" max="11235" width="11.7109375" bestFit="1" customWidth="1"/>
    <col min="11236" max="11236" width="1.140625" customWidth="1"/>
    <col min="11237" max="11237" width="18.85546875" bestFit="1" customWidth="1"/>
    <col min="11238" max="11238" width="1.140625" customWidth="1"/>
    <col min="11239" max="11239" width="11.42578125" bestFit="1" customWidth="1"/>
    <col min="11240" max="11240" width="1.140625" customWidth="1"/>
    <col min="11241" max="11241" width="11.7109375" bestFit="1" customWidth="1"/>
    <col min="11242" max="11242" width="1.140625" customWidth="1"/>
    <col min="11243" max="11243" width="11.28515625" bestFit="1" customWidth="1"/>
    <col min="11244" max="11244" width="1.5703125" customWidth="1"/>
    <col min="11245" max="11245" width="18.140625" bestFit="1" customWidth="1"/>
    <col min="11246" max="11246" width="1.42578125" customWidth="1"/>
    <col min="11247" max="11247" width="16" bestFit="1" customWidth="1"/>
    <col min="11249" max="11258" width="0" hidden="1" customWidth="1"/>
    <col min="11259" max="11259" width="14" customWidth="1"/>
    <col min="11260" max="11260" width="11.42578125" customWidth="1"/>
    <col min="11483" max="11483" width="58.140625" bestFit="1" customWidth="1"/>
    <col min="11484" max="11484" width="1.140625" customWidth="1"/>
    <col min="11485" max="11485" width="12.85546875" bestFit="1" customWidth="1"/>
    <col min="11486" max="11486" width="1.140625" customWidth="1"/>
    <col min="11487" max="11487" width="12.85546875" bestFit="1" customWidth="1"/>
    <col min="11488" max="11488" width="1.140625" customWidth="1"/>
    <col min="11489" max="11489" width="13.42578125" bestFit="1" customWidth="1"/>
    <col min="11490" max="11490" width="1.140625" customWidth="1"/>
    <col min="11491" max="11491" width="11.7109375" bestFit="1" customWidth="1"/>
    <col min="11492" max="11492" width="1.140625" customWidth="1"/>
    <col min="11493" max="11493" width="18.85546875" bestFit="1" customWidth="1"/>
    <col min="11494" max="11494" width="1.140625" customWidth="1"/>
    <col min="11495" max="11495" width="11.42578125" bestFit="1" customWidth="1"/>
    <col min="11496" max="11496" width="1.140625" customWidth="1"/>
    <col min="11497" max="11497" width="11.7109375" bestFit="1" customWidth="1"/>
    <col min="11498" max="11498" width="1.140625" customWidth="1"/>
    <col min="11499" max="11499" width="11.28515625" bestFit="1" customWidth="1"/>
    <col min="11500" max="11500" width="1.5703125" customWidth="1"/>
    <col min="11501" max="11501" width="18.140625" bestFit="1" customWidth="1"/>
    <col min="11502" max="11502" width="1.42578125" customWidth="1"/>
    <col min="11503" max="11503" width="16" bestFit="1" customWidth="1"/>
    <col min="11505" max="11514" width="0" hidden="1" customWidth="1"/>
    <col min="11515" max="11515" width="14" customWidth="1"/>
    <col min="11516" max="11516" width="11.42578125" customWidth="1"/>
    <col min="11739" max="11739" width="58.140625" bestFit="1" customWidth="1"/>
    <col min="11740" max="11740" width="1.140625" customWidth="1"/>
    <col min="11741" max="11741" width="12.85546875" bestFit="1" customWidth="1"/>
    <col min="11742" max="11742" width="1.140625" customWidth="1"/>
    <col min="11743" max="11743" width="12.85546875" bestFit="1" customWidth="1"/>
    <col min="11744" max="11744" width="1.140625" customWidth="1"/>
    <col min="11745" max="11745" width="13.42578125" bestFit="1" customWidth="1"/>
    <col min="11746" max="11746" width="1.140625" customWidth="1"/>
    <col min="11747" max="11747" width="11.7109375" bestFit="1" customWidth="1"/>
    <col min="11748" max="11748" width="1.140625" customWidth="1"/>
    <col min="11749" max="11749" width="18.85546875" bestFit="1" customWidth="1"/>
    <col min="11750" max="11750" width="1.140625" customWidth="1"/>
    <col min="11751" max="11751" width="11.42578125" bestFit="1" customWidth="1"/>
    <col min="11752" max="11752" width="1.140625" customWidth="1"/>
    <col min="11753" max="11753" width="11.7109375" bestFit="1" customWidth="1"/>
    <col min="11754" max="11754" width="1.140625" customWidth="1"/>
    <col min="11755" max="11755" width="11.28515625" bestFit="1" customWidth="1"/>
    <col min="11756" max="11756" width="1.5703125" customWidth="1"/>
    <col min="11757" max="11757" width="18.140625" bestFit="1" customWidth="1"/>
    <col min="11758" max="11758" width="1.42578125" customWidth="1"/>
    <col min="11759" max="11759" width="16" bestFit="1" customWidth="1"/>
    <col min="11761" max="11770" width="0" hidden="1" customWidth="1"/>
    <col min="11771" max="11771" width="14" customWidth="1"/>
    <col min="11772" max="11772" width="11.42578125" customWidth="1"/>
    <col min="11995" max="11995" width="58.140625" bestFit="1" customWidth="1"/>
    <col min="11996" max="11996" width="1.140625" customWidth="1"/>
    <col min="11997" max="11997" width="12.85546875" bestFit="1" customWidth="1"/>
    <col min="11998" max="11998" width="1.140625" customWidth="1"/>
    <col min="11999" max="11999" width="12.85546875" bestFit="1" customWidth="1"/>
    <col min="12000" max="12000" width="1.140625" customWidth="1"/>
    <col min="12001" max="12001" width="13.42578125" bestFit="1" customWidth="1"/>
    <col min="12002" max="12002" width="1.140625" customWidth="1"/>
    <col min="12003" max="12003" width="11.7109375" bestFit="1" customWidth="1"/>
    <col min="12004" max="12004" width="1.140625" customWidth="1"/>
    <col min="12005" max="12005" width="18.85546875" bestFit="1" customWidth="1"/>
    <col min="12006" max="12006" width="1.140625" customWidth="1"/>
    <col min="12007" max="12007" width="11.42578125" bestFit="1" customWidth="1"/>
    <col min="12008" max="12008" width="1.140625" customWidth="1"/>
    <col min="12009" max="12009" width="11.7109375" bestFit="1" customWidth="1"/>
    <col min="12010" max="12010" width="1.140625" customWidth="1"/>
    <col min="12011" max="12011" width="11.28515625" bestFit="1" customWidth="1"/>
    <col min="12012" max="12012" width="1.5703125" customWidth="1"/>
    <col min="12013" max="12013" width="18.140625" bestFit="1" customWidth="1"/>
    <col min="12014" max="12014" width="1.42578125" customWidth="1"/>
    <col min="12015" max="12015" width="16" bestFit="1" customWidth="1"/>
    <col min="12017" max="12026" width="0" hidden="1" customWidth="1"/>
    <col min="12027" max="12027" width="14" customWidth="1"/>
    <col min="12028" max="12028" width="11.42578125" customWidth="1"/>
    <col min="12251" max="12251" width="58.140625" bestFit="1" customWidth="1"/>
    <col min="12252" max="12252" width="1.140625" customWidth="1"/>
    <col min="12253" max="12253" width="12.85546875" bestFit="1" customWidth="1"/>
    <col min="12254" max="12254" width="1.140625" customWidth="1"/>
    <col min="12255" max="12255" width="12.85546875" bestFit="1" customWidth="1"/>
    <col min="12256" max="12256" width="1.140625" customWidth="1"/>
    <col min="12257" max="12257" width="13.42578125" bestFit="1" customWidth="1"/>
    <col min="12258" max="12258" width="1.140625" customWidth="1"/>
    <col min="12259" max="12259" width="11.7109375" bestFit="1" customWidth="1"/>
    <col min="12260" max="12260" width="1.140625" customWidth="1"/>
    <col min="12261" max="12261" width="18.85546875" bestFit="1" customWidth="1"/>
    <col min="12262" max="12262" width="1.140625" customWidth="1"/>
    <col min="12263" max="12263" width="11.42578125" bestFit="1" customWidth="1"/>
    <col min="12264" max="12264" width="1.140625" customWidth="1"/>
    <col min="12265" max="12265" width="11.7109375" bestFit="1" customWidth="1"/>
    <col min="12266" max="12266" width="1.140625" customWidth="1"/>
    <col min="12267" max="12267" width="11.28515625" bestFit="1" customWidth="1"/>
    <col min="12268" max="12268" width="1.5703125" customWidth="1"/>
    <col min="12269" max="12269" width="18.140625" bestFit="1" customWidth="1"/>
    <col min="12270" max="12270" width="1.42578125" customWidth="1"/>
    <col min="12271" max="12271" width="16" bestFit="1" customWidth="1"/>
    <col min="12273" max="12282" width="0" hidden="1" customWidth="1"/>
    <col min="12283" max="12283" width="14" customWidth="1"/>
    <col min="12284" max="12284" width="11.42578125" customWidth="1"/>
    <col min="12507" max="12507" width="58.140625" bestFit="1" customWidth="1"/>
    <col min="12508" max="12508" width="1.140625" customWidth="1"/>
    <col min="12509" max="12509" width="12.85546875" bestFit="1" customWidth="1"/>
    <col min="12510" max="12510" width="1.140625" customWidth="1"/>
    <col min="12511" max="12511" width="12.85546875" bestFit="1" customWidth="1"/>
    <col min="12512" max="12512" width="1.140625" customWidth="1"/>
    <col min="12513" max="12513" width="13.42578125" bestFit="1" customWidth="1"/>
    <col min="12514" max="12514" width="1.140625" customWidth="1"/>
    <col min="12515" max="12515" width="11.7109375" bestFit="1" customWidth="1"/>
    <col min="12516" max="12516" width="1.140625" customWidth="1"/>
    <col min="12517" max="12517" width="18.85546875" bestFit="1" customWidth="1"/>
    <col min="12518" max="12518" width="1.140625" customWidth="1"/>
    <col min="12519" max="12519" width="11.42578125" bestFit="1" customWidth="1"/>
    <col min="12520" max="12520" width="1.140625" customWidth="1"/>
    <col min="12521" max="12521" width="11.7109375" bestFit="1" customWidth="1"/>
    <col min="12522" max="12522" width="1.140625" customWidth="1"/>
    <col min="12523" max="12523" width="11.28515625" bestFit="1" customWidth="1"/>
    <col min="12524" max="12524" width="1.5703125" customWidth="1"/>
    <col min="12525" max="12525" width="18.140625" bestFit="1" customWidth="1"/>
    <col min="12526" max="12526" width="1.42578125" customWidth="1"/>
    <col min="12527" max="12527" width="16" bestFit="1" customWidth="1"/>
    <col min="12529" max="12538" width="0" hidden="1" customWidth="1"/>
    <col min="12539" max="12539" width="14" customWidth="1"/>
    <col min="12540" max="12540" width="11.42578125" customWidth="1"/>
    <col min="12763" max="12763" width="58.140625" bestFit="1" customWidth="1"/>
    <col min="12764" max="12764" width="1.140625" customWidth="1"/>
    <col min="12765" max="12765" width="12.85546875" bestFit="1" customWidth="1"/>
    <col min="12766" max="12766" width="1.140625" customWidth="1"/>
    <col min="12767" max="12767" width="12.85546875" bestFit="1" customWidth="1"/>
    <col min="12768" max="12768" width="1.140625" customWidth="1"/>
    <col min="12769" max="12769" width="13.42578125" bestFit="1" customWidth="1"/>
    <col min="12770" max="12770" width="1.140625" customWidth="1"/>
    <col min="12771" max="12771" width="11.7109375" bestFit="1" customWidth="1"/>
    <col min="12772" max="12772" width="1.140625" customWidth="1"/>
    <col min="12773" max="12773" width="18.85546875" bestFit="1" customWidth="1"/>
    <col min="12774" max="12774" width="1.140625" customWidth="1"/>
    <col min="12775" max="12775" width="11.42578125" bestFit="1" customWidth="1"/>
    <col min="12776" max="12776" width="1.140625" customWidth="1"/>
    <col min="12777" max="12777" width="11.7109375" bestFit="1" customWidth="1"/>
    <col min="12778" max="12778" width="1.140625" customWidth="1"/>
    <col min="12779" max="12779" width="11.28515625" bestFit="1" customWidth="1"/>
    <col min="12780" max="12780" width="1.5703125" customWidth="1"/>
    <col min="12781" max="12781" width="18.140625" bestFit="1" customWidth="1"/>
    <col min="12782" max="12782" width="1.42578125" customWidth="1"/>
    <col min="12783" max="12783" width="16" bestFit="1" customWidth="1"/>
    <col min="12785" max="12794" width="0" hidden="1" customWidth="1"/>
    <col min="12795" max="12795" width="14" customWidth="1"/>
    <col min="12796" max="12796" width="11.42578125" customWidth="1"/>
    <col min="13019" max="13019" width="58.140625" bestFit="1" customWidth="1"/>
    <col min="13020" max="13020" width="1.140625" customWidth="1"/>
    <col min="13021" max="13021" width="12.85546875" bestFit="1" customWidth="1"/>
    <col min="13022" max="13022" width="1.140625" customWidth="1"/>
    <col min="13023" max="13023" width="12.85546875" bestFit="1" customWidth="1"/>
    <col min="13024" max="13024" width="1.140625" customWidth="1"/>
    <col min="13025" max="13025" width="13.42578125" bestFit="1" customWidth="1"/>
    <col min="13026" max="13026" width="1.140625" customWidth="1"/>
    <col min="13027" max="13027" width="11.7109375" bestFit="1" customWidth="1"/>
    <col min="13028" max="13028" width="1.140625" customWidth="1"/>
    <col min="13029" max="13029" width="18.85546875" bestFit="1" customWidth="1"/>
    <col min="13030" max="13030" width="1.140625" customWidth="1"/>
    <col min="13031" max="13031" width="11.42578125" bestFit="1" customWidth="1"/>
    <col min="13032" max="13032" width="1.140625" customWidth="1"/>
    <col min="13033" max="13033" width="11.7109375" bestFit="1" customWidth="1"/>
    <col min="13034" max="13034" width="1.140625" customWidth="1"/>
    <col min="13035" max="13035" width="11.28515625" bestFit="1" customWidth="1"/>
    <col min="13036" max="13036" width="1.5703125" customWidth="1"/>
    <col min="13037" max="13037" width="18.140625" bestFit="1" customWidth="1"/>
    <col min="13038" max="13038" width="1.42578125" customWidth="1"/>
    <col min="13039" max="13039" width="16" bestFit="1" customWidth="1"/>
    <col min="13041" max="13050" width="0" hidden="1" customWidth="1"/>
    <col min="13051" max="13051" width="14" customWidth="1"/>
    <col min="13052" max="13052" width="11.42578125" customWidth="1"/>
    <col min="13275" max="13275" width="58.140625" bestFit="1" customWidth="1"/>
    <col min="13276" max="13276" width="1.140625" customWidth="1"/>
    <col min="13277" max="13277" width="12.85546875" bestFit="1" customWidth="1"/>
    <col min="13278" max="13278" width="1.140625" customWidth="1"/>
    <col min="13279" max="13279" width="12.85546875" bestFit="1" customWidth="1"/>
    <col min="13280" max="13280" width="1.140625" customWidth="1"/>
    <col min="13281" max="13281" width="13.42578125" bestFit="1" customWidth="1"/>
    <col min="13282" max="13282" width="1.140625" customWidth="1"/>
    <col min="13283" max="13283" width="11.7109375" bestFit="1" customWidth="1"/>
    <col min="13284" max="13284" width="1.140625" customWidth="1"/>
    <col min="13285" max="13285" width="18.85546875" bestFit="1" customWidth="1"/>
    <col min="13286" max="13286" width="1.140625" customWidth="1"/>
    <col min="13287" max="13287" width="11.42578125" bestFit="1" customWidth="1"/>
    <col min="13288" max="13288" width="1.140625" customWidth="1"/>
    <col min="13289" max="13289" width="11.7109375" bestFit="1" customWidth="1"/>
    <col min="13290" max="13290" width="1.140625" customWidth="1"/>
    <col min="13291" max="13291" width="11.28515625" bestFit="1" customWidth="1"/>
    <col min="13292" max="13292" width="1.5703125" customWidth="1"/>
    <col min="13293" max="13293" width="18.140625" bestFit="1" customWidth="1"/>
    <col min="13294" max="13294" width="1.42578125" customWidth="1"/>
    <col min="13295" max="13295" width="16" bestFit="1" customWidth="1"/>
    <col min="13297" max="13306" width="0" hidden="1" customWidth="1"/>
    <col min="13307" max="13307" width="14" customWidth="1"/>
    <col min="13308" max="13308" width="11.42578125" customWidth="1"/>
    <col min="13531" max="13531" width="58.140625" bestFit="1" customWidth="1"/>
    <col min="13532" max="13532" width="1.140625" customWidth="1"/>
    <col min="13533" max="13533" width="12.85546875" bestFit="1" customWidth="1"/>
    <col min="13534" max="13534" width="1.140625" customWidth="1"/>
    <col min="13535" max="13535" width="12.85546875" bestFit="1" customWidth="1"/>
    <col min="13536" max="13536" width="1.140625" customWidth="1"/>
    <col min="13537" max="13537" width="13.42578125" bestFit="1" customWidth="1"/>
    <col min="13538" max="13538" width="1.140625" customWidth="1"/>
    <col min="13539" max="13539" width="11.7109375" bestFit="1" customWidth="1"/>
    <col min="13540" max="13540" width="1.140625" customWidth="1"/>
    <col min="13541" max="13541" width="18.85546875" bestFit="1" customWidth="1"/>
    <col min="13542" max="13542" width="1.140625" customWidth="1"/>
    <col min="13543" max="13543" width="11.42578125" bestFit="1" customWidth="1"/>
    <col min="13544" max="13544" width="1.140625" customWidth="1"/>
    <col min="13545" max="13545" width="11.7109375" bestFit="1" customWidth="1"/>
    <col min="13546" max="13546" width="1.140625" customWidth="1"/>
    <col min="13547" max="13547" width="11.28515625" bestFit="1" customWidth="1"/>
    <col min="13548" max="13548" width="1.5703125" customWidth="1"/>
    <col min="13549" max="13549" width="18.140625" bestFit="1" customWidth="1"/>
    <col min="13550" max="13550" width="1.42578125" customWidth="1"/>
    <col min="13551" max="13551" width="16" bestFit="1" customWidth="1"/>
    <col min="13553" max="13562" width="0" hidden="1" customWidth="1"/>
    <col min="13563" max="13563" width="14" customWidth="1"/>
    <col min="13564" max="13564" width="11.42578125" customWidth="1"/>
    <col min="13787" max="13787" width="58.140625" bestFit="1" customWidth="1"/>
    <col min="13788" max="13788" width="1.140625" customWidth="1"/>
    <col min="13789" max="13789" width="12.85546875" bestFit="1" customWidth="1"/>
    <col min="13790" max="13790" width="1.140625" customWidth="1"/>
    <col min="13791" max="13791" width="12.85546875" bestFit="1" customWidth="1"/>
    <col min="13792" max="13792" width="1.140625" customWidth="1"/>
    <col min="13793" max="13793" width="13.42578125" bestFit="1" customWidth="1"/>
    <col min="13794" max="13794" width="1.140625" customWidth="1"/>
    <col min="13795" max="13795" width="11.7109375" bestFit="1" customWidth="1"/>
    <col min="13796" max="13796" width="1.140625" customWidth="1"/>
    <col min="13797" max="13797" width="18.85546875" bestFit="1" customWidth="1"/>
    <col min="13798" max="13798" width="1.140625" customWidth="1"/>
    <col min="13799" max="13799" width="11.42578125" bestFit="1" customWidth="1"/>
    <col min="13800" max="13800" width="1.140625" customWidth="1"/>
    <col min="13801" max="13801" width="11.7109375" bestFit="1" customWidth="1"/>
    <col min="13802" max="13802" width="1.140625" customWidth="1"/>
    <col min="13803" max="13803" width="11.28515625" bestFit="1" customWidth="1"/>
    <col min="13804" max="13804" width="1.5703125" customWidth="1"/>
    <col min="13805" max="13805" width="18.140625" bestFit="1" customWidth="1"/>
    <col min="13806" max="13806" width="1.42578125" customWidth="1"/>
    <col min="13807" max="13807" width="16" bestFit="1" customWidth="1"/>
    <col min="13809" max="13818" width="0" hidden="1" customWidth="1"/>
    <col min="13819" max="13819" width="14" customWidth="1"/>
    <col min="13820" max="13820" width="11.42578125" customWidth="1"/>
    <col min="14043" max="14043" width="58.140625" bestFit="1" customWidth="1"/>
    <col min="14044" max="14044" width="1.140625" customWidth="1"/>
    <col min="14045" max="14045" width="12.85546875" bestFit="1" customWidth="1"/>
    <col min="14046" max="14046" width="1.140625" customWidth="1"/>
    <col min="14047" max="14047" width="12.85546875" bestFit="1" customWidth="1"/>
    <col min="14048" max="14048" width="1.140625" customWidth="1"/>
    <col min="14049" max="14049" width="13.42578125" bestFit="1" customWidth="1"/>
    <col min="14050" max="14050" width="1.140625" customWidth="1"/>
    <col min="14051" max="14051" width="11.7109375" bestFit="1" customWidth="1"/>
    <col min="14052" max="14052" width="1.140625" customWidth="1"/>
    <col min="14053" max="14053" width="18.85546875" bestFit="1" customWidth="1"/>
    <col min="14054" max="14054" width="1.140625" customWidth="1"/>
    <col min="14055" max="14055" width="11.42578125" bestFit="1" customWidth="1"/>
    <col min="14056" max="14056" width="1.140625" customWidth="1"/>
    <col min="14057" max="14057" width="11.7109375" bestFit="1" customWidth="1"/>
    <col min="14058" max="14058" width="1.140625" customWidth="1"/>
    <col min="14059" max="14059" width="11.28515625" bestFit="1" customWidth="1"/>
    <col min="14060" max="14060" width="1.5703125" customWidth="1"/>
    <col min="14061" max="14061" width="18.140625" bestFit="1" customWidth="1"/>
    <col min="14062" max="14062" width="1.42578125" customWidth="1"/>
    <col min="14063" max="14063" width="16" bestFit="1" customWidth="1"/>
    <col min="14065" max="14074" width="0" hidden="1" customWidth="1"/>
    <col min="14075" max="14075" width="14" customWidth="1"/>
    <col min="14076" max="14076" width="11.42578125" customWidth="1"/>
    <col min="14299" max="14299" width="58.140625" bestFit="1" customWidth="1"/>
    <col min="14300" max="14300" width="1.140625" customWidth="1"/>
    <col min="14301" max="14301" width="12.85546875" bestFit="1" customWidth="1"/>
    <col min="14302" max="14302" width="1.140625" customWidth="1"/>
    <col min="14303" max="14303" width="12.85546875" bestFit="1" customWidth="1"/>
    <col min="14304" max="14304" width="1.140625" customWidth="1"/>
    <col min="14305" max="14305" width="13.42578125" bestFit="1" customWidth="1"/>
    <col min="14306" max="14306" width="1.140625" customWidth="1"/>
    <col min="14307" max="14307" width="11.7109375" bestFit="1" customWidth="1"/>
    <col min="14308" max="14308" width="1.140625" customWidth="1"/>
    <col min="14309" max="14309" width="18.85546875" bestFit="1" customWidth="1"/>
    <col min="14310" max="14310" width="1.140625" customWidth="1"/>
    <col min="14311" max="14311" width="11.42578125" bestFit="1" customWidth="1"/>
    <col min="14312" max="14312" width="1.140625" customWidth="1"/>
    <col min="14313" max="14313" width="11.7109375" bestFit="1" customWidth="1"/>
    <col min="14314" max="14314" width="1.140625" customWidth="1"/>
    <col min="14315" max="14315" width="11.28515625" bestFit="1" customWidth="1"/>
    <col min="14316" max="14316" width="1.5703125" customWidth="1"/>
    <col min="14317" max="14317" width="18.140625" bestFit="1" customWidth="1"/>
    <col min="14318" max="14318" width="1.42578125" customWidth="1"/>
    <col min="14319" max="14319" width="16" bestFit="1" customWidth="1"/>
    <col min="14321" max="14330" width="0" hidden="1" customWidth="1"/>
    <col min="14331" max="14331" width="14" customWidth="1"/>
    <col min="14332" max="14332" width="11.42578125" customWidth="1"/>
    <col min="14555" max="14555" width="58.140625" bestFit="1" customWidth="1"/>
    <col min="14556" max="14556" width="1.140625" customWidth="1"/>
    <col min="14557" max="14557" width="12.85546875" bestFit="1" customWidth="1"/>
    <col min="14558" max="14558" width="1.140625" customWidth="1"/>
    <col min="14559" max="14559" width="12.85546875" bestFit="1" customWidth="1"/>
    <col min="14560" max="14560" width="1.140625" customWidth="1"/>
    <col min="14561" max="14561" width="13.42578125" bestFit="1" customWidth="1"/>
    <col min="14562" max="14562" width="1.140625" customWidth="1"/>
    <col min="14563" max="14563" width="11.7109375" bestFit="1" customWidth="1"/>
    <col min="14564" max="14564" width="1.140625" customWidth="1"/>
    <col min="14565" max="14565" width="18.85546875" bestFit="1" customWidth="1"/>
    <col min="14566" max="14566" width="1.140625" customWidth="1"/>
    <col min="14567" max="14567" width="11.42578125" bestFit="1" customWidth="1"/>
    <col min="14568" max="14568" width="1.140625" customWidth="1"/>
    <col min="14569" max="14569" width="11.7109375" bestFit="1" customWidth="1"/>
    <col min="14570" max="14570" width="1.140625" customWidth="1"/>
    <col min="14571" max="14571" width="11.28515625" bestFit="1" customWidth="1"/>
    <col min="14572" max="14572" width="1.5703125" customWidth="1"/>
    <col min="14573" max="14573" width="18.140625" bestFit="1" customWidth="1"/>
    <col min="14574" max="14574" width="1.42578125" customWidth="1"/>
    <col min="14575" max="14575" width="16" bestFit="1" customWidth="1"/>
    <col min="14577" max="14586" width="0" hidden="1" customWidth="1"/>
    <col min="14587" max="14587" width="14" customWidth="1"/>
    <col min="14588" max="14588" width="11.42578125" customWidth="1"/>
    <col min="14811" max="14811" width="58.140625" bestFit="1" customWidth="1"/>
    <col min="14812" max="14812" width="1.140625" customWidth="1"/>
    <col min="14813" max="14813" width="12.85546875" bestFit="1" customWidth="1"/>
    <col min="14814" max="14814" width="1.140625" customWidth="1"/>
    <col min="14815" max="14815" width="12.85546875" bestFit="1" customWidth="1"/>
    <col min="14816" max="14816" width="1.140625" customWidth="1"/>
    <col min="14817" max="14817" width="13.42578125" bestFit="1" customWidth="1"/>
    <col min="14818" max="14818" width="1.140625" customWidth="1"/>
    <col min="14819" max="14819" width="11.7109375" bestFit="1" customWidth="1"/>
    <col min="14820" max="14820" width="1.140625" customWidth="1"/>
    <col min="14821" max="14821" width="18.85546875" bestFit="1" customWidth="1"/>
    <col min="14822" max="14822" width="1.140625" customWidth="1"/>
    <col min="14823" max="14823" width="11.42578125" bestFit="1" customWidth="1"/>
    <col min="14824" max="14824" width="1.140625" customWidth="1"/>
    <col min="14825" max="14825" width="11.7109375" bestFit="1" customWidth="1"/>
    <col min="14826" max="14826" width="1.140625" customWidth="1"/>
    <col min="14827" max="14827" width="11.28515625" bestFit="1" customWidth="1"/>
    <col min="14828" max="14828" width="1.5703125" customWidth="1"/>
    <col min="14829" max="14829" width="18.140625" bestFit="1" customWidth="1"/>
    <col min="14830" max="14830" width="1.42578125" customWidth="1"/>
    <col min="14831" max="14831" width="16" bestFit="1" customWidth="1"/>
    <col min="14833" max="14842" width="0" hidden="1" customWidth="1"/>
    <col min="14843" max="14843" width="14" customWidth="1"/>
    <col min="14844" max="14844" width="11.42578125" customWidth="1"/>
    <col min="15067" max="15067" width="58.140625" bestFit="1" customWidth="1"/>
    <col min="15068" max="15068" width="1.140625" customWidth="1"/>
    <col min="15069" max="15069" width="12.85546875" bestFit="1" customWidth="1"/>
    <col min="15070" max="15070" width="1.140625" customWidth="1"/>
    <col min="15071" max="15071" width="12.85546875" bestFit="1" customWidth="1"/>
    <col min="15072" max="15072" width="1.140625" customWidth="1"/>
    <col min="15073" max="15073" width="13.42578125" bestFit="1" customWidth="1"/>
    <col min="15074" max="15074" width="1.140625" customWidth="1"/>
    <col min="15075" max="15075" width="11.7109375" bestFit="1" customWidth="1"/>
    <col min="15076" max="15076" width="1.140625" customWidth="1"/>
    <col min="15077" max="15077" width="18.85546875" bestFit="1" customWidth="1"/>
    <col min="15078" max="15078" width="1.140625" customWidth="1"/>
    <col min="15079" max="15079" width="11.42578125" bestFit="1" customWidth="1"/>
    <col min="15080" max="15080" width="1.140625" customWidth="1"/>
    <col min="15081" max="15081" width="11.7109375" bestFit="1" customWidth="1"/>
    <col min="15082" max="15082" width="1.140625" customWidth="1"/>
    <col min="15083" max="15083" width="11.28515625" bestFit="1" customWidth="1"/>
    <col min="15084" max="15084" width="1.5703125" customWidth="1"/>
    <col min="15085" max="15085" width="18.140625" bestFit="1" customWidth="1"/>
    <col min="15086" max="15086" width="1.42578125" customWidth="1"/>
    <col min="15087" max="15087" width="16" bestFit="1" customWidth="1"/>
    <col min="15089" max="15098" width="0" hidden="1" customWidth="1"/>
    <col min="15099" max="15099" width="14" customWidth="1"/>
    <col min="15100" max="15100" width="11.42578125" customWidth="1"/>
    <col min="15323" max="15323" width="58.140625" bestFit="1" customWidth="1"/>
    <col min="15324" max="15324" width="1.140625" customWidth="1"/>
    <col min="15325" max="15325" width="12.85546875" bestFit="1" customWidth="1"/>
    <col min="15326" max="15326" width="1.140625" customWidth="1"/>
    <col min="15327" max="15327" width="12.85546875" bestFit="1" customWidth="1"/>
    <col min="15328" max="15328" width="1.140625" customWidth="1"/>
    <col min="15329" max="15329" width="13.42578125" bestFit="1" customWidth="1"/>
    <col min="15330" max="15330" width="1.140625" customWidth="1"/>
    <col min="15331" max="15331" width="11.7109375" bestFit="1" customWidth="1"/>
    <col min="15332" max="15332" width="1.140625" customWidth="1"/>
    <col min="15333" max="15333" width="18.85546875" bestFit="1" customWidth="1"/>
    <col min="15334" max="15334" width="1.140625" customWidth="1"/>
    <col min="15335" max="15335" width="11.42578125" bestFit="1" customWidth="1"/>
    <col min="15336" max="15336" width="1.140625" customWidth="1"/>
    <col min="15337" max="15337" width="11.7109375" bestFit="1" customWidth="1"/>
    <col min="15338" max="15338" width="1.140625" customWidth="1"/>
    <col min="15339" max="15339" width="11.28515625" bestFit="1" customWidth="1"/>
    <col min="15340" max="15340" width="1.5703125" customWidth="1"/>
    <col min="15341" max="15341" width="18.140625" bestFit="1" customWidth="1"/>
    <col min="15342" max="15342" width="1.42578125" customWidth="1"/>
    <col min="15343" max="15343" width="16" bestFit="1" customWidth="1"/>
    <col min="15345" max="15354" width="0" hidden="1" customWidth="1"/>
    <col min="15355" max="15355" width="14" customWidth="1"/>
    <col min="15356" max="15356" width="11.42578125" customWidth="1"/>
    <col min="15579" max="15579" width="58.140625" bestFit="1" customWidth="1"/>
    <col min="15580" max="15580" width="1.140625" customWidth="1"/>
    <col min="15581" max="15581" width="12.85546875" bestFit="1" customWidth="1"/>
    <col min="15582" max="15582" width="1.140625" customWidth="1"/>
    <col min="15583" max="15583" width="12.85546875" bestFit="1" customWidth="1"/>
    <col min="15584" max="15584" width="1.140625" customWidth="1"/>
    <col min="15585" max="15585" width="13.42578125" bestFit="1" customWidth="1"/>
    <col min="15586" max="15586" width="1.140625" customWidth="1"/>
    <col min="15587" max="15587" width="11.7109375" bestFit="1" customWidth="1"/>
    <col min="15588" max="15588" width="1.140625" customWidth="1"/>
    <col min="15589" max="15589" width="18.85546875" bestFit="1" customWidth="1"/>
    <col min="15590" max="15590" width="1.140625" customWidth="1"/>
    <col min="15591" max="15591" width="11.42578125" bestFit="1" customWidth="1"/>
    <col min="15592" max="15592" width="1.140625" customWidth="1"/>
    <col min="15593" max="15593" width="11.7109375" bestFit="1" customWidth="1"/>
    <col min="15594" max="15594" width="1.140625" customWidth="1"/>
    <col min="15595" max="15595" width="11.28515625" bestFit="1" customWidth="1"/>
    <col min="15596" max="15596" width="1.5703125" customWidth="1"/>
    <col min="15597" max="15597" width="18.140625" bestFit="1" customWidth="1"/>
    <col min="15598" max="15598" width="1.42578125" customWidth="1"/>
    <col min="15599" max="15599" width="16" bestFit="1" customWidth="1"/>
    <col min="15601" max="15610" width="0" hidden="1" customWidth="1"/>
    <col min="15611" max="15611" width="14" customWidth="1"/>
    <col min="15612" max="15612" width="11.42578125" customWidth="1"/>
    <col min="15835" max="15835" width="58.140625" bestFit="1" customWidth="1"/>
    <col min="15836" max="15836" width="1.140625" customWidth="1"/>
    <col min="15837" max="15837" width="12.85546875" bestFit="1" customWidth="1"/>
    <col min="15838" max="15838" width="1.140625" customWidth="1"/>
    <col min="15839" max="15839" width="12.85546875" bestFit="1" customWidth="1"/>
    <col min="15840" max="15840" width="1.140625" customWidth="1"/>
    <col min="15841" max="15841" width="13.42578125" bestFit="1" customWidth="1"/>
    <col min="15842" max="15842" width="1.140625" customWidth="1"/>
    <col min="15843" max="15843" width="11.7109375" bestFit="1" customWidth="1"/>
    <col min="15844" max="15844" width="1.140625" customWidth="1"/>
    <col min="15845" max="15845" width="18.85546875" bestFit="1" customWidth="1"/>
    <col min="15846" max="15846" width="1.140625" customWidth="1"/>
    <col min="15847" max="15847" width="11.42578125" bestFit="1" customWidth="1"/>
    <col min="15848" max="15848" width="1.140625" customWidth="1"/>
    <col min="15849" max="15849" width="11.7109375" bestFit="1" customWidth="1"/>
    <col min="15850" max="15850" width="1.140625" customWidth="1"/>
    <col min="15851" max="15851" width="11.28515625" bestFit="1" customWidth="1"/>
    <col min="15852" max="15852" width="1.5703125" customWidth="1"/>
    <col min="15853" max="15853" width="18.140625" bestFit="1" customWidth="1"/>
    <col min="15854" max="15854" width="1.42578125" customWidth="1"/>
    <col min="15855" max="15855" width="16" bestFit="1" customWidth="1"/>
    <col min="15857" max="15866" width="0" hidden="1" customWidth="1"/>
    <col min="15867" max="15867" width="14" customWidth="1"/>
    <col min="15868" max="15868" width="11.42578125" customWidth="1"/>
    <col min="16091" max="16091" width="58.140625" bestFit="1" customWidth="1"/>
    <col min="16092" max="16092" width="1.140625" customWidth="1"/>
    <col min="16093" max="16093" width="12.85546875" bestFit="1" customWidth="1"/>
    <col min="16094" max="16094" width="1.140625" customWidth="1"/>
    <col min="16095" max="16095" width="12.85546875" bestFit="1" customWidth="1"/>
    <col min="16096" max="16096" width="1.140625" customWidth="1"/>
    <col min="16097" max="16097" width="13.42578125" bestFit="1" customWidth="1"/>
    <col min="16098" max="16098" width="1.140625" customWidth="1"/>
    <col min="16099" max="16099" width="11.7109375" bestFit="1" customWidth="1"/>
    <col min="16100" max="16100" width="1.140625" customWidth="1"/>
    <col min="16101" max="16101" width="18.85546875" bestFit="1" customWidth="1"/>
    <col min="16102" max="16102" width="1.140625" customWidth="1"/>
    <col min="16103" max="16103" width="11.42578125" bestFit="1" customWidth="1"/>
    <col min="16104" max="16104" width="1.140625" customWidth="1"/>
    <col min="16105" max="16105" width="11.7109375" bestFit="1" customWidth="1"/>
    <col min="16106" max="16106" width="1.140625" customWidth="1"/>
    <col min="16107" max="16107" width="11.28515625" bestFit="1" customWidth="1"/>
    <col min="16108" max="16108" width="1.5703125" customWidth="1"/>
    <col min="16109" max="16109" width="18.140625" bestFit="1" customWidth="1"/>
    <col min="16110" max="16110" width="1.42578125" customWidth="1"/>
    <col min="16111" max="16111" width="16" bestFit="1" customWidth="1"/>
    <col min="16113" max="16122" width="0" hidden="1" customWidth="1"/>
    <col min="16123" max="16123" width="14" customWidth="1"/>
    <col min="16124" max="16124" width="11.42578125" customWidth="1"/>
  </cols>
  <sheetData>
    <row r="1" spans="1:11" ht="15.7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>
      <c r="A2" s="53" t="s">
        <v>44</v>
      </c>
      <c r="B2" s="53"/>
      <c r="C2" s="53"/>
      <c r="D2" s="53"/>
      <c r="E2" s="53"/>
      <c r="F2" s="53"/>
      <c r="G2" s="53"/>
      <c r="H2" s="53"/>
      <c r="I2" s="53"/>
    </row>
    <row r="3" spans="1:11" ht="15.75">
      <c r="A3" s="54" t="s">
        <v>46</v>
      </c>
      <c r="B3" s="54"/>
      <c r="C3" s="54"/>
      <c r="D3" s="54"/>
      <c r="E3" s="54"/>
      <c r="F3" s="54"/>
      <c r="G3" s="54"/>
      <c r="H3" s="54"/>
      <c r="I3" s="54"/>
    </row>
    <row r="4" spans="1:11" ht="24" customHeight="1">
      <c r="A4" s="50" t="s">
        <v>1</v>
      </c>
      <c r="B4" s="50" t="s">
        <v>2</v>
      </c>
      <c r="C4" s="50" t="s">
        <v>3</v>
      </c>
      <c r="D4" s="50" t="s">
        <v>4</v>
      </c>
      <c r="E4" s="50" t="s">
        <v>5</v>
      </c>
      <c r="F4" s="50" t="s">
        <v>6</v>
      </c>
      <c r="G4" s="50" t="s">
        <v>7</v>
      </c>
      <c r="H4" s="50" t="s">
        <v>8</v>
      </c>
      <c r="I4" s="50" t="s">
        <v>9</v>
      </c>
    </row>
    <row r="5" spans="1:11" ht="18.75" customHeight="1">
      <c r="A5" s="51"/>
      <c r="B5" s="51"/>
      <c r="C5" s="51" t="s">
        <v>10</v>
      </c>
      <c r="D5" s="51"/>
      <c r="E5" s="51" t="s">
        <v>10</v>
      </c>
      <c r="F5" s="51" t="s">
        <v>10</v>
      </c>
      <c r="G5" s="51"/>
      <c r="H5" s="51"/>
      <c r="I5" s="51"/>
    </row>
    <row r="6" spans="1:11" ht="15.75">
      <c r="A6" s="1" t="s">
        <v>11</v>
      </c>
      <c r="B6" s="2"/>
      <c r="C6" s="2"/>
      <c r="D6" s="3"/>
      <c r="E6" s="3"/>
      <c r="F6" s="2"/>
      <c r="G6" s="3"/>
      <c r="H6" s="3"/>
      <c r="I6" s="2"/>
    </row>
    <row r="7" spans="1:11" ht="15.75">
      <c r="A7" s="4" t="s">
        <v>12</v>
      </c>
      <c r="B7" s="19">
        <f>+B8+B9+B12</f>
        <v>4755.6784020000005</v>
      </c>
      <c r="C7" s="19">
        <f t="shared" ref="C7:H7" si="0">+C8+C9+C12</f>
        <v>11894.465635</v>
      </c>
      <c r="D7" s="19">
        <f t="shared" si="0"/>
        <v>0</v>
      </c>
      <c r="E7" s="19">
        <f t="shared" si="0"/>
        <v>0</v>
      </c>
      <c r="F7" s="19">
        <f t="shared" si="0"/>
        <v>7.636755</v>
      </c>
      <c r="G7" s="19">
        <f t="shared" si="0"/>
        <v>0</v>
      </c>
      <c r="H7" s="19">
        <f t="shared" si="0"/>
        <v>0</v>
      </c>
      <c r="I7" s="19">
        <f>SUM(B7:H7)</f>
        <v>16657.780792000001</v>
      </c>
      <c r="J7" s="31">
        <f>+I7-'EST RESULT.INTEGR. DIC MILES'!I8/1000000</f>
        <v>0</v>
      </c>
      <c r="K7" s="33">
        <f>+I7-'[1]Estado resultado integral'!$C8/1000000</f>
        <v>0</v>
      </c>
    </row>
    <row r="8" spans="1:11" ht="15.75">
      <c r="A8" s="6" t="s">
        <v>13</v>
      </c>
      <c r="B8" s="20">
        <v>0</v>
      </c>
      <c r="C8" s="20">
        <v>11894.465635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f t="shared" ref="I8:I17" si="1">SUM(B8:H8)</f>
        <v>11894.465635</v>
      </c>
      <c r="J8" s="32">
        <f>+I8-'EST RESULT.INTEGR. DIC MILES'!I9/1000000</f>
        <v>0</v>
      </c>
      <c r="K8" s="33">
        <f>+I8-'[1]Estado resultado integral'!$C9/1000000</f>
        <v>0</v>
      </c>
    </row>
    <row r="9" spans="1:11" ht="15.75">
      <c r="A9" s="6" t="s">
        <v>14</v>
      </c>
      <c r="B9" s="20">
        <f>+B10+B11</f>
        <v>4755.6784020000005</v>
      </c>
      <c r="C9" s="20">
        <f t="shared" ref="C9:H9" si="2">+C10+C11</f>
        <v>0</v>
      </c>
      <c r="D9" s="20">
        <f t="shared" si="2"/>
        <v>0</v>
      </c>
      <c r="E9" s="20">
        <f t="shared" si="2"/>
        <v>0</v>
      </c>
      <c r="F9" s="20">
        <f t="shared" si="2"/>
        <v>0</v>
      </c>
      <c r="G9" s="20">
        <f t="shared" si="2"/>
        <v>0</v>
      </c>
      <c r="H9" s="20">
        <f t="shared" si="2"/>
        <v>0</v>
      </c>
      <c r="I9" s="20">
        <f t="shared" si="1"/>
        <v>4755.6784020000005</v>
      </c>
      <c r="J9" s="32">
        <f>+I9-'EST RESULT.INTEGR. DIC MILES'!I10/1000000</f>
        <v>0</v>
      </c>
      <c r="K9" s="33">
        <f>+I9-'[1]Estado resultado integral'!$C10/1000000</f>
        <v>0</v>
      </c>
    </row>
    <row r="10" spans="1:11" ht="15.75">
      <c r="A10" s="8" t="s">
        <v>15</v>
      </c>
      <c r="B10" s="20">
        <v>3029.2322370000002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f t="shared" si="1"/>
        <v>3029.2322370000002</v>
      </c>
      <c r="J10" s="32">
        <f>+I10-'EST RESULT.INTEGR. DIC MILES'!I11/1000000</f>
        <v>0</v>
      </c>
      <c r="K10" s="33">
        <f>+I10-'[1]Estado resultado integral'!$C11/1000000</f>
        <v>0</v>
      </c>
    </row>
    <row r="11" spans="1:11" ht="15.75">
      <c r="A11" s="8" t="s">
        <v>16</v>
      </c>
      <c r="B11" s="20">
        <v>1726.4461650000001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f t="shared" si="1"/>
        <v>1726.4461650000001</v>
      </c>
      <c r="J11" s="32">
        <f>+I11-'EST RESULT.INTEGR. DIC MILES'!I12/1000000</f>
        <v>0</v>
      </c>
      <c r="K11" s="33">
        <f>+I11-'[1]Estado resultado integral'!$C12/1000000</f>
        <v>0</v>
      </c>
    </row>
    <row r="12" spans="1:11" ht="15.75">
      <c r="A12" s="6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7.636755</v>
      </c>
      <c r="G12" s="20">
        <v>0</v>
      </c>
      <c r="H12" s="20">
        <v>0</v>
      </c>
      <c r="I12" s="20">
        <f t="shared" si="1"/>
        <v>7.636755</v>
      </c>
      <c r="J12" s="32">
        <f>+I12-'EST RESULT.INTEGR. DIC MILES'!I13/1000000</f>
        <v>0</v>
      </c>
      <c r="K12" s="33">
        <f>+I12-'[1]Estado resultado integral'!$C14/1000000</f>
        <v>0</v>
      </c>
    </row>
    <row r="13" spans="1:11" ht="15.75">
      <c r="A13" s="4" t="s">
        <v>18</v>
      </c>
      <c r="B13" s="20">
        <v>0</v>
      </c>
      <c r="C13" s="20">
        <v>0</v>
      </c>
      <c r="D13" s="20">
        <v>0</v>
      </c>
      <c r="E13" s="20">
        <v>216.04282000000001</v>
      </c>
      <c r="F13" s="20">
        <v>0</v>
      </c>
      <c r="G13" s="20">
        <v>0</v>
      </c>
      <c r="H13" s="20">
        <v>0</v>
      </c>
      <c r="I13" s="20">
        <f t="shared" si="1"/>
        <v>216.04282000000001</v>
      </c>
      <c r="J13" s="32">
        <f>+I13-'EST RESULT.INTEGR. DIC MILES'!I14/1000000</f>
        <v>0</v>
      </c>
      <c r="K13" s="33">
        <f>+I13-'[1]Estado resultado integral'!$C15/1000000</f>
        <v>0</v>
      </c>
    </row>
    <row r="14" spans="1:11" ht="15.75">
      <c r="A14" s="4" t="s">
        <v>19</v>
      </c>
      <c r="B14" s="20">
        <v>0.31218200000000002</v>
      </c>
      <c r="C14" s="20">
        <v>2.5030130000000002</v>
      </c>
      <c r="D14" s="20">
        <v>7.4419999999999998E-3</v>
      </c>
      <c r="E14" s="20">
        <v>1.0109570000000001</v>
      </c>
      <c r="F14" s="20">
        <v>8.7279999999999996E-3</v>
      </c>
      <c r="G14" s="20">
        <v>0.57903000000000004</v>
      </c>
      <c r="H14" s="20">
        <v>0.63207599999999997</v>
      </c>
      <c r="I14" s="20">
        <f t="shared" si="1"/>
        <v>5.0534280000000003</v>
      </c>
      <c r="J14" s="32">
        <f>+I14-'EST RESULT.INTEGR. DIC MILES'!I15/1000000</f>
        <v>0</v>
      </c>
      <c r="K14" s="33">
        <f>+I14-'[1]Estado resultado integral'!$C16/1000000</f>
        <v>0</v>
      </c>
    </row>
    <row r="15" spans="1:11" ht="15.75">
      <c r="A15" s="4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342.37693400000001</v>
      </c>
      <c r="I15" s="20">
        <f t="shared" si="1"/>
        <v>342.37693400000001</v>
      </c>
      <c r="J15" s="32">
        <f>+I15-'EST RESULT.INTEGR. DIC MILES'!I16/1000000</f>
        <v>0</v>
      </c>
      <c r="K15" s="33">
        <f>+I15-'[1]Estado resultado integral'!$C17/1000000</f>
        <v>0</v>
      </c>
    </row>
    <row r="16" spans="1:11" ht="15.75">
      <c r="A16" s="4" t="s">
        <v>21</v>
      </c>
      <c r="B16" s="20">
        <v>8.3892900000000008</v>
      </c>
      <c r="C16" s="20">
        <v>14.422053999999999</v>
      </c>
      <c r="D16" s="20">
        <v>0.19997999999999999</v>
      </c>
      <c r="E16" s="20">
        <v>12.947727</v>
      </c>
      <c r="F16" s="20">
        <v>0.234538</v>
      </c>
      <c r="G16" s="20">
        <v>21.225266000000001</v>
      </c>
      <c r="H16" s="20">
        <v>4.3920700000000004</v>
      </c>
      <c r="I16" s="20">
        <f t="shared" si="1"/>
        <v>61.810925000000012</v>
      </c>
      <c r="J16" s="32">
        <f>+I16-'EST RESULT.INTEGR. DIC MILES'!I17/1000000</f>
        <v>0</v>
      </c>
      <c r="K16" s="33">
        <f>+I16-'[1]Estado resultado integral'!$C18/1000000</f>
        <v>0</v>
      </c>
    </row>
    <row r="17" spans="1:11" ht="15.75">
      <c r="A17" s="4" t="s">
        <v>22</v>
      </c>
      <c r="B17" s="21">
        <f>+B7+B13+B14+B15+B16</f>
        <v>4764.3798740000002</v>
      </c>
      <c r="C17" s="21">
        <f t="shared" ref="C17:H17" si="3">+C7+C13+C14+C15+C16</f>
        <v>11911.390702000001</v>
      </c>
      <c r="D17" s="21">
        <f t="shared" si="3"/>
        <v>0.207422</v>
      </c>
      <c r="E17" s="21">
        <f t="shared" si="3"/>
        <v>230.00150400000001</v>
      </c>
      <c r="F17" s="21">
        <f t="shared" si="3"/>
        <v>7.8800209999999993</v>
      </c>
      <c r="G17" s="21">
        <f t="shared" si="3"/>
        <v>21.804296000000001</v>
      </c>
      <c r="H17" s="21">
        <f t="shared" si="3"/>
        <v>347.40107999999998</v>
      </c>
      <c r="I17" s="21">
        <f t="shared" si="1"/>
        <v>17283.064899000001</v>
      </c>
      <c r="J17" s="32">
        <f>+I17-'EST RESULT.INTEGR. DIC MILES'!I18/1000000</f>
        <v>0</v>
      </c>
      <c r="K17" s="33">
        <f>+I17-'[1]Estado resultado integral'!$C19/1000000</f>
        <v>0</v>
      </c>
    </row>
    <row r="18" spans="1:11" ht="15.75">
      <c r="A18" s="1" t="s">
        <v>23</v>
      </c>
      <c r="B18" s="20"/>
      <c r="C18" s="20"/>
      <c r="D18" s="20"/>
      <c r="E18" s="20"/>
      <c r="F18" s="20"/>
      <c r="G18" s="20"/>
      <c r="H18" s="20"/>
      <c r="I18" s="20"/>
      <c r="J18" s="32">
        <f>+I18-'EST RESULT.INTEGR. DIC MILES'!I19/1000000</f>
        <v>0</v>
      </c>
      <c r="K18" s="33">
        <f>+I18-'[1]Estado resultado integral'!$C20/1000000</f>
        <v>0</v>
      </c>
    </row>
    <row r="19" spans="1:11" ht="15.75">
      <c r="A19" s="4" t="s">
        <v>24</v>
      </c>
      <c r="B19" s="21">
        <f>+B20+B21</f>
        <v>1622.5486489999998</v>
      </c>
      <c r="C19" s="21">
        <f t="shared" ref="C19:H19" si="4">+C20+C21</f>
        <v>0</v>
      </c>
      <c r="D19" s="21">
        <f t="shared" si="4"/>
        <v>0</v>
      </c>
      <c r="E19" s="21">
        <f t="shared" si="4"/>
        <v>0</v>
      </c>
      <c r="F19" s="21">
        <f t="shared" si="4"/>
        <v>0</v>
      </c>
      <c r="G19" s="21">
        <f t="shared" si="4"/>
        <v>0</v>
      </c>
      <c r="H19" s="21">
        <f t="shared" si="4"/>
        <v>0</v>
      </c>
      <c r="I19" s="21">
        <f t="shared" ref="I19:I39" si="5">SUM(B19:H19)</f>
        <v>1622.5486489999998</v>
      </c>
      <c r="J19" s="32">
        <f>+I19-'EST RESULT.INTEGR. DIC MILES'!I20/1000000</f>
        <v>0</v>
      </c>
      <c r="K19" s="33">
        <f>+I19-'[1]Estado resultado integral'!$C21/1000000</f>
        <v>0</v>
      </c>
    </row>
    <row r="20" spans="1:11" ht="15.75">
      <c r="A20" s="6" t="s">
        <v>25</v>
      </c>
      <c r="B20" s="20">
        <v>975.640491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f t="shared" si="5"/>
        <v>975.640491</v>
      </c>
      <c r="J20" s="32">
        <f>+I20-'EST RESULT.INTEGR. DIC MILES'!I21/1000000</f>
        <v>0</v>
      </c>
      <c r="K20" s="33">
        <f>+I20-'[1]Estado resultado integral'!$C22/1000000</f>
        <v>0</v>
      </c>
    </row>
    <row r="21" spans="1:11" ht="15.75">
      <c r="A21" s="6" t="s">
        <v>26</v>
      </c>
      <c r="B21" s="20">
        <f>+B22</f>
        <v>646.90815799999996</v>
      </c>
      <c r="C21" s="20">
        <f t="shared" ref="C21:H21" si="6">+C22</f>
        <v>0</v>
      </c>
      <c r="D21" s="20">
        <f t="shared" si="6"/>
        <v>0</v>
      </c>
      <c r="E21" s="20">
        <f t="shared" si="6"/>
        <v>0</v>
      </c>
      <c r="F21" s="20">
        <f t="shared" si="6"/>
        <v>0</v>
      </c>
      <c r="G21" s="20">
        <f t="shared" si="6"/>
        <v>0</v>
      </c>
      <c r="H21" s="20">
        <f t="shared" si="6"/>
        <v>0</v>
      </c>
      <c r="I21" s="20">
        <f t="shared" si="5"/>
        <v>646.90815799999996</v>
      </c>
      <c r="J21" s="32">
        <f>+I21-'EST RESULT.INTEGR. DIC MILES'!I22/1000000</f>
        <v>0</v>
      </c>
      <c r="K21" s="33">
        <f>+I21-'[1]Estado resultado integral'!$C23/1000000</f>
        <v>0</v>
      </c>
    </row>
    <row r="22" spans="1:11" ht="15.75">
      <c r="A22" s="10" t="s">
        <v>27</v>
      </c>
      <c r="B22" s="20">
        <v>646.90815799999996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f t="shared" si="5"/>
        <v>646.90815799999996</v>
      </c>
      <c r="J22" s="32">
        <f>+I22-'EST RESULT.INTEGR. DIC MILES'!I23/1000000</f>
        <v>0</v>
      </c>
      <c r="K22" s="33">
        <f>+I22-'[1]Estado resultado integral'!$C24/1000000</f>
        <v>0</v>
      </c>
    </row>
    <row r="23" spans="1:11" ht="15.75">
      <c r="A23" s="4" t="s">
        <v>28</v>
      </c>
      <c r="B23" s="22">
        <v>0</v>
      </c>
      <c r="C23" s="23">
        <v>65.856674999999996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f t="shared" si="5"/>
        <v>65.856674999999996</v>
      </c>
      <c r="J23" s="32">
        <f>+I23-'EST RESULT.INTEGR. DIC MILES'!I24/1000000</f>
        <v>0</v>
      </c>
      <c r="K23" s="33">
        <f>+I23-'[1]Estado resultado integral'!$C25/1000000</f>
        <v>0</v>
      </c>
    </row>
    <row r="24" spans="1:11" ht="15.75">
      <c r="A24" s="4" t="s">
        <v>29</v>
      </c>
      <c r="B24" s="22">
        <v>0</v>
      </c>
      <c r="C24" s="22">
        <v>52.682811000000001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f t="shared" si="5"/>
        <v>52.682811000000001</v>
      </c>
      <c r="J24" s="32">
        <f>+I24-'EST RESULT.INTEGR. DIC MILES'!I25/1000000</f>
        <v>0</v>
      </c>
      <c r="K24" s="33">
        <f>+I24-'[1]Estado resultado integral'!$C26/1000000</f>
        <v>0</v>
      </c>
    </row>
    <row r="25" spans="1:11" ht="15.75">
      <c r="A25" s="4" t="s">
        <v>19</v>
      </c>
      <c r="B25" s="22">
        <v>0</v>
      </c>
      <c r="C25" s="22">
        <v>39.872588999999998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f t="shared" si="5"/>
        <v>39.872588999999998</v>
      </c>
      <c r="J25" s="32">
        <f>+I25-'EST RESULT.INTEGR. DIC MILES'!I26/1000000</f>
        <v>0</v>
      </c>
      <c r="K25" s="33">
        <f>+I25-'[1]Estado resultado integral'!$C27/1000000</f>
        <v>0</v>
      </c>
    </row>
    <row r="26" spans="1:11" ht="31.5">
      <c r="A26" s="28" t="s">
        <v>30</v>
      </c>
      <c r="B26" s="22">
        <v>0</v>
      </c>
      <c r="C26" s="22">
        <v>0</v>
      </c>
      <c r="D26" s="22">
        <v>0</v>
      </c>
      <c r="E26" s="22">
        <v>30.257693</v>
      </c>
      <c r="F26" s="22">
        <v>0</v>
      </c>
      <c r="G26" s="22">
        <v>0</v>
      </c>
      <c r="H26" s="22">
        <v>501.78827999999999</v>
      </c>
      <c r="I26" s="22">
        <f t="shared" si="5"/>
        <v>532.045973</v>
      </c>
      <c r="J26" s="32">
        <f>+I26-'EST RESULT.INTEGR. DIC MILES'!I27/1000000</f>
        <v>0</v>
      </c>
      <c r="K26" s="33">
        <f>+I26-'[1]Estado resultado integral'!$C28/1000000</f>
        <v>0</v>
      </c>
    </row>
    <row r="27" spans="1:11" ht="15.75">
      <c r="A27" s="6" t="s">
        <v>31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229.31688700000001</v>
      </c>
      <c r="I27" s="20">
        <f t="shared" si="5"/>
        <v>229.31688700000001</v>
      </c>
      <c r="J27" s="32">
        <f>+I27-'EST RESULT.INTEGR. DIC MILES'!I28/1000000</f>
        <v>0</v>
      </c>
      <c r="K27" s="33">
        <f>+I27-'[1]Estado resultado integral'!$C29/1000000</f>
        <v>0</v>
      </c>
    </row>
    <row r="28" spans="1:11" ht="15.75">
      <c r="A28" s="6" t="s">
        <v>32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272.47139299999998</v>
      </c>
      <c r="I28" s="20">
        <f t="shared" si="5"/>
        <v>272.47139299999998</v>
      </c>
      <c r="J28" s="32">
        <f>+I28-'EST RESULT.INTEGR. DIC MILES'!I29/1000000</f>
        <v>0</v>
      </c>
      <c r="K28" s="33">
        <f>+I28-'[1]Estado resultado integral'!$C30/1000000</f>
        <v>0</v>
      </c>
    </row>
    <row r="29" spans="1:11" ht="15.75">
      <c r="A29" s="6" t="s">
        <v>33</v>
      </c>
      <c r="B29" s="20">
        <v>0</v>
      </c>
      <c r="C29" s="20">
        <v>0</v>
      </c>
      <c r="D29" s="20">
        <v>0</v>
      </c>
      <c r="E29" s="20">
        <v>30.257693</v>
      </c>
      <c r="F29" s="20">
        <v>0</v>
      </c>
      <c r="G29" s="20">
        <v>0</v>
      </c>
      <c r="H29" s="20">
        <v>0</v>
      </c>
      <c r="I29" s="20">
        <f t="shared" si="5"/>
        <v>30.257693</v>
      </c>
      <c r="J29" s="32">
        <f>+I29-'EST RESULT.INTEGR. DIC MILES'!I30/1000000</f>
        <v>0</v>
      </c>
      <c r="K29" s="33">
        <f>+I29-'[1]Estado resultado integral'!$C31/1000000</f>
        <v>0</v>
      </c>
    </row>
    <row r="30" spans="1:11" ht="15.75">
      <c r="A30" s="4" t="s">
        <v>34</v>
      </c>
      <c r="B30" s="22">
        <v>103.00401100000001</v>
      </c>
      <c r="C30" s="22">
        <v>98.737699000000006</v>
      </c>
      <c r="D30" s="22">
        <v>2.455365</v>
      </c>
      <c r="E30" s="22">
        <v>153.56341900000001</v>
      </c>
      <c r="F30" s="22">
        <v>2.8796650000000001</v>
      </c>
      <c r="G30" s="22">
        <v>199.53345899999999</v>
      </c>
      <c r="H30" s="22">
        <v>34.932577999999999</v>
      </c>
      <c r="I30" s="22">
        <f t="shared" si="5"/>
        <v>595.10619600000007</v>
      </c>
      <c r="J30" s="32">
        <f>+I30-'EST RESULT.INTEGR. DIC MILES'!I31/1000000</f>
        <v>0</v>
      </c>
      <c r="K30" s="33">
        <f>+I30-'[1]Estado resultado integral'!$C32/1000000</f>
        <v>0</v>
      </c>
    </row>
    <row r="31" spans="1:11" ht="15.75">
      <c r="A31" s="4" t="s">
        <v>35</v>
      </c>
      <c r="B31" s="22">
        <v>32.123817000000003</v>
      </c>
      <c r="C31" s="22">
        <v>30.793284</v>
      </c>
      <c r="D31" s="22">
        <v>0.76575400000000005</v>
      </c>
      <c r="E31" s="22">
        <v>47.891758000000003</v>
      </c>
      <c r="F31" s="22">
        <v>0.89807999999999999</v>
      </c>
      <c r="G31" s="22">
        <v>97.123662999999993</v>
      </c>
      <c r="H31" s="22">
        <v>10.741571</v>
      </c>
      <c r="I31" s="22">
        <f t="shared" si="5"/>
        <v>220.33792699999998</v>
      </c>
      <c r="J31" s="32">
        <f>+I31-'EST RESULT.INTEGR. DIC MILES'!I32/1000000</f>
        <v>0</v>
      </c>
      <c r="K31" s="33">
        <f>+I31-'[1]Estado resultado integral'!$C33/1000000</f>
        <v>0</v>
      </c>
    </row>
    <row r="32" spans="1:11" ht="15.75">
      <c r="A32" s="4" t="s">
        <v>36</v>
      </c>
      <c r="B32" s="22">
        <v>2.917589</v>
      </c>
      <c r="C32" s="22">
        <v>2.7967460000000002</v>
      </c>
      <c r="D32" s="22">
        <v>6.9547999999999999E-2</v>
      </c>
      <c r="E32" s="22">
        <v>4.349685</v>
      </c>
      <c r="F32" s="22">
        <v>8.1567000000000001E-2</v>
      </c>
      <c r="G32" s="22">
        <v>5.6455760000000001</v>
      </c>
      <c r="H32" s="22">
        <v>0.97584000000000004</v>
      </c>
      <c r="I32" s="22">
        <f t="shared" si="5"/>
        <v>16.836551</v>
      </c>
      <c r="J32" s="32">
        <f>+I32-'EST RESULT.INTEGR. DIC MILES'!I33/1000000</f>
        <v>0</v>
      </c>
      <c r="K32" s="33">
        <f>+I32-'[1]Estado resultado integral'!$C34/1000000</f>
        <v>0</v>
      </c>
    </row>
    <row r="33" spans="1:11" ht="15.75">
      <c r="A33" s="4" t="s">
        <v>37</v>
      </c>
      <c r="B33" s="22">
        <v>2.4212579999999999</v>
      </c>
      <c r="C33" s="22">
        <v>2.3209719999999998</v>
      </c>
      <c r="D33" s="22">
        <v>5.7716999999999997E-2</v>
      </c>
      <c r="E33" s="22">
        <v>3.6097290000000002</v>
      </c>
      <c r="F33" s="22">
        <v>6.7691000000000001E-2</v>
      </c>
      <c r="G33" s="22">
        <v>6.2519980000000004</v>
      </c>
      <c r="H33" s="22">
        <v>0.80962100000000004</v>
      </c>
      <c r="I33" s="22">
        <f t="shared" si="5"/>
        <v>15.538986</v>
      </c>
      <c r="J33" s="32">
        <f>+I33-'EST RESULT.INTEGR. DIC MILES'!I34/1000000</f>
        <v>0</v>
      </c>
      <c r="K33" s="33">
        <f>+I33-'[1]Estado resultado integral'!$C35/1000000</f>
        <v>0</v>
      </c>
    </row>
    <row r="34" spans="1:11" ht="15.75">
      <c r="A34" s="4" t="s">
        <v>38</v>
      </c>
      <c r="B34" s="22">
        <v>2.6874340000000001</v>
      </c>
      <c r="C34" s="22">
        <v>2.6478169999999999</v>
      </c>
      <c r="D34" s="22">
        <v>6.4061999999999994E-2</v>
      </c>
      <c r="E34" s="22">
        <v>4.0065580000000001</v>
      </c>
      <c r="F34" s="22">
        <v>7.5132000000000004E-2</v>
      </c>
      <c r="G34" s="22">
        <v>5.2002220000000001</v>
      </c>
      <c r="H34" s="22">
        <v>0.89862500000000001</v>
      </c>
      <c r="I34" s="22">
        <f t="shared" si="5"/>
        <v>15.57985</v>
      </c>
      <c r="J34" s="32">
        <f>+I34-'EST RESULT.INTEGR. DIC MILES'!I35/1000000</f>
        <v>0</v>
      </c>
      <c r="K34" s="33">
        <f>+I34-'[1]Estado resultado integral'!$C36/1000000</f>
        <v>0</v>
      </c>
    </row>
    <row r="35" spans="1:11" ht="15.75">
      <c r="A35" s="4" t="s">
        <v>39</v>
      </c>
      <c r="B35" s="22">
        <v>6.4834000000000003E-2</v>
      </c>
      <c r="C35" s="22">
        <v>6.2149000000000003E-2</v>
      </c>
      <c r="D35" s="22">
        <v>1.5449999999999999E-3</v>
      </c>
      <c r="E35" s="22">
        <v>9.6657999999999994E-2</v>
      </c>
      <c r="F35" s="22">
        <v>1.8129999999999999E-3</v>
      </c>
      <c r="G35" s="22">
        <v>20.585645</v>
      </c>
      <c r="H35" s="22">
        <v>2.1679E-2</v>
      </c>
      <c r="I35" s="22">
        <f t="shared" si="5"/>
        <v>20.834322999999998</v>
      </c>
      <c r="J35" s="32">
        <f>+I35-'EST RESULT.INTEGR. DIC MILES'!I36/1000000</f>
        <v>0</v>
      </c>
      <c r="K35" s="33">
        <f>+I35-'[1]Estado resultado integral'!$C37/1000000</f>
        <v>0</v>
      </c>
    </row>
    <row r="36" spans="1:11" ht="15.75">
      <c r="A36" s="4" t="s">
        <v>40</v>
      </c>
      <c r="B36" s="22">
        <v>18.019169999999999</v>
      </c>
      <c r="C36" s="22">
        <v>17.272836000000002</v>
      </c>
      <c r="D36" s="22">
        <v>0.429533</v>
      </c>
      <c r="E36" s="22">
        <v>27.030035000000002</v>
      </c>
      <c r="F36" s="22">
        <v>0.50375899999999996</v>
      </c>
      <c r="G36" s="22">
        <v>34.874316999999998</v>
      </c>
      <c r="H36" s="22">
        <v>6.4399179999999996</v>
      </c>
      <c r="I36" s="22">
        <f t="shared" si="5"/>
        <v>104.569568</v>
      </c>
      <c r="J36" s="32">
        <f>+I36-'EST RESULT.INTEGR. DIC MILES'!I37/1000000</f>
        <v>0</v>
      </c>
      <c r="K36" s="33">
        <f>+I36-'[1]Estado resultado integral'!$C38/1000000</f>
        <v>0</v>
      </c>
    </row>
    <row r="37" spans="1:11" ht="15.75">
      <c r="A37" s="4" t="s">
        <v>41</v>
      </c>
      <c r="B37" s="21">
        <v>14.591279999999999</v>
      </c>
      <c r="C37" s="21">
        <v>13.986471</v>
      </c>
      <c r="D37" s="21">
        <v>0.34782099999999999</v>
      </c>
      <c r="E37" s="21">
        <v>25.740341000000001</v>
      </c>
      <c r="F37" s="21">
        <v>0.40796500000000002</v>
      </c>
      <c r="G37" s="21">
        <v>28.319497999999999</v>
      </c>
      <c r="H37" s="21">
        <v>5.2104030000000003</v>
      </c>
      <c r="I37" s="21">
        <f t="shared" si="5"/>
        <v>88.603779000000003</v>
      </c>
      <c r="J37" s="32">
        <f>+I37-'EST RESULT.INTEGR. DIC MILES'!I38/1000000</f>
        <v>0</v>
      </c>
      <c r="K37" s="33">
        <f>+I37-'[1]Estado resultado integral'!$C39/1000000</f>
        <v>0</v>
      </c>
    </row>
    <row r="38" spans="1:11" ht="15.75">
      <c r="A38" s="12" t="s">
        <v>42</v>
      </c>
      <c r="B38" s="22">
        <f>+B19+B23+B24+B25+B26+SUM(B30:B37)</f>
        <v>1798.3780419999998</v>
      </c>
      <c r="C38" s="22">
        <f t="shared" ref="C38:H38" si="7">+C19+C23+C24+C25+C26+SUM(C30:C37)</f>
        <v>327.03004900000002</v>
      </c>
      <c r="D38" s="22">
        <f t="shared" si="7"/>
        <v>4.1913450000000001</v>
      </c>
      <c r="E38" s="22">
        <f t="shared" si="7"/>
        <v>296.54587600000002</v>
      </c>
      <c r="F38" s="22">
        <f t="shared" si="7"/>
        <v>4.9156720000000007</v>
      </c>
      <c r="G38" s="22">
        <f t="shared" si="7"/>
        <v>397.534378</v>
      </c>
      <c r="H38" s="22">
        <f t="shared" si="7"/>
        <v>561.81851499999993</v>
      </c>
      <c r="I38" s="22">
        <f t="shared" si="5"/>
        <v>3390.413877</v>
      </c>
      <c r="J38" s="32">
        <f>+I38-'EST RESULT.INTEGR. DIC MILES'!I39/1000000</f>
        <v>0</v>
      </c>
      <c r="K38" s="33">
        <f>+I38-'[1]Estado resultado integral'!$C40/1000000</f>
        <v>0</v>
      </c>
    </row>
    <row r="39" spans="1:11" ht="16.5" thickBot="1">
      <c r="A39" s="12" t="s">
        <v>43</v>
      </c>
      <c r="B39" s="24">
        <f>+B17-B38</f>
        <v>2966.0018320000004</v>
      </c>
      <c r="C39" s="24">
        <f t="shared" ref="C39:H39" si="8">+C17-C38</f>
        <v>11584.360653</v>
      </c>
      <c r="D39" s="24">
        <f t="shared" si="8"/>
        <v>-3.9839229999999999</v>
      </c>
      <c r="E39" s="24">
        <f t="shared" si="8"/>
        <v>-66.54437200000001</v>
      </c>
      <c r="F39" s="24">
        <f t="shared" si="8"/>
        <v>2.9643489999999986</v>
      </c>
      <c r="G39" s="24">
        <f t="shared" si="8"/>
        <v>-375.73008199999998</v>
      </c>
      <c r="H39" s="24">
        <f t="shared" si="8"/>
        <v>-214.41743499999995</v>
      </c>
      <c r="I39" s="24">
        <f t="shared" si="5"/>
        <v>13892.651022</v>
      </c>
      <c r="J39" s="32">
        <f>+I39-'EST RESULT.INTEGR. DIC MILES'!I40/1000000</f>
        <v>0</v>
      </c>
      <c r="K39" s="33">
        <f>+I39-'[1]Estado resultado integral'!$C42/1000000</f>
        <v>0</v>
      </c>
    </row>
    <row r="40" spans="1:11" ht="16.5" thickTop="1">
      <c r="A40" s="13"/>
      <c r="B40" s="14"/>
      <c r="C40" s="14"/>
      <c r="D40" s="14"/>
      <c r="E40" s="14"/>
      <c r="F40" s="14"/>
      <c r="G40" s="14"/>
      <c r="H40" s="14"/>
      <c r="I40" s="14"/>
      <c r="J40" s="32">
        <f>+I40-'EST RESULT.INTEGR. DIC MILES'!I41/1000000</f>
        <v>0</v>
      </c>
      <c r="K40" s="33"/>
    </row>
    <row r="42" spans="1:11" s="18" customFormat="1" ht="15.75">
      <c r="A42" s="15"/>
      <c r="B42" s="25">
        <f>+B39-'EST RESULT.INTEGR. DIC MILES'!B40/1000000</f>
        <v>0</v>
      </c>
      <c r="C42" s="25">
        <f>+C39-'EST RESULT.INTEGR. DIC MILES'!C40/1000000</f>
        <v>0</v>
      </c>
      <c r="D42" s="25">
        <f>+D39-'EST RESULT.INTEGR. DIC MILES'!D40/1000000</f>
        <v>0</v>
      </c>
      <c r="E42" s="25">
        <f>+E39-'EST RESULT.INTEGR. DIC MILES'!E40/1000000</f>
        <v>0</v>
      </c>
      <c r="F42" s="25">
        <f>+F39-'EST RESULT.INTEGR. DIC MILES'!F40/1000000</f>
        <v>0</v>
      </c>
      <c r="G42" s="25">
        <f>+G39-'EST RESULT.INTEGR. DIC MILES'!G40/1000000</f>
        <v>0</v>
      </c>
      <c r="H42" s="25">
        <f>+H39-'EST RESULT.INTEGR. DIC MILES'!H40/1000000</f>
        <v>0</v>
      </c>
      <c r="I42" s="25">
        <f>+I39-'EST RESULT.INTEGR. DIC MILES'!I40/1000000</f>
        <v>0</v>
      </c>
    </row>
    <row r="43" spans="1:11" s="18" customFormat="1" ht="15.75">
      <c r="A43" s="15"/>
      <c r="B43" s="26"/>
      <c r="C43" s="26"/>
      <c r="D43" s="26"/>
      <c r="E43" s="26"/>
      <c r="F43" s="26"/>
      <c r="G43" s="26"/>
      <c r="H43" s="26"/>
      <c r="I43" s="27"/>
    </row>
    <row r="44" spans="1:11" s="18" customFormat="1" ht="15.75">
      <c r="A44" s="15"/>
      <c r="I44" s="27"/>
    </row>
    <row r="45" spans="1:11" s="18" customFormat="1" ht="15.75">
      <c r="A45" s="15"/>
      <c r="B45" s="26"/>
      <c r="C45" s="26"/>
      <c r="D45" s="26"/>
      <c r="E45" s="26"/>
      <c r="F45" s="26"/>
      <c r="G45" s="26"/>
      <c r="H45" s="26"/>
      <c r="I45" s="26"/>
    </row>
    <row r="46" spans="1:11" s="18" customFormat="1" ht="15.75">
      <c r="A46" s="15"/>
      <c r="B46" s="26"/>
      <c r="C46" s="26"/>
      <c r="D46" s="26"/>
      <c r="E46" s="26"/>
      <c r="F46" s="26"/>
      <c r="G46" s="26"/>
      <c r="H46" s="26"/>
      <c r="I46" s="26"/>
    </row>
    <row r="47" spans="1:11" s="18" customFormat="1" ht="15.75">
      <c r="A47" s="15"/>
      <c r="B47" s="26"/>
      <c r="C47" s="26"/>
      <c r="D47" s="26"/>
      <c r="E47" s="26"/>
      <c r="F47" s="26"/>
      <c r="G47" s="26"/>
      <c r="H47" s="26"/>
      <c r="I47" s="26"/>
    </row>
    <row r="48" spans="1:11" s="18" customFormat="1" ht="15.75">
      <c r="A48" s="15"/>
      <c r="B48" s="26"/>
      <c r="C48" s="26"/>
      <c r="D48" s="26"/>
      <c r="E48" s="26"/>
      <c r="F48" s="26"/>
      <c r="G48" s="26"/>
      <c r="H48" s="26"/>
      <c r="I48" s="27"/>
    </row>
    <row r="49" spans="1:9" s="18" customFormat="1" ht="15.75">
      <c r="A49" s="15"/>
      <c r="B49" s="26"/>
      <c r="C49" s="26"/>
      <c r="D49" s="26"/>
      <c r="E49" s="26"/>
      <c r="F49" s="26"/>
      <c r="G49" s="26"/>
      <c r="H49" s="26"/>
      <c r="I49" s="27"/>
    </row>
    <row r="50" spans="1:9" s="18" customFormat="1" ht="15.75">
      <c r="A50" s="15"/>
      <c r="B50" s="26"/>
      <c r="C50" s="26"/>
      <c r="D50" s="26"/>
      <c r="E50" s="26"/>
      <c r="F50" s="26"/>
      <c r="G50" s="26"/>
      <c r="H50" s="26"/>
      <c r="I50" s="27"/>
    </row>
    <row r="51" spans="1:9" s="18" customFormat="1" ht="15.75">
      <c r="A51" s="15"/>
      <c r="B51" s="26"/>
      <c r="C51" s="26"/>
      <c r="D51" s="26"/>
      <c r="E51" s="26"/>
      <c r="F51" s="26"/>
      <c r="G51" s="26"/>
      <c r="H51" s="26"/>
      <c r="I51" s="27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5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RESULT.INTEGR. DIC MILES</vt:lpstr>
      <vt:lpstr>EST RESULT.INTEGR. DIC MM</vt:lpstr>
      <vt:lpstr>'EST RESULT.INTEGR. DIC MILES'!Área_de_impresión</vt:lpstr>
      <vt:lpstr>'EST RESULT.INTEGR. DIC MM'!Área_de_impresión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Pinzon Caycedo Jorge Mauricio</dc:creator>
  <cp:lastModifiedBy>Duarte González Yadira Slendy</cp:lastModifiedBy>
  <cp:lastPrinted>2026-01-13T14:50:38Z</cp:lastPrinted>
  <dcterms:created xsi:type="dcterms:W3CDTF">2026-01-12T01:08:40Z</dcterms:created>
  <dcterms:modified xsi:type="dcterms:W3CDTF">2026-02-10T21:07:11Z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2026-01-12T01:13:13Z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576407e1-a027-49e0-913b-051bfb8a9970</vt:lpwstr>
  </property>
  <property fmtid="{D5CDD505-2E9C-101B-9397-08002B2CF9AE}" pid="8" name="MSIP_Label_d7faaadc-1a6d-4614-bb5b-a314f37e002a_ContentBits">
    <vt:lpwstr>0</vt:lpwstr>
  </property>
  <property fmtid="{D5CDD505-2E9C-101B-9397-08002B2CF9AE}" pid="9" name="MSIP_Label_d7faaadc-1a6d-4614-bb5b-a314f37e002a_Tag">
    <vt:lpwstr>10, 3, 0, 1</vt:lpwstr>
  </property>
</Properties>
</file>