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yduartgo_banrep_gov_co/Documents/Documents/Yadira Duarte Banrep/Jefatura sección regulacion y analisis/Estados financieros y Notas del BANREP/Notas estados financieros 2025 - 2024/"/>
    </mc:Choice>
  </mc:AlternateContent>
  <xr:revisionPtr revIDLastSave="3" documentId="8_{C00E4B7A-D08B-438D-8E3C-E74A55095D63}" xr6:coauthVersionLast="47" xr6:coauthVersionMax="47" xr10:uidLastSave="{AF8A0FF2-2783-441E-970F-BD6DD15E11AA}"/>
  <bookViews>
    <workbookView xWindow="-120" yWindow="-120" windowWidth="20730" windowHeight="11040" xr2:uid="{00000000-000D-0000-FFFF-FFFF00000000}"/>
  </bookViews>
  <sheets>
    <sheet name="Anexo 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trm1">[1]inversionesreservas!$K$2</definedName>
    <definedName name="__trm1">[2]inversionesreservas!$K$2</definedName>
    <definedName name="_Order1" hidden="1">255</definedName>
    <definedName name="_Order2" hidden="1">255</definedName>
    <definedName name="_rin08" localSheetId="0">#N/A</definedName>
    <definedName name="_rin08">OFFSET(ACOMTI1,0,MATCH([3]RDTOS!$DV$4,[3]RDTOS!$BI$2:$BV$2,0)-1,ROWS(ACOMTI1),COLUMNS(ACOMTI1))</definedName>
    <definedName name="_Rin1" localSheetId="0">OFFSET(ACOMTC1,0,MATCH([4]RDTOS!$DS$4,[4]RDTOS!$CR$2:$DA$2,0)-1,ROWS(ACOMTC1),COLUMNS(ACOMTC1))</definedName>
    <definedName name="_Rin1">OFFSET(ACOMTC1,0,MATCH([3]RDTOS!$DS$4,[3]RDTOS!$CR$2:$DA$2,0)-1,ROWS(ACOMTC1),COLUMNS(ACOMTC1))</definedName>
    <definedName name="_trm1">[2]inversionesreservas!$K$2</definedName>
    <definedName name="A" localSheetId="0">OFFSET(ACOMTC1,0,MATCH([3]RDTOS!$DV$4,[3]RDTOS!$CR$2:$DA$2,0)-1,ROWS(ACOMTC1),COLUMNS(ACOMTC1))</definedName>
    <definedName name="A">OFFSET(ACOMTC1,0,MATCH([3]RDTOS!$DV$4,[3]RDTOS!$CR$2:$DA$2,0)-1,ROWS(ACOMTC1),COLUMNS(ACOMTC1))</definedName>
    <definedName name="ACOMTC1ACT" localSheetId="0">OFFSET(ACOMTC1,0,MATCH([4]RDTOS!$DV$4,[4]RDTOS!$CR$2:$DA$2,0)-1,ROWS(ACOMTC1),COLUMNS(ACOMTC1))</definedName>
    <definedName name="ACOMTC1ACT">OFFSET(ACOMTC1,0,MATCH([3]RDTOS!$DV$4,[3]RDTOS!$CR$2:$DA$2,0)-1,ROWS(ACOMTC1),COLUMNS(ACOMTC1))</definedName>
    <definedName name="ACOMTC1ACT2" localSheetId="0">OFFSET(ACOMTC1,0,MATCH([4]RDTOS!$DV$4,[4]RDTOS!$CR$2:$DA$2,0)-1,ROWS(ACOMTC1),COLUMNS(ACOMTC1))</definedName>
    <definedName name="ACOMTC1ACT2">OFFSET(ACOMTC1,0,MATCH([3]RDTOS!$DV$4,[3]RDTOS!$CR$2:$DA$2,0)-1,ROWS(ACOMTC1),COLUMNS(ACOMTC1))</definedName>
    <definedName name="ACOMTC1BAR" localSheetId="0">OFFSET(ACOMTC1,0,MATCH([4]RDTOS!$DY$4,[4]RDTOS!$CR$2:$DA$2,0)-1,ROWS(ACOMTC1),COLUMNS(ACOMTC1))</definedName>
    <definedName name="ACOMTC1BAR">OFFSET(ACOMTC1,0,MATCH([3]RDTOS!$DY$4,[3]RDTOS!$CR$2:$DA$2,0)-1,ROWS(ACOMTC1),COLUMNS(ACOMTC1))</definedName>
    <definedName name="ACOMTC1BAR2" localSheetId="0">OFFSET(ACOMTC1,0,MATCH([4]RDTOS!$DY$4,[4]RDTOS!$CR$2:$DA$2,0)-1,ROWS(ACOMTC1),COLUMNS(ACOMTC1))</definedName>
    <definedName name="ACOMTC1BAR2">OFFSET(ACOMTC1,0,MATCH([3]RDTOS!$DY$4,[3]RDTOS!$CR$2:$DA$2,0)-1,ROWS(ACOMTC1),COLUMNS(ACOMTC1))</definedName>
    <definedName name="ACOMTC1CON" localSheetId="0">OFFSET(ACOMTC1,0,MATCH([4]RDTOS!$DW$4,[4]RDTOS!$CR$2:$DA$2,0)-1,ROWS(ACOMTC1),COLUMNS(ACOMTC1))</definedName>
    <definedName name="ACOMTC1CON">OFFSET(ACOMTC1,0,MATCH([3]RDTOS!$DW$4,[3]RDTOS!$CR$2:$DA$2,0)-1,ROWS(ACOMTC1),COLUMNS(ACOMTC1))</definedName>
    <definedName name="ACOMTC1CON2" localSheetId="0">OFFSET(ACOMTC1,0,MATCH([4]RDTOS!$DW$4,[4]RDTOS!$CR$2:$DA$2,0)-1,ROWS(ACOMTC1),COLUMNS(ACOMTC1))</definedName>
    <definedName name="ACOMTC1CON2">OFFSET(ACOMTC1,0,MATCH([3]RDTOS!$DW$4,[3]RDTOS!$CR$2:$DA$2,0)-1,ROWS(ACOMTC1),COLUMNS(ACOMTC1))</definedName>
    <definedName name="ACOMTC1GOL" localSheetId="0">OFFSET(ACOMTC1,0,MATCH([4]RDTOS!$DZ$4,[4]RDTOS!$CR$2:$DA$2,0)-1,ROWS(ACOMTC1),COLUMNS(ACOMTC1))</definedName>
    <definedName name="ACOMTC1GOL">OFFSET(ACOMTC1,0,MATCH([3]RDTOS!$DZ$4,[3]RDTOS!$CR$2:$DA$2,0)-1,ROWS(ACOMTC1),COLUMNS(ACOMTC1))</definedName>
    <definedName name="ACOMTC1GOL2" localSheetId="0">OFFSET(ACOMTC1,0,MATCH([4]RDTOS!$DZ$4,[4]RDTOS!$CR$2:$DA$2,0)-1,ROWS(ACOMTC1),COLUMNS(ACOMTC1))</definedName>
    <definedName name="ACOMTC1GOL2">OFFSET(ACOMTC1,0,MATCH([3]RDTOS!$DZ$4,[3]RDTOS!$CR$2:$DA$2,0)-1,ROWS(ACOMTC1),COLUMNS(ACOMTC1))</definedName>
    <definedName name="ACOMTC1IND" localSheetId="0">OFFSET(ACOMTC1,0,MATCH([4]RDTOS!$DS$4,[4]RDTOS!$CR$2:$DA$2,0)-1,ROWS(ACOMTC1),COLUMNS(ACOMTC1))</definedName>
    <definedName name="ACOMTC1IND">OFFSET(ACOMTC1,0,MATCH([3]RDTOS!$DS$4,[3]RDTOS!$CR$2:$DA$2,0)-1,ROWS(ACOMTC1),COLUMNS(ACOMTC1))</definedName>
    <definedName name="ACOMTC1IND2" localSheetId="0">OFFSET(ACOMTC1,0,MATCH([4]RDTOS!$DS$4,[4]RDTOS!$CR$2:$DA$2,0)-1,ROWS(ACOMTC1),COLUMNS(ACOMTC1))</definedName>
    <definedName name="ACOMTC1IND2">OFFSET(ACOMTC1,0,MATCH([3]RDTOS!$DS$4,[3]RDTOS!$CR$2:$DA$2,0)-1,ROWS(ACOMTC1),COLUMNS(ACOMTC1))</definedName>
    <definedName name="ACOMTC1JPM" localSheetId="0">OFFSET(ACOMTC1,0,MATCH([4]RDTOS!$DX$4,[4]RDTOS!$CR$2:$DA$2,0)-1,ROWS(ACOMTC1),COLUMNS(ACOMTC1))</definedName>
    <definedName name="ACOMTC1JPM">OFFSET(ACOMTC1,0,MATCH([3]RDTOS!$DX$4,[3]RDTOS!$CR$2:$DA$2,0)-1,ROWS(ACOMTC1),COLUMNS(ACOMTC1))</definedName>
    <definedName name="ACOMTC1JPM2" localSheetId="0">OFFSET(ACOMTC1,0,MATCH([4]RDTOS!$DX$4,[4]RDTOS!$CR$2:$DA$2,0)-1,ROWS(ACOMTC1),COLUMNS(ACOMTC1))</definedName>
    <definedName name="ACOMTC1JPM2">OFFSET(ACOMTC1,0,MATCH([3]RDTOS!$DX$4,[3]RDTOS!$CR$2:$DA$2,0)-1,ROWS(ACOMTC1),COLUMNS(ACOMTC1))</definedName>
    <definedName name="ACOMTC1PAS" localSheetId="0">OFFSET(ACOMTC1,0,MATCH([4]RDTOS!$DU$4,[4]RDTOS!$CR$2:$DA$2,0)-1,ROWS(ACOMTC1),COLUMNS(ACOMTC1))</definedName>
    <definedName name="ACOMTC1PAS">OFFSET(ACOMTC1,0,MATCH([3]RDTOS!$DU$4,[3]RDTOS!$CR$2:$DA$2,0)-1,ROWS(ACOMTC1),COLUMNS(ACOMTC1))</definedName>
    <definedName name="ACOMTC1PAS2" localSheetId="0">OFFSET(ACOMTC1,0,MATCH([4]RDTOS!$DU$4,[4]RDTOS!$CR$2:$DA$2,0)-1,ROWS(ACOMTC1),COLUMNS(ACOMTC1))</definedName>
    <definedName name="ACOMTC1PAS2">OFFSET(ACOMTC1,0,MATCH([3]RDTOS!$DU$4,[3]RDTOS!$CR$2:$DA$2,0)-1,ROWS(ACOMTC1),COLUMNS(ACOMTC1))</definedName>
    <definedName name="ACOMTI1" localSheetId="0">OFFSET([4]RDTOS!$BI$2,MATCH([4]RDTOS!$DP$4,[4]RDTOS!$BI$2:$BI$130,0)-12,0,12,1)</definedName>
    <definedName name="ACOMTI1">OFFSET([3]RDTOS!$BI$2,MATCH([3]RDTOS!$DP$4,[3]RDTOS!$BI$2:$BI$130,0)-12,0,12,1)</definedName>
    <definedName name="ACOMTI1ACT" localSheetId="0">#N/A</definedName>
    <definedName name="ACOMTI1ACT">OFFSET(ACOMTI1,0,MATCH([3]RDTOS!$DV$4,[3]RDTOS!$BI$2:$BV$2,0)-1,ROWS(ACOMTI1),COLUMNS(ACOMTI1))</definedName>
    <definedName name="ACOMTI1ACT2" localSheetId="0">#N/A</definedName>
    <definedName name="ACOMTI1ACT2">OFFSET(ACOMTI1,0,MATCH([3]RDTOS!$DV$4,[3]RDTOS!$BI$2:$BV$2,0)-1,ROWS(ACOMTI1),COLUMNS(ACOMTI1))</definedName>
    <definedName name="ACOMTI1BAR" localSheetId="0">#N/A</definedName>
    <definedName name="ACOMTI1BAR">OFFSET(ACOMTI1,0,MATCH([3]RDTOS!$DY$4,[3]RDTOS!$BI$2:$BV$2,0)-1,ROWS(ACOMTI1),COLUMNS(ACOMTI1))</definedName>
    <definedName name="ACOMTI1BAR2" localSheetId="0">#N/A</definedName>
    <definedName name="ACOMTI1BAR2">OFFSET(ACOMTI1,0,MATCH([3]RDTOS!$DY$4,[3]RDTOS!$BI$2:$BV$2,0)-1,ROWS(ACOMTI1),COLUMNS(ACOMTI1))</definedName>
    <definedName name="ACOMTI1CON" localSheetId="0">#N/A</definedName>
    <definedName name="ACOMTI1CON">OFFSET(ACOMTI1,0,MATCH([3]RDTOS!$DW$4,[3]RDTOS!$BI$2:$BV$2,0)-1,ROWS(ACOMTI1),COLUMNS(ACOMTI1))</definedName>
    <definedName name="ACOMTI1CON2" localSheetId="0">#N/A</definedName>
    <definedName name="ACOMTI1CON2">OFFSET(ACOMTI1,0,MATCH([3]RDTOS!$DW$4,[3]RDTOS!$BI$2:$BV$2,0)-1,ROWS(ACOMTI1),COLUMNS(ACOMTI1))</definedName>
    <definedName name="ACOMTI1GOL" localSheetId="0">#N/A</definedName>
    <definedName name="ACOMTI1GOL">OFFSET(ACOMTI1,0,MATCH([3]RDTOS!$DZ$4,[3]RDTOS!$BI$2:$BV$2,0)-1,ROWS(ACOMTI1),COLUMNS(ACOMTI1))</definedName>
    <definedName name="ACOMTI1GOL2" localSheetId="0">#N/A</definedName>
    <definedName name="ACOMTI1GOL2">OFFSET(ACOMTI1,0,MATCH([3]RDTOS!$DZ$4,[3]RDTOS!$BI$2:$BV$2,0)-1,ROWS(ACOMTI1),COLUMNS(ACOMTI1))</definedName>
    <definedName name="ACOMTI1IND" localSheetId="0">#N/A</definedName>
    <definedName name="ACOMTI1IND">OFFSET(ACOMTI1,0,MATCH([3]RDTOS!$DS$4,[3]RDTOS!$BI$2:$BV$2,0)-1,ROWS(ACOMTI1),COLUMNS(ACOMTI1))</definedName>
    <definedName name="ACOMTI1IND2" localSheetId="0">#N/A</definedName>
    <definedName name="ACOMTI1IND2">OFFSET(ACOMTI1,0,MATCH([3]RDTOS!$DS$4,[3]RDTOS!$BI$2:$BV$2,0)-1,ROWS(ACOMTI1),COLUMNS(ACOMTI1))</definedName>
    <definedName name="ACOMTI1JPM" localSheetId="0">#N/A</definedName>
    <definedName name="ACOMTI1JPM">OFFSET(ACOMTI1,0,MATCH([3]RDTOS!$DX$4,[3]RDTOS!$BI$2:$BV$2,0)-1,ROWS(ACOMTI1),COLUMNS(ACOMTI1))</definedName>
    <definedName name="ACOMTI1JPM2" localSheetId="0">#N/A</definedName>
    <definedName name="ACOMTI1JPM2">OFFSET(ACOMTI1,0,MATCH([3]RDTOS!$DX$4,[3]RDTOS!$BI$2:$BV$2,0)-1,ROWS(ACOMTI1),COLUMNS(ACOMTI1))</definedName>
    <definedName name="ACOMTI1PAS" localSheetId="0">#N/A</definedName>
    <definedName name="ACOMTI1PAS">OFFSET(ACOMTI1,0,MATCH([3]RDTOS!$DU$4,[3]RDTOS!$BI$2:$BV$2,0)-1,ROWS(ACOMTI1),COLUMNS(ACOMTI1))</definedName>
    <definedName name="ACOMTI1PAS2" localSheetId="0">#N/A</definedName>
    <definedName name="ACOMTI1PAS2">OFFSET(ACOMTI1,0,MATCH([3]RDTOS!$DU$4,[3]RDTOS!$BI$2:$BV$2,0)-1,ROWS(ACOMTI1),COLUMNS(ACOMTI1))</definedName>
    <definedName name="ACOMTOT" localSheetId="0">OFFSET([4]RDTOS!$A$2,MATCH([4]RDTOS!$DP$4,[4]RDTOS!$A$2:$A$130,0)-12,0,12,1)</definedName>
    <definedName name="ACOMTOT">OFFSET([3]RDTOS!$A$2,MATCH([3]RDTOS!$DP$4,[3]RDTOS!$A$2:$A$130,0)-12,0,12,1)</definedName>
    <definedName name="ACOMTOT1" localSheetId="0">OFFSET([4]RDTOS!$Q$2,MATCH([4]RDTOS!$DP$4,[4]RDTOS!$Q$2:$Q$130,0)-12,0,12,1)</definedName>
    <definedName name="ACOMTOT1">OFFSET([3]RDTOS!$Q$2,MATCH([3]RDTOS!$DP$4,[3]RDTOS!$Q$2:$Q$130,0)-12,0,12,1)</definedName>
    <definedName name="ACOMTOT1ACT" localSheetId="0">#N/A</definedName>
    <definedName name="ACOMTOT1ACT">OFFSET(ACOMTOT1,0,MATCH([3]RDTOS!$DV$4,[3]RDTOS!$Q$2:$AD$2,0)-1,ROWS(ACOMTOT1),COLUMNS(ACOMTOT1))</definedName>
    <definedName name="ACOMTOT1ACT2" localSheetId="0">#N/A</definedName>
    <definedName name="ACOMTOT1ACT2">OFFSET(ACOMTOT1,0,MATCH([3]RDTOS!$DV$4,[3]RDTOS!$Q$2:$AD$2,0)-1,ROWS(ACOMTOT1),COLUMNS(ACOMTOT1))</definedName>
    <definedName name="ACOMTOT1BAR" localSheetId="0">#N/A</definedName>
    <definedName name="ACOMTOT1BAR">OFFSET(ACOMTOT1,0,MATCH([3]RDTOS!$DY$4,[3]RDTOS!$Q$2:$AD$2,0)-1,ROWS(ACOMTOT1),COLUMNS(ACOMTOT1))</definedName>
    <definedName name="ACOMTOT1BAR2" localSheetId="0">#N/A</definedName>
    <definedName name="ACOMTOT1BAR2">OFFSET(ACOMTOT1,0,MATCH([3]RDTOS!$DY$4,[3]RDTOS!$Q$2:$AD$2,0)-1,ROWS(ACOMTOT1),COLUMNS(ACOMTOT1))</definedName>
    <definedName name="ACOMTOT1CON" localSheetId="0">#N/A</definedName>
    <definedName name="ACOMTOT1CON">OFFSET(ACOMTOT1,0,MATCH([3]RDTOS!$DW$4,[3]RDTOS!$Q$2:$AD$2,0)-1,ROWS(ACOMTOT1),COLUMNS(ACOMTOT1))</definedName>
    <definedName name="ACOMTOT1CON2" localSheetId="0">#N/A</definedName>
    <definedName name="ACOMTOT1CON2">OFFSET(ACOMTOT1,0,MATCH([3]RDTOS!$DW$4,[3]RDTOS!$Q$2:$AD$2,0)-1,ROWS(ACOMTOT1),COLUMNS(ACOMTOT1))</definedName>
    <definedName name="ACOMTOT1GO" localSheetId="0">#N/A</definedName>
    <definedName name="ACOMTOT1GO">OFFSET(ACOMTOT1,0,MATCH([3]RDTOS!$DZ$4,[3]RDTOS!$Q$2:$AD$2,0)-1,ROWS(ACOMTOT1),COLUMNS(ACOMTOT1))</definedName>
    <definedName name="ACOMTOT1GOL" localSheetId="0">#N/A</definedName>
    <definedName name="ACOMTOT1GOL">OFFSET(ACOMTOT1,0,MATCH([3]RDTOS!$DZ$4,[3]RDTOS!$Q$2:$AD$2,0)-1,ROWS(ACOMTOT1),COLUMNS(ACOMTOT1))</definedName>
    <definedName name="ACOMTOT1GOL2" localSheetId="0">#N/A</definedName>
    <definedName name="ACOMTOT1GOL2">OFFSET(ACOMTOT1,0,MATCH([3]RDTOS!$DZ$4,[3]RDTOS!$Q$2:$AD$2,0)-1,ROWS(ACOMTOT1),COLUMNS(ACOMTOT1))</definedName>
    <definedName name="ACOMTOT1IND" localSheetId="0">#N/A</definedName>
    <definedName name="ACOMTOT1IND">OFFSET(ACOMTOT1,0,MATCH([3]RDTOS!$DS$4,[3]RDTOS!$Q$2:$AD$2,0)-1,ROWS(ACOMTOT1),COLUMNS(ACOMTOT1))</definedName>
    <definedName name="ACOMTOT1IND2" localSheetId="0">#N/A</definedName>
    <definedName name="ACOMTOT1IND2">OFFSET(ACOMTOT1,0,MATCH([3]RDTOS!$DS$4,[3]RDTOS!$Q$2:$AD$2,0)-1,ROWS(ACOMTOT1),COLUMNS(ACOMTOT1))</definedName>
    <definedName name="ACOMTOT1INDICEPASIVO" localSheetId="0">#N/A</definedName>
    <definedName name="ACOMTOT1INDICEPASIVO">OFFSET(ACOMTOT1,0,MATCH([3]RDTOS!$DT$4,[3]RDTOS!$Q$2:$AE$2,0)-1,ROWS(ACOMTOT1),COLUMNS(ACOMTOT1))</definedName>
    <definedName name="ACOMTOT1JPM" localSheetId="0">#N/A</definedName>
    <definedName name="ACOMTOT1JPM">OFFSET(ACOMTOT1,0,MATCH([3]RDTOS!$DX$4,[3]RDTOS!$Q$2:$AD$2,0)-1,ROWS(ACOMTOT1),COLUMNS(ACOMTOT1))</definedName>
    <definedName name="ACOMTOT1JPM2" localSheetId="0">#N/A</definedName>
    <definedName name="ACOMTOT1JPM2">OFFSET(ACOMTOT1,0,MATCH([3]RDTOS!$DX$4,[3]RDTOS!$Q$2:$AD$2,0)-1,ROWS(ACOMTOT1),COLUMNS(ACOMTOT1))</definedName>
    <definedName name="ACOMTOT1PAS" localSheetId="0">#N/A</definedName>
    <definedName name="ACOMTOT1PAS">OFFSET(ACOMTOT1,0,MATCH([3]RDTOS!$DU$4,[3]RDTOS!$Q$2:$AD$2,0)-1,ROWS(ACOMTOT1),COLUMNS(ACOMTOT1))</definedName>
    <definedName name="ACOMTOT1PAS2" localSheetId="0">#N/A</definedName>
    <definedName name="ACOMTOT1PAS2">OFFSET(ACOMTOT1,0,MATCH([3]RDTOS!$DU$4,[3]RDTOS!$Q$2:$AD$2,0)-1,ROWS(ACOMTOT1),COLUMNS(ACOMTOT1))</definedName>
    <definedName name="ACORTOR" localSheetId="0">OFFSET([4]RDTOS!$A$2,MATCH([4]RDTOS!$DP$4,[4]RDTOS!$A$2:$A$130,0)-MONTH([4]RDTOS!$DP$4),0,MONTH([4]RDTOS!$DP$4),1)</definedName>
    <definedName name="ACORTOR">OFFSET([3]RDTOS!$A$2,MATCH([3]RDTOS!$DP$4,[3]RDTOS!$A$2:$A$130,0)-MONTH([3]RDTOS!$DP$4),0,MONTH([3]RDTOS!$DP$4),1)</definedName>
    <definedName name="Acum_codigo">[5]Axo_Ejec!$A$292:$A$315</definedName>
    <definedName name="adopcion" localSheetId="0">OFFSET(ACOMTC1,0,MATCH([4]RDTOS!$DS$4,[4]RDTOS!$CR$2:$DA$2,0)-1,ROWS(ACOMTC1),COLUMNS(ACOMTC1))</definedName>
    <definedName name="adopcion">OFFSET(ACOMTC1,0,MATCH([3]RDTOS!$DS$4,[3]RDTOS!$CR$2:$DA$2,0)-1,ROWS(ACOMTC1),COLUMNS(ACOMTC1))</definedName>
    <definedName name="Amortizacion">[6]Hoja1!$A$15:$A$18</definedName>
    <definedName name="AÑOANT" localSheetId="0">OFFSET([4]RDTOS!$A$2,MATCH([4]RDTOS!$DP$4,[4]RDTOS!$A$2:$A$130,0)-24,0,12,1)</definedName>
    <definedName name="AÑOANT">OFFSET([3]RDTOS!$A$2,MATCH([3]RDTOS!$DP$4,[3]RDTOS!$A$2:$A$130,0)-24,0,12,1)</definedName>
    <definedName name="AÑOANT2" localSheetId="0">OFFSET([4]RDTOS!$A$2,MATCH([4]RDTOS!$DP$4,[4]RDTOS!$A$2:$A$130,0)-36,0,12,1)</definedName>
    <definedName name="AÑOANT2">OFFSET([3]RDTOS!$A$2,MATCH([3]RDTOS!$DP$4,[3]RDTOS!$A$2:$A$130,0)-36,0,12,1)</definedName>
    <definedName name="AÑOS" localSheetId="0">OFFSET('[4]MES ACTUAL'!$AG$3,0,0,COUNTA('[4]MES ACTUAL'!$AG$3:$AG$23),1)</definedName>
    <definedName name="AÑOS">OFFSET('[3]MES ACTUAL'!$AG$3,0,0,COUNTA('[3]MES ACTUAL'!$AG$3:$AG$23),1)</definedName>
    <definedName name="_xlnm.Print_Area" localSheetId="0">'Anexo 3'!$A$1:$E$21</definedName>
    <definedName name="_xlnm.Print_Area">#REF!</definedName>
    <definedName name="CASA" localSheetId="0">OFFSET([4]TCAMBIO!$G$12,0,0,COUNTA([4]TCAMBIO!$G$12:$G$50),1)</definedName>
    <definedName name="CASA">OFFSET([3]TCAMBIO!$G$12,0,0,COUNTA([3]TCAMBIO!$G$12:$G$50),1)</definedName>
    <definedName name="CCCC">#REF!</definedName>
    <definedName name="Clasificación">'[7]Cédula Analitica'!$S$1:$S$5</definedName>
    <definedName name="consecutivo">[8]Anexo!$B$14:$B$82</definedName>
    <definedName name="CPI">'[9]SPBC 2009'!$E$2</definedName>
    <definedName name="CUATRO">#REF!</definedName>
    <definedName name="DOS">#REF!</definedName>
    <definedName name="eje_acum">[5]Axo_Ejec!$AU$292:$AU$315</definedName>
    <definedName name="EUR">'[9]SPBC 2009'!$E$4</definedName>
    <definedName name="fan">#REF!</definedName>
    <definedName name="FESTIVOS" localSheetId="0">OFFSET([4]INFORMACION!$A$2,0,0,COUNT([4]INFORMACION!$A$2:$A$34),1)</definedName>
    <definedName name="FESTIVOS">OFFSET([3]INFORMACION!$A$2,0,0,COUNT([3]INFORMACION!$A$2:$A$34),1)</definedName>
    <definedName name="g" localSheetId="0">#N/A</definedName>
    <definedName name="g">OFFSET(ACOMTOT1,0,MATCH([3]RDTOS!$DY$4,[3]RDTOS!$Q$2:$AD$2,0)-1,ROWS(ACOMTOT1),COLUMNS(ACOMTOT1))</definedName>
    <definedName name="gmm" localSheetId="0">OFFSET(ACOMTC1,0,MATCH([4]RDTOS!$DS$4,[4]RDTOS!$CR$2:$DA$2,0)-1,ROWS(ACOMTC1),COLUMNS(ACOMTC1))</definedName>
    <definedName name="gmm">OFFSET(ACOMTC1,0,MATCH([3]RDTOS!$DS$4,[3]RDTOS!$CR$2:$DA$2,0)-1,ROWS(ACOMTC1),COLUMNS(ACOMTC1))</definedName>
    <definedName name="Goldman">#N/A</definedName>
    <definedName name="_xlnm.Recorder">#REF!</definedName>
    <definedName name="HMejoramiento">'[9]SPBC 2009'!$I$1</definedName>
    <definedName name="HPruebas">'[9]SPBC 2009'!$I$2</definedName>
    <definedName name="HSoftManagement">'[9]SPBC 2009'!$I$3</definedName>
    <definedName name="INF">'[9]SPBC 2009'!$E$1</definedName>
    <definedName name="inicio02">[8]Anexo!$U$14:$U$82</definedName>
    <definedName name="Isuel">[9]Supuestos!$D$16</definedName>
    <definedName name="LCategoria">[10]Categorías!$A$4:$A$9</definedName>
    <definedName name="LExpectativaUso">[10]Categorías!$A$13:$A$14</definedName>
    <definedName name="LO" localSheetId="0">OFFSET(ACOMTC1,0,MATCH([4]RDTOS!$DV$4,[4]RDTOS!$CR$2:$DA$2,0)-1,ROWS(ACOMTC1),COLUMNS(ACOMTC1))</definedName>
    <definedName name="LO">OFFSET(ACOMTC1,0,MATCH([3]RDTOS!$DV$4,[3]RDTOS!$CR$2:$DA$2,0)-1,ROWS(ACOMTC1),COLUMNS(ACOMTC1))</definedName>
    <definedName name="LOKIO" localSheetId="0">#N/A</definedName>
    <definedName name="LOKIO">OFFSET(ACOMTI1,0,MATCH([3]RDTOS!$DX$4,[3]RDTOS!$BI$2:$BV$2,0)-1,ROWS(ACOMTI1),COLUMNS(ACOMTI1))</definedName>
    <definedName name="Meta">[9]Supuestos!$D$6</definedName>
    <definedName name="nnn" localSheetId="0">OFFSET(ACOMTC1,0,MATCH([3]RDTOS!$DS$4,[3]RDTOS!$CR$2:$DA$2,0)-1,ROWS(ACOMTC1),COLUMNS(ACOMTC1))</definedName>
    <definedName name="nnn">OFFSET(ACOMTC1,0,MATCH([3]RDTOS!$DS$4,[3]RDTOS!$CR$2:$DA$2,0)-1,ROWS(ACOMTC1),COLUMNS(ACOMTC1))</definedName>
    <definedName name="Opics">#N/A</definedName>
    <definedName name="Pág5">'[11]Copysaldos 855'!#REF!</definedName>
    <definedName name="pesos">[12]Definitivo!$A$32</definedName>
    <definedName name="Principal">#REF!</definedName>
    <definedName name="Principal1">#REF!</definedName>
    <definedName name="Principal3">#REF!</definedName>
    <definedName name="RANGCREUR" localSheetId="0">OFFSET([4]CURVA!$A$1,MATCH(CONCATENATE([4]CURVA!$N$4,"EUR"),[4]CURVA!$K$1:$K$500,0)-1,2,1,8)</definedName>
    <definedName name="RANGCREUR">OFFSET([3]CURVA!$A$1,MATCH(CONCATENATE([3]CURVA!$N$4,"EUR"),[3]CURVA!$K$1:$K$500,0)-1,2,1,8)</definedName>
    <definedName name="RANGCREUR12M">#VALUE!</definedName>
    <definedName name="RANGCREUR1M">#VALUE!</definedName>
    <definedName name="RANGCREUR3M">#VALUE!</definedName>
    <definedName name="RANGCREUR6M">#VALUE!</definedName>
    <definedName name="RANGCREURF" localSheetId="0">OFFSET([4]CURVA!$A$1,MATCH(CONCATENATE([4]CURVA!$N$4,"EURF"),[4]CURVA!$K$1:$K$500,0)-1,2,1,8)</definedName>
    <definedName name="RANGCREURF">OFFSET([3]CURVA!$A$1,MATCH(CONCATENATE([3]CURVA!$N$4,"EURF"),[3]CURVA!$K$1:$K$500,0)-1,2,1,8)</definedName>
    <definedName name="RANGCRJPY" localSheetId="0">OFFSET([4]CURVA!$A$1,MATCH(CONCATENATE([4]CURVA!$N$4,"JPY"),[4]CURVA!$K$1:$K$600,0)-1,2,1,8)</definedName>
    <definedName name="RANGCRJPY">OFFSET([3]CURVA!$A$1,MATCH(CONCATENATE([3]CURVA!$N$4,"JPY"),[3]CURVA!$K$1:$K$600,0)-1,2,1,8)</definedName>
    <definedName name="RANGCRJPY12M">#VALUE!</definedName>
    <definedName name="RANGCRJPY1M">#VALUE!</definedName>
    <definedName name="RANGCRJPY3M">#VALUE!</definedName>
    <definedName name="RANGCRJPY6M">#VALUE!</definedName>
    <definedName name="RANGCRJPYF" localSheetId="0">OFFSET([4]CURVA!$A$1,MATCH(CONCATENATE([4]CURVA!$N$4,"JPYF"),[4]CURVA!$K$1:$K$500,0)-1,2,1,8)</definedName>
    <definedName name="RANGCRJPYF">OFFSET([3]CURVA!$A$1,MATCH(CONCATENATE([3]CURVA!$N$4,"JPYF"),[3]CURVA!$K$1:$K$500,0)-1,2,1,8)</definedName>
    <definedName name="RANGCRUSD" localSheetId="0">OFFSET([4]CURVA!$A$1,MATCH(CONCATENATE([4]CURVA!$N$4,"USD"),[4]CURVA!$K$1:$K$500,0)-1,2,1,8)</definedName>
    <definedName name="RANGCRUSD">OFFSET([3]CURVA!$A$1,MATCH(CONCATENATE([3]CURVA!$N$4,"USD"),[3]CURVA!$K$1:$K$500,0)-1,2,1,8)</definedName>
    <definedName name="RANGCRUSD12M">#VALUE!</definedName>
    <definedName name="RANGCRUSD1M">#VALUE!</definedName>
    <definedName name="RANGCRUSD3M">#VALUE!</definedName>
    <definedName name="RANGCRUSD6M">#VALUE!</definedName>
    <definedName name="RANGCRUSDF" localSheetId="0">OFFSET([4]CURVA!$A$1,MATCH(CONCATENATE([4]CURVA!$N$4,"USDF"),[4]CURVA!$K$1:$K$500,0)-1,2,1,8)</definedName>
    <definedName name="RANGCRUSDF">OFFSET([3]CURVA!$A$1,MATCH(CONCATENATE([3]CURVA!$N$4,"USDF"),[3]CURVA!$K$1:$K$500,0)-1,2,1,8)</definedName>
    <definedName name="RANGTCEUR" localSheetId="0">OFFSET([4]TCAMBIO!$A$1,MATCH([4]TCAMBIO!$J$4,[4]TCAMBIO!$A$1:$A$200,0)-1,MATCH("EUR",[4]TCAMBIO!$A$1:$G$1,0)-1,12,1)</definedName>
    <definedName name="RANGTCEUR">OFFSET([3]TCAMBIO!$A$1,MATCH([3]TCAMBIO!$J$4,[3]TCAMBIO!$A$1:$A$200,0)-1,MATCH("EUR",[3]TCAMBIO!$A$1:$G$1,0)-1,12,1)</definedName>
    <definedName name="RANGTCFECHA" localSheetId="0">OFFSET([4]TCAMBIO!$A$1,MATCH([4]TCAMBIO!$J$4,[4]TCAMBIO!$A$1:$A$200,0)-1,,12,1)</definedName>
    <definedName name="RANGTCFECHA">OFFSET([3]TCAMBIO!$A$1,MATCH([3]TCAMBIO!$J$4,[3]TCAMBIO!$A$1:$A$200,0)-1,,12,1)</definedName>
    <definedName name="RANGTCJPY" localSheetId="0">OFFSET([4]TCAMBIO!$A$1,MATCH([4]TCAMBIO!$J$4,[4]TCAMBIO!$A$1:$A$200,0)-1,MATCH("JPY",[4]TCAMBIO!$A$1:$G$1,0)-1,12,1)</definedName>
    <definedName name="RANGTCJPY">OFFSET([3]TCAMBIO!$A$1,MATCH([3]TCAMBIO!$J$4,[3]TCAMBIO!$A$1:$A$200,0)-1,MATCH("JPY",[3]TCAMBIO!$A$1:$G$1,0)-1,12,1)</definedName>
    <definedName name="reservas">#REF!</definedName>
    <definedName name="Resumen" hidden="1">#REF!</definedName>
    <definedName name="RET_ACTIVO" localSheetId="0">OFFSET([4]VIVF!$F$5,0,0,COUNT([4]VIVF!$F$5:$F$24),1)</definedName>
    <definedName name="RET_ACTIVO">OFFSET([3]VIVF!$F$5,0,0,COUNT([3]VIVF!$F$5:$F$24),1)</definedName>
    <definedName name="Rin" localSheetId="0">OFFSET(ACOMTC1,0,MATCH([4]RDTOS!$DV$4,[4]RDTOS!$CR$2:$DA$2,0)-1,ROWS(ACOMTC1),COLUMNS(ACOMTC1))</definedName>
    <definedName name="Rin">OFFSET(ACOMTC1,0,MATCH([3]RDTOS!$DV$4,[3]RDTOS!$CR$2:$DA$2,0)-1,ROWS(ACOMTC1),COLUMNS(ACOMTC1))</definedName>
    <definedName name="SALDOS">#REF!</definedName>
    <definedName name="TablaHistorico" hidden="1">#REF!</definedName>
    <definedName name="tasa">[13]PagosContrat!$A$145</definedName>
    <definedName name="TASAS">#REF!</definedName>
    <definedName name="TC_COP">#REF!</definedName>
    <definedName name="TCCOP">#REF!</definedName>
    <definedName name="Tfin">[9]Supuestos!$D$9</definedName>
    <definedName name="Tini">[9]Supuestos!$D$7</definedName>
    <definedName name="_xlnm.Print_Titles">#REF!</definedName>
    <definedName name="TProAnt">[9]Supuestos!$D$11</definedName>
    <definedName name="TRASPASO">#REF!</definedName>
    <definedName name="TRES">#REF!</definedName>
    <definedName name="trm">#REF!</definedName>
    <definedName name="UNO">#REF!</definedName>
    <definedName name="valorresidual">[6]Hoja1!$A$21:$A$22</definedName>
    <definedName name="xxx">#REF!</definedName>
    <definedName name="xxxx">#REF!</definedName>
    <definedName name="YY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D7" i="1" l="1"/>
  <c r="D20" i="1" l="1"/>
  <c r="E18" i="1"/>
  <c r="E17" i="1"/>
  <c r="E16" i="1"/>
  <c r="E15" i="1"/>
  <c r="E14" i="1"/>
  <c r="E13" i="1"/>
  <c r="E12" i="1"/>
  <c r="E11" i="1"/>
  <c r="E10" i="1"/>
  <c r="E9" i="1"/>
  <c r="E8" i="1"/>
  <c r="E7" i="1"/>
  <c r="B38" i="1"/>
  <c r="B37" i="1"/>
  <c r="B34" i="1"/>
  <c r="B33" i="1"/>
  <c r="B25" i="1"/>
  <c r="B32" i="1" s="1"/>
  <c r="B35" i="1"/>
  <c r="B28" i="1" s="1"/>
  <c r="B39" i="1" l="1"/>
  <c r="B29" i="1" s="1"/>
  <c r="B27" i="1" s="1"/>
  <c r="B7" i="1"/>
  <c r="C9" i="1" l="1"/>
  <c r="B41" i="1"/>
  <c r="C14" i="1"/>
  <c r="B20" i="1"/>
  <c r="C10" i="1"/>
  <c r="C8" i="1"/>
  <c r="C7" i="1"/>
  <c r="C12" i="1"/>
  <c r="C16" i="1"/>
  <c r="C15" i="1"/>
  <c r="C11" i="1"/>
  <c r="C18" i="1"/>
  <c r="C17" i="1"/>
  <c r="C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Mojica Rojas Diana Marcela</author>
    <author>Henao Pardo Lorena</author>
  </authors>
  <commentList>
    <comment ref="A2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Información de la estructura 818.</t>
        </r>
      </text>
    </comment>
    <comment ref="A33" authorId="1" shapeId="0" xr:uid="{00000000-0006-0000-0000-000002000000}">
      <text>
        <r>
          <rPr>
            <sz val="9"/>
            <color indexed="81"/>
            <rFont val="Tahoma"/>
            <family val="2"/>
          </rPr>
          <t>Buscar esta cuenta en la estructura 818 en usd, cifra en millones de dólares, cambiar el signo.</t>
        </r>
      </text>
    </comment>
  </commentList>
</comments>
</file>

<file path=xl/sharedStrings.xml><?xml version="1.0" encoding="utf-8"?>
<sst xmlns="http://schemas.openxmlformats.org/spreadsheetml/2006/main" count="37" uniqueCount="33">
  <si>
    <t>Concepto</t>
  </si>
  <si>
    <t>US$</t>
  </si>
  <si>
    <t>%</t>
  </si>
  <si>
    <t>ANEXO -2. AJUSTES POR CAUSACION Y VALUACION</t>
  </si>
  <si>
    <t>Activos</t>
  </si>
  <si>
    <t xml:space="preserve">Pasivos  </t>
  </si>
  <si>
    <t>11300505 Causaciones activas</t>
  </si>
  <si>
    <t>11301005 Valuaciones  activas</t>
  </si>
  <si>
    <t>Variación mensual activos</t>
  </si>
  <si>
    <t>11300510 Causaciones pasivas</t>
  </si>
  <si>
    <t>11301010 Valuaciones pasivas</t>
  </si>
  <si>
    <t>Variación mensual pasivos</t>
  </si>
  <si>
    <t>Variación neta acumulada</t>
  </si>
  <si>
    <t>COMPOSICIÓN DE LAS RESERVAS INTERNACIONALES</t>
  </si>
  <si>
    <t xml:space="preserve">Efectivo en caja </t>
  </si>
  <si>
    <t>Inversiones</t>
  </si>
  <si>
    <t>Oro</t>
  </si>
  <si>
    <t>Fondo Monetario Internacional</t>
  </si>
  <si>
    <t>Derechos Especiales de Giro</t>
  </si>
  <si>
    <t>Posición de reserva</t>
  </si>
  <si>
    <t>Fondo Latinoamericano de Reservas</t>
  </si>
  <si>
    <t>Aporte</t>
  </si>
  <si>
    <t>Pesos Andinos</t>
  </si>
  <si>
    <t>Anexo 3</t>
  </si>
  <si>
    <t>Cifras expresadas en miles de dólares</t>
  </si>
  <si>
    <t>Portafolio de inversiones en administración directa</t>
  </si>
  <si>
    <t>Portafolio de inversiones en administración externa</t>
  </si>
  <si>
    <t>1. ACTIVOS DE RESERVAS INTERNACIONALES</t>
  </si>
  <si>
    <t>2. PASIVOS DE RESERVAS INTERNACIONALES</t>
  </si>
  <si>
    <t>31 de Diciembre de 2024</t>
  </si>
  <si>
    <t>31 de Diciembre de 2025</t>
  </si>
  <si>
    <t>Al 31 de diciembre de 2025</t>
  </si>
  <si>
    <t>3. RESERVAS INTERNACIONALES NETAS  (1 - 2)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</si>
</sst>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#,##0;\(#,##0\)"/>
    <numFmt numFmtId="166" formatCode="_ * #,##0.00_ ;_ * \-#,##0.00_ ;_ * &quot;-&quot;??_ ;_ @_ "/>
    <numFmt numFmtId="167" formatCode="[$-C0A]mmm\-yy;@"/>
    <numFmt numFmtId="168" formatCode="0.0"/>
    <numFmt numFmtId="170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indexed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5"/>
      <color rgb="FFFFFFFF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6"/>
      <color theme="8" tint="-0.499984740745262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sz val="13"/>
      <color theme="8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4" applyFont="1"/>
    <xf numFmtId="165" fontId="5" fillId="0" borderId="0" xfId="4" applyNumberFormat="1" applyFont="1"/>
    <xf numFmtId="0" fontId="6" fillId="0" borderId="0" xfId="4" applyFont="1"/>
    <xf numFmtId="0" fontId="7" fillId="0" borderId="0" xfId="4" applyFont="1" applyAlignment="1">
      <alignment horizontal="left"/>
    </xf>
    <xf numFmtId="167" fontId="6" fillId="0" borderId="1" xfId="4" applyNumberFormat="1" applyFont="1" applyBorder="1" applyAlignment="1">
      <alignment horizontal="center" vertical="center"/>
    </xf>
    <xf numFmtId="165" fontId="6" fillId="0" borderId="2" xfId="4" applyNumberFormat="1" applyFont="1" applyBorder="1" applyAlignment="1">
      <alignment horizontal="center" vertical="center"/>
    </xf>
    <xf numFmtId="0" fontId="7" fillId="0" borderId="3" xfId="4" applyFont="1" applyBorder="1" applyAlignment="1">
      <alignment horizontal="left"/>
    </xf>
    <xf numFmtId="0" fontId="5" fillId="0" borderId="3" xfId="4" applyFont="1" applyBorder="1"/>
    <xf numFmtId="0" fontId="5" fillId="0" borderId="2" xfId="4" applyFont="1" applyBorder="1"/>
    <xf numFmtId="0" fontId="5" fillId="0" borderId="4" xfId="4" applyFont="1" applyBorder="1"/>
    <xf numFmtId="0" fontId="5" fillId="0" borderId="5" xfId="4" applyFont="1" applyBorder="1"/>
    <xf numFmtId="0" fontId="6" fillId="0" borderId="4" xfId="4" applyFont="1" applyBorder="1"/>
    <xf numFmtId="0" fontId="6" fillId="0" borderId="5" xfId="4" applyFont="1" applyBorder="1"/>
    <xf numFmtId="0" fontId="8" fillId="0" borderId="0" xfId="4" applyFont="1" applyAlignment="1">
      <alignment wrapText="1"/>
    </xf>
    <xf numFmtId="0" fontId="9" fillId="0" borderId="0" xfId="4" applyFont="1"/>
    <xf numFmtId="0" fontId="8" fillId="0" borderId="0" xfId="4" applyFont="1"/>
    <xf numFmtId="168" fontId="8" fillId="0" borderId="0" xfId="5" applyNumberFormat="1" applyFont="1" applyFill="1" applyBorder="1" applyAlignment="1">
      <alignment vertical="center"/>
    </xf>
    <xf numFmtId="164" fontId="5" fillId="0" borderId="0" xfId="4" applyNumberFormat="1" applyFont="1"/>
    <xf numFmtId="0" fontId="8" fillId="0" borderId="6" xfId="4" applyFont="1" applyBorder="1"/>
    <xf numFmtId="0" fontId="9" fillId="0" borderId="6" xfId="4" applyFont="1" applyBorder="1"/>
    <xf numFmtId="0" fontId="12" fillId="0" borderId="0" xfId="0" applyFont="1" applyAlignment="1">
      <alignment vertical="center"/>
    </xf>
    <xf numFmtId="0" fontId="9" fillId="0" borderId="0" xfId="4" applyFont="1" applyAlignment="1">
      <alignment horizontal="left" indent="2"/>
    </xf>
    <xf numFmtId="0" fontId="9" fillId="0" borderId="0" xfId="4" applyFont="1" applyAlignment="1">
      <alignment horizontal="left" indent="3"/>
    </xf>
    <xf numFmtId="168" fontId="9" fillId="0" borderId="0" xfId="5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4" applyFont="1"/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4" applyFont="1"/>
    <xf numFmtId="0" fontId="5" fillId="0" borderId="0" xfId="4" applyFont="1" applyAlignment="1">
      <alignment horizontal="left" vertical="center" indent="3"/>
    </xf>
    <xf numFmtId="164" fontId="14" fillId="0" borderId="0" xfId="1" applyFont="1"/>
    <xf numFmtId="164" fontId="16" fillId="0" borderId="0" xfId="1" applyFont="1"/>
    <xf numFmtId="164" fontId="5" fillId="0" borderId="0" xfId="1" applyFont="1"/>
    <xf numFmtId="168" fontId="12" fillId="0" borderId="0" xfId="0" applyNumberFormat="1" applyFont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/>
    <xf numFmtId="3" fontId="8" fillId="0" borderId="0" xfId="1" applyNumberFormat="1" applyFont="1" applyFill="1" applyBorder="1"/>
    <xf numFmtId="3" fontId="8" fillId="0" borderId="6" xfId="1" applyNumberFormat="1" applyFont="1" applyFill="1" applyBorder="1"/>
    <xf numFmtId="3" fontId="5" fillId="0" borderId="0" xfId="4" applyNumberFormat="1" applyFont="1"/>
    <xf numFmtId="3" fontId="6" fillId="0" borderId="1" xfId="4" applyNumberFormat="1" applyFont="1" applyBorder="1" applyAlignment="1">
      <alignment horizontal="center"/>
    </xf>
    <xf numFmtId="3" fontId="6" fillId="0" borderId="2" xfId="4" applyNumberFormat="1" applyFont="1" applyBorder="1" applyAlignment="1">
      <alignment horizontal="center"/>
    </xf>
    <xf numFmtId="3" fontId="7" fillId="0" borderId="3" xfId="4" applyNumberFormat="1" applyFont="1" applyBorder="1"/>
    <xf numFmtId="3" fontId="5" fillId="0" borderId="3" xfId="4" applyNumberFormat="1" applyFont="1" applyBorder="1"/>
    <xf numFmtId="3" fontId="5" fillId="0" borderId="2" xfId="4" applyNumberFormat="1" applyFont="1" applyBorder="1"/>
    <xf numFmtId="3" fontId="6" fillId="0" borderId="5" xfId="4" applyNumberFormat="1" applyFont="1" applyBorder="1" applyAlignment="1">
      <alignment horizontal="center"/>
    </xf>
    <xf numFmtId="3" fontId="5" fillId="0" borderId="5" xfId="4" applyNumberFormat="1" applyFont="1" applyBorder="1"/>
    <xf numFmtId="3" fontId="5" fillId="0" borderId="0" xfId="1" applyNumberFormat="1" applyFont="1"/>
    <xf numFmtId="15" fontId="11" fillId="2" borderId="8" xfId="3" applyNumberFormat="1" applyFont="1" applyFill="1" applyBorder="1" applyAlignment="1">
      <alignment horizontal="center" vertical="center" wrapText="1"/>
    </xf>
    <xf numFmtId="17" fontId="11" fillId="2" borderId="9" xfId="3" applyNumberFormat="1" applyFont="1" applyFill="1" applyBorder="1" applyAlignment="1">
      <alignment horizontal="center" vertical="center" wrapText="1"/>
    </xf>
    <xf numFmtId="15" fontId="11" fillId="2" borderId="8" xfId="3" applyNumberFormat="1" applyFont="1" applyFill="1" applyBorder="1" applyAlignment="1">
      <alignment vertical="center" wrapText="1"/>
    </xf>
    <xf numFmtId="0" fontId="10" fillId="2" borderId="7" xfId="4" applyFont="1" applyFill="1" applyBorder="1" applyAlignment="1">
      <alignment horizontal="center" vertical="center" wrapText="1" readingOrder="1"/>
    </xf>
    <xf numFmtId="170" fontId="14" fillId="0" borderId="0" xfId="1" applyNumberFormat="1" applyFont="1"/>
    <xf numFmtId="170" fontId="16" fillId="0" borderId="0" xfId="1" applyNumberFormat="1" applyFont="1"/>
    <xf numFmtId="170" fontId="5" fillId="0" borderId="0" xfId="1" applyNumberFormat="1" applyFont="1"/>
    <xf numFmtId="170" fontId="9" fillId="0" borderId="0" xfId="1" applyNumberFormat="1" applyFont="1"/>
  </cellXfs>
  <cellStyles count="7">
    <cellStyle name="Millares" xfId="1" builtinId="3"/>
    <cellStyle name="Millares 2" xfId="2" xr:uid="{00000000-0005-0000-0000-000001000000}"/>
    <cellStyle name="Normal" xfId="0" builtinId="0"/>
    <cellStyle name="Normal 3" xfId="3" xr:uid="{00000000-0005-0000-0000-000003000000}"/>
    <cellStyle name="Normal 5" xfId="4" xr:uid="{00000000-0005-0000-0000-000004000000}"/>
    <cellStyle name="Porcentaje" xfId="5" builtinId="5"/>
    <cellStyle name="Porcentaj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0</xdr:row>
      <xdr:rowOff>0</xdr:rowOff>
    </xdr:from>
    <xdr:to>
      <xdr:col>4</xdr:col>
      <xdr:colOff>386996</xdr:colOff>
      <xdr:row>3</xdr:row>
      <xdr:rowOff>200475</xdr:rowOff>
    </xdr:to>
    <xdr:pic>
      <xdr:nvPicPr>
        <xdr:cNvPr id="1104" name="Imagen 1" descr="Logo del Banco de la República - Colombia, compuesto por la efigie de la Mariana Francesa mirando a la derecha.">
          <a:extLst>
            <a:ext uri="{FF2B5EF4-FFF2-40B4-BE49-F238E27FC236}">
              <a16:creationId xmlns:a16="http://schemas.microsoft.com/office/drawing/2014/main" id="{4A8145E1-D6A7-11FE-188A-23B794C1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0"/>
          <a:ext cx="987071" cy="97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gcastrru\Configuraci&#243;n%20local\Archivos%20temporales%20de%20Internet\Content.Outlook\7HU3L8MU\cuadrosreserva-public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Datos\Mis%20documentos\DCO\NIIF\Intangibles\aspectos%20tecnicos\NIIF%20INTANGIBLE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cmateusa\AppData\Local\Microsoft\Windows\Temporary%20Internet%20Files\Content.Outlook\TPBC5TCJ\Est.Resultados%20x%20Actividades%202016%2010%203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Documents%20and%20Settings\jgutiehe\Mis%20documentos\users\NOTASEF\2008\ELABORADOJFTOGRACE\publicacion\Notas%20Estados%20financieros%20Dic%2031%20de%202008%20-%20definitivo%20para%20monedas%20azul%2015%2001%200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Gasto.xls" TargetMode="External"/></Relationships>
</file>

<file path=xl/externalLinks/_rels/externalLink14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ncodelarepublica-my.sharepoint.com/personal/yduartgo_banrep_gov_co/Documents/Documents/Yadira%20Duarte%20Banrep/Jefatura%20secci&#243;n%20regulacion%20y%20analisis/Reportes%20financieros%20BANREP/Reportes%20a&#241;o%202025/Reportes%20financieros%20diciembre%202025/Cuadros%20informe%20diciembre%202025.xlsx" TargetMode="External"/><Relationship Id="rId2" Type="http://schemas.microsoft.com/office/2019/04/relationships/externalLinkLongPath" Target="/personal/yduartgo_banrep_gov_co/Documents/Documents/Yadira%20Duarte%20Banrep/Jefatura%20secci&#243;n%20regulacion%20y%20analisis/Reportes%20financieros%20BANREP/Reportes%20a&#241;o%202025/Reportes%20financieros%20diciembre%202025/Cuadros%20informe%20diciembre%202025.xlsx?328A3D3A" TargetMode="External"/><Relationship Id="rId1" Type="http://schemas.openxmlformats.org/officeDocument/2006/relationships/externalLinkPath" Target="file:///\\328A3D3A\Cuadros%20informe%20diciembre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Documents%20and%20Settings\gcastrru\Configuraci&#243;n%20local\Archivos%20temporales%20de%20Internet\Content.Outlook\7HU3L8MU\cuadrosreserva-publicac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henaopa\Mis%20documentos\Lorena%20Henao\Estados%20financieros%202017\Marzo\file:\F:\users\jquint\Reservas\Conciliaciones\SALDOS%20T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henaopa\Mis%20documentos\Lorena%20Henao\Estados%20financieros%202017\Marzo\file:\G:\users\jquint\Reservas\Conciliaciones\SALDOS%20T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4\04_Ga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Users\jcelispi\AppData\Local\Microsoft\Windows\Temporary%20Internet%20Files\Content.Outlook\JZR4CIVT\Checklist%20-%20%20Aspectos%20tecnicos%20intangibles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4\Users\jcelispi\AppData\Local\Microsoft\Windows\Temporary%20Internet%20Files\Content.Outlook\JZR4CIVT\Checklist%20-%20Reconocimiento%20PPY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Informes\2003\03_Hardwa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mat2\ca\Presupuesto\Proyecto%202009\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general"/>
      <sheetName val="Categorías"/>
      <sheetName val="Aplicativos"/>
      <sheetName val="Proyectos"/>
      <sheetName val="Hoja2"/>
      <sheetName val="Hoja1"/>
      <sheetName val="IPC"/>
    </sheetNames>
    <sheetDataSet>
      <sheetData sheetId="0"/>
      <sheetData sheetId="1">
        <row r="4">
          <cell r="A4" t="str">
            <v>SW Adquirido</v>
          </cell>
        </row>
        <row r="5">
          <cell r="A5" t="str">
            <v>SW Desarrollado</v>
          </cell>
        </row>
        <row r="6">
          <cell r="A6" t="str">
            <v>SW Seguridad Electrónica</v>
          </cell>
        </row>
        <row r="7">
          <cell r="A7" t="str">
            <v>SW Base</v>
          </cell>
        </row>
        <row r="8">
          <cell r="A8" t="str">
            <v>Proyecto Fase Investigación</v>
          </cell>
        </row>
        <row r="9">
          <cell r="A9" t="str">
            <v>Proyecto Fase Desarrollo</v>
          </cell>
        </row>
        <row r="13">
          <cell r="A13" t="str">
            <v>Si</v>
          </cell>
        </row>
        <row r="14">
          <cell r="A14" t="str">
            <v>No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ySaldos109"/>
      <sheetName val="ADMTIVA."/>
      <sheetName val="Copysaldos 855"/>
      <sheetName val="PYG ACTIVIDADES"/>
      <sheetName val="Ajustes a PYG Dic. - Felipe"/>
      <sheetName val="REPORTE PYG X ACTIVIDADES - SIC"/>
      <sheetName val="EST RESULT.INTEGR.X ACTIVIDADES"/>
      <sheetName val="pyg firmas"/>
      <sheetName val="Hoja2"/>
    </sheetNames>
    <sheetDataSet>
      <sheetData sheetId="0"/>
      <sheetData sheetId="1">
        <row r="6">
          <cell r="X6">
            <v>0</v>
          </cell>
        </row>
      </sheetData>
      <sheetData sheetId="2">
        <row r="10">
          <cell r="H10">
            <v>1470031841507.01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cionmoneda"/>
      <sheetName val="Definitivo"/>
    </sheetNames>
    <sheetDataSet>
      <sheetData sheetId="0" refreshError="1"/>
      <sheetData sheetId="1">
        <row r="32">
          <cell r="A32">
            <v>2243.59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Acumulado"/>
      <sheetName val="Contratos"/>
      <sheetName val="PagosContrat"/>
      <sheetName val="Axo_Ejec"/>
      <sheetName val="Hoja1"/>
      <sheetName val="DetalladoSW"/>
      <sheetName val="Hoja2"/>
      <sheetName val="Cedec-Cenit y Cud"/>
      <sheetName val="DetalladoSW (2)"/>
      <sheetName val="SG-MR"/>
      <sheetName val="CTS Fin"/>
      <sheetName val="PagosCTS Fin"/>
      <sheetName val="Resumen"/>
      <sheetName val="Resumen(2)"/>
      <sheetName val="Reclasificaciones"/>
    </sheetNames>
    <sheetDataSet>
      <sheetData sheetId="0" refreshError="1"/>
      <sheetData sheetId="1" refreshError="1"/>
      <sheetData sheetId="2" refreshError="1"/>
      <sheetData sheetId="3">
        <row r="145">
          <cell r="A145">
            <v>22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tos Generales"/>
      <sheetName val="RF Activos"/>
      <sheetName val="RF Pasivos"/>
      <sheetName val="RF Est Resul"/>
      <sheetName val="Anexo 2"/>
      <sheetName val="Anexo 1"/>
      <sheetName val="Activos"/>
      <sheetName val="Pasivos"/>
      <sheetName val="ER"/>
      <sheetName val="Resultados"/>
      <sheetName val="Cuadro 1 def"/>
      <sheetName val="Cuadro 2"/>
      <sheetName val="Anexo del cuadro 2"/>
      <sheetName val="825 COP"/>
      <sheetName val="Cuadro 3"/>
      <sheetName val="Cuadro 4"/>
      <sheetName val="Cuadro cxp"/>
      <sheetName val="Cuadro 5"/>
      <sheetName val="Cuadro 5 def"/>
      <sheetName val=" Cuadro 6"/>
      <sheetName val="RI DRCPI val realiz y no realiz"/>
      <sheetName val="Informe RI 1"/>
      <sheetName val="Rend. RI-Detallado cuadro 6"/>
      <sheetName val="Cuadro 7"/>
      <sheetName val="Anexo Mvto Reservas"/>
      <sheetName val="Resumen Plan beneficios"/>
      <sheetName val="Anexo Movimiento de los TES"/>
      <sheetName val="Anexo Movimiento de los Tit"/>
      <sheetName val="Diferencial cambiario"/>
      <sheetName val="Dif en cambio"/>
      <sheetName val="Graficos DPP"/>
      <sheetName val="monetarios DPP"/>
      <sheetName val="Moneda "/>
      <sheetName val="Tasas operaciones monetarias"/>
      <sheetName val="Composición monedas"/>
      <sheetName val="Tasas MR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D6">
            <v>63819.33768900275</v>
          </cell>
          <cell r="E6">
            <v>68031.456604359992</v>
          </cell>
        </row>
        <row r="7">
          <cell r="D7">
            <v>150.37328715446969</v>
          </cell>
          <cell r="E7">
            <v>149.57169140000002</v>
          </cell>
        </row>
        <row r="8">
          <cell r="D8">
            <v>58679.110679320351</v>
          </cell>
          <cell r="E8">
            <v>62406.878157939995</v>
          </cell>
        </row>
        <row r="9">
          <cell r="D9">
            <v>42632.072256174324</v>
          </cell>
          <cell r="E9">
            <v>44629.360332789998</v>
          </cell>
        </row>
        <row r="10">
          <cell r="D10">
            <v>16047.038423146027</v>
          </cell>
          <cell r="E10">
            <v>17777.51782515</v>
          </cell>
        </row>
        <row r="11">
          <cell r="D11">
            <v>392.42829469030085</v>
          </cell>
          <cell r="E11">
            <v>647.51382580999996</v>
          </cell>
        </row>
        <row r="12">
          <cell r="D12">
            <v>3973.574499177626</v>
          </cell>
          <cell r="E12">
            <v>4173.5478714500005</v>
          </cell>
        </row>
        <row r="13">
          <cell r="D13">
            <v>3328.2768892694962</v>
          </cell>
          <cell r="E13">
            <v>3495.9044794800002</v>
          </cell>
        </row>
        <row r="14">
          <cell r="D14">
            <v>645.29760990812974</v>
          </cell>
          <cell r="E14">
            <v>677.64339197000004</v>
          </cell>
        </row>
        <row r="15">
          <cell r="D15">
            <v>623.85092866000025</v>
          </cell>
          <cell r="E15">
            <v>653.94505775999994</v>
          </cell>
        </row>
        <row r="16">
          <cell r="D16">
            <v>603.85092866000025</v>
          </cell>
          <cell r="E16">
            <v>633.94505775999994</v>
          </cell>
        </row>
        <row r="17">
          <cell r="D17">
            <v>20</v>
          </cell>
          <cell r="E17">
            <v>20</v>
          </cell>
        </row>
        <row r="19">
          <cell r="D19">
            <v>1338.1620339420408</v>
          </cell>
          <cell r="E19">
            <v>1679.1604855200001</v>
          </cell>
        </row>
        <row r="20">
          <cell r="D20">
            <v>62481.17565506071</v>
          </cell>
          <cell r="E20">
            <v>66352.296118839993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rsionesreservas"/>
      <sheetName val="composicionpormoneda"/>
      <sheetName val="Futuros Directo"/>
      <sheetName val="Futuros ADMON"/>
      <sheetName val="ContratosForwardDirecta"/>
      <sheetName val="ContratosForwardAdmon"/>
      <sheetName val="Ingreso Forward y futuros-Nota6"/>
    </sheetNames>
    <sheetDataSet>
      <sheetData sheetId="0">
        <row r="2">
          <cell r="K2">
            <v>2243.59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R2" t="str">
            <v>INDICE</v>
          </cell>
          <cell r="S2" t="str">
            <v>BR-II</v>
          </cell>
          <cell r="T2" t="str">
            <v>BR-I</v>
          </cell>
          <cell r="U2" t="str">
            <v>BR</v>
          </cell>
          <cell r="V2" t="str">
            <v>JPMORGAN</v>
          </cell>
          <cell r="W2" t="str">
            <v>BARCLAYS</v>
          </cell>
          <cell r="X2" t="str">
            <v>GOLDMAN</v>
          </cell>
          <cell r="Y2" t="str">
            <v>FAEP</v>
          </cell>
          <cell r="Z2" t="str">
            <v>ABN-AMRO</v>
          </cell>
          <cell r="AA2" t="str">
            <v>UBS</v>
          </cell>
          <cell r="AB2" t="str">
            <v>IND FAEP</v>
          </cell>
          <cell r="AC2" t="str">
            <v>FAEP BCOL</v>
          </cell>
          <cell r="AD2" t="str">
            <v>KDTO</v>
          </cell>
          <cell r="AE2" t="str">
            <v>IND. BR-II</v>
          </cell>
          <cell r="BI2" t="str">
            <v>FECHA</v>
          </cell>
          <cell r="BJ2" t="str">
            <v>INDICE</v>
          </cell>
          <cell r="BK2" t="str">
            <v>BR-II</v>
          </cell>
          <cell r="BL2" t="str">
            <v>BR-I</v>
          </cell>
          <cell r="BM2" t="str">
            <v>BR</v>
          </cell>
          <cell r="BN2" t="str">
            <v>JPMORGAN</v>
          </cell>
          <cell r="BO2" t="str">
            <v>BARCLAYS</v>
          </cell>
          <cell r="BP2" t="str">
            <v>GOLDMAN</v>
          </cell>
          <cell r="BQ2" t="str">
            <v>FAEP</v>
          </cell>
          <cell r="BR2" t="str">
            <v>ABN-AMRO</v>
          </cell>
          <cell r="BS2" t="str">
            <v>UBS</v>
          </cell>
          <cell r="BT2" t="str">
            <v>IND FAEP</v>
          </cell>
          <cell r="BU2" t="str">
            <v>FAEP BCOL</v>
          </cell>
          <cell r="BV2" t="str">
            <v>KDTO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T4" t="str">
            <v>IND. BR-II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 t="str">
            <v/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RIBPASIVONUEVO"/>
      <sheetName val="ATRIBINDFAEP"/>
      <sheetName val="VIVF"/>
      <sheetName val="MES ACTUAL"/>
      <sheetName val="RDTOS"/>
      <sheetName val="ATRIBINDICE2"/>
      <sheetName val="ATRIBINDICE"/>
      <sheetName val="SALDOS"/>
      <sheetName val="COMPOSIC"/>
      <sheetName val="AYUDA"/>
      <sheetName val="MOVIMIENTO"/>
      <sheetName val="INDICE"/>
      <sheetName val="TCAMBIO"/>
      <sheetName val="CURVA"/>
      <sheetName val="ATRIBUCION"/>
      <sheetName val="INFORMACION"/>
    </sheetNames>
    <sheetDataSet>
      <sheetData sheetId="0" refreshError="1"/>
      <sheetData sheetId="1" refreshError="1"/>
      <sheetData sheetId="2" refreshError="1">
        <row r="5">
          <cell r="F5">
            <v>1.0009659868273664</v>
          </cell>
        </row>
        <row r="6">
          <cell r="F6">
            <v>1.0046719061123166</v>
          </cell>
        </row>
        <row r="7">
          <cell r="F7">
            <v>0.99964157065506953</v>
          </cell>
        </row>
        <row r="8">
          <cell r="F8">
            <v>1.0007619006230317</v>
          </cell>
        </row>
        <row r="9">
          <cell r="F9">
            <v>0.997052782605518</v>
          </cell>
        </row>
        <row r="10">
          <cell r="F10">
            <v>0.99898621353033745</v>
          </cell>
        </row>
        <row r="11">
          <cell r="F11">
            <v>0.99913262882943943</v>
          </cell>
        </row>
        <row r="12">
          <cell r="F12">
            <v>0.99803157132914022</v>
          </cell>
        </row>
        <row r="13">
          <cell r="F13">
            <v>1.0024979284922906</v>
          </cell>
        </row>
        <row r="14">
          <cell r="F14">
            <v>1.0009889115323503</v>
          </cell>
        </row>
        <row r="15">
          <cell r="F15">
            <v>0.99883307172078739</v>
          </cell>
        </row>
        <row r="16">
          <cell r="F16">
            <v>1.0015964535144952</v>
          </cell>
        </row>
        <row r="17">
          <cell r="F17">
            <v>1.0002553976030735</v>
          </cell>
        </row>
        <row r="18">
          <cell r="F18">
            <v>1.0021974566719756</v>
          </cell>
        </row>
        <row r="19">
          <cell r="F19">
            <v>0.99942974919782401</v>
          </cell>
        </row>
        <row r="20">
          <cell r="F20">
            <v>1.0013271185991321</v>
          </cell>
        </row>
        <row r="21">
          <cell r="F21">
            <v>1.0002390959638734</v>
          </cell>
        </row>
        <row r="22">
          <cell r="F22">
            <v>0.99849309921801821</v>
          </cell>
        </row>
        <row r="23">
          <cell r="F23">
            <v>0.99973112835301292</v>
          </cell>
        </row>
        <row r="24">
          <cell r="F24">
            <v>1.0013296331440664</v>
          </cell>
        </row>
      </sheetData>
      <sheetData sheetId="3" refreshError="1">
        <row r="3">
          <cell r="AG3">
            <v>2000</v>
          </cell>
        </row>
        <row r="4">
          <cell r="AG4">
            <v>2001</v>
          </cell>
        </row>
        <row r="5">
          <cell r="AG5">
            <v>2002</v>
          </cell>
        </row>
      </sheetData>
      <sheetData sheetId="4" refreshError="1">
        <row r="2">
          <cell r="A2" t="str">
            <v>FECHA</v>
          </cell>
          <cell r="Q2" t="str">
            <v>FECHA</v>
          </cell>
          <cell r="BI2" t="str">
            <v>FECHA</v>
          </cell>
          <cell r="CR2" t="str">
            <v>FECHA</v>
          </cell>
          <cell r="CS2" t="str">
            <v>INDICE</v>
          </cell>
          <cell r="CT2" t="str">
            <v>BR-II</v>
          </cell>
          <cell r="CU2" t="str">
            <v>BR-I</v>
          </cell>
          <cell r="CV2" t="str">
            <v>BR</v>
          </cell>
          <cell r="CW2" t="str">
            <v>JPMORGAN</v>
          </cell>
          <cell r="CX2" t="str">
            <v>BARCLAYS</v>
          </cell>
          <cell r="CY2" t="str">
            <v>GOLDMAN</v>
          </cell>
          <cell r="CZ2" t="str">
            <v>FAEP</v>
          </cell>
          <cell r="DA2" t="str">
            <v>ABN-AMRO</v>
          </cell>
        </row>
        <row r="3">
          <cell r="A3">
            <v>34515</v>
          </cell>
          <cell r="Q3">
            <v>34515</v>
          </cell>
          <cell r="BI3">
            <v>34515</v>
          </cell>
        </row>
        <row r="4">
          <cell r="A4">
            <v>34546</v>
          </cell>
          <cell r="Q4">
            <v>34546</v>
          </cell>
          <cell r="BI4">
            <v>34546</v>
          </cell>
          <cell r="DP4">
            <v>37529</v>
          </cell>
          <cell r="DS4" t="str">
            <v>INDICE</v>
          </cell>
          <cell r="DU4" t="str">
            <v>BR-II</v>
          </cell>
          <cell r="DV4" t="str">
            <v>BR-I</v>
          </cell>
          <cell r="DW4" t="str">
            <v>BR</v>
          </cell>
          <cell r="DX4" t="str">
            <v>JPMORGAN</v>
          </cell>
          <cell r="DY4" t="str">
            <v>BARCLAYS</v>
          </cell>
          <cell r="DZ4" t="str">
            <v>GOLDMAN</v>
          </cell>
        </row>
        <row r="5">
          <cell r="A5">
            <v>34577</v>
          </cell>
          <cell r="Q5">
            <v>34577</v>
          </cell>
          <cell r="BI5">
            <v>34577</v>
          </cell>
        </row>
        <row r="6">
          <cell r="A6">
            <v>34607</v>
          </cell>
          <cell r="Q6">
            <v>34607</v>
          </cell>
          <cell r="BI6">
            <v>34607</v>
          </cell>
        </row>
        <row r="7">
          <cell r="A7">
            <v>34638</v>
          </cell>
          <cell r="Q7">
            <v>34638</v>
          </cell>
          <cell r="BI7">
            <v>34638</v>
          </cell>
        </row>
        <row r="8">
          <cell r="A8">
            <v>34668</v>
          </cell>
          <cell r="Q8">
            <v>34668</v>
          </cell>
          <cell r="BI8">
            <v>34668</v>
          </cell>
        </row>
        <row r="9">
          <cell r="A9">
            <v>34699</v>
          </cell>
          <cell r="Q9">
            <v>34699</v>
          </cell>
          <cell r="BI9">
            <v>34699</v>
          </cell>
        </row>
        <row r="10">
          <cell r="A10">
            <v>34730</v>
          </cell>
          <cell r="Q10">
            <v>34730</v>
          </cell>
          <cell r="BI10">
            <v>34730</v>
          </cell>
        </row>
        <row r="11">
          <cell r="A11">
            <v>34758</v>
          </cell>
          <cell r="Q11">
            <v>34758</v>
          </cell>
          <cell r="BI11">
            <v>34758</v>
          </cell>
        </row>
        <row r="12">
          <cell r="A12">
            <v>34789</v>
          </cell>
          <cell r="Q12">
            <v>34789</v>
          </cell>
          <cell r="BI12">
            <v>34789</v>
          </cell>
        </row>
        <row r="13">
          <cell r="A13">
            <v>34819</v>
          </cell>
          <cell r="Q13">
            <v>34819</v>
          </cell>
          <cell r="BI13">
            <v>34819</v>
          </cell>
        </row>
        <row r="14">
          <cell r="A14">
            <v>34850</v>
          </cell>
          <cell r="Q14">
            <v>34850</v>
          </cell>
          <cell r="BI14">
            <v>34850</v>
          </cell>
        </row>
        <row r="15">
          <cell r="A15">
            <v>34880</v>
          </cell>
          <cell r="Q15">
            <v>34880</v>
          </cell>
          <cell r="BI15">
            <v>34880</v>
          </cell>
        </row>
        <row r="16">
          <cell r="A16">
            <v>34911</v>
          </cell>
          <cell r="Q16">
            <v>34911</v>
          </cell>
          <cell r="BI16">
            <v>34911</v>
          </cell>
        </row>
        <row r="17">
          <cell r="A17">
            <v>34942</v>
          </cell>
          <cell r="Q17">
            <v>34942</v>
          </cell>
          <cell r="BI17">
            <v>34942</v>
          </cell>
        </row>
        <row r="18">
          <cell r="A18">
            <v>34972</v>
          </cell>
          <cell r="Q18">
            <v>34972</v>
          </cell>
          <cell r="BI18">
            <v>34972</v>
          </cell>
        </row>
        <row r="19">
          <cell r="A19">
            <v>35003</v>
          </cell>
          <cell r="Q19">
            <v>35003</v>
          </cell>
          <cell r="BI19">
            <v>35003</v>
          </cell>
        </row>
        <row r="20">
          <cell r="A20">
            <v>35033</v>
          </cell>
          <cell r="Q20">
            <v>35033</v>
          </cell>
          <cell r="BI20">
            <v>35033</v>
          </cell>
        </row>
        <row r="21">
          <cell r="A21">
            <v>35064</v>
          </cell>
          <cell r="Q21">
            <v>35064</v>
          </cell>
          <cell r="BI21">
            <v>35064</v>
          </cell>
        </row>
        <row r="22">
          <cell r="A22">
            <v>35095</v>
          </cell>
          <cell r="Q22">
            <v>35095</v>
          </cell>
          <cell r="BI22">
            <v>35095</v>
          </cell>
        </row>
        <row r="23">
          <cell r="A23">
            <v>35124</v>
          </cell>
          <cell r="Q23">
            <v>35124</v>
          </cell>
          <cell r="BI23">
            <v>35124</v>
          </cell>
        </row>
        <row r="24">
          <cell r="A24">
            <v>35155</v>
          </cell>
          <cell r="Q24">
            <v>35155</v>
          </cell>
          <cell r="BI24">
            <v>35155</v>
          </cell>
        </row>
        <row r="25">
          <cell r="A25">
            <v>35185</v>
          </cell>
          <cell r="Q25">
            <v>35185</v>
          </cell>
          <cell r="BI25">
            <v>35185</v>
          </cell>
        </row>
        <row r="26">
          <cell r="A26">
            <v>35216</v>
          </cell>
          <cell r="Q26">
            <v>35216</v>
          </cell>
          <cell r="BI26">
            <v>35216</v>
          </cell>
        </row>
        <row r="27">
          <cell r="A27">
            <v>35246</v>
          </cell>
          <cell r="Q27">
            <v>35246</v>
          </cell>
          <cell r="BI27">
            <v>35246</v>
          </cell>
        </row>
        <row r="28">
          <cell r="A28">
            <v>35277</v>
          </cell>
          <cell r="Q28">
            <v>35277</v>
          </cell>
          <cell r="BI28">
            <v>35277</v>
          </cell>
        </row>
        <row r="29">
          <cell r="A29">
            <v>35308</v>
          </cell>
          <cell r="Q29">
            <v>35308</v>
          </cell>
          <cell r="BI29">
            <v>35308</v>
          </cell>
        </row>
        <row r="30">
          <cell r="A30">
            <v>35338</v>
          </cell>
          <cell r="Q30">
            <v>35338</v>
          </cell>
          <cell r="BI30">
            <v>35338</v>
          </cell>
        </row>
        <row r="31">
          <cell r="A31">
            <v>35369</v>
          </cell>
          <cell r="Q31">
            <v>35369</v>
          </cell>
          <cell r="BI31">
            <v>35369</v>
          </cell>
        </row>
        <row r="32">
          <cell r="A32">
            <v>35399</v>
          </cell>
          <cell r="Q32">
            <v>35399</v>
          </cell>
          <cell r="BI32">
            <v>35399</v>
          </cell>
        </row>
        <row r="33">
          <cell r="A33">
            <v>35430</v>
          </cell>
          <cell r="Q33">
            <v>35430</v>
          </cell>
          <cell r="BI33">
            <v>35430</v>
          </cell>
        </row>
        <row r="34">
          <cell r="A34">
            <v>35461</v>
          </cell>
          <cell r="Q34">
            <v>35461</v>
          </cell>
          <cell r="BI34">
            <v>35461</v>
          </cell>
        </row>
        <row r="35">
          <cell r="A35">
            <v>35489</v>
          </cell>
          <cell r="Q35">
            <v>35489</v>
          </cell>
          <cell r="BI35">
            <v>35489</v>
          </cell>
        </row>
        <row r="36">
          <cell r="A36">
            <v>35520</v>
          </cell>
          <cell r="Q36">
            <v>35520</v>
          </cell>
          <cell r="BI36">
            <v>35520</v>
          </cell>
        </row>
        <row r="37">
          <cell r="A37">
            <v>35550</v>
          </cell>
          <cell r="Q37">
            <v>35550</v>
          </cell>
          <cell r="BI37">
            <v>35550</v>
          </cell>
        </row>
        <row r="38">
          <cell r="A38">
            <v>35581</v>
          </cell>
          <cell r="Q38">
            <v>35581</v>
          </cell>
          <cell r="BI38">
            <v>35581</v>
          </cell>
        </row>
        <row r="39">
          <cell r="A39">
            <v>35611</v>
          </cell>
          <cell r="Q39">
            <v>35611</v>
          </cell>
          <cell r="BI39">
            <v>35611</v>
          </cell>
        </row>
        <row r="40">
          <cell r="A40">
            <v>35642</v>
          </cell>
          <cell r="Q40">
            <v>35642</v>
          </cell>
          <cell r="BI40">
            <v>35642</v>
          </cell>
        </row>
        <row r="41">
          <cell r="A41">
            <v>35673</v>
          </cell>
          <cell r="Q41">
            <v>35673</v>
          </cell>
          <cell r="BI41">
            <v>35673</v>
          </cell>
        </row>
        <row r="42">
          <cell r="A42">
            <v>35703</v>
          </cell>
          <cell r="Q42">
            <v>35703</v>
          </cell>
          <cell r="BI42">
            <v>35703</v>
          </cell>
        </row>
        <row r="43">
          <cell r="A43">
            <v>35734</v>
          </cell>
          <cell r="Q43">
            <v>35734</v>
          </cell>
          <cell r="BI43">
            <v>35734</v>
          </cell>
        </row>
        <row r="44">
          <cell r="A44">
            <v>35764</v>
          </cell>
          <cell r="Q44">
            <v>35764</v>
          </cell>
          <cell r="BI44">
            <v>35764</v>
          </cell>
        </row>
        <row r="45">
          <cell r="A45">
            <v>35795</v>
          </cell>
          <cell r="Q45">
            <v>35795</v>
          </cell>
          <cell r="BI45">
            <v>35795</v>
          </cell>
        </row>
        <row r="46">
          <cell r="A46">
            <v>35826</v>
          </cell>
          <cell r="Q46">
            <v>35826</v>
          </cell>
          <cell r="BI46">
            <v>35826</v>
          </cell>
        </row>
        <row r="47">
          <cell r="A47">
            <v>35854</v>
          </cell>
          <cell r="Q47">
            <v>35854</v>
          </cell>
          <cell r="BI47">
            <v>35854</v>
          </cell>
        </row>
        <row r="48">
          <cell r="A48">
            <v>35885</v>
          </cell>
          <cell r="Q48">
            <v>35885</v>
          </cell>
          <cell r="BI48">
            <v>35885</v>
          </cell>
        </row>
        <row r="49">
          <cell r="A49">
            <v>35915</v>
          </cell>
          <cell r="Q49">
            <v>35915</v>
          </cell>
          <cell r="BI49">
            <v>35915</v>
          </cell>
        </row>
        <row r="50">
          <cell r="A50">
            <v>35946</v>
          </cell>
          <cell r="Q50">
            <v>35946</v>
          </cell>
          <cell r="BI50">
            <v>35946</v>
          </cell>
        </row>
        <row r="51">
          <cell r="A51">
            <v>35976</v>
          </cell>
          <cell r="Q51">
            <v>35976</v>
          </cell>
          <cell r="BI51">
            <v>35976</v>
          </cell>
        </row>
        <row r="52">
          <cell r="A52">
            <v>36007</v>
          </cell>
          <cell r="Q52">
            <v>36007</v>
          </cell>
          <cell r="BI52">
            <v>36007</v>
          </cell>
        </row>
        <row r="53">
          <cell r="A53">
            <v>36038</v>
          </cell>
          <cell r="Q53">
            <v>36038</v>
          </cell>
          <cell r="BI53">
            <v>36038</v>
          </cell>
        </row>
        <row r="54">
          <cell r="A54">
            <v>36068</v>
          </cell>
          <cell r="Q54">
            <v>36068</v>
          </cell>
          <cell r="BI54">
            <v>36068</v>
          </cell>
        </row>
        <row r="55">
          <cell r="A55">
            <v>36099</v>
          </cell>
          <cell r="Q55">
            <v>36099</v>
          </cell>
          <cell r="BI55">
            <v>36099</v>
          </cell>
        </row>
        <row r="56">
          <cell r="A56">
            <v>36129</v>
          </cell>
          <cell r="Q56">
            <v>36129</v>
          </cell>
          <cell r="BI56">
            <v>36129</v>
          </cell>
        </row>
        <row r="57">
          <cell r="A57">
            <v>36160</v>
          </cell>
          <cell r="Q57">
            <v>36160</v>
          </cell>
          <cell r="BI57">
            <v>36160</v>
          </cell>
        </row>
        <row r="58">
          <cell r="A58">
            <v>36191</v>
          </cell>
          <cell r="Q58">
            <v>36191</v>
          </cell>
          <cell r="BI58">
            <v>36191</v>
          </cell>
        </row>
        <row r="59">
          <cell r="A59">
            <v>36219</v>
          </cell>
          <cell r="Q59">
            <v>36219</v>
          </cell>
          <cell r="BI59">
            <v>36219</v>
          </cell>
        </row>
        <row r="60">
          <cell r="A60">
            <v>36250</v>
          </cell>
          <cell r="Q60">
            <v>36250</v>
          </cell>
          <cell r="BI60">
            <v>36250</v>
          </cell>
        </row>
        <row r="61">
          <cell r="A61">
            <v>36280</v>
          </cell>
          <cell r="Q61">
            <v>36280</v>
          </cell>
          <cell r="BI61">
            <v>36280</v>
          </cell>
        </row>
        <row r="62">
          <cell r="A62">
            <v>36311</v>
          </cell>
          <cell r="Q62">
            <v>36311</v>
          </cell>
          <cell r="BI62">
            <v>36311</v>
          </cell>
        </row>
        <row r="63">
          <cell r="A63">
            <v>36341</v>
          </cell>
          <cell r="Q63">
            <v>36341</v>
          </cell>
          <cell r="BI63">
            <v>36341</v>
          </cell>
        </row>
        <row r="64">
          <cell r="A64">
            <v>36372</v>
          </cell>
          <cell r="Q64">
            <v>36372</v>
          </cell>
          <cell r="BI64">
            <v>36372</v>
          </cell>
        </row>
        <row r="65">
          <cell r="A65">
            <v>36403</v>
          </cell>
          <cell r="Q65">
            <v>36403</v>
          </cell>
          <cell r="BI65">
            <v>36403</v>
          </cell>
        </row>
        <row r="66">
          <cell r="A66">
            <v>36433</v>
          </cell>
          <cell r="Q66">
            <v>36433</v>
          </cell>
          <cell r="BI66">
            <v>36433</v>
          </cell>
        </row>
        <row r="67">
          <cell r="A67">
            <v>36464</v>
          </cell>
          <cell r="Q67">
            <v>36464</v>
          </cell>
          <cell r="BI67">
            <v>36464</v>
          </cell>
        </row>
        <row r="68">
          <cell r="A68">
            <v>36494</v>
          </cell>
          <cell r="Q68">
            <v>36494</v>
          </cell>
          <cell r="BI68">
            <v>36494</v>
          </cell>
        </row>
        <row r="69">
          <cell r="A69">
            <v>36525</v>
          </cell>
          <cell r="Q69">
            <v>36525</v>
          </cell>
          <cell r="BI69">
            <v>36525</v>
          </cell>
        </row>
        <row r="70">
          <cell r="A70">
            <v>36556</v>
          </cell>
          <cell r="Q70">
            <v>36556</v>
          </cell>
          <cell r="BI70">
            <v>36556</v>
          </cell>
        </row>
        <row r="71">
          <cell r="A71">
            <v>36585</v>
          </cell>
          <cell r="Q71">
            <v>36585</v>
          </cell>
          <cell r="BI71">
            <v>36585</v>
          </cell>
        </row>
        <row r="72">
          <cell r="A72">
            <v>36616</v>
          </cell>
          <cell r="Q72">
            <v>36616</v>
          </cell>
          <cell r="BI72">
            <v>36616</v>
          </cell>
        </row>
        <row r="73">
          <cell r="A73">
            <v>36646</v>
          </cell>
          <cell r="Q73">
            <v>36646</v>
          </cell>
          <cell r="BI73">
            <v>36646</v>
          </cell>
        </row>
        <row r="74">
          <cell r="A74">
            <v>36677</v>
          </cell>
          <cell r="Q74">
            <v>36677</v>
          </cell>
          <cell r="BI74">
            <v>36677</v>
          </cell>
        </row>
        <row r="75">
          <cell r="A75">
            <v>36707</v>
          </cell>
          <cell r="Q75">
            <v>36707</v>
          </cell>
          <cell r="BI75">
            <v>36707</v>
          </cell>
        </row>
        <row r="76">
          <cell r="A76">
            <v>36738</v>
          </cell>
          <cell r="Q76">
            <v>36738</v>
          </cell>
          <cell r="BI76">
            <v>36738</v>
          </cell>
        </row>
        <row r="77">
          <cell r="A77">
            <v>36769</v>
          </cell>
          <cell r="Q77">
            <v>36769</v>
          </cell>
          <cell r="BI77">
            <v>36769</v>
          </cell>
        </row>
        <row r="78">
          <cell r="A78">
            <v>36799</v>
          </cell>
          <cell r="Q78">
            <v>36799</v>
          </cell>
          <cell r="BI78">
            <v>36799</v>
          </cell>
        </row>
        <row r="79">
          <cell r="A79">
            <v>36830</v>
          </cell>
          <cell r="Q79">
            <v>36830</v>
          </cell>
          <cell r="BI79">
            <v>36830</v>
          </cell>
        </row>
        <row r="80">
          <cell r="A80">
            <v>36860</v>
          </cell>
          <cell r="Q80">
            <v>36860</v>
          </cell>
          <cell r="BI80">
            <v>36860</v>
          </cell>
        </row>
        <row r="81">
          <cell r="A81">
            <v>36891</v>
          </cell>
          <cell r="Q81">
            <v>36891</v>
          </cell>
          <cell r="BI81">
            <v>36891</v>
          </cell>
        </row>
        <row r="82">
          <cell r="A82">
            <v>36922</v>
          </cell>
          <cell r="Q82">
            <v>36922</v>
          </cell>
          <cell r="BI82">
            <v>36922</v>
          </cell>
        </row>
        <row r="83">
          <cell r="A83">
            <v>36950</v>
          </cell>
          <cell r="Q83">
            <v>36950</v>
          </cell>
          <cell r="BI83">
            <v>36950</v>
          </cell>
        </row>
        <row r="84">
          <cell r="A84">
            <v>36981</v>
          </cell>
          <cell r="Q84">
            <v>36981</v>
          </cell>
          <cell r="BI84">
            <v>36981</v>
          </cell>
        </row>
        <row r="85">
          <cell r="A85">
            <v>37011</v>
          </cell>
          <cell r="Q85">
            <v>37011</v>
          </cell>
          <cell r="BI85">
            <v>37011</v>
          </cell>
        </row>
        <row r="86">
          <cell r="A86">
            <v>37042</v>
          </cell>
          <cell r="Q86">
            <v>37042</v>
          </cell>
          <cell r="BI86">
            <v>37042</v>
          </cell>
        </row>
        <row r="87">
          <cell r="A87">
            <v>37072</v>
          </cell>
          <cell r="Q87">
            <v>37072</v>
          </cell>
          <cell r="BI87">
            <v>37072</v>
          </cell>
        </row>
        <row r="88">
          <cell r="A88">
            <v>37103</v>
          </cell>
          <cell r="Q88">
            <v>37103</v>
          </cell>
          <cell r="BI88">
            <v>37103</v>
          </cell>
        </row>
        <row r="89">
          <cell r="A89">
            <v>37134</v>
          </cell>
          <cell r="Q89">
            <v>37134</v>
          </cell>
          <cell r="BI89">
            <v>37134</v>
          </cell>
        </row>
        <row r="90">
          <cell r="A90">
            <v>37164</v>
          </cell>
          <cell r="Q90">
            <v>37164</v>
          </cell>
          <cell r="BI90">
            <v>37164</v>
          </cell>
        </row>
        <row r="91">
          <cell r="A91">
            <v>37195</v>
          </cell>
          <cell r="Q91">
            <v>37195</v>
          </cell>
          <cell r="BI91">
            <v>37195</v>
          </cell>
        </row>
        <row r="92">
          <cell r="A92">
            <v>37225</v>
          </cell>
          <cell r="Q92">
            <v>37225</v>
          </cell>
          <cell r="BI92">
            <v>37225</v>
          </cell>
        </row>
        <row r="93">
          <cell r="A93">
            <v>37256</v>
          </cell>
          <cell r="Q93">
            <v>37256</v>
          </cell>
          <cell r="BI93">
            <v>37256</v>
          </cell>
        </row>
        <row r="94">
          <cell r="A94">
            <v>37287</v>
          </cell>
          <cell r="Q94">
            <v>37287</v>
          </cell>
          <cell r="BI94">
            <v>37287</v>
          </cell>
        </row>
        <row r="95">
          <cell r="A95">
            <v>37315</v>
          </cell>
          <cell r="Q95">
            <v>37315</v>
          </cell>
          <cell r="BI95">
            <v>37315</v>
          </cell>
        </row>
        <row r="96">
          <cell r="A96">
            <v>37346</v>
          </cell>
          <cell r="Q96">
            <v>37346</v>
          </cell>
          <cell r="BI96">
            <v>37346</v>
          </cell>
        </row>
        <row r="97">
          <cell r="A97">
            <v>37376</v>
          </cell>
          <cell r="Q97">
            <v>37376</v>
          </cell>
          <cell r="BI97">
            <v>37376</v>
          </cell>
        </row>
        <row r="98">
          <cell r="A98">
            <v>37407</v>
          </cell>
          <cell r="Q98">
            <v>37407</v>
          </cell>
          <cell r="BI98">
            <v>37407</v>
          </cell>
        </row>
        <row r="99">
          <cell r="A99">
            <v>37437</v>
          </cell>
          <cell r="Q99">
            <v>37437</v>
          </cell>
          <cell r="BI99">
            <v>37437</v>
          </cell>
        </row>
        <row r="100">
          <cell r="A100">
            <v>37468</v>
          </cell>
          <cell r="Q100">
            <v>37468</v>
          </cell>
          <cell r="BI100">
            <v>37468</v>
          </cell>
        </row>
        <row r="101">
          <cell r="A101">
            <v>37499</v>
          </cell>
          <cell r="Q101">
            <v>37499</v>
          </cell>
          <cell r="BI101">
            <v>37499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>
        <row r="1">
          <cell r="A1" t="str">
            <v>FECHA</v>
          </cell>
          <cell r="B1" t="str">
            <v>EUR</v>
          </cell>
          <cell r="C1" t="str">
            <v>JPY</v>
          </cell>
        </row>
        <row r="2">
          <cell r="A2">
            <v>35095</v>
          </cell>
        </row>
        <row r="3">
          <cell r="A3">
            <v>35124</v>
          </cell>
        </row>
        <row r="4">
          <cell r="A4">
            <v>35155</v>
          </cell>
          <cell r="J4">
            <v>37195</v>
          </cell>
        </row>
        <row r="5">
          <cell r="A5">
            <v>35185</v>
          </cell>
        </row>
        <row r="6">
          <cell r="A6">
            <v>35216</v>
          </cell>
        </row>
        <row r="7">
          <cell r="A7">
            <v>35246</v>
          </cell>
        </row>
        <row r="8">
          <cell r="A8">
            <v>35277</v>
          </cell>
        </row>
        <row r="9">
          <cell r="A9">
            <v>35308</v>
          </cell>
        </row>
        <row r="10">
          <cell r="A10">
            <v>35338</v>
          </cell>
        </row>
        <row r="11">
          <cell r="A11">
            <v>35369</v>
          </cell>
        </row>
        <row r="12">
          <cell r="A12">
            <v>35399</v>
          </cell>
        </row>
        <row r="13">
          <cell r="A13">
            <v>35430</v>
          </cell>
        </row>
        <row r="14">
          <cell r="A14">
            <v>35461</v>
          </cell>
        </row>
        <row r="15">
          <cell r="A15">
            <v>35489</v>
          </cell>
        </row>
        <row r="16">
          <cell r="A16">
            <v>35520</v>
          </cell>
        </row>
        <row r="17">
          <cell r="A17">
            <v>35550</v>
          </cell>
        </row>
        <row r="18">
          <cell r="A18">
            <v>35581</v>
          </cell>
        </row>
        <row r="19">
          <cell r="A19">
            <v>35611</v>
          </cell>
        </row>
        <row r="20">
          <cell r="A20">
            <v>35642</v>
          </cell>
        </row>
        <row r="21">
          <cell r="A21">
            <v>35673</v>
          </cell>
        </row>
        <row r="22">
          <cell r="A22">
            <v>35703</v>
          </cell>
        </row>
        <row r="23">
          <cell r="A23">
            <v>35734</v>
          </cell>
        </row>
        <row r="24">
          <cell r="A24">
            <v>35764</v>
          </cell>
        </row>
        <row r="25">
          <cell r="A25">
            <v>35795</v>
          </cell>
        </row>
        <row r="26">
          <cell r="A26">
            <v>35826</v>
          </cell>
        </row>
        <row r="27">
          <cell r="A27">
            <v>35854</v>
          </cell>
        </row>
        <row r="28">
          <cell r="A28">
            <v>35885</v>
          </cell>
        </row>
        <row r="29">
          <cell r="A29">
            <v>35915</v>
          </cell>
        </row>
        <row r="30">
          <cell r="A30">
            <v>35946</v>
          </cell>
        </row>
        <row r="31">
          <cell r="A31">
            <v>35976</v>
          </cell>
        </row>
        <row r="32">
          <cell r="A32">
            <v>36007</v>
          </cell>
        </row>
        <row r="33">
          <cell r="A33">
            <v>36038</v>
          </cell>
        </row>
        <row r="34">
          <cell r="A34">
            <v>36068</v>
          </cell>
        </row>
        <row r="35">
          <cell r="A35">
            <v>36099</v>
          </cell>
        </row>
        <row r="36">
          <cell r="A36">
            <v>36129</v>
          </cell>
        </row>
        <row r="37">
          <cell r="A37">
            <v>36160</v>
          </cell>
        </row>
        <row r="38">
          <cell r="A38">
            <v>36191</v>
          </cell>
        </row>
        <row r="39">
          <cell r="A39">
            <v>36219</v>
          </cell>
        </row>
        <row r="40">
          <cell r="A40">
            <v>36250</v>
          </cell>
        </row>
        <row r="41">
          <cell r="A41">
            <v>36280</v>
          </cell>
        </row>
        <row r="42">
          <cell r="A42">
            <v>36311</v>
          </cell>
        </row>
        <row r="43">
          <cell r="A43">
            <v>36341</v>
          </cell>
        </row>
        <row r="44">
          <cell r="A44">
            <v>36372</v>
          </cell>
        </row>
        <row r="45">
          <cell r="A45">
            <v>36403</v>
          </cell>
        </row>
        <row r="46">
          <cell r="A46">
            <v>36433</v>
          </cell>
        </row>
        <row r="47">
          <cell r="A47">
            <v>36464</v>
          </cell>
        </row>
        <row r="48">
          <cell r="A48">
            <v>36494</v>
          </cell>
        </row>
        <row r="49">
          <cell r="A49">
            <v>36525</v>
          </cell>
        </row>
        <row r="50">
          <cell r="A50">
            <v>36556</v>
          </cell>
        </row>
        <row r="51">
          <cell r="A51">
            <v>36585</v>
          </cell>
        </row>
        <row r="52">
          <cell r="A52">
            <v>36616</v>
          </cell>
        </row>
        <row r="53">
          <cell r="A53">
            <v>36646</v>
          </cell>
        </row>
        <row r="54">
          <cell r="A54">
            <v>36677</v>
          </cell>
        </row>
        <row r="55">
          <cell r="A55">
            <v>36707</v>
          </cell>
        </row>
        <row r="56">
          <cell r="A56">
            <v>36738</v>
          </cell>
        </row>
        <row r="57">
          <cell r="A57">
            <v>36769</v>
          </cell>
        </row>
        <row r="58">
          <cell r="A58">
            <v>36799</v>
          </cell>
        </row>
        <row r="59">
          <cell r="A59">
            <v>36830</v>
          </cell>
        </row>
        <row r="60">
          <cell r="A60">
            <v>36860</v>
          </cell>
        </row>
        <row r="61">
          <cell r="A61">
            <v>36891</v>
          </cell>
        </row>
        <row r="62">
          <cell r="A62">
            <v>36922</v>
          </cell>
        </row>
        <row r="63">
          <cell r="A63">
            <v>36950</v>
          </cell>
        </row>
        <row r="64">
          <cell r="A64">
            <v>36981</v>
          </cell>
        </row>
        <row r="65">
          <cell r="A65">
            <v>37011</v>
          </cell>
        </row>
        <row r="66">
          <cell r="A66">
            <v>37042</v>
          </cell>
        </row>
        <row r="67">
          <cell r="A67">
            <v>37072</v>
          </cell>
        </row>
        <row r="68">
          <cell r="A68">
            <v>37103</v>
          </cell>
        </row>
        <row r="69">
          <cell r="A69">
            <v>37134</v>
          </cell>
        </row>
        <row r="70">
          <cell r="A70">
            <v>37164</v>
          </cell>
        </row>
        <row r="71">
          <cell r="A71">
            <v>37195</v>
          </cell>
        </row>
        <row r="72">
          <cell r="A72">
            <v>37256</v>
          </cell>
        </row>
        <row r="73">
          <cell r="A73">
            <v>37287</v>
          </cell>
        </row>
        <row r="74">
          <cell r="A74">
            <v>37315</v>
          </cell>
        </row>
        <row r="75">
          <cell r="A75">
            <v>37346</v>
          </cell>
        </row>
        <row r="76">
          <cell r="A76">
            <v>37376</v>
          </cell>
        </row>
        <row r="77">
          <cell r="A77">
            <v>37407</v>
          </cell>
        </row>
        <row r="78">
          <cell r="A78">
            <v>37437</v>
          </cell>
        </row>
        <row r="79">
          <cell r="A79">
            <v>37468</v>
          </cell>
        </row>
        <row r="80">
          <cell r="A80">
            <v>37499</v>
          </cell>
        </row>
        <row r="81">
          <cell r="A81">
            <v>37529</v>
          </cell>
        </row>
      </sheetData>
      <sheetData sheetId="13" refreshError="1">
        <row r="1">
          <cell r="A1" t="str">
            <v>FECHA</v>
          </cell>
          <cell r="K1" t="str">
            <v>CODIGO</v>
          </cell>
        </row>
        <row r="2">
          <cell r="K2" t="str">
            <v>35095USD</v>
          </cell>
        </row>
        <row r="3">
          <cell r="K3" t="str">
            <v>35095EUR</v>
          </cell>
        </row>
        <row r="4">
          <cell r="K4" t="str">
            <v>35095JPY</v>
          </cell>
          <cell r="N4">
            <v>37529</v>
          </cell>
        </row>
        <row r="5">
          <cell r="K5" t="str">
            <v>35124USD</v>
          </cell>
        </row>
        <row r="6">
          <cell r="K6" t="str">
            <v>35124EUR</v>
          </cell>
        </row>
        <row r="7">
          <cell r="K7" t="str">
            <v>35124JPY</v>
          </cell>
        </row>
        <row r="8">
          <cell r="K8" t="str">
            <v>35155USD</v>
          </cell>
        </row>
        <row r="9">
          <cell r="K9" t="str">
            <v>35155EUR</v>
          </cell>
        </row>
        <row r="10">
          <cell r="K10" t="str">
            <v>35155JPY</v>
          </cell>
        </row>
        <row r="11">
          <cell r="K11" t="str">
            <v>35185USD</v>
          </cell>
        </row>
        <row r="12">
          <cell r="K12" t="str">
            <v>35185EUR</v>
          </cell>
        </row>
        <row r="13">
          <cell r="K13" t="str">
            <v>35185JPY</v>
          </cell>
        </row>
        <row r="14">
          <cell r="K14" t="str">
            <v>35216USD</v>
          </cell>
        </row>
        <row r="15">
          <cell r="K15" t="str">
            <v>35216EUR</v>
          </cell>
        </row>
        <row r="16">
          <cell r="K16" t="str">
            <v>35216JPY</v>
          </cell>
        </row>
        <row r="17">
          <cell r="K17" t="str">
            <v>35246USD</v>
          </cell>
        </row>
        <row r="18">
          <cell r="K18" t="str">
            <v>35246EUR</v>
          </cell>
        </row>
        <row r="19">
          <cell r="K19" t="str">
            <v>35246JPY</v>
          </cell>
        </row>
        <row r="20">
          <cell r="K20" t="str">
            <v>35277USD</v>
          </cell>
        </row>
        <row r="21">
          <cell r="K21" t="str">
            <v>35277EUR</v>
          </cell>
        </row>
        <row r="22">
          <cell r="K22" t="str">
            <v>35277JPY</v>
          </cell>
        </row>
        <row r="23">
          <cell r="K23" t="str">
            <v>35308USD</v>
          </cell>
        </row>
        <row r="24">
          <cell r="K24" t="str">
            <v>35308EUR</v>
          </cell>
        </row>
        <row r="25">
          <cell r="K25" t="str">
            <v>35308JPY</v>
          </cell>
        </row>
        <row r="26">
          <cell r="K26" t="str">
            <v>35338USD</v>
          </cell>
        </row>
        <row r="27">
          <cell r="K27" t="str">
            <v>35338EUR</v>
          </cell>
        </row>
        <row r="28">
          <cell r="K28" t="str">
            <v>35338JPY</v>
          </cell>
        </row>
        <row r="29">
          <cell r="K29" t="str">
            <v>35369USD</v>
          </cell>
        </row>
        <row r="30">
          <cell r="K30" t="str">
            <v>35369EUR</v>
          </cell>
        </row>
        <row r="31">
          <cell r="K31" t="str">
            <v>35369JPY</v>
          </cell>
        </row>
        <row r="32">
          <cell r="K32" t="str">
            <v>35399USD</v>
          </cell>
        </row>
        <row r="33">
          <cell r="K33" t="str">
            <v>35399EUR</v>
          </cell>
        </row>
        <row r="34">
          <cell r="K34" t="str">
            <v>35399JPY</v>
          </cell>
        </row>
        <row r="35">
          <cell r="K35" t="str">
            <v>35430USD</v>
          </cell>
        </row>
        <row r="36">
          <cell r="K36" t="str">
            <v>35430EUR</v>
          </cell>
        </row>
        <row r="37">
          <cell r="K37" t="str">
            <v>35430JPY</v>
          </cell>
        </row>
        <row r="38">
          <cell r="K38" t="str">
            <v>35461USD</v>
          </cell>
        </row>
        <row r="39">
          <cell r="K39" t="str">
            <v>35461EUR</v>
          </cell>
        </row>
        <row r="40">
          <cell r="K40" t="str">
            <v>35461JPY</v>
          </cell>
        </row>
        <row r="41">
          <cell r="K41" t="str">
            <v>35489USD</v>
          </cell>
        </row>
        <row r="42">
          <cell r="K42" t="str">
            <v>35489EUR</v>
          </cell>
        </row>
        <row r="43">
          <cell r="K43" t="str">
            <v>35489JPY</v>
          </cell>
        </row>
        <row r="44">
          <cell r="K44" t="str">
            <v>35520USD</v>
          </cell>
        </row>
        <row r="45">
          <cell r="K45" t="str">
            <v>35520EUR</v>
          </cell>
        </row>
        <row r="46">
          <cell r="K46" t="str">
            <v>35520JPY</v>
          </cell>
        </row>
        <row r="47">
          <cell r="K47" t="str">
            <v>35550USD</v>
          </cell>
        </row>
        <row r="48">
          <cell r="K48" t="str">
            <v>35550EUR</v>
          </cell>
        </row>
        <row r="49">
          <cell r="K49" t="str">
            <v>35550JPY</v>
          </cell>
        </row>
        <row r="50">
          <cell r="K50" t="str">
            <v>35581USD</v>
          </cell>
        </row>
        <row r="51">
          <cell r="K51" t="str">
            <v>35581EUR</v>
          </cell>
        </row>
        <row r="52">
          <cell r="K52" t="str">
            <v>35581JPY</v>
          </cell>
        </row>
        <row r="53">
          <cell r="K53" t="str">
            <v>35611USD</v>
          </cell>
        </row>
        <row r="54">
          <cell r="K54" t="str">
            <v>35611EUR</v>
          </cell>
        </row>
        <row r="55">
          <cell r="K55" t="str">
            <v>35611JPY</v>
          </cell>
        </row>
        <row r="56">
          <cell r="K56" t="str">
            <v>35642USD</v>
          </cell>
        </row>
        <row r="57">
          <cell r="K57" t="str">
            <v>35642EUR</v>
          </cell>
        </row>
        <row r="58">
          <cell r="K58" t="str">
            <v>35642JPY</v>
          </cell>
        </row>
        <row r="59">
          <cell r="K59" t="str">
            <v>35673USD</v>
          </cell>
        </row>
        <row r="60">
          <cell r="K60" t="str">
            <v>35673EUR</v>
          </cell>
        </row>
        <row r="61">
          <cell r="K61" t="str">
            <v>35673JPY</v>
          </cell>
        </row>
        <row r="62">
          <cell r="K62" t="str">
            <v>35703USD</v>
          </cell>
        </row>
        <row r="63">
          <cell r="K63" t="str">
            <v>35703EUR</v>
          </cell>
        </row>
        <row r="64">
          <cell r="K64" t="str">
            <v>35703JPY</v>
          </cell>
        </row>
        <row r="65">
          <cell r="K65" t="str">
            <v>35734USD</v>
          </cell>
        </row>
        <row r="66">
          <cell r="K66" t="str">
            <v>35734EUR</v>
          </cell>
        </row>
        <row r="67">
          <cell r="K67" t="str">
            <v>35734JPY</v>
          </cell>
        </row>
        <row r="68">
          <cell r="K68" t="str">
            <v>35764USD</v>
          </cell>
        </row>
        <row r="69">
          <cell r="K69" t="str">
            <v>35764EUR</v>
          </cell>
        </row>
        <row r="70">
          <cell r="K70" t="str">
            <v>35764JPY</v>
          </cell>
        </row>
        <row r="71">
          <cell r="K71" t="str">
            <v>35795USD</v>
          </cell>
        </row>
        <row r="72">
          <cell r="K72" t="str">
            <v>35795EUR</v>
          </cell>
        </row>
        <row r="73">
          <cell r="K73" t="str">
            <v>35795JPY</v>
          </cell>
        </row>
        <row r="74">
          <cell r="K74" t="str">
            <v>35826USD</v>
          </cell>
        </row>
        <row r="75">
          <cell r="K75" t="str">
            <v>35826EUR</v>
          </cell>
        </row>
        <row r="76">
          <cell r="K76" t="str">
            <v>35826JPY</v>
          </cell>
        </row>
        <row r="77">
          <cell r="K77" t="str">
            <v>35854USD</v>
          </cell>
        </row>
        <row r="78">
          <cell r="K78" t="str">
            <v>35854EUR</v>
          </cell>
        </row>
        <row r="79">
          <cell r="K79" t="str">
            <v>35854JPY</v>
          </cell>
        </row>
        <row r="80">
          <cell r="K80" t="str">
            <v>35885USD</v>
          </cell>
        </row>
        <row r="81">
          <cell r="K81" t="str">
            <v>35885EUR</v>
          </cell>
        </row>
        <row r="82">
          <cell r="K82" t="str">
            <v>35885JPY</v>
          </cell>
        </row>
        <row r="83">
          <cell r="K83" t="str">
            <v>35915USD</v>
          </cell>
        </row>
        <row r="84">
          <cell r="K84" t="str">
            <v>35915EUR</v>
          </cell>
        </row>
        <row r="85">
          <cell r="K85" t="str">
            <v>35915JPY</v>
          </cell>
        </row>
        <row r="86">
          <cell r="K86" t="str">
            <v>35946USD</v>
          </cell>
        </row>
        <row r="87">
          <cell r="K87" t="str">
            <v>35946EUR</v>
          </cell>
        </row>
        <row r="88">
          <cell r="K88" t="str">
            <v>35946JPY</v>
          </cell>
        </row>
        <row r="89">
          <cell r="K89" t="str">
            <v>35976USD</v>
          </cell>
        </row>
        <row r="90">
          <cell r="K90" t="str">
            <v>35976EUR</v>
          </cell>
        </row>
        <row r="91">
          <cell r="K91" t="str">
            <v>35976JPY</v>
          </cell>
        </row>
        <row r="92">
          <cell r="K92" t="str">
            <v>36007USD</v>
          </cell>
        </row>
        <row r="93">
          <cell r="K93" t="str">
            <v>36007EUR</v>
          </cell>
        </row>
        <row r="94">
          <cell r="K94" t="str">
            <v>36007JPY</v>
          </cell>
        </row>
        <row r="95">
          <cell r="K95" t="str">
            <v>36038USD</v>
          </cell>
        </row>
        <row r="96">
          <cell r="K96" t="str">
            <v>36038EUR</v>
          </cell>
        </row>
        <row r="97">
          <cell r="K97" t="str">
            <v>36038JPY</v>
          </cell>
        </row>
        <row r="98">
          <cell r="K98" t="str">
            <v>36068USD</v>
          </cell>
        </row>
        <row r="99">
          <cell r="K99" t="str">
            <v>36068EUR</v>
          </cell>
        </row>
        <row r="100">
          <cell r="K100" t="str">
            <v>36068JPY</v>
          </cell>
        </row>
        <row r="101">
          <cell r="K101" t="str">
            <v>36099USD</v>
          </cell>
        </row>
        <row r="102">
          <cell r="K102" t="str">
            <v>36099EUR</v>
          </cell>
        </row>
        <row r="103">
          <cell r="K103" t="str">
            <v>36099JPY</v>
          </cell>
        </row>
        <row r="104">
          <cell r="K104" t="str">
            <v>36129USD</v>
          </cell>
        </row>
        <row r="105">
          <cell r="K105" t="str">
            <v>36129EUR</v>
          </cell>
        </row>
        <row r="106">
          <cell r="K106" t="str">
            <v>36129JPY</v>
          </cell>
        </row>
        <row r="107">
          <cell r="K107" t="str">
            <v>36160USD</v>
          </cell>
        </row>
        <row r="108">
          <cell r="K108" t="str">
            <v>36160EUR</v>
          </cell>
        </row>
        <row r="109">
          <cell r="K109" t="str">
            <v>36160JPY</v>
          </cell>
        </row>
        <row r="110">
          <cell r="K110" t="str">
            <v>36191USD</v>
          </cell>
        </row>
        <row r="111">
          <cell r="K111" t="str">
            <v>36191EUR</v>
          </cell>
        </row>
        <row r="112">
          <cell r="K112" t="str">
            <v>36191JPY</v>
          </cell>
        </row>
        <row r="113">
          <cell r="K113" t="str">
            <v>36219USD</v>
          </cell>
        </row>
        <row r="114">
          <cell r="K114" t="str">
            <v>36219EUR</v>
          </cell>
        </row>
        <row r="115">
          <cell r="K115" t="str">
            <v>36219JPY</v>
          </cell>
        </row>
        <row r="116">
          <cell r="K116" t="str">
            <v>36250USD</v>
          </cell>
        </row>
        <row r="117">
          <cell r="K117" t="str">
            <v>36250EUR</v>
          </cell>
        </row>
        <row r="118">
          <cell r="K118" t="str">
            <v>36250JPY</v>
          </cell>
        </row>
        <row r="119">
          <cell r="K119" t="str">
            <v>36280USD</v>
          </cell>
        </row>
        <row r="120">
          <cell r="K120" t="str">
            <v>36280EUR</v>
          </cell>
        </row>
        <row r="121">
          <cell r="K121" t="str">
            <v>36280JPY</v>
          </cell>
        </row>
        <row r="122">
          <cell r="K122" t="str">
            <v>36311USD</v>
          </cell>
        </row>
        <row r="123">
          <cell r="K123" t="str">
            <v>36311EUR</v>
          </cell>
        </row>
        <row r="124">
          <cell r="K124" t="str">
            <v>36311JPY</v>
          </cell>
        </row>
        <row r="125">
          <cell r="K125" t="str">
            <v>36341USD</v>
          </cell>
        </row>
        <row r="126">
          <cell r="K126" t="str">
            <v>36341EUR</v>
          </cell>
        </row>
        <row r="127">
          <cell r="K127" t="str">
            <v>36341JPY</v>
          </cell>
        </row>
        <row r="128">
          <cell r="K128" t="str">
            <v>36372USD</v>
          </cell>
        </row>
        <row r="129">
          <cell r="K129" t="str">
            <v>36372EUR</v>
          </cell>
        </row>
        <row r="130">
          <cell r="K130" t="str">
            <v>36372JPY</v>
          </cell>
        </row>
        <row r="131">
          <cell r="K131" t="str">
            <v>36403USD</v>
          </cell>
        </row>
        <row r="132">
          <cell r="K132" t="str">
            <v>36403EUR</v>
          </cell>
        </row>
        <row r="133">
          <cell r="K133" t="str">
            <v>36403JPY</v>
          </cell>
        </row>
        <row r="134">
          <cell r="K134" t="str">
            <v>36433USD</v>
          </cell>
        </row>
        <row r="135">
          <cell r="K135" t="str">
            <v>36433EUR</v>
          </cell>
        </row>
        <row r="136">
          <cell r="K136" t="str">
            <v>36433JPY</v>
          </cell>
        </row>
        <row r="137">
          <cell r="K137" t="str">
            <v>36464USD</v>
          </cell>
        </row>
        <row r="138">
          <cell r="K138" t="str">
            <v>36464EUR</v>
          </cell>
        </row>
        <row r="139">
          <cell r="K139" t="str">
            <v>36464JPY</v>
          </cell>
        </row>
        <row r="140">
          <cell r="K140" t="str">
            <v>36494USD</v>
          </cell>
        </row>
        <row r="141">
          <cell r="K141" t="str">
            <v>36494EUR</v>
          </cell>
        </row>
        <row r="142">
          <cell r="K142" t="str">
            <v>36494JPY</v>
          </cell>
        </row>
        <row r="143">
          <cell r="K143" t="str">
            <v>36525USD</v>
          </cell>
        </row>
        <row r="144">
          <cell r="K144" t="str">
            <v>36525EUR</v>
          </cell>
        </row>
        <row r="145">
          <cell r="K145" t="str">
            <v>36525JPY</v>
          </cell>
        </row>
        <row r="146">
          <cell r="K146" t="str">
            <v>36556USD</v>
          </cell>
        </row>
        <row r="147">
          <cell r="K147" t="str">
            <v>36556EUR</v>
          </cell>
        </row>
        <row r="148">
          <cell r="K148" t="str">
            <v>36556JPY</v>
          </cell>
        </row>
        <row r="149">
          <cell r="K149" t="str">
            <v>36585USD</v>
          </cell>
        </row>
        <row r="150">
          <cell r="K150" t="str">
            <v>36585EUR</v>
          </cell>
        </row>
        <row r="151">
          <cell r="K151" t="str">
            <v>36585JPY</v>
          </cell>
        </row>
        <row r="152">
          <cell r="K152" t="str">
            <v>36616USD</v>
          </cell>
        </row>
        <row r="153">
          <cell r="K153" t="str">
            <v>36616EUR</v>
          </cell>
        </row>
        <row r="154">
          <cell r="K154" t="str">
            <v>36616JPY</v>
          </cell>
        </row>
        <row r="155">
          <cell r="K155" t="str">
            <v>36646USD</v>
          </cell>
        </row>
        <row r="156">
          <cell r="K156" t="str">
            <v>36646EUR</v>
          </cell>
        </row>
        <row r="157">
          <cell r="K157" t="str">
            <v>36646JPY</v>
          </cell>
        </row>
        <row r="158">
          <cell r="K158" t="str">
            <v>36677USD</v>
          </cell>
        </row>
        <row r="159">
          <cell r="K159" t="str">
            <v>36677EUR</v>
          </cell>
        </row>
        <row r="160">
          <cell r="K160" t="str">
            <v>36677JPY</v>
          </cell>
        </row>
        <row r="161">
          <cell r="K161" t="str">
            <v>36707USD</v>
          </cell>
        </row>
        <row r="162">
          <cell r="K162" t="str">
            <v>36707EUR</v>
          </cell>
        </row>
        <row r="163">
          <cell r="K163" t="str">
            <v>36707JPY</v>
          </cell>
        </row>
        <row r="164">
          <cell r="K164" t="str">
            <v>36738USD</v>
          </cell>
        </row>
        <row r="165">
          <cell r="K165" t="str">
            <v>36738EUR</v>
          </cell>
        </row>
        <row r="166">
          <cell r="K166" t="str">
            <v>36738JPY</v>
          </cell>
        </row>
        <row r="167">
          <cell r="K167" t="str">
            <v>36769USD</v>
          </cell>
        </row>
        <row r="168">
          <cell r="K168" t="str">
            <v>36769EUR</v>
          </cell>
        </row>
        <row r="169">
          <cell r="K169" t="str">
            <v>36769JPY</v>
          </cell>
        </row>
        <row r="170">
          <cell r="K170" t="str">
            <v>36799USD</v>
          </cell>
        </row>
        <row r="171">
          <cell r="K171" t="str">
            <v>36799EUR</v>
          </cell>
        </row>
        <row r="172">
          <cell r="K172" t="str">
            <v>36799JPY</v>
          </cell>
        </row>
        <row r="173">
          <cell r="K173" t="str">
            <v>36830USD</v>
          </cell>
        </row>
        <row r="174">
          <cell r="K174" t="str">
            <v>36830EUR</v>
          </cell>
        </row>
        <row r="175">
          <cell r="K175" t="str">
            <v>36830JPY</v>
          </cell>
        </row>
        <row r="176">
          <cell r="K176" t="str">
            <v>36860USD</v>
          </cell>
        </row>
        <row r="177">
          <cell r="K177" t="str">
            <v>36860EUR</v>
          </cell>
        </row>
        <row r="178">
          <cell r="K178" t="str">
            <v>36860JPY</v>
          </cell>
        </row>
        <row r="179">
          <cell r="K179" t="str">
            <v>36891USD</v>
          </cell>
        </row>
        <row r="180">
          <cell r="K180" t="str">
            <v>36891EUR</v>
          </cell>
        </row>
        <row r="181">
          <cell r="K181" t="str">
            <v>36891JPY</v>
          </cell>
        </row>
        <row r="182">
          <cell r="K182" t="str">
            <v>36922USD</v>
          </cell>
        </row>
        <row r="183">
          <cell r="K183" t="str">
            <v>36922EUR</v>
          </cell>
        </row>
        <row r="184">
          <cell r="K184" t="str">
            <v>36922JPY</v>
          </cell>
        </row>
        <row r="185">
          <cell r="K185" t="str">
            <v>36950USD</v>
          </cell>
        </row>
        <row r="186">
          <cell r="K186" t="str">
            <v>36950EUR</v>
          </cell>
        </row>
        <row r="187">
          <cell r="K187" t="str">
            <v>36950JPY</v>
          </cell>
        </row>
        <row r="188">
          <cell r="K188" t="str">
            <v>36981USD</v>
          </cell>
        </row>
        <row r="189">
          <cell r="K189" t="str">
            <v>36981EUR</v>
          </cell>
        </row>
        <row r="190">
          <cell r="K190" t="str">
            <v>36981JPY</v>
          </cell>
        </row>
        <row r="191">
          <cell r="K191" t="str">
            <v>37011USD</v>
          </cell>
        </row>
        <row r="192">
          <cell r="K192" t="str">
            <v>37011EUR</v>
          </cell>
        </row>
        <row r="193">
          <cell r="K193" t="str">
            <v>37011JPY</v>
          </cell>
        </row>
        <row r="194">
          <cell r="K194" t="str">
            <v>37011USDF</v>
          </cell>
        </row>
        <row r="195">
          <cell r="K195" t="str">
            <v>37011EURF</v>
          </cell>
        </row>
        <row r="196">
          <cell r="K196" t="str">
            <v>37011JPYF</v>
          </cell>
        </row>
        <row r="197">
          <cell r="K197" t="str">
            <v>37042USD</v>
          </cell>
        </row>
        <row r="198">
          <cell r="K198" t="str">
            <v>37042EUR</v>
          </cell>
        </row>
        <row r="199">
          <cell r="K199" t="str">
            <v>37042JPY</v>
          </cell>
        </row>
        <row r="200">
          <cell r="K200" t="str">
            <v>37042USDF</v>
          </cell>
        </row>
        <row r="201">
          <cell r="K201" t="str">
            <v>37042EURF</v>
          </cell>
        </row>
        <row r="202">
          <cell r="K202" t="str">
            <v>37042JPYF</v>
          </cell>
        </row>
        <row r="203">
          <cell r="K203" t="str">
            <v>37072USD</v>
          </cell>
        </row>
        <row r="204">
          <cell r="K204" t="str">
            <v>37072EUR</v>
          </cell>
        </row>
        <row r="205">
          <cell r="K205" t="str">
            <v>37072JPY</v>
          </cell>
        </row>
        <row r="206">
          <cell r="K206" t="str">
            <v>37072USDF</v>
          </cell>
        </row>
        <row r="207">
          <cell r="K207" t="str">
            <v>37072EURF</v>
          </cell>
        </row>
        <row r="208">
          <cell r="K208" t="str">
            <v>37072JPYF</v>
          </cell>
        </row>
        <row r="209">
          <cell r="K209" t="str">
            <v>37103USD</v>
          </cell>
        </row>
        <row r="210">
          <cell r="K210" t="str">
            <v>37103EUR</v>
          </cell>
        </row>
        <row r="211">
          <cell r="K211" t="str">
            <v>37103JPY</v>
          </cell>
        </row>
        <row r="212">
          <cell r="K212" t="str">
            <v>37103USDF</v>
          </cell>
        </row>
        <row r="213">
          <cell r="K213" t="str">
            <v>37103EURF</v>
          </cell>
        </row>
        <row r="214">
          <cell r="K214" t="str">
            <v>37103JPYF</v>
          </cell>
        </row>
        <row r="215">
          <cell r="K215" t="str">
            <v>37134USD</v>
          </cell>
        </row>
        <row r="216">
          <cell r="K216" t="str">
            <v>37134EUR</v>
          </cell>
        </row>
        <row r="217">
          <cell r="K217" t="str">
            <v>37134JPY</v>
          </cell>
        </row>
        <row r="218">
          <cell r="K218" t="str">
            <v>37134USDF</v>
          </cell>
        </row>
        <row r="219">
          <cell r="K219" t="str">
            <v>37134EURF</v>
          </cell>
        </row>
        <row r="220">
          <cell r="K220" t="str">
            <v>37134JPYF</v>
          </cell>
        </row>
        <row r="221">
          <cell r="K221" t="str">
            <v>37164USD</v>
          </cell>
        </row>
        <row r="222">
          <cell r="K222" t="str">
            <v>37164EUR</v>
          </cell>
        </row>
        <row r="223">
          <cell r="K223" t="str">
            <v>37164JPY</v>
          </cell>
        </row>
        <row r="224">
          <cell r="K224" t="str">
            <v>37164USDF</v>
          </cell>
        </row>
        <row r="225">
          <cell r="K225" t="str">
            <v>37164EURF</v>
          </cell>
        </row>
        <row r="226">
          <cell r="K226" t="str">
            <v>37164JPYF</v>
          </cell>
        </row>
        <row r="227">
          <cell r="K227" t="str">
            <v>37195USD</v>
          </cell>
        </row>
        <row r="228">
          <cell r="K228" t="str">
            <v>37195EUR</v>
          </cell>
        </row>
        <row r="229">
          <cell r="K229" t="str">
            <v>37195JPY</v>
          </cell>
        </row>
        <row r="230">
          <cell r="K230" t="str">
            <v>37195USDF</v>
          </cell>
        </row>
        <row r="231">
          <cell r="K231" t="str">
            <v>37195EURF</v>
          </cell>
        </row>
        <row r="232">
          <cell r="K232" t="str">
            <v>37195JPYF</v>
          </cell>
        </row>
        <row r="233">
          <cell r="K233" t="str">
            <v>37225USD</v>
          </cell>
        </row>
        <row r="234">
          <cell r="K234" t="str">
            <v>37225EUR</v>
          </cell>
        </row>
        <row r="235">
          <cell r="K235" t="str">
            <v>37225JPY</v>
          </cell>
        </row>
        <row r="236">
          <cell r="K236" t="str">
            <v>37225USDF</v>
          </cell>
        </row>
        <row r="237">
          <cell r="K237" t="str">
            <v>37225EURF</v>
          </cell>
        </row>
        <row r="238">
          <cell r="K238" t="str">
            <v>37225JPYF</v>
          </cell>
        </row>
        <row r="239">
          <cell r="K239" t="str">
            <v>37256USD</v>
          </cell>
        </row>
        <row r="240">
          <cell r="K240" t="str">
            <v>37256EUR</v>
          </cell>
        </row>
        <row r="241">
          <cell r="K241" t="str">
            <v>37256JPY</v>
          </cell>
        </row>
        <row r="242">
          <cell r="K242" t="str">
            <v>37256USDF</v>
          </cell>
        </row>
        <row r="243">
          <cell r="K243" t="str">
            <v>37256EURF</v>
          </cell>
        </row>
        <row r="244">
          <cell r="K244" t="str">
            <v>37256JPYF</v>
          </cell>
        </row>
        <row r="245">
          <cell r="K245" t="str">
            <v>37287USD</v>
          </cell>
        </row>
        <row r="246">
          <cell r="K246" t="str">
            <v>37287EUR</v>
          </cell>
        </row>
        <row r="247">
          <cell r="K247" t="str">
            <v>37287JPY</v>
          </cell>
        </row>
        <row r="248">
          <cell r="K248" t="str">
            <v>37287USDF</v>
          </cell>
        </row>
        <row r="249">
          <cell r="K249" t="str">
            <v>37287EURF</v>
          </cell>
        </row>
        <row r="250">
          <cell r="K250" t="str">
            <v>37287JPYF</v>
          </cell>
        </row>
        <row r="251">
          <cell r="K251" t="str">
            <v>37315USD</v>
          </cell>
        </row>
        <row r="252">
          <cell r="K252" t="str">
            <v>37315EUR</v>
          </cell>
        </row>
        <row r="253">
          <cell r="K253" t="str">
            <v>37315JPY</v>
          </cell>
        </row>
        <row r="254">
          <cell r="K254" t="str">
            <v>37315USDF</v>
          </cell>
        </row>
        <row r="255">
          <cell r="K255" t="str">
            <v>37315EURF</v>
          </cell>
        </row>
        <row r="256">
          <cell r="K256" t="str">
            <v>37315JPYF</v>
          </cell>
        </row>
        <row r="257">
          <cell r="K257" t="str">
            <v>37346USD</v>
          </cell>
        </row>
        <row r="258">
          <cell r="K258" t="str">
            <v>37346EUR</v>
          </cell>
        </row>
        <row r="259">
          <cell r="K259" t="str">
            <v>37346JPY</v>
          </cell>
        </row>
        <row r="260">
          <cell r="K260" t="str">
            <v>37346USDF</v>
          </cell>
        </row>
        <row r="261">
          <cell r="K261" t="str">
            <v>37346EURF</v>
          </cell>
        </row>
        <row r="262">
          <cell r="K262" t="str">
            <v>37346JPYF</v>
          </cell>
        </row>
        <row r="263">
          <cell r="K263" t="str">
            <v>37376USD</v>
          </cell>
        </row>
        <row r="264">
          <cell r="K264" t="str">
            <v>37376EUR</v>
          </cell>
        </row>
        <row r="265">
          <cell r="K265" t="str">
            <v>37376JPY</v>
          </cell>
        </row>
        <row r="266">
          <cell r="K266" t="str">
            <v>37376USDF</v>
          </cell>
        </row>
        <row r="267">
          <cell r="K267" t="str">
            <v>37376EURF</v>
          </cell>
        </row>
        <row r="268">
          <cell r="K268" t="str">
            <v>37376JPYF</v>
          </cell>
        </row>
        <row r="269">
          <cell r="K269" t="str">
            <v>37407USD</v>
          </cell>
        </row>
        <row r="270">
          <cell r="K270" t="str">
            <v>37407EUR</v>
          </cell>
        </row>
        <row r="271">
          <cell r="K271" t="str">
            <v>37407JPY</v>
          </cell>
        </row>
        <row r="272">
          <cell r="K272" t="str">
            <v>37407USDF</v>
          </cell>
        </row>
        <row r="273">
          <cell r="K273" t="str">
            <v>37407EURF</v>
          </cell>
        </row>
        <row r="274">
          <cell r="K274" t="str">
            <v>37407JPYF</v>
          </cell>
        </row>
        <row r="275">
          <cell r="K275" t="str">
            <v>37437USD</v>
          </cell>
        </row>
        <row r="276">
          <cell r="K276" t="str">
            <v>37437EUR</v>
          </cell>
        </row>
        <row r="277">
          <cell r="K277" t="str">
            <v>37437JPY</v>
          </cell>
        </row>
        <row r="278">
          <cell r="K278" t="str">
            <v>37437USDF</v>
          </cell>
        </row>
        <row r="279">
          <cell r="K279" t="str">
            <v>37437EURF</v>
          </cell>
        </row>
        <row r="280">
          <cell r="K280" t="str">
            <v>37437JPYF</v>
          </cell>
        </row>
        <row r="281">
          <cell r="K281" t="str">
            <v>37468USD</v>
          </cell>
        </row>
        <row r="282">
          <cell r="K282" t="str">
            <v>37468EUR</v>
          </cell>
        </row>
        <row r="283">
          <cell r="K283" t="str">
            <v>37468JPY</v>
          </cell>
        </row>
        <row r="284">
          <cell r="K284" t="str">
            <v>37468USDF</v>
          </cell>
        </row>
        <row r="285">
          <cell r="K285" t="str">
            <v>37468EURF</v>
          </cell>
        </row>
        <row r="286">
          <cell r="K286" t="str">
            <v>37468JPYF</v>
          </cell>
        </row>
        <row r="287">
          <cell r="K287" t="str">
            <v>37499USD</v>
          </cell>
        </row>
        <row r="288">
          <cell r="K288" t="str">
            <v>37499EUR</v>
          </cell>
        </row>
        <row r="289">
          <cell r="K289" t="str">
            <v>37499JPY</v>
          </cell>
        </row>
        <row r="290">
          <cell r="K290" t="str">
            <v>37499USDF</v>
          </cell>
        </row>
        <row r="291">
          <cell r="K291" t="str">
            <v>37499EURF</v>
          </cell>
        </row>
        <row r="292">
          <cell r="K292" t="str">
            <v>37499JPYF</v>
          </cell>
        </row>
        <row r="293">
          <cell r="K293" t="str">
            <v>37529USD</v>
          </cell>
        </row>
        <row r="294">
          <cell r="K294" t="str">
            <v>37529EUR</v>
          </cell>
        </row>
        <row r="295">
          <cell r="K295" t="str">
            <v>37529JPY</v>
          </cell>
        </row>
        <row r="296">
          <cell r="K296" t="str">
            <v>37529USDF</v>
          </cell>
        </row>
        <row r="297">
          <cell r="K297" t="str">
            <v>37529EURF</v>
          </cell>
        </row>
        <row r="298">
          <cell r="K298" t="str">
            <v>37529JPYF</v>
          </cell>
        </row>
        <row r="299">
          <cell r="K299" t="str">
            <v/>
          </cell>
        </row>
      </sheetData>
      <sheetData sheetId="14" refreshError="1"/>
      <sheetData sheetId="15" refreshError="1">
        <row r="2">
          <cell r="A2">
            <v>36899</v>
          </cell>
        </row>
        <row r="3">
          <cell r="A3">
            <v>36969</v>
          </cell>
        </row>
        <row r="4">
          <cell r="A4">
            <v>36993</v>
          </cell>
        </row>
        <row r="5">
          <cell r="A5">
            <v>36994</v>
          </cell>
        </row>
        <row r="6">
          <cell r="A6">
            <v>37012</v>
          </cell>
        </row>
        <row r="7">
          <cell r="A7">
            <v>37039</v>
          </cell>
        </row>
        <row r="8">
          <cell r="A8">
            <v>37060</v>
          </cell>
        </row>
        <row r="9">
          <cell r="A9">
            <v>37067</v>
          </cell>
        </row>
        <row r="10">
          <cell r="A10">
            <v>37074</v>
          </cell>
        </row>
        <row r="11">
          <cell r="A11">
            <v>37092</v>
          </cell>
        </row>
        <row r="12">
          <cell r="A12">
            <v>37110</v>
          </cell>
        </row>
        <row r="13">
          <cell r="A13">
            <v>37123</v>
          </cell>
        </row>
        <row r="14">
          <cell r="A14">
            <v>37179</v>
          </cell>
        </row>
        <row r="15">
          <cell r="A15">
            <v>37200</v>
          </cell>
        </row>
        <row r="16">
          <cell r="A16">
            <v>37207</v>
          </cell>
        </row>
        <row r="17">
          <cell r="A17">
            <v>37250</v>
          </cell>
        </row>
        <row r="18">
          <cell r="A18">
            <v>37257</v>
          </cell>
        </row>
        <row r="19">
          <cell r="A19">
            <v>37263</v>
          </cell>
        </row>
        <row r="20">
          <cell r="A20">
            <v>37340</v>
          </cell>
        </row>
        <row r="21">
          <cell r="A21">
            <v>37344</v>
          </cell>
        </row>
        <row r="22">
          <cell r="A22">
            <v>37377</v>
          </cell>
        </row>
        <row r="23">
          <cell r="A23">
            <v>37389</v>
          </cell>
        </row>
        <row r="24">
          <cell r="A24">
            <v>37410</v>
          </cell>
        </row>
        <row r="25">
          <cell r="A25">
            <v>37417</v>
          </cell>
        </row>
        <row r="26">
          <cell r="A26">
            <v>37438</v>
          </cell>
        </row>
        <row r="27">
          <cell r="A27">
            <v>37475</v>
          </cell>
        </row>
        <row r="28">
          <cell r="A28">
            <v>37487</v>
          </cell>
        </row>
        <row r="29">
          <cell r="A29">
            <v>37543</v>
          </cell>
        </row>
        <row r="30">
          <cell r="A30">
            <v>37564</v>
          </cell>
        </row>
        <row r="31">
          <cell r="A31">
            <v>37571</v>
          </cell>
        </row>
        <row r="32">
          <cell r="A32">
            <v>37615</v>
          </cell>
        </row>
        <row r="33">
          <cell r="A33">
            <v>37622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Acumulado"/>
      <sheetName val="Axo_Ejec"/>
      <sheetName val="Contratos"/>
      <sheetName val="PagosContrat"/>
      <sheetName val="DetalladoSW"/>
      <sheetName val="PorSG"/>
      <sheetName val="Por3 "/>
      <sheetName val="Resumen"/>
      <sheetName val="Resumen(2)"/>
      <sheetName val="Telmex"/>
      <sheetName val="PYG0003"/>
    </sheetNames>
    <sheetDataSet>
      <sheetData sheetId="0" refreshError="1"/>
      <sheetData sheetId="1" refreshError="1"/>
      <sheetData sheetId="2">
        <row r="292">
          <cell r="A292">
            <v>8259</v>
          </cell>
          <cell r="AU292">
            <v>52418545</v>
          </cell>
        </row>
        <row r="293">
          <cell r="A293">
            <v>8259</v>
          </cell>
          <cell r="AU293">
            <v>0</v>
          </cell>
        </row>
        <row r="294">
          <cell r="A294" t="str">
            <v>Total Cuenta 519025 - Código 8259</v>
          </cell>
          <cell r="AU294">
            <v>52418545</v>
          </cell>
        </row>
        <row r="295">
          <cell r="A295" t="str">
            <v>8058-ST</v>
          </cell>
          <cell r="AU295">
            <v>56743366</v>
          </cell>
        </row>
        <row r="296">
          <cell r="A296" t="str">
            <v>8058-ST</v>
          </cell>
          <cell r="AU296">
            <v>0</v>
          </cell>
        </row>
        <row r="297">
          <cell r="A297" t="str">
            <v>Total DTIN-ST</v>
          </cell>
          <cell r="AU297">
            <v>56743366</v>
          </cell>
        </row>
        <row r="298">
          <cell r="A298" t="str">
            <v>8058-UPCI</v>
          </cell>
          <cell r="AU298">
            <v>544627399.68000007</v>
          </cell>
        </row>
        <row r="299">
          <cell r="A299" t="str">
            <v>8058-UPCI</v>
          </cell>
          <cell r="AU299">
            <v>0</v>
          </cell>
        </row>
        <row r="300">
          <cell r="A300" t="str">
            <v>Total UPCI</v>
          </cell>
          <cell r="AU300">
            <v>544627399.68000007</v>
          </cell>
        </row>
        <row r="301">
          <cell r="A301" t="str">
            <v>Total Cuenta 5190956 - Código 8058</v>
          </cell>
          <cell r="AU301">
            <v>601370765.68000007</v>
          </cell>
        </row>
        <row r="302">
          <cell r="A302" t="str">
            <v>TarCos</v>
          </cell>
          <cell r="AU302">
            <v>182018955.81</v>
          </cell>
        </row>
        <row r="303">
          <cell r="A303" t="str">
            <v>TarCos</v>
          </cell>
          <cell r="AU303">
            <v>0</v>
          </cell>
        </row>
        <row r="304">
          <cell r="A304" t="str">
            <v>Total Cuenta 5194204</v>
          </cell>
          <cell r="AU304">
            <v>182018955.81</v>
          </cell>
        </row>
        <row r="305">
          <cell r="A305" t="str">
            <v>TOTAL GASTOS A CARGO DE LA SG-INF</v>
          </cell>
          <cell r="AU305">
            <v>13458238243.130001</v>
          </cell>
        </row>
        <row r="306">
          <cell r="A306">
            <v>6102</v>
          </cell>
          <cell r="AU306">
            <v>3242200</v>
          </cell>
        </row>
        <row r="307">
          <cell r="A307">
            <v>6102</v>
          </cell>
          <cell r="AU307">
            <v>0</v>
          </cell>
        </row>
        <row r="308">
          <cell r="A308" t="str">
            <v>Total Cuenta 513095 - Código 6102</v>
          </cell>
          <cell r="AU308">
            <v>3242200</v>
          </cell>
        </row>
        <row r="309">
          <cell r="A309">
            <v>6325</v>
          </cell>
          <cell r="AU309">
            <v>0</v>
          </cell>
        </row>
        <row r="310">
          <cell r="A310">
            <v>6325</v>
          </cell>
          <cell r="AU310">
            <v>0</v>
          </cell>
        </row>
        <row r="311">
          <cell r="A311" t="str">
            <v>Total Cuenta 512066 - Código 6325</v>
          </cell>
          <cell r="AU311">
            <v>0</v>
          </cell>
        </row>
        <row r="312">
          <cell r="A312">
            <v>8077</v>
          </cell>
          <cell r="AU312">
            <v>238667</v>
          </cell>
        </row>
        <row r="313">
          <cell r="A313">
            <v>8077</v>
          </cell>
          <cell r="AU313">
            <v>143200</v>
          </cell>
        </row>
        <row r="314">
          <cell r="A314">
            <v>8077</v>
          </cell>
          <cell r="AU314">
            <v>4296000</v>
          </cell>
        </row>
        <row r="315">
          <cell r="A315">
            <v>8077</v>
          </cell>
          <cell r="AU315">
            <v>3132500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Hoja1"/>
      <sheetName val="CENTROS DE COSTOS"/>
      <sheetName val="CUENTAS"/>
      <sheetName val="PROYECTOS"/>
      <sheetName val="UEN"/>
    </sheetNames>
    <sheetDataSet>
      <sheetData sheetId="0"/>
      <sheetData sheetId="1">
        <row r="15">
          <cell r="A15" t="str">
            <v>Linea Recta</v>
          </cell>
        </row>
        <row r="16">
          <cell r="A16" t="str">
            <v>Suma de Digitos</v>
          </cell>
        </row>
        <row r="17">
          <cell r="A17" t="str">
            <v>Horas de trabajo</v>
          </cell>
        </row>
        <row r="18">
          <cell r="A18" t="str">
            <v>Decreciente</v>
          </cell>
        </row>
        <row r="21">
          <cell r="A21" t="str">
            <v>Si</v>
          </cell>
        </row>
        <row r="22">
          <cell r="A22" t="str">
            <v>No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-Recon"/>
      <sheetName val="Formato - Asp. Tec"/>
      <sheetName val="Formato - Asp. Tec Nvo"/>
      <sheetName val="Cédula Analitica"/>
      <sheetName val="Hoja1"/>
    </sheetNames>
    <sheetDataSet>
      <sheetData sheetId="0" refreshError="1"/>
      <sheetData sheetId="1" refreshError="1"/>
      <sheetData sheetId="2"/>
      <sheetData sheetId="3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uperado_Hoja1"/>
      <sheetName val="Acumulado"/>
      <sheetName val="Anexo"/>
      <sheetName val="Contratos"/>
      <sheetName val="PagosContrat"/>
      <sheetName val="Contabilidad"/>
      <sheetName val="Distribuciones"/>
      <sheetName val="Resumen"/>
      <sheetName val="Hoja1"/>
    </sheetNames>
    <sheetDataSet>
      <sheetData sheetId="0" refreshError="1"/>
      <sheetData sheetId="1" refreshError="1"/>
      <sheetData sheetId="2">
        <row r="14">
          <cell r="B14" t="str">
            <v>AREA BANCO</v>
          </cell>
        </row>
        <row r="15">
          <cell r="B15" t="str">
            <v>2385</v>
          </cell>
          <cell r="U15">
            <v>0</v>
          </cell>
        </row>
        <row r="16">
          <cell r="B16" t="str">
            <v>2385</v>
          </cell>
          <cell r="U16">
            <v>0</v>
          </cell>
        </row>
        <row r="17">
          <cell r="B17" t="str">
            <v>2387</v>
          </cell>
          <cell r="U17">
            <v>0</v>
          </cell>
        </row>
        <row r="18">
          <cell r="B18" t="str">
            <v>2393</v>
          </cell>
          <cell r="U18">
            <v>0</v>
          </cell>
        </row>
        <row r="19">
          <cell r="B19" t="str">
            <v>2393</v>
          </cell>
          <cell r="U19">
            <v>0</v>
          </cell>
        </row>
        <row r="20">
          <cell r="B20" t="str">
            <v>2393</v>
          </cell>
          <cell r="U20">
            <v>0</v>
          </cell>
        </row>
        <row r="21">
          <cell r="B21" t="str">
            <v>2393</v>
          </cell>
          <cell r="U21">
            <v>0</v>
          </cell>
        </row>
        <row r="22">
          <cell r="B22" t="str">
            <v>2393</v>
          </cell>
          <cell r="U22">
            <v>0</v>
          </cell>
        </row>
        <row r="23">
          <cell r="B23" t="str">
            <v>2393</v>
          </cell>
          <cell r="U23">
            <v>0</v>
          </cell>
        </row>
        <row r="24">
          <cell r="B24" t="str">
            <v>2393</v>
          </cell>
          <cell r="U24">
            <v>0</v>
          </cell>
        </row>
        <row r="25">
          <cell r="B25" t="str">
            <v>2393</v>
          </cell>
          <cell r="U25">
            <v>0</v>
          </cell>
        </row>
        <row r="26">
          <cell r="B26" t="str">
            <v>2393</v>
          </cell>
          <cell r="U26">
            <v>0</v>
          </cell>
        </row>
        <row r="27">
          <cell r="B27" t="str">
            <v>2393</v>
          </cell>
          <cell r="U27">
            <v>0</v>
          </cell>
        </row>
        <row r="28">
          <cell r="B28" t="str">
            <v>2393</v>
          </cell>
          <cell r="U28">
            <v>0</v>
          </cell>
        </row>
        <row r="29">
          <cell r="B29" t="str">
            <v>2394-1</v>
          </cell>
          <cell r="U29">
            <v>0</v>
          </cell>
        </row>
        <row r="30">
          <cell r="B30" t="str">
            <v>2394-1</v>
          </cell>
          <cell r="U30">
            <v>0</v>
          </cell>
        </row>
        <row r="31">
          <cell r="B31" t="str">
            <v>2394-2</v>
          </cell>
          <cell r="U31">
            <v>0</v>
          </cell>
        </row>
        <row r="32">
          <cell r="B32" t="str">
            <v>2394-2</v>
          </cell>
          <cell r="U32">
            <v>0</v>
          </cell>
        </row>
        <row r="33">
          <cell r="B33" t="str">
            <v>2394-3</v>
          </cell>
          <cell r="U33">
            <v>0</v>
          </cell>
        </row>
        <row r="34">
          <cell r="B34" t="str">
            <v>2394-4</v>
          </cell>
          <cell r="U34">
            <v>0</v>
          </cell>
        </row>
        <row r="35">
          <cell r="B35" t="str">
            <v>2394-4</v>
          </cell>
          <cell r="U35">
            <v>0</v>
          </cell>
        </row>
        <row r="36">
          <cell r="B36" t="str">
            <v>2394-4</v>
          </cell>
          <cell r="U36">
            <v>0</v>
          </cell>
        </row>
        <row r="37">
          <cell r="B37" t="str">
            <v>2394-4</v>
          </cell>
          <cell r="U37">
            <v>0</v>
          </cell>
        </row>
        <row r="38">
          <cell r="B38" t="str">
            <v>2394-4</v>
          </cell>
          <cell r="U38">
            <v>0</v>
          </cell>
        </row>
        <row r="39">
          <cell r="B39" t="str">
            <v>2394-4</v>
          </cell>
          <cell r="U39">
            <v>0</v>
          </cell>
        </row>
        <row r="40">
          <cell r="U40">
            <v>0</v>
          </cell>
        </row>
        <row r="41">
          <cell r="B41" t="str">
            <v>Total DTIN-ST</v>
          </cell>
          <cell r="U41">
            <v>0</v>
          </cell>
        </row>
        <row r="42">
          <cell r="B42" t="str">
            <v>2401-2</v>
          </cell>
          <cell r="U42">
            <v>0</v>
          </cell>
        </row>
        <row r="43">
          <cell r="B43" t="str">
            <v>2401-3</v>
          </cell>
          <cell r="U43">
            <v>0</v>
          </cell>
        </row>
        <row r="44">
          <cell r="B44" t="str">
            <v>2401-4</v>
          </cell>
          <cell r="U44">
            <v>0</v>
          </cell>
        </row>
        <row r="45">
          <cell r="B45" t="str">
            <v>2401-4</v>
          </cell>
          <cell r="U45">
            <v>0</v>
          </cell>
        </row>
        <row r="46">
          <cell r="U46">
            <v>0</v>
          </cell>
        </row>
        <row r="47">
          <cell r="B47" t="str">
            <v>Total USI</v>
          </cell>
          <cell r="U47">
            <v>0</v>
          </cell>
        </row>
        <row r="48">
          <cell r="B48" t="str">
            <v>TOTAL EQUIPOS DE COMUNICACIONES Y TELEFONIA</v>
          </cell>
          <cell r="U48">
            <v>0</v>
          </cell>
        </row>
        <row r="49">
          <cell r="B49" t="str">
            <v>2416-3</v>
          </cell>
          <cell r="U49">
            <v>0</v>
          </cell>
        </row>
        <row r="50">
          <cell r="B50" t="str">
            <v>2416-3</v>
          </cell>
          <cell r="U50">
            <v>0</v>
          </cell>
        </row>
        <row r="51">
          <cell r="B51" t="str">
            <v>2416-3</v>
          </cell>
          <cell r="U51">
            <v>0</v>
          </cell>
        </row>
        <row r="52">
          <cell r="B52" t="str">
            <v>2416-3</v>
          </cell>
          <cell r="U52">
            <v>0</v>
          </cell>
        </row>
        <row r="53">
          <cell r="B53" t="str">
            <v>2416-3</v>
          </cell>
          <cell r="U53">
            <v>0</v>
          </cell>
        </row>
        <row r="54">
          <cell r="B54" t="str">
            <v>2416-4</v>
          </cell>
          <cell r="U54">
            <v>0</v>
          </cell>
        </row>
        <row r="55">
          <cell r="B55" t="str">
            <v>2416-11</v>
          </cell>
          <cell r="U55">
            <v>0</v>
          </cell>
        </row>
        <row r="56">
          <cell r="B56" t="str">
            <v>2416-13</v>
          </cell>
          <cell r="U56">
            <v>185044506</v>
          </cell>
        </row>
        <row r="57">
          <cell r="B57" t="str">
            <v>2416-13</v>
          </cell>
          <cell r="U57">
            <v>157933007.99000001</v>
          </cell>
        </row>
        <row r="58">
          <cell r="B58" t="str">
            <v>2416-15</v>
          </cell>
          <cell r="U58">
            <v>0</v>
          </cell>
        </row>
        <row r="59">
          <cell r="B59" t="str">
            <v>2416-18</v>
          </cell>
          <cell r="U59">
            <v>0</v>
          </cell>
        </row>
        <row r="60">
          <cell r="B60" t="str">
            <v>2416-18</v>
          </cell>
          <cell r="U60">
            <v>0</v>
          </cell>
        </row>
        <row r="61">
          <cell r="U61">
            <v>0</v>
          </cell>
        </row>
        <row r="62">
          <cell r="B62" t="str">
            <v>Total DTIN-SCC</v>
          </cell>
          <cell r="U62">
            <v>342977513.99000001</v>
          </cell>
        </row>
        <row r="63">
          <cell r="B63" t="str">
            <v>2496-0</v>
          </cell>
          <cell r="U63">
            <v>11705152</v>
          </cell>
        </row>
        <row r="64">
          <cell r="B64" t="str">
            <v>2496-0</v>
          </cell>
          <cell r="U64">
            <v>856006.02999997139</v>
          </cell>
        </row>
        <row r="65">
          <cell r="B65" t="str">
            <v>2496-0</v>
          </cell>
          <cell r="U65">
            <v>30721688</v>
          </cell>
        </row>
        <row r="66">
          <cell r="B66" t="str">
            <v>2496</v>
          </cell>
          <cell r="U66">
            <v>41405738.75</v>
          </cell>
        </row>
        <row r="67">
          <cell r="B67" t="str">
            <v>2496</v>
          </cell>
          <cell r="U67">
            <v>0</v>
          </cell>
        </row>
        <row r="68">
          <cell r="B68" t="str">
            <v>2496</v>
          </cell>
          <cell r="U68">
            <v>0</v>
          </cell>
        </row>
        <row r="69">
          <cell r="B69" t="str">
            <v>2496</v>
          </cell>
          <cell r="U69">
            <v>0</v>
          </cell>
        </row>
        <row r="70">
          <cell r="B70" t="str">
            <v>2497</v>
          </cell>
          <cell r="U70">
            <v>0</v>
          </cell>
        </row>
        <row r="71">
          <cell r="B71" t="str">
            <v>2497</v>
          </cell>
          <cell r="U71">
            <v>0</v>
          </cell>
        </row>
        <row r="72">
          <cell r="B72" t="str">
            <v>2498</v>
          </cell>
          <cell r="U72">
            <v>0</v>
          </cell>
        </row>
        <row r="73">
          <cell r="B73" t="str">
            <v>2498</v>
          </cell>
          <cell r="U73">
            <v>0</v>
          </cell>
        </row>
        <row r="74">
          <cell r="B74" t="str">
            <v>2498</v>
          </cell>
          <cell r="U74">
            <v>0</v>
          </cell>
        </row>
        <row r="75">
          <cell r="B75" t="str">
            <v>2498</v>
          </cell>
          <cell r="U75">
            <v>0</v>
          </cell>
        </row>
        <row r="76">
          <cell r="B76" t="str">
            <v>2498</v>
          </cell>
          <cell r="U76">
            <v>0</v>
          </cell>
        </row>
        <row r="77">
          <cell r="B77" t="str">
            <v>2498</v>
          </cell>
          <cell r="U77">
            <v>0</v>
          </cell>
        </row>
        <row r="78">
          <cell r="B78" t="str">
            <v>2498</v>
          </cell>
          <cell r="U78">
            <v>0</v>
          </cell>
        </row>
        <row r="79">
          <cell r="B79" t="str">
            <v>9292</v>
          </cell>
          <cell r="U79">
            <v>0</v>
          </cell>
        </row>
        <row r="80">
          <cell r="B80" t="str">
            <v>9292</v>
          </cell>
          <cell r="U80">
            <v>0</v>
          </cell>
        </row>
        <row r="81">
          <cell r="B81" t="str">
            <v>9292</v>
          </cell>
          <cell r="U81">
            <v>0</v>
          </cell>
        </row>
        <row r="82">
          <cell r="B82" t="str">
            <v>9292</v>
          </cell>
          <cell r="U82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"/>
      <sheetName val="Supuestos"/>
      <sheetName val="Inversión Hardware"/>
      <sheetName val="Inversión Software"/>
      <sheetName val="Inversión Variación "/>
      <sheetName val="Inversión Resumen"/>
      <sheetName val="2085 Of.Ppal"/>
      <sheetName val="Vta.Tok"/>
      <sheetName val="SW Of. Ppal"/>
      <sheetName val="SW DGI"/>
      <sheetName val="SPA 2009"/>
      <sheetName val="SPBC 2009"/>
      <sheetName val="SoftManagement"/>
      <sheetName val="SW SCC"/>
      <sheetName val="SW ST"/>
      <sheetName val="SW DSI"/>
      <sheetName val="SW UPCI"/>
      <sheetName val="SW GOC"/>
      <sheetName val="Diferidos"/>
      <sheetName val="Dif 8106"/>
      <sheetName val="Dif 8107"/>
      <sheetName val="8083 Of.Ppal"/>
      <sheetName val="8097 Of.Ppal"/>
      <sheetName val="8087 Of.Ppal"/>
      <sheetName val="8087 C.Efectivo"/>
      <sheetName val="Resumen Mtos."/>
      <sheetName val="8254 Of.Ppal"/>
      <sheetName val="8253 Of.Ppal"/>
      <sheetName val="8255 Of.Ppal"/>
      <sheetName val="8256 Of.Ppal"/>
      <sheetName val="8258 Of.Ppal"/>
      <sheetName val="8259 Of.Ppal."/>
      <sheetName val="8058 Of.Ppal"/>
      <sheetName val="Cos.Tok"/>
      <sheetName val="6102 Of.Ppal."/>
      <sheetName val="8077 Of.Ppal"/>
      <sheetName val="Variac.OPxGrupos"/>
      <sheetName val="Variac.OP"/>
      <sheetName val="Datos informe"/>
      <sheetName val="Datos_informe (2)"/>
      <sheetName val="SW Imprenta"/>
      <sheetName val="SW C.Moneda"/>
      <sheetName val="8083 SUC"/>
      <sheetName val="8097 SUC"/>
      <sheetName val="8087 SUC"/>
      <sheetName val="8254 Imprenta"/>
      <sheetName val="8255 SUC"/>
      <sheetName val="8253 Imprenta"/>
      <sheetName val="8258 SUC"/>
      <sheetName val="8259 SUC"/>
      <sheetName val="8259 Total"/>
      <sheetName val="8259 Costo CT03480600"/>
      <sheetName val="8058 Imprenta"/>
      <sheetName val="Variac.SUC"/>
      <sheetName val="Variac.CONS"/>
      <sheetName val="Repuestos"/>
      <sheetName val="ConsultaSIPRES"/>
      <sheetName val="OPrincipal"/>
      <sheetName val="OPSipres"/>
      <sheetName val="Sucursales"/>
      <sheetName val="AnexoSUC"/>
      <sheetName val="Datos de entrada"/>
      <sheetName val="Conc. Renta"/>
      <sheetName val="Borrador formulario oficial"/>
      <sheetName val="Renta Presuntiva"/>
    </sheetNames>
    <sheetDataSet>
      <sheetData sheetId="0"/>
      <sheetData sheetId="1">
        <row r="6">
          <cell r="D6">
            <v>1.0549999999999999</v>
          </cell>
        </row>
        <row r="7">
          <cell r="D7">
            <v>1770.42</v>
          </cell>
        </row>
        <row r="9">
          <cell r="D9">
            <v>1665.27</v>
          </cell>
        </row>
        <row r="11">
          <cell r="D11">
            <v>1840.79</v>
          </cell>
        </row>
        <row r="16">
          <cell r="D16">
            <v>1.075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>
            <v>5.4999999999999938E-2</v>
          </cell>
          <cell r="I1">
            <v>61919</v>
          </cell>
        </row>
        <row r="2">
          <cell r="E2">
            <v>0.05</v>
          </cell>
          <cell r="I2">
            <v>48763</v>
          </cell>
        </row>
        <row r="3">
          <cell r="I3">
            <v>54789.68</v>
          </cell>
        </row>
        <row r="4">
          <cell r="E4">
            <v>3000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43"/>
  <sheetViews>
    <sheetView showGridLines="0" tabSelected="1" zoomScaleNormal="100" workbookViewId="0">
      <selection activeCell="A7" sqref="A7"/>
    </sheetView>
  </sheetViews>
  <sheetFormatPr baseColWidth="10" defaultColWidth="0" defaultRowHeight="17.25" customHeight="1" zeroHeight="1" x14ac:dyDescent="0.3"/>
  <cols>
    <col min="1" max="1" width="58.7109375" style="1" customWidth="1"/>
    <col min="2" max="2" width="19.42578125" style="39" customWidth="1"/>
    <col min="3" max="3" width="13.140625" style="1" customWidth="1"/>
    <col min="4" max="4" width="19.42578125" style="1" customWidth="1"/>
    <col min="5" max="5" width="13.140625" style="1" customWidth="1"/>
    <col min="6" max="6" width="19.5703125" style="33" hidden="1" customWidth="1"/>
    <col min="7" max="7" width="18.140625" style="33" hidden="1" customWidth="1"/>
    <col min="8" max="8" width="18" style="1" hidden="1" customWidth="1"/>
    <col min="9" max="16381" width="11.42578125" style="1" hidden="1"/>
    <col min="16382" max="16382" width="9.28515625" style="1" hidden="1"/>
    <col min="16383" max="16383" width="6.7109375" style="54" hidden="1" customWidth="1"/>
    <col min="16384" max="16384" width="12.140625" style="54" hidden="1" customWidth="1"/>
  </cols>
  <sheetData>
    <row r="1" spans="1:7 16383:16384" s="26" customFormat="1" ht="21" x14ac:dyDescent="0.35">
      <c r="A1" s="27" t="s">
        <v>13</v>
      </c>
      <c r="B1" s="25"/>
      <c r="C1" s="25"/>
      <c r="D1" s="25"/>
      <c r="E1" s="25"/>
      <c r="F1" s="31"/>
      <c r="G1" s="31"/>
      <c r="XFC1" s="52"/>
      <c r="XFD1" s="52"/>
    </row>
    <row r="2" spans="1:7 16383:16384" s="26" customFormat="1" ht="21" x14ac:dyDescent="0.35">
      <c r="A2" s="25" t="s">
        <v>23</v>
      </c>
      <c r="B2" s="25"/>
      <c r="C2" s="25"/>
      <c r="D2" s="25"/>
      <c r="E2" s="25"/>
      <c r="F2" s="31"/>
      <c r="G2" s="31"/>
      <c r="XFC2" s="52"/>
      <c r="XFD2" s="52"/>
    </row>
    <row r="3" spans="1:7 16383:16384" s="29" customFormat="1" ht="18.75" x14ac:dyDescent="0.3">
      <c r="A3" s="28" t="s">
        <v>31</v>
      </c>
      <c r="B3" s="28"/>
      <c r="C3" s="28"/>
      <c r="D3" s="28"/>
      <c r="E3" s="28"/>
      <c r="F3" s="32"/>
      <c r="G3" s="32"/>
      <c r="XFC3" s="53"/>
      <c r="XFD3" s="53"/>
    </row>
    <row r="4" spans="1:7 16383:16384" x14ac:dyDescent="0.3">
      <c r="A4" s="21" t="s">
        <v>24</v>
      </c>
      <c r="B4" s="21"/>
      <c r="C4" s="21"/>
      <c r="D4" s="34"/>
      <c r="E4" s="21"/>
    </row>
    <row r="5" spans="1:7 16383:16384" ht="19.5" x14ac:dyDescent="0.3">
      <c r="A5" s="48" t="s">
        <v>0</v>
      </c>
      <c r="B5" s="49" t="s">
        <v>30</v>
      </c>
      <c r="C5" s="49"/>
      <c r="D5" s="49" t="s">
        <v>29</v>
      </c>
      <c r="E5" s="49"/>
    </row>
    <row r="6" spans="1:7 16383:16384" ht="19.5" x14ac:dyDescent="0.3">
      <c r="A6" s="50"/>
      <c r="B6" s="51" t="s">
        <v>1</v>
      </c>
      <c r="C6" s="51" t="s">
        <v>2</v>
      </c>
      <c r="D6" s="51" t="s">
        <v>1</v>
      </c>
      <c r="E6" s="51" t="s">
        <v>2</v>
      </c>
    </row>
    <row r="7" spans="1:7 16383:16384" s="15" customFormat="1" ht="18.75" x14ac:dyDescent="0.3">
      <c r="A7" s="14" t="s">
        <v>27</v>
      </c>
      <c r="B7" s="35">
        <f>+B8+B9+B12+B13+B16</f>
        <v>68031457</v>
      </c>
      <c r="C7" s="16">
        <f t="shared" ref="C7:C18" si="0">(B7/$B$7)*100</f>
        <v>100</v>
      </c>
      <c r="D7" s="35">
        <f>+D8+D9+D12+D13+D16</f>
        <v>63819337</v>
      </c>
      <c r="E7" s="16">
        <f>(D7/$D$7)*100</f>
        <v>100</v>
      </c>
      <c r="F7" s="55">
        <f>+B7-'[14]Cuadro 2'!$E6*1000</f>
        <v>0.39564001560211182</v>
      </c>
      <c r="G7" s="55">
        <f>+D7-'[14]Cuadro 2'!$D6*1000</f>
        <v>-0.68900275230407715</v>
      </c>
    </row>
    <row r="8" spans="1:7 16383:16384" s="15" customFormat="1" ht="18.75" x14ac:dyDescent="0.3">
      <c r="A8" s="22" t="s">
        <v>14</v>
      </c>
      <c r="B8" s="36">
        <v>149572</v>
      </c>
      <c r="C8" s="17">
        <f t="shared" si="0"/>
        <v>0.21985711698045804</v>
      </c>
      <c r="D8" s="36">
        <v>150373</v>
      </c>
      <c r="E8" s="17">
        <f t="shared" ref="E8:E18" si="1">(D8/$D$7)*100</f>
        <v>0.2356229429334247</v>
      </c>
      <c r="F8" s="55">
        <f>+B8-'[14]Cuadro 2'!$E7*1000</f>
        <v>0.30859999998938292</v>
      </c>
      <c r="G8" s="55">
        <f>+D8-'[14]Cuadro 2'!$D7*1000</f>
        <v>-0.28715446969727054</v>
      </c>
    </row>
    <row r="9" spans="1:7 16383:16384" s="15" customFormat="1" ht="18.75" x14ac:dyDescent="0.3">
      <c r="A9" s="22" t="s">
        <v>15</v>
      </c>
      <c r="B9" s="36">
        <v>62406878</v>
      </c>
      <c r="C9" s="17">
        <f t="shared" si="0"/>
        <v>91.732384917171487</v>
      </c>
      <c r="D9" s="36">
        <v>58679110</v>
      </c>
      <c r="E9" s="17">
        <f t="shared" si="1"/>
        <v>91.94565904061335</v>
      </c>
      <c r="F9" s="55">
        <f>+B9-'[14]Cuadro 2'!$E8*1000</f>
        <v>-0.15793999284505844</v>
      </c>
      <c r="G9" s="55">
        <f>+D9-'[14]Cuadro 2'!$D8*1000</f>
        <v>-0.67932035028934479</v>
      </c>
    </row>
    <row r="10" spans="1:7 16383:16384" s="15" customFormat="1" ht="18.75" x14ac:dyDescent="0.3">
      <c r="A10" s="30" t="s">
        <v>25</v>
      </c>
      <c r="B10" s="36">
        <v>44629360</v>
      </c>
      <c r="C10" s="24">
        <f t="shared" ref="C10" si="2">(B10/$B$7)*100</f>
        <v>65.601064519314946</v>
      </c>
      <c r="D10" s="36">
        <v>42632072</v>
      </c>
      <c r="E10" s="24">
        <f t="shared" si="1"/>
        <v>66.801182845255823</v>
      </c>
      <c r="F10" s="55">
        <f>+B10-'[14]Cuadro 2'!$E9*1000</f>
        <v>-0.33278999477624893</v>
      </c>
      <c r="G10" s="55">
        <f>+D10-'[14]Cuadro 2'!$D9*1000</f>
        <v>-0.25617432594299316</v>
      </c>
    </row>
    <row r="11" spans="1:7 16383:16384" s="15" customFormat="1" ht="18.75" x14ac:dyDescent="0.3">
      <c r="A11" s="30" t="s">
        <v>26</v>
      </c>
      <c r="B11" s="36">
        <v>17777518</v>
      </c>
      <c r="C11" s="24">
        <f t="shared" si="0"/>
        <v>26.131320397856538</v>
      </c>
      <c r="D11" s="36">
        <v>16047038</v>
      </c>
      <c r="E11" s="24">
        <f t="shared" si="1"/>
        <v>25.14447619535753</v>
      </c>
      <c r="F11" s="55">
        <f>+B11-'[14]Cuadro 2'!$E10*1000</f>
        <v>0.17484999820590019</v>
      </c>
      <c r="G11" s="55">
        <f>+D11-'[14]Cuadro 2'!$D10*1000</f>
        <v>-0.42314602620899677</v>
      </c>
    </row>
    <row r="12" spans="1:7 16383:16384" s="15" customFormat="1" ht="18.75" x14ac:dyDescent="0.3">
      <c r="A12" s="22" t="s">
        <v>16</v>
      </c>
      <c r="B12" s="36">
        <v>647514</v>
      </c>
      <c r="C12" s="17">
        <f t="shared" si="0"/>
        <v>0.95178617150592559</v>
      </c>
      <c r="D12" s="36">
        <v>392428</v>
      </c>
      <c r="E12" s="17">
        <f t="shared" si="1"/>
        <v>0.61490453904276687</v>
      </c>
      <c r="F12" s="55">
        <f>+B12-'[14]Cuadro 2'!$E11*1000</f>
        <v>0.17419000004883856</v>
      </c>
      <c r="G12" s="55">
        <f>+D12-'[14]Cuadro 2'!$D11*1000</f>
        <v>-0.29469030082691461</v>
      </c>
    </row>
    <row r="13" spans="1:7 16383:16384" s="15" customFormat="1" ht="18.75" x14ac:dyDescent="0.3">
      <c r="A13" s="22" t="s">
        <v>17</v>
      </c>
      <c r="B13" s="36">
        <v>4173548</v>
      </c>
      <c r="C13" s="17">
        <f t="shared" si="0"/>
        <v>6.13473264287137</v>
      </c>
      <c r="D13" s="36">
        <v>3973575</v>
      </c>
      <c r="E13" s="17">
        <f t="shared" si="1"/>
        <v>6.2262868697617462</v>
      </c>
      <c r="F13" s="55">
        <f>+B13-'[14]Cuadro 2'!$E12*1000</f>
        <v>0.12854999955743551</v>
      </c>
      <c r="G13" s="55">
        <f>+D13-'[14]Cuadro 2'!$D12*1000</f>
        <v>0.50082237413153052</v>
      </c>
    </row>
    <row r="14" spans="1:7 16383:16384" s="15" customFormat="1" ht="18.75" x14ac:dyDescent="0.3">
      <c r="A14" s="23" t="s">
        <v>18</v>
      </c>
      <c r="B14" s="36">
        <v>3495905</v>
      </c>
      <c r="C14" s="24">
        <f t="shared" si="0"/>
        <v>5.1386596056586002</v>
      </c>
      <c r="D14" s="36">
        <v>3328277</v>
      </c>
      <c r="E14" s="24">
        <f t="shared" si="1"/>
        <v>5.2151544601599351</v>
      </c>
      <c r="F14" s="55">
        <f>+B14-'[14]Cuadro 2'!$E13*1000</f>
        <v>0.52051999978721142</v>
      </c>
      <c r="G14" s="55">
        <f>+D14-'[14]Cuadro 2'!$D13*1000</f>
        <v>0.11073050368577242</v>
      </c>
    </row>
    <row r="15" spans="1:7 16383:16384" s="15" customFormat="1" ht="18.75" x14ac:dyDescent="0.3">
      <c r="A15" s="23" t="s">
        <v>19</v>
      </c>
      <c r="B15" s="36">
        <v>677643</v>
      </c>
      <c r="C15" s="24">
        <f t="shared" si="0"/>
        <v>0.99607303721277063</v>
      </c>
      <c r="D15" s="36">
        <v>645298</v>
      </c>
      <c r="E15" s="24">
        <f t="shared" si="1"/>
        <v>1.0111324096018108</v>
      </c>
      <c r="F15" s="55">
        <f>+B15-'[14]Cuadro 2'!$E14*1000</f>
        <v>-0.39196999999694526</v>
      </c>
      <c r="G15" s="55">
        <f>+D15-'[14]Cuadro 2'!$D14*1000</f>
        <v>0.39009187021292746</v>
      </c>
    </row>
    <row r="16" spans="1:7 16383:16384" s="15" customFormat="1" ht="18.75" x14ac:dyDescent="0.3">
      <c r="A16" s="22" t="s">
        <v>20</v>
      </c>
      <c r="B16" s="36">
        <v>653945</v>
      </c>
      <c r="C16" s="17">
        <f t="shared" si="0"/>
        <v>0.96123915147076733</v>
      </c>
      <c r="D16" s="36">
        <v>623851</v>
      </c>
      <c r="E16" s="17">
        <f t="shared" si="1"/>
        <v>0.97752660764871302</v>
      </c>
      <c r="F16" s="55">
        <f>+B16-'[14]Cuadro 2'!$E15*1000</f>
        <v>-5.7759999996051192E-2</v>
      </c>
      <c r="G16" s="55">
        <f>+D16-'[14]Cuadro 2'!$D15*1000</f>
        <v>7.1339999791234732E-2</v>
      </c>
    </row>
    <row r="17" spans="1:7" s="15" customFormat="1" ht="18.75" x14ac:dyDescent="0.3">
      <c r="A17" s="23" t="s">
        <v>21</v>
      </c>
      <c r="B17" s="36">
        <v>633945</v>
      </c>
      <c r="C17" s="24">
        <f t="shared" si="0"/>
        <v>0.93184098644249236</v>
      </c>
      <c r="D17" s="36">
        <v>603851</v>
      </c>
      <c r="E17" s="24">
        <f t="shared" si="1"/>
        <v>0.94618814357159498</v>
      </c>
      <c r="F17" s="55">
        <f>+B17-'[14]Cuadro 2'!$E16*1000</f>
        <v>-5.7759999996051192E-2</v>
      </c>
      <c r="G17" s="55">
        <f>+D17-'[14]Cuadro 2'!$D16*1000</f>
        <v>7.1339999791234732E-2</v>
      </c>
    </row>
    <row r="18" spans="1:7" s="15" customFormat="1" ht="18.75" x14ac:dyDescent="0.3">
      <c r="A18" s="23" t="s">
        <v>22</v>
      </c>
      <c r="B18" s="36">
        <v>20000</v>
      </c>
      <c r="C18" s="24">
        <f t="shared" si="0"/>
        <v>2.9398165028275084E-2</v>
      </c>
      <c r="D18" s="36">
        <v>20000</v>
      </c>
      <c r="E18" s="24">
        <f t="shared" si="1"/>
        <v>3.133846407711819E-2</v>
      </c>
      <c r="F18" s="55">
        <f>+B18-'[14]Cuadro 2'!$E17*1000</f>
        <v>0</v>
      </c>
      <c r="G18" s="55">
        <f>+D18-'[14]Cuadro 2'!$D17*1000</f>
        <v>0</v>
      </c>
    </row>
    <row r="19" spans="1:7" s="15" customFormat="1" ht="18.75" x14ac:dyDescent="0.3">
      <c r="A19" s="16" t="s">
        <v>28</v>
      </c>
      <c r="B19" s="37">
        <v>1679161</v>
      </c>
      <c r="D19" s="37">
        <v>1338162</v>
      </c>
      <c r="F19" s="55">
        <f>+B19-'[14]Cuadro 2'!$E19*1000</f>
        <v>0.51447999989613891</v>
      </c>
      <c r="G19" s="55">
        <f>+D19-'[14]Cuadro 2'!$D19*1000</f>
        <v>-3.394204075448215E-2</v>
      </c>
    </row>
    <row r="20" spans="1:7" s="15" customFormat="1" ht="19.5" thickBot="1" x14ac:dyDescent="0.35">
      <c r="A20" s="19" t="s">
        <v>32</v>
      </c>
      <c r="B20" s="38">
        <f>+B7-B19</f>
        <v>66352296</v>
      </c>
      <c r="C20" s="20"/>
      <c r="D20" s="38">
        <f>+D7-D19</f>
        <v>62481175</v>
      </c>
      <c r="E20" s="20"/>
      <c r="F20" s="55">
        <f>+B20-'[14]Cuadro 2'!$E20*1000</f>
        <v>-0.11883999407291412</v>
      </c>
      <c r="G20" s="55">
        <f>+D20-'[14]Cuadro 2'!$D20*1000</f>
        <v>-0.65506070852279663</v>
      </c>
    </row>
    <row r="21" spans="1:7" ht="20.25" hidden="1" customHeight="1" thickTop="1" x14ac:dyDescent="0.3">
      <c r="C21" s="2"/>
      <c r="D21" s="18"/>
      <c r="E21" s="2"/>
    </row>
    <row r="24" spans="1:7" ht="18" hidden="1" thickTop="1" x14ac:dyDescent="0.3">
      <c r="A24" s="4" t="s">
        <v>3</v>
      </c>
      <c r="B24" s="39">
        <v>47652</v>
      </c>
      <c r="C24" s="4"/>
      <c r="D24" s="4"/>
      <c r="E24" s="4"/>
    </row>
    <row r="25" spans="1:7" ht="18" hidden="1" thickTop="1" x14ac:dyDescent="0.3">
      <c r="A25" s="5"/>
      <c r="B25" s="40" t="str">
        <f>+B5</f>
        <v>31 de Diciembre de 2025</v>
      </c>
      <c r="C25" s="5"/>
      <c r="D25" s="5"/>
      <c r="E25" s="5"/>
    </row>
    <row r="26" spans="1:7" ht="18" hidden="1" thickTop="1" x14ac:dyDescent="0.3">
      <c r="A26" s="6" t="s">
        <v>0</v>
      </c>
      <c r="B26" s="41" t="s">
        <v>1</v>
      </c>
      <c r="C26" s="6"/>
      <c r="D26" s="6"/>
      <c r="E26" s="6"/>
    </row>
    <row r="27" spans="1:7" ht="18" hidden="1" thickTop="1" x14ac:dyDescent="0.3">
      <c r="A27" s="7"/>
      <c r="B27" s="42">
        <f>B28+B29</f>
        <v>-786.42333283000005</v>
      </c>
      <c r="C27" s="7"/>
      <c r="D27" s="7"/>
      <c r="E27" s="7"/>
    </row>
    <row r="28" spans="1:7" ht="18" hidden="1" thickTop="1" x14ac:dyDescent="0.3">
      <c r="A28" s="8" t="s">
        <v>4</v>
      </c>
      <c r="B28" s="43">
        <f>B35</f>
        <v>-780.07980471000008</v>
      </c>
      <c r="C28" s="8"/>
      <c r="D28" s="8"/>
      <c r="E28" s="8"/>
    </row>
    <row r="29" spans="1:7" ht="18" hidden="1" thickTop="1" x14ac:dyDescent="0.3">
      <c r="A29" s="9" t="s">
        <v>5</v>
      </c>
      <c r="B29" s="44">
        <f>B39</f>
        <v>-6.3435281199999993</v>
      </c>
      <c r="C29" s="9"/>
      <c r="D29" s="9"/>
      <c r="E29" s="9"/>
    </row>
    <row r="32" spans="1:7" ht="18" hidden="1" thickTop="1" x14ac:dyDescent="0.3">
      <c r="A32" s="10"/>
      <c r="B32" s="45" t="str">
        <f>+B25</f>
        <v>31 de Diciembre de 2025</v>
      </c>
      <c r="C32" s="11"/>
      <c r="D32" s="11"/>
      <c r="E32" s="11"/>
    </row>
    <row r="33" spans="1:5" ht="18" hidden="1" thickTop="1" x14ac:dyDescent="0.3">
      <c r="A33" s="8" t="s">
        <v>6</v>
      </c>
      <c r="B33" s="39">
        <f>95548325.26/1000000</f>
        <v>95.548325259999999</v>
      </c>
    </row>
    <row r="34" spans="1:5" ht="18" hidden="1" thickTop="1" x14ac:dyDescent="0.3">
      <c r="A34" s="8" t="s">
        <v>7</v>
      </c>
      <c r="B34" s="39">
        <f>-875628129.97/1000000</f>
        <v>-875.62812997000003</v>
      </c>
    </row>
    <row r="35" spans="1:5" ht="18" hidden="1" thickTop="1" x14ac:dyDescent="0.3">
      <c r="A35" s="12" t="s">
        <v>8</v>
      </c>
      <c r="B35" s="46">
        <f>SUM(B33:B34)</f>
        <v>-780.07980471000008</v>
      </c>
      <c r="C35" s="13"/>
      <c r="D35" s="13"/>
      <c r="E35" s="13"/>
    </row>
    <row r="36" spans="1:5" ht="18" hidden="1" thickTop="1" x14ac:dyDescent="0.3">
      <c r="A36" s="8"/>
    </row>
    <row r="37" spans="1:5" ht="18" hidden="1" thickTop="1" x14ac:dyDescent="0.3">
      <c r="A37" s="8" t="s">
        <v>9</v>
      </c>
      <c r="B37" s="39">
        <f>-6342654.85/1000000</f>
        <v>-6.3426548499999997</v>
      </c>
    </row>
    <row r="38" spans="1:5" ht="18" hidden="1" thickTop="1" x14ac:dyDescent="0.3">
      <c r="A38" s="8" t="s">
        <v>10</v>
      </c>
      <c r="B38" s="39">
        <f>-873.27/1000000</f>
        <v>-8.7326999999999999E-4</v>
      </c>
    </row>
    <row r="39" spans="1:5" ht="18" hidden="1" thickTop="1" x14ac:dyDescent="0.3">
      <c r="A39" s="12" t="s">
        <v>11</v>
      </c>
      <c r="B39" s="46">
        <f>SUM(B37:B38)</f>
        <v>-6.3435281199999993</v>
      </c>
      <c r="C39" s="13"/>
      <c r="D39" s="13"/>
      <c r="E39" s="13"/>
    </row>
    <row r="40" spans="1:5" ht="18" hidden="1" thickTop="1" x14ac:dyDescent="0.3">
      <c r="A40" s="8"/>
    </row>
    <row r="41" spans="1:5" ht="18" hidden="1" thickTop="1" x14ac:dyDescent="0.3">
      <c r="A41" s="12" t="s">
        <v>12</v>
      </c>
      <c r="B41" s="46">
        <f>+B39+B35</f>
        <v>-786.42333283000005</v>
      </c>
      <c r="C41" s="13"/>
      <c r="D41" s="13"/>
      <c r="E41" s="13"/>
    </row>
    <row r="42" spans="1:5" ht="18" hidden="1" thickTop="1" x14ac:dyDescent="0.3">
      <c r="A42" s="3"/>
      <c r="C42" s="3"/>
      <c r="D42" s="3"/>
      <c r="E42" s="3"/>
    </row>
    <row r="43" spans="1:5" ht="18" hidden="1" thickTop="1" x14ac:dyDescent="0.3">
      <c r="A43" s="3"/>
      <c r="C43" s="3"/>
      <c r="D43" s="3"/>
      <c r="E43" s="3"/>
    </row>
    <row r="44" spans="1:5" ht="18" hidden="1" thickTop="1" x14ac:dyDescent="0.3">
      <c r="A44" s="3"/>
      <c r="C44" s="3"/>
      <c r="D44" s="3"/>
      <c r="E44" s="3"/>
    </row>
    <row r="45" spans="1:5" ht="18" hidden="1" thickTop="1" x14ac:dyDescent="0.3">
      <c r="A45" s="3"/>
      <c r="C45" s="3"/>
      <c r="D45" s="3"/>
      <c r="E45" s="3"/>
    </row>
    <row r="46" spans="1:5" ht="18" hidden="1" thickTop="1" x14ac:dyDescent="0.3">
      <c r="A46" s="3"/>
      <c r="C46" s="3"/>
      <c r="D46" s="3"/>
      <c r="E46" s="3"/>
    </row>
    <row r="47" spans="1:5" ht="18" hidden="1" thickTop="1" x14ac:dyDescent="0.3">
      <c r="A47" s="3"/>
      <c r="C47" s="3"/>
      <c r="D47" s="3"/>
      <c r="E47" s="3"/>
    </row>
    <row r="48" spans="1:5" ht="18" hidden="1" thickTop="1" x14ac:dyDescent="0.3">
      <c r="A48" s="3"/>
      <c r="C48" s="3"/>
      <c r="D48" s="3"/>
      <c r="E48" s="3"/>
    </row>
    <row r="49" spans="1:5" ht="18" hidden="1" thickTop="1" x14ac:dyDescent="0.3">
      <c r="A49" s="3"/>
      <c r="B49" s="47"/>
      <c r="C49" s="3"/>
      <c r="D49" s="3"/>
      <c r="E49" s="3"/>
    </row>
    <row r="51" spans="1:5" ht="18" hidden="1" thickTop="1" x14ac:dyDescent="0.3"/>
    <row r="643" ht="18" hidden="1" thickTop="1" x14ac:dyDescent="0.3"/>
  </sheetData>
  <mergeCells count="2">
    <mergeCell ref="B5:C5"/>
    <mergeCell ref="D5:E5"/>
  </mergeCells>
  <printOptions horizontalCentered="1"/>
  <pageMargins left="0.74803149606299213" right="0.74803149606299213" top="0.78740157480314965" bottom="0.98425196850393704" header="0" footer="0"/>
  <pageSetup scale="92" orientation="landscape" r:id="rId1"/>
  <headerFooter alignWithMargins="0"/>
  <customProperties>
    <customPr name="_pios_id" r:id="rId2"/>
  </customProperties>
  <ignoredErrors>
    <ignoredError sqref="C7:C16" formula="1"/>
  </ignoredError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Henao Pardo Lorena</dc:creator>
  <cp:lastModifiedBy>Duarte González Yadira Slendy</cp:lastModifiedBy>
  <cp:lastPrinted>2024-02-23T20:37:56Z</cp:lastPrinted>
  <dcterms:created xsi:type="dcterms:W3CDTF">2019-01-31T20:19:39Z</dcterms:created>
  <dcterms:modified xsi:type="dcterms:W3CDTF">2026-02-10T15:29:35Z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2023-01-28T22:22:45Z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351851a9-afa1-4b18-93bd-f7065e9a3b6a</vt:lpwstr>
  </property>
  <property fmtid="{D5CDD505-2E9C-101B-9397-08002B2CF9AE}" pid="8" name="MSIP_Label_d7faaadc-1a6d-4614-bb5b-a314f37e002a_ContentBits">
    <vt:lpwstr>0</vt:lpwstr>
  </property>
  <property fmtid="{D5CDD505-2E9C-101B-9397-08002B2CF9AE}" pid="9" name="CofWorkbookId">
    <vt:lpwstr>48addc33-b4f3-4ae9-8793-310c07d03548</vt:lpwstr>
  </property>
</Properties>
</file>