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5" windowWidth="19440" windowHeight="5340" tabRatio="641"/>
  </bookViews>
  <sheets>
    <sheet name="Cumplimiento" sheetId="13" r:id="rId1"/>
    <sheet name="Notas" sheetId="2" r:id="rId2"/>
    <sheet name="Anexo Tipos de documento" sheetId="10" r:id="rId3"/>
    <sheet name="Anexo Monedas" sheetId="7" r:id="rId4"/>
    <sheet name="Anexo Base Liquidacion" sheetId="15" r:id="rId5"/>
    <sheet name="Anexo Compor Tasas" sheetId="16" r:id="rId6"/>
    <sheet name="Datos" sheetId="14" state="hidden" r:id="rId7"/>
  </sheets>
  <definedNames>
    <definedName name="BASE">'Anexo Base Liquidacion'!$B$4:$B$6</definedName>
    <definedName name="BASES">'Anexo Base Liquidacion'!$A$4:$A$7</definedName>
    <definedName name="CODIGOMONEDA">'Anexo Monedas'!$B$3:$B$13</definedName>
    <definedName name="DOCUMENTO">'Anexo Tipos de documento'!$A$4:$A$9</definedName>
    <definedName name="DOCUMENTOS">'Anexo Tipos de documento'!$A$4:$A$10</definedName>
    <definedName name="MONEDA">'Anexo Monedas'!$A$3:$A$14</definedName>
    <definedName name="MONEDAS">'Anexo Monedas'!$A$3:$A$13</definedName>
    <definedName name="MONEDASS">'Anexo Monedas'!$A$3:$A$14</definedName>
    <definedName name="TASAS">'Anexo Compor Tasas'!$A$4:$A$9</definedName>
  </definedNames>
  <calcPr calcId="145621"/>
</workbook>
</file>

<file path=xl/calcChain.xml><?xml version="1.0" encoding="utf-8"?>
<calcChain xmlns="http://schemas.openxmlformats.org/spreadsheetml/2006/main">
  <c r="P4" i="14" l="1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3" i="14"/>
  <c r="Q10" i="14" l="1"/>
  <c r="J3" i="14" l="1"/>
  <c r="H3" i="14" s="1"/>
  <c r="J4" i="14"/>
  <c r="J5" i="14"/>
  <c r="J6" i="14"/>
  <c r="H6" i="14" s="1"/>
  <c r="J7" i="14"/>
  <c r="H7" i="14" s="1"/>
  <c r="J8" i="14"/>
  <c r="H8" i="14" s="1"/>
  <c r="J9" i="14"/>
  <c r="H9" i="14" s="1"/>
  <c r="J10" i="14"/>
  <c r="H10" i="14" s="1"/>
  <c r="J11" i="14"/>
  <c r="H11" i="14" s="1"/>
  <c r="J12" i="14"/>
  <c r="H12" i="14" s="1"/>
  <c r="J13" i="14"/>
  <c r="H13" i="14" s="1"/>
  <c r="J14" i="14"/>
  <c r="H14" i="14" s="1"/>
  <c r="J15" i="14"/>
  <c r="H15" i="14" s="1"/>
  <c r="J16" i="14"/>
  <c r="H16" i="14" s="1"/>
  <c r="J17" i="14"/>
  <c r="H17" i="14" s="1"/>
  <c r="J18" i="14"/>
  <c r="H18" i="14" s="1"/>
  <c r="J19" i="14"/>
  <c r="H19" i="14" s="1"/>
  <c r="J20" i="14"/>
  <c r="H20" i="14" s="1"/>
  <c r="J21" i="14"/>
  <c r="H21" i="14" s="1"/>
  <c r="J22" i="14"/>
  <c r="H22" i="14" s="1"/>
  <c r="J23" i="14"/>
  <c r="H23" i="14" s="1"/>
  <c r="J24" i="14"/>
  <c r="H24" i="14" s="1"/>
  <c r="J25" i="14"/>
  <c r="H25" i="14" s="1"/>
  <c r="J26" i="14"/>
  <c r="H26" i="14" s="1"/>
  <c r="J27" i="14"/>
  <c r="H27" i="14" s="1"/>
  <c r="J28" i="14"/>
  <c r="H28" i="14" s="1"/>
  <c r="J29" i="14"/>
  <c r="H29" i="14" s="1"/>
  <c r="J30" i="14"/>
  <c r="H30" i="14" s="1"/>
  <c r="J31" i="14"/>
  <c r="H31" i="14" s="1"/>
  <c r="J32" i="14"/>
  <c r="H32" i="14" s="1"/>
  <c r="J33" i="14"/>
  <c r="H33" i="14" s="1"/>
  <c r="J34" i="14"/>
  <c r="H34" i="14" s="1"/>
  <c r="J35" i="14"/>
  <c r="H35" i="14" s="1"/>
  <c r="J36" i="14"/>
  <c r="H36" i="14" s="1"/>
  <c r="J37" i="14"/>
  <c r="H37" i="14" s="1"/>
  <c r="J38" i="14"/>
  <c r="H38" i="14" s="1"/>
  <c r="J39" i="14"/>
  <c r="H39" i="14" s="1"/>
  <c r="J40" i="14"/>
  <c r="H40" i="14" s="1"/>
  <c r="J41" i="14"/>
  <c r="H41" i="14" s="1"/>
  <c r="J42" i="14"/>
  <c r="H42" i="14" s="1"/>
  <c r="J43" i="14"/>
  <c r="H43" i="14" s="1"/>
  <c r="J44" i="14"/>
  <c r="H44" i="14" s="1"/>
  <c r="J45" i="14"/>
  <c r="H45" i="14" s="1"/>
  <c r="J46" i="14"/>
  <c r="H46" i="14" s="1"/>
  <c r="J47" i="14"/>
  <c r="H47" i="14" s="1"/>
  <c r="J48" i="14"/>
  <c r="H48" i="14" s="1"/>
  <c r="J49" i="14"/>
  <c r="H49" i="14" s="1"/>
  <c r="J50" i="14"/>
  <c r="H50" i="14" s="1"/>
  <c r="J51" i="14"/>
  <c r="H51" i="14" s="1"/>
  <c r="J52" i="14"/>
  <c r="H52" i="14" s="1"/>
  <c r="J53" i="14"/>
  <c r="H53" i="14" s="1"/>
  <c r="J54" i="14"/>
  <c r="H54" i="14" s="1"/>
  <c r="J55" i="14"/>
  <c r="H55" i="14" s="1"/>
  <c r="J56" i="14"/>
  <c r="H56" i="14" s="1"/>
  <c r="J57" i="14"/>
  <c r="H57" i="14" s="1"/>
  <c r="J58" i="14"/>
  <c r="H58" i="14" s="1"/>
  <c r="J59" i="14"/>
  <c r="H59" i="14" s="1"/>
  <c r="J60" i="14"/>
  <c r="H60" i="14" s="1"/>
  <c r="J61" i="14"/>
  <c r="H61" i="14" s="1"/>
  <c r="J62" i="14"/>
  <c r="H62" i="14" s="1"/>
  <c r="J63" i="14"/>
  <c r="H63" i="14" s="1"/>
  <c r="J64" i="14"/>
  <c r="H64" i="14" s="1"/>
  <c r="J65" i="14"/>
  <c r="H65" i="14" s="1"/>
  <c r="J66" i="14"/>
  <c r="H66" i="14" s="1"/>
  <c r="J67" i="14"/>
  <c r="H67" i="14" s="1"/>
  <c r="J68" i="14"/>
  <c r="H68" i="14" s="1"/>
  <c r="J69" i="14"/>
  <c r="H69" i="14" s="1"/>
  <c r="J70" i="14"/>
  <c r="H70" i="14" s="1"/>
  <c r="J71" i="14"/>
  <c r="H71" i="14" s="1"/>
  <c r="J72" i="14"/>
  <c r="H72" i="14" s="1"/>
  <c r="J73" i="14"/>
  <c r="H73" i="14" s="1"/>
  <c r="J74" i="14"/>
  <c r="H74" i="14" s="1"/>
  <c r="J75" i="14"/>
  <c r="H75" i="14" s="1"/>
  <c r="J76" i="14"/>
  <c r="H76" i="14" s="1"/>
  <c r="J77" i="14"/>
  <c r="H77" i="14" s="1"/>
  <c r="J78" i="14"/>
  <c r="H78" i="14" s="1"/>
  <c r="J79" i="14"/>
  <c r="H79" i="14" s="1"/>
  <c r="J80" i="14"/>
  <c r="H80" i="14" s="1"/>
  <c r="J81" i="14"/>
  <c r="H81" i="14" s="1"/>
  <c r="J82" i="14"/>
  <c r="H82" i="14" s="1"/>
  <c r="J83" i="14"/>
  <c r="H83" i="14" s="1"/>
  <c r="J84" i="14"/>
  <c r="H84" i="14" s="1"/>
  <c r="J85" i="14"/>
  <c r="H85" i="14" s="1"/>
  <c r="J86" i="14"/>
  <c r="H86" i="14" s="1"/>
  <c r="J87" i="14"/>
  <c r="H87" i="14" s="1"/>
  <c r="J88" i="14"/>
  <c r="H88" i="14" s="1"/>
  <c r="J89" i="14"/>
  <c r="H89" i="14" s="1"/>
  <c r="J90" i="14"/>
  <c r="H90" i="14" s="1"/>
  <c r="J91" i="14"/>
  <c r="H91" i="14" s="1"/>
  <c r="J92" i="14"/>
  <c r="H92" i="14" s="1"/>
  <c r="J93" i="14"/>
  <c r="H93" i="14" s="1"/>
  <c r="J94" i="14"/>
  <c r="H94" i="14" s="1"/>
  <c r="J95" i="14"/>
  <c r="H95" i="14" s="1"/>
  <c r="J96" i="14"/>
  <c r="H96" i="14" s="1"/>
  <c r="J97" i="14"/>
  <c r="H97" i="14" s="1"/>
  <c r="J98" i="14"/>
  <c r="H98" i="14" s="1"/>
  <c r="J99" i="14"/>
  <c r="H99" i="14" s="1"/>
  <c r="J100" i="14"/>
  <c r="H100" i="14" s="1"/>
  <c r="R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R85" i="14"/>
  <c r="R86" i="14"/>
  <c r="R87" i="14"/>
  <c r="R88" i="14"/>
  <c r="R89" i="14"/>
  <c r="R90" i="14"/>
  <c r="R91" i="14"/>
  <c r="R92" i="14"/>
  <c r="R93" i="14"/>
  <c r="R94" i="14"/>
  <c r="R95" i="14"/>
  <c r="R96" i="14"/>
  <c r="R97" i="14"/>
  <c r="R98" i="14"/>
  <c r="R99" i="14"/>
  <c r="R100" i="14"/>
  <c r="R3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3" i="14"/>
  <c r="H4" i="14" l="1"/>
  <c r="H5" i="14" s="1"/>
  <c r="Q100" i="14"/>
  <c r="O100" i="14"/>
  <c r="M100" i="14"/>
  <c r="L100" i="14"/>
  <c r="K100" i="14"/>
  <c r="I100" i="14"/>
  <c r="E100" i="14" s="1"/>
  <c r="Q99" i="14"/>
  <c r="O99" i="14"/>
  <c r="M99" i="14"/>
  <c r="L99" i="14"/>
  <c r="K99" i="14"/>
  <c r="I99" i="14"/>
  <c r="E99" i="14" s="1"/>
  <c r="Q98" i="14"/>
  <c r="O98" i="14"/>
  <c r="M98" i="14"/>
  <c r="L98" i="14"/>
  <c r="K98" i="14"/>
  <c r="I98" i="14"/>
  <c r="E98" i="14" s="1"/>
  <c r="Q97" i="14"/>
  <c r="O97" i="14"/>
  <c r="M97" i="14"/>
  <c r="L97" i="14"/>
  <c r="K97" i="14"/>
  <c r="I97" i="14"/>
  <c r="E97" i="14" s="1"/>
  <c r="Q96" i="14"/>
  <c r="O96" i="14"/>
  <c r="M96" i="14"/>
  <c r="L96" i="14"/>
  <c r="K96" i="14"/>
  <c r="I96" i="14"/>
  <c r="E96" i="14" s="1"/>
  <c r="Q95" i="14"/>
  <c r="O95" i="14"/>
  <c r="M95" i="14"/>
  <c r="L95" i="14"/>
  <c r="K95" i="14"/>
  <c r="I95" i="14"/>
  <c r="E95" i="14" s="1"/>
  <c r="Q94" i="14"/>
  <c r="O94" i="14"/>
  <c r="M94" i="14"/>
  <c r="L94" i="14"/>
  <c r="K94" i="14"/>
  <c r="I94" i="14"/>
  <c r="E94" i="14" s="1"/>
  <c r="Q93" i="14"/>
  <c r="O93" i="14"/>
  <c r="M93" i="14"/>
  <c r="L93" i="14"/>
  <c r="K93" i="14"/>
  <c r="I93" i="14"/>
  <c r="E93" i="14" s="1"/>
  <c r="Q92" i="14"/>
  <c r="O92" i="14"/>
  <c r="M92" i="14"/>
  <c r="L92" i="14"/>
  <c r="K92" i="14"/>
  <c r="I92" i="14"/>
  <c r="E92" i="14" s="1"/>
  <c r="Q91" i="14"/>
  <c r="O91" i="14"/>
  <c r="M91" i="14"/>
  <c r="L91" i="14"/>
  <c r="K91" i="14"/>
  <c r="I91" i="14"/>
  <c r="E91" i="14" s="1"/>
  <c r="Q90" i="14"/>
  <c r="O90" i="14"/>
  <c r="M90" i="14"/>
  <c r="L90" i="14"/>
  <c r="K90" i="14"/>
  <c r="I90" i="14"/>
  <c r="E90" i="14" s="1"/>
  <c r="Q89" i="14"/>
  <c r="O89" i="14"/>
  <c r="M89" i="14"/>
  <c r="L89" i="14"/>
  <c r="K89" i="14"/>
  <c r="I89" i="14"/>
  <c r="E89" i="14" s="1"/>
  <c r="Q88" i="14"/>
  <c r="O88" i="14"/>
  <c r="M88" i="14"/>
  <c r="L88" i="14"/>
  <c r="K88" i="14"/>
  <c r="I88" i="14"/>
  <c r="E88" i="14" s="1"/>
  <c r="Q87" i="14"/>
  <c r="O87" i="14"/>
  <c r="M87" i="14"/>
  <c r="L87" i="14"/>
  <c r="K87" i="14"/>
  <c r="I87" i="14"/>
  <c r="E87" i="14" s="1"/>
  <c r="Q86" i="14"/>
  <c r="O86" i="14"/>
  <c r="M86" i="14"/>
  <c r="L86" i="14"/>
  <c r="K86" i="14"/>
  <c r="I86" i="14"/>
  <c r="E86" i="14" s="1"/>
  <c r="Q85" i="14"/>
  <c r="O85" i="14"/>
  <c r="M85" i="14"/>
  <c r="L85" i="14"/>
  <c r="K85" i="14"/>
  <c r="I85" i="14"/>
  <c r="E85" i="14" s="1"/>
  <c r="Q84" i="14"/>
  <c r="O84" i="14"/>
  <c r="M84" i="14"/>
  <c r="L84" i="14"/>
  <c r="K84" i="14"/>
  <c r="I84" i="14"/>
  <c r="E84" i="14" s="1"/>
  <c r="Q83" i="14"/>
  <c r="O83" i="14"/>
  <c r="M83" i="14"/>
  <c r="L83" i="14"/>
  <c r="K83" i="14"/>
  <c r="I83" i="14"/>
  <c r="E83" i="14" s="1"/>
  <c r="Q82" i="14"/>
  <c r="O82" i="14"/>
  <c r="M82" i="14"/>
  <c r="L82" i="14"/>
  <c r="K82" i="14"/>
  <c r="I82" i="14"/>
  <c r="E82" i="14" s="1"/>
  <c r="Q81" i="14"/>
  <c r="O81" i="14"/>
  <c r="M81" i="14"/>
  <c r="L81" i="14"/>
  <c r="K81" i="14"/>
  <c r="I81" i="14"/>
  <c r="E81" i="14" s="1"/>
  <c r="Q80" i="14"/>
  <c r="O80" i="14"/>
  <c r="M80" i="14"/>
  <c r="L80" i="14"/>
  <c r="K80" i="14"/>
  <c r="I80" i="14"/>
  <c r="E80" i="14" s="1"/>
  <c r="Q79" i="14"/>
  <c r="O79" i="14"/>
  <c r="M79" i="14"/>
  <c r="L79" i="14"/>
  <c r="K79" i="14"/>
  <c r="I79" i="14"/>
  <c r="E79" i="14" s="1"/>
  <c r="Q78" i="14"/>
  <c r="O78" i="14"/>
  <c r="M78" i="14"/>
  <c r="L78" i="14"/>
  <c r="K78" i="14"/>
  <c r="I78" i="14"/>
  <c r="E78" i="14" s="1"/>
  <c r="Q77" i="14"/>
  <c r="O77" i="14"/>
  <c r="M77" i="14"/>
  <c r="L77" i="14"/>
  <c r="K77" i="14"/>
  <c r="I77" i="14"/>
  <c r="E77" i="14" s="1"/>
  <c r="Q76" i="14"/>
  <c r="O76" i="14"/>
  <c r="M76" i="14"/>
  <c r="L76" i="14"/>
  <c r="K76" i="14"/>
  <c r="I76" i="14"/>
  <c r="E76" i="14" s="1"/>
  <c r="Q75" i="14"/>
  <c r="O75" i="14"/>
  <c r="M75" i="14"/>
  <c r="L75" i="14"/>
  <c r="K75" i="14"/>
  <c r="I75" i="14"/>
  <c r="E75" i="14" s="1"/>
  <c r="Q74" i="14"/>
  <c r="O74" i="14"/>
  <c r="M74" i="14"/>
  <c r="L74" i="14"/>
  <c r="K74" i="14"/>
  <c r="I74" i="14"/>
  <c r="E74" i="14" s="1"/>
  <c r="Q73" i="14"/>
  <c r="O73" i="14"/>
  <c r="M73" i="14"/>
  <c r="L73" i="14"/>
  <c r="K73" i="14"/>
  <c r="I73" i="14"/>
  <c r="E73" i="14" s="1"/>
  <c r="Q72" i="14"/>
  <c r="O72" i="14"/>
  <c r="M72" i="14"/>
  <c r="L72" i="14"/>
  <c r="K72" i="14"/>
  <c r="I72" i="14"/>
  <c r="E72" i="14" s="1"/>
  <c r="Q71" i="14"/>
  <c r="O71" i="14"/>
  <c r="M71" i="14"/>
  <c r="L71" i="14"/>
  <c r="K71" i="14"/>
  <c r="I71" i="14"/>
  <c r="E71" i="14" s="1"/>
  <c r="Q70" i="14"/>
  <c r="O70" i="14"/>
  <c r="M70" i="14"/>
  <c r="L70" i="14"/>
  <c r="K70" i="14"/>
  <c r="I70" i="14"/>
  <c r="E70" i="14" s="1"/>
  <c r="Q69" i="14"/>
  <c r="O69" i="14"/>
  <c r="M69" i="14"/>
  <c r="L69" i="14"/>
  <c r="K69" i="14"/>
  <c r="I69" i="14"/>
  <c r="E69" i="14" s="1"/>
  <c r="Q68" i="14"/>
  <c r="O68" i="14"/>
  <c r="M68" i="14"/>
  <c r="L68" i="14"/>
  <c r="K68" i="14"/>
  <c r="I68" i="14"/>
  <c r="E68" i="14" s="1"/>
  <c r="Q67" i="14"/>
  <c r="O67" i="14"/>
  <c r="M67" i="14"/>
  <c r="L67" i="14"/>
  <c r="K67" i="14"/>
  <c r="I67" i="14"/>
  <c r="E67" i="14" s="1"/>
  <c r="Q66" i="14"/>
  <c r="O66" i="14"/>
  <c r="M66" i="14"/>
  <c r="L66" i="14"/>
  <c r="K66" i="14"/>
  <c r="I66" i="14"/>
  <c r="E66" i="14" s="1"/>
  <c r="Q65" i="14"/>
  <c r="O65" i="14"/>
  <c r="M65" i="14"/>
  <c r="L65" i="14"/>
  <c r="K65" i="14"/>
  <c r="I65" i="14"/>
  <c r="E65" i="14" s="1"/>
  <c r="Q64" i="14"/>
  <c r="O64" i="14"/>
  <c r="M64" i="14"/>
  <c r="L64" i="14"/>
  <c r="K64" i="14"/>
  <c r="I64" i="14"/>
  <c r="E64" i="14" s="1"/>
  <c r="Q63" i="14"/>
  <c r="O63" i="14"/>
  <c r="M63" i="14"/>
  <c r="L63" i="14"/>
  <c r="K63" i="14"/>
  <c r="I63" i="14"/>
  <c r="E63" i="14" s="1"/>
  <c r="Q62" i="14"/>
  <c r="O62" i="14"/>
  <c r="M62" i="14"/>
  <c r="L62" i="14"/>
  <c r="K62" i="14"/>
  <c r="I62" i="14"/>
  <c r="E62" i="14" s="1"/>
  <c r="Q61" i="14"/>
  <c r="O61" i="14"/>
  <c r="M61" i="14"/>
  <c r="L61" i="14"/>
  <c r="K61" i="14"/>
  <c r="I61" i="14"/>
  <c r="E61" i="14" s="1"/>
  <c r="Q60" i="14"/>
  <c r="O60" i="14"/>
  <c r="M60" i="14"/>
  <c r="L60" i="14"/>
  <c r="K60" i="14"/>
  <c r="I60" i="14"/>
  <c r="E60" i="14" s="1"/>
  <c r="Q59" i="14"/>
  <c r="O59" i="14"/>
  <c r="M59" i="14"/>
  <c r="L59" i="14"/>
  <c r="K59" i="14"/>
  <c r="I59" i="14"/>
  <c r="E59" i="14" s="1"/>
  <c r="Q58" i="14"/>
  <c r="O58" i="14"/>
  <c r="M58" i="14"/>
  <c r="L58" i="14"/>
  <c r="K58" i="14"/>
  <c r="I58" i="14"/>
  <c r="E58" i="14" s="1"/>
  <c r="Q57" i="14"/>
  <c r="O57" i="14"/>
  <c r="M57" i="14"/>
  <c r="L57" i="14"/>
  <c r="K57" i="14"/>
  <c r="I57" i="14"/>
  <c r="E57" i="14" s="1"/>
  <c r="Q56" i="14"/>
  <c r="O56" i="14"/>
  <c r="M56" i="14"/>
  <c r="L56" i="14"/>
  <c r="K56" i="14"/>
  <c r="I56" i="14"/>
  <c r="E56" i="14" s="1"/>
  <c r="Q55" i="14"/>
  <c r="O55" i="14"/>
  <c r="M55" i="14"/>
  <c r="L55" i="14"/>
  <c r="K55" i="14"/>
  <c r="I55" i="14"/>
  <c r="E55" i="14" s="1"/>
  <c r="Q54" i="14"/>
  <c r="O54" i="14"/>
  <c r="M54" i="14"/>
  <c r="L54" i="14"/>
  <c r="K54" i="14"/>
  <c r="I54" i="14"/>
  <c r="E54" i="14" s="1"/>
  <c r="Q53" i="14"/>
  <c r="O53" i="14"/>
  <c r="M53" i="14"/>
  <c r="L53" i="14"/>
  <c r="K53" i="14"/>
  <c r="I53" i="14"/>
  <c r="E53" i="14" s="1"/>
  <c r="Q52" i="14"/>
  <c r="O52" i="14"/>
  <c r="M52" i="14"/>
  <c r="L52" i="14"/>
  <c r="K52" i="14"/>
  <c r="I52" i="14"/>
  <c r="E52" i="14" s="1"/>
  <c r="Q51" i="14"/>
  <c r="O51" i="14"/>
  <c r="M51" i="14"/>
  <c r="L51" i="14"/>
  <c r="K51" i="14"/>
  <c r="I51" i="14"/>
  <c r="E51" i="14" s="1"/>
  <c r="Q50" i="14"/>
  <c r="O50" i="14"/>
  <c r="M50" i="14"/>
  <c r="L50" i="14"/>
  <c r="K50" i="14"/>
  <c r="I50" i="14"/>
  <c r="E50" i="14" s="1"/>
  <c r="Q49" i="14"/>
  <c r="O49" i="14"/>
  <c r="M49" i="14"/>
  <c r="L49" i="14"/>
  <c r="K49" i="14"/>
  <c r="I49" i="14"/>
  <c r="E49" i="14" s="1"/>
  <c r="Q48" i="14"/>
  <c r="O48" i="14"/>
  <c r="M48" i="14"/>
  <c r="L48" i="14"/>
  <c r="K48" i="14"/>
  <c r="I48" i="14"/>
  <c r="E48" i="14" s="1"/>
  <c r="Q47" i="14"/>
  <c r="O47" i="14"/>
  <c r="M47" i="14"/>
  <c r="L47" i="14"/>
  <c r="K47" i="14"/>
  <c r="I47" i="14"/>
  <c r="E47" i="14" s="1"/>
  <c r="Q46" i="14"/>
  <c r="O46" i="14"/>
  <c r="M46" i="14"/>
  <c r="L46" i="14"/>
  <c r="K46" i="14"/>
  <c r="I46" i="14"/>
  <c r="E46" i="14" s="1"/>
  <c r="Q45" i="14"/>
  <c r="O45" i="14"/>
  <c r="M45" i="14"/>
  <c r="L45" i="14"/>
  <c r="K45" i="14"/>
  <c r="I45" i="14"/>
  <c r="E45" i="14" s="1"/>
  <c r="Q44" i="14"/>
  <c r="O44" i="14"/>
  <c r="M44" i="14"/>
  <c r="L44" i="14"/>
  <c r="K44" i="14"/>
  <c r="I44" i="14"/>
  <c r="E44" i="14" s="1"/>
  <c r="Q43" i="14"/>
  <c r="O43" i="14"/>
  <c r="M43" i="14"/>
  <c r="L43" i="14"/>
  <c r="K43" i="14"/>
  <c r="I43" i="14"/>
  <c r="E43" i="14" s="1"/>
  <c r="Q42" i="14"/>
  <c r="O42" i="14"/>
  <c r="M42" i="14"/>
  <c r="L42" i="14"/>
  <c r="K42" i="14"/>
  <c r="I42" i="14"/>
  <c r="E42" i="14" s="1"/>
  <c r="Q41" i="14"/>
  <c r="O41" i="14"/>
  <c r="M41" i="14"/>
  <c r="L41" i="14"/>
  <c r="K41" i="14"/>
  <c r="I41" i="14"/>
  <c r="E41" i="14" s="1"/>
  <c r="Q40" i="14"/>
  <c r="O40" i="14"/>
  <c r="M40" i="14"/>
  <c r="L40" i="14"/>
  <c r="K40" i="14"/>
  <c r="I40" i="14"/>
  <c r="E40" i="14" s="1"/>
  <c r="Q39" i="14"/>
  <c r="O39" i="14"/>
  <c r="M39" i="14"/>
  <c r="L39" i="14"/>
  <c r="K39" i="14"/>
  <c r="I39" i="14"/>
  <c r="E39" i="14" s="1"/>
  <c r="Q38" i="14"/>
  <c r="O38" i="14"/>
  <c r="M38" i="14"/>
  <c r="L38" i="14"/>
  <c r="K38" i="14"/>
  <c r="I38" i="14"/>
  <c r="E38" i="14" s="1"/>
  <c r="Q37" i="14"/>
  <c r="O37" i="14"/>
  <c r="M37" i="14"/>
  <c r="L37" i="14"/>
  <c r="K37" i="14"/>
  <c r="I37" i="14"/>
  <c r="E37" i="14" s="1"/>
  <c r="Q36" i="14"/>
  <c r="O36" i="14"/>
  <c r="M36" i="14"/>
  <c r="L36" i="14"/>
  <c r="K36" i="14"/>
  <c r="I36" i="14"/>
  <c r="E36" i="14" s="1"/>
  <c r="Q35" i="14"/>
  <c r="O35" i="14"/>
  <c r="M35" i="14"/>
  <c r="L35" i="14"/>
  <c r="K35" i="14"/>
  <c r="I35" i="14"/>
  <c r="E35" i="14" s="1"/>
  <c r="Q34" i="14"/>
  <c r="O34" i="14"/>
  <c r="M34" i="14"/>
  <c r="L34" i="14"/>
  <c r="K34" i="14"/>
  <c r="I34" i="14"/>
  <c r="E34" i="14" s="1"/>
  <c r="Q33" i="14"/>
  <c r="O33" i="14"/>
  <c r="M33" i="14"/>
  <c r="L33" i="14"/>
  <c r="K33" i="14"/>
  <c r="I33" i="14"/>
  <c r="E33" i="14" s="1"/>
  <c r="Q32" i="14"/>
  <c r="O32" i="14"/>
  <c r="M32" i="14"/>
  <c r="L32" i="14"/>
  <c r="K32" i="14"/>
  <c r="I32" i="14"/>
  <c r="E32" i="14" s="1"/>
  <c r="Q31" i="14"/>
  <c r="O31" i="14"/>
  <c r="M31" i="14"/>
  <c r="L31" i="14"/>
  <c r="K31" i="14"/>
  <c r="I31" i="14"/>
  <c r="E31" i="14" s="1"/>
  <c r="Q30" i="14"/>
  <c r="O30" i="14"/>
  <c r="M30" i="14"/>
  <c r="L30" i="14"/>
  <c r="K30" i="14"/>
  <c r="I30" i="14"/>
  <c r="E30" i="14" s="1"/>
  <c r="Q29" i="14"/>
  <c r="O29" i="14"/>
  <c r="M29" i="14"/>
  <c r="L29" i="14"/>
  <c r="K29" i="14"/>
  <c r="I29" i="14"/>
  <c r="E29" i="14" s="1"/>
  <c r="Q28" i="14"/>
  <c r="O28" i="14"/>
  <c r="M28" i="14"/>
  <c r="L28" i="14"/>
  <c r="K28" i="14"/>
  <c r="I28" i="14"/>
  <c r="E28" i="14" s="1"/>
  <c r="Q27" i="14"/>
  <c r="O27" i="14"/>
  <c r="M27" i="14"/>
  <c r="L27" i="14"/>
  <c r="K27" i="14"/>
  <c r="I27" i="14"/>
  <c r="E27" i="14" s="1"/>
  <c r="Q26" i="14"/>
  <c r="O26" i="14"/>
  <c r="M26" i="14"/>
  <c r="L26" i="14"/>
  <c r="K26" i="14"/>
  <c r="I26" i="14"/>
  <c r="E26" i="14" s="1"/>
  <c r="Q25" i="14"/>
  <c r="O25" i="14"/>
  <c r="M25" i="14"/>
  <c r="L25" i="14"/>
  <c r="K25" i="14"/>
  <c r="I25" i="14"/>
  <c r="E25" i="14" s="1"/>
  <c r="Q24" i="14"/>
  <c r="O24" i="14"/>
  <c r="M24" i="14"/>
  <c r="L24" i="14"/>
  <c r="K24" i="14"/>
  <c r="I24" i="14"/>
  <c r="E24" i="14" s="1"/>
  <c r="Q23" i="14"/>
  <c r="O23" i="14"/>
  <c r="M23" i="14"/>
  <c r="L23" i="14"/>
  <c r="K23" i="14"/>
  <c r="I23" i="14"/>
  <c r="Q22" i="14"/>
  <c r="O22" i="14"/>
  <c r="M22" i="14"/>
  <c r="L22" i="14"/>
  <c r="K22" i="14"/>
  <c r="I22" i="14"/>
  <c r="E22" i="14" s="1"/>
  <c r="Q21" i="14"/>
  <c r="O21" i="14"/>
  <c r="M21" i="14"/>
  <c r="L21" i="14"/>
  <c r="K21" i="14"/>
  <c r="I21" i="14"/>
  <c r="E21" i="14" s="1"/>
  <c r="Q20" i="14"/>
  <c r="O20" i="14"/>
  <c r="M20" i="14"/>
  <c r="L20" i="14"/>
  <c r="K20" i="14"/>
  <c r="I20" i="14"/>
  <c r="E20" i="14" s="1"/>
  <c r="Q19" i="14"/>
  <c r="O19" i="14"/>
  <c r="M19" i="14"/>
  <c r="L19" i="14"/>
  <c r="K19" i="14"/>
  <c r="I19" i="14"/>
  <c r="E19" i="14" s="1"/>
  <c r="Q18" i="14"/>
  <c r="O18" i="14"/>
  <c r="M18" i="14"/>
  <c r="L18" i="14"/>
  <c r="K18" i="14"/>
  <c r="I18" i="14"/>
  <c r="E18" i="14" s="1"/>
  <c r="Q17" i="14"/>
  <c r="O17" i="14"/>
  <c r="M17" i="14"/>
  <c r="L17" i="14"/>
  <c r="K17" i="14"/>
  <c r="I17" i="14"/>
  <c r="E17" i="14" s="1"/>
  <c r="Q16" i="14"/>
  <c r="O16" i="14"/>
  <c r="M16" i="14"/>
  <c r="L16" i="14"/>
  <c r="K16" i="14"/>
  <c r="I16" i="14"/>
  <c r="E16" i="14" s="1"/>
  <c r="Q15" i="14"/>
  <c r="O15" i="14"/>
  <c r="M15" i="14"/>
  <c r="L15" i="14"/>
  <c r="K15" i="14"/>
  <c r="I15" i="14"/>
  <c r="E15" i="14" s="1"/>
  <c r="Q14" i="14"/>
  <c r="O14" i="14"/>
  <c r="M14" i="14"/>
  <c r="L14" i="14"/>
  <c r="K14" i="14"/>
  <c r="I14" i="14"/>
  <c r="E14" i="14" s="1"/>
  <c r="Q13" i="14"/>
  <c r="O13" i="14"/>
  <c r="M13" i="14"/>
  <c r="L13" i="14"/>
  <c r="K13" i="14"/>
  <c r="I13" i="14"/>
  <c r="E13" i="14" s="1"/>
  <c r="Q12" i="14"/>
  <c r="O12" i="14"/>
  <c r="M12" i="14"/>
  <c r="L12" i="14"/>
  <c r="K12" i="14"/>
  <c r="I12" i="14"/>
  <c r="E12" i="14" s="1"/>
  <c r="Q11" i="14"/>
  <c r="O11" i="14"/>
  <c r="M11" i="14"/>
  <c r="L11" i="14"/>
  <c r="K11" i="14"/>
  <c r="I11" i="14"/>
  <c r="E11" i="14" s="1"/>
  <c r="O10" i="14"/>
  <c r="M10" i="14"/>
  <c r="L10" i="14"/>
  <c r="K10" i="14"/>
  <c r="I10" i="14"/>
  <c r="E10" i="14" s="1"/>
  <c r="Q9" i="14"/>
  <c r="O9" i="14"/>
  <c r="M9" i="14"/>
  <c r="L9" i="14"/>
  <c r="K9" i="14"/>
  <c r="I9" i="14"/>
  <c r="E9" i="14" s="1"/>
  <c r="Q8" i="14"/>
  <c r="O8" i="14"/>
  <c r="M8" i="14"/>
  <c r="L8" i="14"/>
  <c r="K8" i="14"/>
  <c r="I8" i="14"/>
  <c r="E8" i="14" s="1"/>
  <c r="Q7" i="14"/>
  <c r="O7" i="14"/>
  <c r="M7" i="14"/>
  <c r="L7" i="14"/>
  <c r="K7" i="14"/>
  <c r="I7" i="14"/>
  <c r="E7" i="14" s="1"/>
  <c r="Q6" i="14"/>
  <c r="O6" i="14"/>
  <c r="M6" i="14"/>
  <c r="L6" i="14"/>
  <c r="K6" i="14"/>
  <c r="I6" i="14"/>
  <c r="E6" i="14" s="1"/>
  <c r="Q5" i="14"/>
  <c r="O5" i="14"/>
  <c r="M5" i="14"/>
  <c r="L5" i="14"/>
  <c r="K5" i="14"/>
  <c r="I5" i="14"/>
  <c r="E5" i="14" s="1"/>
  <c r="Q4" i="14"/>
  <c r="O4" i="14"/>
  <c r="M4" i="14"/>
  <c r="L4" i="14"/>
  <c r="K4" i="14"/>
  <c r="I4" i="14"/>
  <c r="E4" i="14" s="1"/>
  <c r="Q3" i="14"/>
  <c r="O3" i="14"/>
  <c r="M3" i="14"/>
  <c r="L3" i="14"/>
  <c r="K3" i="14"/>
  <c r="I3" i="14"/>
  <c r="E3" i="14" s="1"/>
  <c r="E23" i="14" l="1"/>
  <c r="G23" i="14"/>
  <c r="F3" i="14"/>
  <c r="D3" i="14"/>
  <c r="B3" i="14"/>
  <c r="G3" i="14"/>
  <c r="C3" i="14"/>
  <c r="A3" i="14"/>
  <c r="A5" i="14"/>
  <c r="C5" i="14"/>
  <c r="G5" i="14"/>
  <c r="B5" i="14"/>
  <c r="F5" i="14"/>
  <c r="D5" i="14"/>
  <c r="A7" i="14"/>
  <c r="C7" i="14"/>
  <c r="G7" i="14"/>
  <c r="D7" i="14"/>
  <c r="B7" i="14"/>
  <c r="F7" i="14"/>
  <c r="A9" i="14"/>
  <c r="C9" i="14"/>
  <c r="G9" i="14"/>
  <c r="B9" i="14"/>
  <c r="F9" i="14"/>
  <c r="D9" i="14"/>
  <c r="A11" i="14"/>
  <c r="C11" i="14"/>
  <c r="G11" i="14"/>
  <c r="D11" i="14"/>
  <c r="B11" i="14"/>
  <c r="F11" i="14"/>
  <c r="A13" i="14"/>
  <c r="C13" i="14"/>
  <c r="G13" i="14"/>
  <c r="B13" i="14"/>
  <c r="F13" i="14"/>
  <c r="D13" i="14"/>
  <c r="A15" i="14"/>
  <c r="C15" i="14"/>
  <c r="G15" i="14"/>
  <c r="D15" i="14"/>
  <c r="B15" i="14"/>
  <c r="F15" i="14"/>
  <c r="A17" i="14"/>
  <c r="C17" i="14"/>
  <c r="G17" i="14"/>
  <c r="B17" i="14"/>
  <c r="F17" i="14"/>
  <c r="D17" i="14"/>
  <c r="A19" i="14"/>
  <c r="C19" i="14"/>
  <c r="G19" i="14"/>
  <c r="D19" i="14"/>
  <c r="B19" i="14"/>
  <c r="F19" i="14"/>
  <c r="A21" i="14"/>
  <c r="C21" i="14"/>
  <c r="G21" i="14"/>
  <c r="B21" i="14"/>
  <c r="F21" i="14"/>
  <c r="D21" i="14"/>
  <c r="A23" i="14"/>
  <c r="C23" i="14"/>
  <c r="D23" i="14"/>
  <c r="B23" i="14"/>
  <c r="F23" i="14"/>
  <c r="A25" i="14"/>
  <c r="C25" i="14"/>
  <c r="G25" i="14"/>
  <c r="B25" i="14"/>
  <c r="F25" i="14"/>
  <c r="D25" i="14"/>
  <c r="A27" i="14"/>
  <c r="C27" i="14"/>
  <c r="G27" i="14"/>
  <c r="D27" i="14"/>
  <c r="B27" i="14"/>
  <c r="F27" i="14"/>
  <c r="A29" i="14"/>
  <c r="C29" i="14"/>
  <c r="G29" i="14"/>
  <c r="B29" i="14"/>
  <c r="F29" i="14"/>
  <c r="D29" i="14"/>
  <c r="A31" i="14"/>
  <c r="C31" i="14"/>
  <c r="G31" i="14"/>
  <c r="D31" i="14"/>
  <c r="B31" i="14"/>
  <c r="F31" i="14"/>
  <c r="A33" i="14"/>
  <c r="C33" i="14"/>
  <c r="G33" i="14"/>
  <c r="B33" i="14"/>
  <c r="F33" i="14"/>
  <c r="D33" i="14"/>
  <c r="A35" i="14"/>
  <c r="C35" i="14"/>
  <c r="G35" i="14"/>
  <c r="D35" i="14"/>
  <c r="B35" i="14"/>
  <c r="F35" i="14"/>
  <c r="A37" i="14"/>
  <c r="C37" i="14"/>
  <c r="G37" i="14"/>
  <c r="B37" i="14"/>
  <c r="F37" i="14"/>
  <c r="D37" i="14"/>
  <c r="A39" i="14"/>
  <c r="C39" i="14"/>
  <c r="G39" i="14"/>
  <c r="D39" i="14"/>
  <c r="B39" i="14"/>
  <c r="F39" i="14"/>
  <c r="A41" i="14"/>
  <c r="C41" i="14"/>
  <c r="G41" i="14"/>
  <c r="B41" i="14"/>
  <c r="F41" i="14"/>
  <c r="D41" i="14"/>
  <c r="A43" i="14"/>
  <c r="C43" i="14"/>
  <c r="G43" i="14"/>
  <c r="D43" i="14"/>
  <c r="B43" i="14"/>
  <c r="F43" i="14"/>
  <c r="A45" i="14"/>
  <c r="C45" i="14"/>
  <c r="G45" i="14"/>
  <c r="B45" i="14"/>
  <c r="F45" i="14"/>
  <c r="D45" i="14"/>
  <c r="A47" i="14"/>
  <c r="C47" i="14"/>
  <c r="G47" i="14"/>
  <c r="D47" i="14"/>
  <c r="B47" i="14"/>
  <c r="F47" i="14"/>
  <c r="A49" i="14"/>
  <c r="C49" i="14"/>
  <c r="G49" i="14"/>
  <c r="B49" i="14"/>
  <c r="F49" i="14"/>
  <c r="D49" i="14"/>
  <c r="A51" i="14"/>
  <c r="C51" i="14"/>
  <c r="G51" i="14"/>
  <c r="D51" i="14"/>
  <c r="B51" i="14"/>
  <c r="F51" i="14"/>
  <c r="A53" i="14"/>
  <c r="C53" i="14"/>
  <c r="G53" i="14"/>
  <c r="B53" i="14"/>
  <c r="F53" i="14"/>
  <c r="D53" i="14"/>
  <c r="A55" i="14"/>
  <c r="C55" i="14"/>
  <c r="G55" i="14"/>
  <c r="D55" i="14"/>
  <c r="B55" i="14"/>
  <c r="F55" i="14"/>
  <c r="A57" i="14"/>
  <c r="C57" i="14"/>
  <c r="G57" i="14"/>
  <c r="B57" i="14"/>
  <c r="F57" i="14"/>
  <c r="D57" i="14"/>
  <c r="A59" i="14"/>
  <c r="C59" i="14"/>
  <c r="G59" i="14"/>
  <c r="D59" i="14"/>
  <c r="B59" i="14"/>
  <c r="F59" i="14"/>
  <c r="A61" i="14"/>
  <c r="C61" i="14"/>
  <c r="G61" i="14"/>
  <c r="B61" i="14"/>
  <c r="F61" i="14"/>
  <c r="D61" i="14"/>
  <c r="A63" i="14"/>
  <c r="C63" i="14"/>
  <c r="G63" i="14"/>
  <c r="D63" i="14"/>
  <c r="B63" i="14"/>
  <c r="F63" i="14"/>
  <c r="A65" i="14"/>
  <c r="C65" i="14"/>
  <c r="G65" i="14"/>
  <c r="B65" i="14"/>
  <c r="F65" i="14"/>
  <c r="D65" i="14"/>
  <c r="A67" i="14"/>
  <c r="C67" i="14"/>
  <c r="G67" i="14"/>
  <c r="D67" i="14"/>
  <c r="B67" i="14"/>
  <c r="F67" i="14"/>
  <c r="A69" i="14"/>
  <c r="C69" i="14"/>
  <c r="G69" i="14"/>
  <c r="B69" i="14"/>
  <c r="F69" i="14"/>
  <c r="D69" i="14"/>
  <c r="A71" i="14"/>
  <c r="C71" i="14"/>
  <c r="G71" i="14"/>
  <c r="D71" i="14"/>
  <c r="B71" i="14"/>
  <c r="F71" i="14"/>
  <c r="A73" i="14"/>
  <c r="C73" i="14"/>
  <c r="G73" i="14"/>
  <c r="B73" i="14"/>
  <c r="F73" i="14"/>
  <c r="D73" i="14"/>
  <c r="A75" i="14"/>
  <c r="C75" i="14"/>
  <c r="G75" i="14"/>
  <c r="D75" i="14"/>
  <c r="B75" i="14"/>
  <c r="F75" i="14"/>
  <c r="A77" i="14"/>
  <c r="B77" i="14"/>
  <c r="D77" i="14"/>
  <c r="F77" i="14"/>
  <c r="C77" i="14"/>
  <c r="G77" i="14"/>
  <c r="B79" i="14"/>
  <c r="D79" i="14"/>
  <c r="F79" i="14"/>
  <c r="A79" i="14"/>
  <c r="C79" i="14"/>
  <c r="G79" i="14"/>
  <c r="B81" i="14"/>
  <c r="D81" i="14"/>
  <c r="F81" i="14"/>
  <c r="A81" i="14"/>
  <c r="C81" i="14"/>
  <c r="G81" i="14"/>
  <c r="B83" i="14"/>
  <c r="D83" i="14"/>
  <c r="F83" i="14"/>
  <c r="A83" i="14"/>
  <c r="C83" i="14"/>
  <c r="G83" i="14"/>
  <c r="B85" i="14"/>
  <c r="D85" i="14"/>
  <c r="F85" i="14"/>
  <c r="A85" i="14"/>
  <c r="C85" i="14"/>
  <c r="G85" i="14"/>
  <c r="B87" i="14"/>
  <c r="D87" i="14"/>
  <c r="F87" i="14"/>
  <c r="A87" i="14"/>
  <c r="C87" i="14"/>
  <c r="G87" i="14"/>
  <c r="B89" i="14"/>
  <c r="D89" i="14"/>
  <c r="F89" i="14"/>
  <c r="A89" i="14"/>
  <c r="C89" i="14"/>
  <c r="G89" i="14"/>
  <c r="B91" i="14"/>
  <c r="D91" i="14"/>
  <c r="F91" i="14"/>
  <c r="A91" i="14"/>
  <c r="C91" i="14"/>
  <c r="G91" i="14"/>
  <c r="B93" i="14"/>
  <c r="D93" i="14"/>
  <c r="F93" i="14"/>
  <c r="A93" i="14"/>
  <c r="C93" i="14"/>
  <c r="G93" i="14"/>
  <c r="B95" i="14"/>
  <c r="D95" i="14"/>
  <c r="F95" i="14"/>
  <c r="A95" i="14"/>
  <c r="C95" i="14"/>
  <c r="G95" i="14"/>
  <c r="B97" i="14"/>
  <c r="D97" i="14"/>
  <c r="F97" i="14"/>
  <c r="A97" i="14"/>
  <c r="C97" i="14"/>
  <c r="G97" i="14"/>
  <c r="B99" i="14"/>
  <c r="D99" i="14"/>
  <c r="F99" i="14"/>
  <c r="A99" i="14"/>
  <c r="C99" i="14"/>
  <c r="G99" i="14"/>
  <c r="B4" i="14"/>
  <c r="D4" i="14"/>
  <c r="F4" i="14"/>
  <c r="A4" i="14"/>
  <c r="C4" i="14"/>
  <c r="G4" i="14"/>
  <c r="B6" i="14"/>
  <c r="D6" i="14"/>
  <c r="F6" i="14"/>
  <c r="C6" i="14"/>
  <c r="G6" i="14"/>
  <c r="A6" i="14"/>
  <c r="B8" i="14"/>
  <c r="D8" i="14"/>
  <c r="F8" i="14"/>
  <c r="A8" i="14"/>
  <c r="C8" i="14"/>
  <c r="G8" i="14"/>
  <c r="B10" i="14"/>
  <c r="D10" i="14"/>
  <c r="F10" i="14"/>
  <c r="C10" i="14"/>
  <c r="G10" i="14"/>
  <c r="A10" i="14"/>
  <c r="B12" i="14"/>
  <c r="D12" i="14"/>
  <c r="F12" i="14"/>
  <c r="A12" i="14"/>
  <c r="C12" i="14"/>
  <c r="G12" i="14"/>
  <c r="B14" i="14"/>
  <c r="D14" i="14"/>
  <c r="F14" i="14"/>
  <c r="C14" i="14"/>
  <c r="G14" i="14"/>
  <c r="A14" i="14"/>
  <c r="B16" i="14"/>
  <c r="D16" i="14"/>
  <c r="F16" i="14"/>
  <c r="A16" i="14"/>
  <c r="C16" i="14"/>
  <c r="G16" i="14"/>
  <c r="B18" i="14"/>
  <c r="D18" i="14"/>
  <c r="F18" i="14"/>
  <c r="C18" i="14"/>
  <c r="G18" i="14"/>
  <c r="A18" i="14"/>
  <c r="B20" i="14"/>
  <c r="D20" i="14"/>
  <c r="F20" i="14"/>
  <c r="A20" i="14"/>
  <c r="C20" i="14"/>
  <c r="G20" i="14"/>
  <c r="B22" i="14"/>
  <c r="D22" i="14"/>
  <c r="F22" i="14"/>
  <c r="C22" i="14"/>
  <c r="G22" i="14"/>
  <c r="A22" i="14"/>
  <c r="B24" i="14"/>
  <c r="D24" i="14"/>
  <c r="F24" i="14"/>
  <c r="A24" i="14"/>
  <c r="C24" i="14"/>
  <c r="G24" i="14"/>
  <c r="B26" i="14"/>
  <c r="D26" i="14"/>
  <c r="F26" i="14"/>
  <c r="C26" i="14"/>
  <c r="G26" i="14"/>
  <c r="A26" i="14"/>
  <c r="B28" i="14"/>
  <c r="D28" i="14"/>
  <c r="F28" i="14"/>
  <c r="A28" i="14"/>
  <c r="C28" i="14"/>
  <c r="G28" i="14"/>
  <c r="B30" i="14"/>
  <c r="D30" i="14"/>
  <c r="F30" i="14"/>
  <c r="C30" i="14"/>
  <c r="G30" i="14"/>
  <c r="A30" i="14"/>
  <c r="B32" i="14"/>
  <c r="D32" i="14"/>
  <c r="F32" i="14"/>
  <c r="A32" i="14"/>
  <c r="C32" i="14"/>
  <c r="G32" i="14"/>
  <c r="B34" i="14"/>
  <c r="D34" i="14"/>
  <c r="F34" i="14"/>
  <c r="C34" i="14"/>
  <c r="G34" i="14"/>
  <c r="A34" i="14"/>
  <c r="B36" i="14"/>
  <c r="D36" i="14"/>
  <c r="F36" i="14"/>
  <c r="A36" i="14"/>
  <c r="C36" i="14"/>
  <c r="G36" i="14"/>
  <c r="B38" i="14"/>
  <c r="D38" i="14"/>
  <c r="F38" i="14"/>
  <c r="C38" i="14"/>
  <c r="G38" i="14"/>
  <c r="A38" i="14"/>
  <c r="B40" i="14"/>
  <c r="D40" i="14"/>
  <c r="F40" i="14"/>
  <c r="A40" i="14"/>
  <c r="C40" i="14"/>
  <c r="G40" i="14"/>
  <c r="B42" i="14"/>
  <c r="D42" i="14"/>
  <c r="F42" i="14"/>
  <c r="C42" i="14"/>
  <c r="G42" i="14"/>
  <c r="A42" i="14"/>
  <c r="B44" i="14"/>
  <c r="D44" i="14"/>
  <c r="F44" i="14"/>
  <c r="A44" i="14"/>
  <c r="C44" i="14"/>
  <c r="G44" i="14"/>
  <c r="B46" i="14"/>
  <c r="D46" i="14"/>
  <c r="F46" i="14"/>
  <c r="C46" i="14"/>
  <c r="G46" i="14"/>
  <c r="A46" i="14"/>
  <c r="B48" i="14"/>
  <c r="D48" i="14"/>
  <c r="F48" i="14"/>
  <c r="A48" i="14"/>
  <c r="C48" i="14"/>
  <c r="G48" i="14"/>
  <c r="B50" i="14"/>
  <c r="D50" i="14"/>
  <c r="F50" i="14"/>
  <c r="C50" i="14"/>
  <c r="G50" i="14"/>
  <c r="A50" i="14"/>
  <c r="B52" i="14"/>
  <c r="D52" i="14"/>
  <c r="F52" i="14"/>
  <c r="A52" i="14"/>
  <c r="C52" i="14"/>
  <c r="G52" i="14"/>
  <c r="B54" i="14"/>
  <c r="D54" i="14"/>
  <c r="F54" i="14"/>
  <c r="C54" i="14"/>
  <c r="G54" i="14"/>
  <c r="A54" i="14"/>
  <c r="B56" i="14"/>
  <c r="D56" i="14"/>
  <c r="F56" i="14"/>
  <c r="A56" i="14"/>
  <c r="C56" i="14"/>
  <c r="G56" i="14"/>
  <c r="B58" i="14"/>
  <c r="D58" i="14"/>
  <c r="F58" i="14"/>
  <c r="C58" i="14"/>
  <c r="G58" i="14"/>
  <c r="A58" i="14"/>
  <c r="B60" i="14"/>
  <c r="D60" i="14"/>
  <c r="F60" i="14"/>
  <c r="A60" i="14"/>
  <c r="C60" i="14"/>
  <c r="G60" i="14"/>
  <c r="B62" i="14"/>
  <c r="D62" i="14"/>
  <c r="F62" i="14"/>
  <c r="C62" i="14"/>
  <c r="G62" i="14"/>
  <c r="A62" i="14"/>
  <c r="B64" i="14"/>
  <c r="D64" i="14"/>
  <c r="F64" i="14"/>
  <c r="A64" i="14"/>
  <c r="C64" i="14"/>
  <c r="G64" i="14"/>
  <c r="B66" i="14"/>
  <c r="D66" i="14"/>
  <c r="F66" i="14"/>
  <c r="C66" i="14"/>
  <c r="G66" i="14"/>
  <c r="A66" i="14"/>
  <c r="B68" i="14"/>
  <c r="D68" i="14"/>
  <c r="F68" i="14"/>
  <c r="A68" i="14"/>
  <c r="C68" i="14"/>
  <c r="G68" i="14"/>
  <c r="B70" i="14"/>
  <c r="D70" i="14"/>
  <c r="F70" i="14"/>
  <c r="C70" i="14"/>
  <c r="G70" i="14"/>
  <c r="A70" i="14"/>
  <c r="B72" i="14"/>
  <c r="D72" i="14"/>
  <c r="F72" i="14"/>
  <c r="A72" i="14"/>
  <c r="C72" i="14"/>
  <c r="G72" i="14"/>
  <c r="B74" i="14"/>
  <c r="D74" i="14"/>
  <c r="F74" i="14"/>
  <c r="C74" i="14"/>
  <c r="G74" i="14"/>
  <c r="A74" i="14"/>
  <c r="B76" i="14"/>
  <c r="D76" i="14"/>
  <c r="F76" i="14"/>
  <c r="A76" i="14"/>
  <c r="C76" i="14"/>
  <c r="G76" i="14"/>
  <c r="A78" i="14"/>
  <c r="C78" i="14"/>
  <c r="G78" i="14"/>
  <c r="B78" i="14"/>
  <c r="D78" i="14"/>
  <c r="F78" i="14"/>
  <c r="A80" i="14"/>
  <c r="C80" i="14"/>
  <c r="G80" i="14"/>
  <c r="B80" i="14"/>
  <c r="D80" i="14"/>
  <c r="F80" i="14"/>
  <c r="A82" i="14"/>
  <c r="C82" i="14"/>
  <c r="G82" i="14"/>
  <c r="B82" i="14"/>
  <c r="D82" i="14"/>
  <c r="F82" i="14"/>
  <c r="A84" i="14"/>
  <c r="C84" i="14"/>
  <c r="G84" i="14"/>
  <c r="B84" i="14"/>
  <c r="D84" i="14"/>
  <c r="F84" i="14"/>
  <c r="A86" i="14"/>
  <c r="C86" i="14"/>
  <c r="G86" i="14"/>
  <c r="B86" i="14"/>
  <c r="D86" i="14"/>
  <c r="F86" i="14"/>
  <c r="A88" i="14"/>
  <c r="C88" i="14"/>
  <c r="G88" i="14"/>
  <c r="B88" i="14"/>
  <c r="D88" i="14"/>
  <c r="F88" i="14"/>
  <c r="A90" i="14"/>
  <c r="C90" i="14"/>
  <c r="G90" i="14"/>
  <c r="B90" i="14"/>
  <c r="D90" i="14"/>
  <c r="F90" i="14"/>
  <c r="A92" i="14"/>
  <c r="C92" i="14"/>
  <c r="G92" i="14"/>
  <c r="B92" i="14"/>
  <c r="D92" i="14"/>
  <c r="F92" i="14"/>
  <c r="A94" i="14"/>
  <c r="C94" i="14"/>
  <c r="G94" i="14"/>
  <c r="B94" i="14"/>
  <c r="D94" i="14"/>
  <c r="F94" i="14"/>
  <c r="A96" i="14"/>
  <c r="C96" i="14"/>
  <c r="G96" i="14"/>
  <c r="B96" i="14"/>
  <c r="D96" i="14"/>
  <c r="F96" i="14"/>
  <c r="A98" i="14"/>
  <c r="C98" i="14"/>
  <c r="G98" i="14"/>
  <c r="B98" i="14"/>
  <c r="D98" i="14"/>
  <c r="F98" i="14"/>
  <c r="A100" i="14"/>
  <c r="C100" i="14"/>
  <c r="G100" i="14"/>
  <c r="B100" i="14"/>
  <c r="D100" i="14"/>
  <c r="F100" i="14"/>
</calcChain>
</file>

<file path=xl/sharedStrings.xml><?xml version="1.0" encoding="utf-8"?>
<sst xmlns="http://schemas.openxmlformats.org/spreadsheetml/2006/main" count="106" uniqueCount="99">
  <si>
    <t>Código ISIN</t>
  </si>
  <si>
    <t>Valor nominal (saldo)</t>
  </si>
  <si>
    <t>Datos ISIN</t>
  </si>
  <si>
    <t>fecha</t>
  </si>
  <si>
    <t>codDepDirVen</t>
  </si>
  <si>
    <t>codIsin</t>
  </si>
  <si>
    <t>IndCompTasa</t>
  </si>
  <si>
    <t>vrNominal</t>
  </si>
  <si>
    <t>codMoneda</t>
  </si>
  <si>
    <t>tipoCambio</t>
  </si>
  <si>
    <t>baseLiqTit</t>
  </si>
  <si>
    <t>AAAAAAAAAAAAAA</t>
  </si>
  <si>
    <t>Vr TTV Solicitado</t>
  </si>
  <si>
    <t>nitInterm</t>
  </si>
  <si>
    <t>vrTTV</t>
  </si>
  <si>
    <t>consecutivo</t>
  </si>
  <si>
    <t>consecutivoIsin</t>
  </si>
  <si>
    <r>
      <rPr>
        <b/>
        <sz val="11"/>
        <rFont val="Verdana"/>
        <family val="2"/>
      </rPr>
      <t>ANEXO MONEDAS</t>
    </r>
  </si>
  <si>
    <r>
      <rPr>
        <sz val="11"/>
        <rFont val="Calibri"/>
        <family val="2"/>
      </rPr>
      <t>$ PESOS COLOMBIANOS</t>
    </r>
  </si>
  <si>
    <r>
      <rPr>
        <sz val="11"/>
        <rFont val="Calibri"/>
        <family val="2"/>
      </rPr>
      <t>US$ TASA REPRESENTATIVA DEL MERCADO</t>
    </r>
  </si>
  <si>
    <r>
      <rPr>
        <sz val="11"/>
        <rFont val="Calibri"/>
        <family val="2"/>
      </rPr>
      <t>USD DOLARES AMERICANOS</t>
    </r>
  </si>
  <si>
    <r>
      <rPr>
        <sz val="11"/>
        <rFont val="Calibri"/>
        <family val="2"/>
      </rPr>
      <t>JPY YEN JAPONES</t>
    </r>
  </si>
  <si>
    <r>
      <rPr>
        <sz val="11"/>
        <rFont val="Calibri"/>
        <family val="2"/>
      </rPr>
      <t>EUR EUROS</t>
    </r>
  </si>
  <si>
    <r>
      <rPr>
        <sz val="11"/>
        <rFont val="Calibri"/>
        <family val="2"/>
      </rPr>
      <t>DEM MARCO ALEMAN</t>
    </r>
  </si>
  <si>
    <r>
      <rPr>
        <sz val="11"/>
        <rFont val="Calibri"/>
        <family val="2"/>
      </rPr>
      <t>$ PESOS COLOMBIANOS/EUROS</t>
    </r>
  </si>
  <si>
    <r>
      <rPr>
        <sz val="11"/>
        <rFont val="Calibri"/>
        <family val="2"/>
      </rPr>
      <t>GBP LIBRA ESTERLINA</t>
    </r>
  </si>
  <si>
    <r>
      <rPr>
        <sz val="11"/>
        <rFont val="Calibri"/>
        <family val="2"/>
      </rPr>
      <t>CAD DOLAR CANADIENSE (COP/CAD)</t>
    </r>
  </si>
  <si>
    <r>
      <rPr>
        <sz val="11"/>
        <rFont val="Calibri"/>
        <family val="2"/>
      </rPr>
      <t>PESOS CHILENOS (CLP/USD)</t>
    </r>
  </si>
  <si>
    <r>
      <rPr>
        <sz val="11"/>
        <rFont val="Calibri"/>
        <family val="2"/>
      </rPr>
      <t>SOLES PERUANOS (PEN/USD)</t>
    </r>
  </si>
  <si>
    <r>
      <rPr>
        <sz val="10"/>
        <rFont val="Verdana"/>
        <family val="2"/>
      </rPr>
      <t>CC</t>
    </r>
  </si>
  <si>
    <r>
      <rPr>
        <sz val="10"/>
        <rFont val="Verdana"/>
        <family val="2"/>
      </rPr>
      <t>CEDULA DE CIUDADANIA</t>
    </r>
  </si>
  <si>
    <r>
      <rPr>
        <sz val="10"/>
        <rFont val="Verdana"/>
        <family val="2"/>
      </rPr>
      <t>CE</t>
    </r>
  </si>
  <si>
    <r>
      <rPr>
        <sz val="10"/>
        <rFont val="Verdana"/>
        <family val="2"/>
      </rPr>
      <t>CEDULA DE EXTRANJERIA</t>
    </r>
  </si>
  <si>
    <r>
      <rPr>
        <sz val="10"/>
        <rFont val="Verdana"/>
        <family val="2"/>
      </rPr>
      <t>NIP</t>
    </r>
  </si>
  <si>
    <r>
      <rPr>
        <sz val="10"/>
        <rFont val="Verdana"/>
        <family val="2"/>
      </rPr>
      <t>NUMERO DE IDENTIFICACION PERSONAL</t>
    </r>
  </si>
  <si>
    <r>
      <rPr>
        <sz val="10"/>
        <rFont val="Verdana"/>
        <family val="2"/>
      </rPr>
      <t>NIT</t>
    </r>
  </si>
  <si>
    <r>
      <rPr>
        <sz val="10"/>
        <rFont val="Verdana"/>
        <family val="2"/>
      </rPr>
      <t>NUMERO DE IDENTIFICACION TRIBUTARIA</t>
    </r>
  </si>
  <si>
    <r>
      <rPr>
        <sz val="10"/>
        <rFont val="Verdana"/>
        <family val="2"/>
      </rPr>
      <t>TI</t>
    </r>
  </si>
  <si>
    <r>
      <rPr>
        <sz val="10"/>
        <rFont val="Verdana"/>
        <family val="2"/>
      </rPr>
      <t>TARJETA DE IDENTIDAD</t>
    </r>
  </si>
  <si>
    <r>
      <rPr>
        <sz val="10"/>
        <rFont val="Verdana"/>
        <family val="2"/>
      </rPr>
      <t>PAP</t>
    </r>
  </si>
  <si>
    <r>
      <rPr>
        <sz val="10"/>
        <rFont val="Verdana"/>
        <family val="2"/>
      </rPr>
      <t>PASAPORTE</t>
    </r>
  </si>
  <si>
    <r>
      <rPr>
        <b/>
        <sz val="11"/>
        <rFont val="Verdana"/>
        <family val="2"/>
      </rPr>
      <t>ANEXO DE TIPOS DE DOCUMENTO</t>
    </r>
  </si>
  <si>
    <t>fechaVenc</t>
  </si>
  <si>
    <t>Número Cuenta Inversionista DECEVAL</t>
  </si>
  <si>
    <t>Información Operación</t>
  </si>
  <si>
    <t>Fecha Cumplimiento Operación TTV</t>
  </si>
  <si>
    <t>Fecha Vencimiento TTV</t>
  </si>
  <si>
    <t>Consecutivo Operación Diario</t>
  </si>
  <si>
    <t>numeroCtaInver</t>
  </si>
  <si>
    <t>Código Depositante Directo Vendedor DECEVAL</t>
  </si>
  <si>
    <t>tipoDocInv</t>
  </si>
  <si>
    <t>AAA</t>
  </si>
  <si>
    <t>numDocTit</t>
  </si>
  <si>
    <t>Digito de Chequeo</t>
  </si>
  <si>
    <t>digitoChequeoInt</t>
  </si>
  <si>
    <t>Digito de Chequeo Intermediario</t>
  </si>
  <si>
    <t>digitoChequeoTit</t>
  </si>
  <si>
    <t>COP</t>
  </si>
  <si>
    <t>USD</t>
  </si>
  <si>
    <t>USD TASA</t>
  </si>
  <si>
    <t>JPY</t>
  </si>
  <si>
    <t>EUR</t>
  </si>
  <si>
    <t>DEM</t>
  </si>
  <si>
    <t>COP/EUR</t>
  </si>
  <si>
    <t>GBP</t>
  </si>
  <si>
    <t>CAD</t>
  </si>
  <si>
    <t>CLP</t>
  </si>
  <si>
    <t>PEN</t>
  </si>
  <si>
    <t>ANEXO BASE DE LIQUIDACION</t>
  </si>
  <si>
    <t>CODIGO</t>
  </si>
  <si>
    <t>DESCRIPCION CORTA</t>
  </si>
  <si>
    <t>360 (Comercial)</t>
  </si>
  <si>
    <t>365 (Calendario)</t>
  </si>
  <si>
    <t>Real/Real</t>
  </si>
  <si>
    <t>ANEXO INDICADOR COMPORTAMIENTO DE TASAS</t>
  </si>
  <si>
    <t>Fija</t>
  </si>
  <si>
    <t>Variable Simple</t>
  </si>
  <si>
    <t>Variable Compuesta</t>
  </si>
  <si>
    <t>Acciones</t>
  </si>
  <si>
    <t>Sin Rendimientos</t>
  </si>
  <si>
    <t>DESCRIPCION</t>
  </si>
  <si>
    <t>ARCHIVO DE CUMPLIMIENTO</t>
  </si>
  <si>
    <t>Incluir el Nit sin digito de chequeo</t>
  </si>
  <si>
    <t>Nit Intermediario (1)</t>
  </si>
  <si>
    <t>Numero Documento Identificación Titular  
(1)</t>
  </si>
  <si>
    <t>Tipo Documento de Identificación del titular principal (ver anexo tipos de documento)</t>
  </si>
  <si>
    <t>Tipo Documento Identificación Titular 
(2)</t>
  </si>
  <si>
    <t>Indicador de comportamiento de la Tasa  
1 : Fija
2 : Variable Simple
3 : Variable Compuesta
8 : Acciones
9 : Sin Rendimientos</t>
  </si>
  <si>
    <t>Indicador de comportamiento de la Tasa 
(3)</t>
  </si>
  <si>
    <t>Ver anexo monedas</t>
  </si>
  <si>
    <t>Base de Liquidación del Titulo 
(5)</t>
  </si>
  <si>
    <t>Base de Liquidación del Titulo.
1 : 360 (Comercial).
2 : 365 (Calendario).
3 : Real/Real</t>
  </si>
  <si>
    <t>RECOMENDACIONES</t>
  </si>
  <si>
    <t>CODIGO RECOMENDACIÓN</t>
  </si>
  <si>
    <t>Código Moneda 
(4)</t>
  </si>
  <si>
    <t>UVR</t>
  </si>
  <si>
    <t>UNIDAD DE VALOR REAL</t>
  </si>
  <si>
    <t>Valor en pesos de la Divisa o UVR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</si>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</sst>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/>
    <xf numFmtId="49" fontId="0" fillId="0" borderId="0" xfId="0" applyNumberFormat="1"/>
    <xf numFmtId="1" fontId="0" fillId="0" borderId="0" xfId="0" applyNumberFormat="1"/>
    <xf numFmtId="0" fontId="0" fillId="0" borderId="0" xfId="0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1" fontId="0" fillId="2" borderId="0" xfId="0" applyNumberFormat="1" applyFill="1"/>
    <xf numFmtId="49" fontId="0" fillId="2" borderId="0" xfId="0" applyNumberFormat="1" applyFill="1"/>
    <xf numFmtId="4" fontId="0" fillId="2" borderId="0" xfId="0" applyNumberFormat="1" applyFill="1"/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0" xfId="0" applyNumberFormat="1" applyFill="1"/>
    <xf numFmtId="0" fontId="0" fillId="0" borderId="0" xfId="0" applyNumberForma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Protection="1"/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165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Border="1" applyProtection="1"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5"/>
  <sheetViews>
    <sheetView tabSelected="1" workbookViewId="0">
      <selection activeCell="F7" sqref="F7"/>
    </sheetView>
  </sheetViews>
  <sheetFormatPr baseColWidth="10" defaultRowHeight="15" x14ac:dyDescent="0.25"/>
  <cols>
    <col min="1" max="1" width="2.5703125" style="28" customWidth="1"/>
    <col min="2" max="2" width="12.5703125" style="27" customWidth="1"/>
    <col min="3" max="4" width="13.85546875" style="27" customWidth="1"/>
    <col min="5" max="5" width="13.140625" style="27" customWidth="1"/>
    <col min="6" max="6" width="13.85546875" style="27" customWidth="1"/>
    <col min="7" max="7" width="13" style="27" customWidth="1"/>
    <col min="8" max="8" width="13.7109375" style="27" bestFit="1" customWidth="1"/>
    <col min="9" max="9" width="3" style="28" customWidth="1"/>
    <col min="10" max="10" width="13.140625" style="27" customWidth="1"/>
    <col min="11" max="11" width="14.42578125" style="27" customWidth="1"/>
    <col min="12" max="12" width="13.7109375" style="27" customWidth="1"/>
    <col min="13" max="13" width="9" style="27" bestFit="1" customWidth="1"/>
    <col min="14" max="14" width="15.42578125" style="28" customWidth="1"/>
    <col min="15" max="15" width="16.5703125" style="27" customWidth="1"/>
    <col min="16" max="16" width="14.7109375" style="28" bestFit="1" customWidth="1"/>
    <col min="17" max="17" width="9.5703125" style="28" bestFit="1" customWidth="1"/>
    <col min="18" max="18" width="7.5703125" style="28" bestFit="1" customWidth="1"/>
    <col min="19" max="19" width="14.7109375" style="28" bestFit="1" customWidth="1"/>
    <col min="20" max="20" width="3.140625" style="28" customWidth="1"/>
    <col min="21" max="16384" width="11.42578125" style="28"/>
  </cols>
  <sheetData>
    <row r="1" spans="2:19" customFormat="1" ht="15.75" thickBot="1" x14ac:dyDescent="0.3">
      <c r="B1" s="13"/>
      <c r="C1" s="13"/>
      <c r="D1" s="13"/>
      <c r="E1" s="13"/>
      <c r="F1" s="13"/>
      <c r="G1" s="13"/>
      <c r="H1" s="13"/>
      <c r="J1" s="13"/>
      <c r="K1" s="13"/>
      <c r="L1" s="13"/>
      <c r="M1" s="13"/>
      <c r="O1" s="13"/>
    </row>
    <row r="2" spans="2:19" customFormat="1" ht="15" customHeight="1" x14ac:dyDescent="0.25">
      <c r="B2" s="47" t="s">
        <v>81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2:19" customFormat="1" ht="15" customHeight="1" thickBot="1" x14ac:dyDescent="0.3"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</row>
    <row r="4" spans="2:19" customFormat="1" x14ac:dyDescent="0.25">
      <c r="B4" s="29"/>
      <c r="C4" s="29"/>
      <c r="D4" s="29"/>
      <c r="E4" s="30"/>
      <c r="F4" s="29"/>
      <c r="G4" s="29"/>
      <c r="H4" s="29"/>
      <c r="I4" s="31"/>
      <c r="J4" s="29"/>
      <c r="K4" s="29"/>
      <c r="L4" s="29"/>
      <c r="M4" s="29"/>
      <c r="N4" s="32"/>
      <c r="O4" s="29"/>
      <c r="P4" s="31"/>
      <c r="Q4" s="31"/>
      <c r="R4" s="31"/>
      <c r="S4" s="31"/>
    </row>
    <row r="5" spans="2:19" customFormat="1" x14ac:dyDescent="0.25">
      <c r="B5" s="41" t="s">
        <v>44</v>
      </c>
      <c r="C5" s="42"/>
      <c r="D5" s="42"/>
      <c r="E5" s="42"/>
      <c r="F5" s="42"/>
      <c r="G5" s="42"/>
      <c r="H5" s="43"/>
      <c r="I5" s="31"/>
      <c r="J5" s="53" t="s">
        <v>2</v>
      </c>
      <c r="K5" s="53"/>
      <c r="L5" s="53"/>
      <c r="M5" s="53"/>
      <c r="N5" s="53"/>
      <c r="O5" s="53"/>
      <c r="P5" s="53"/>
      <c r="Q5" s="53"/>
      <c r="R5" s="53"/>
      <c r="S5" s="53"/>
    </row>
    <row r="6" spans="2:19" customFormat="1" x14ac:dyDescent="0.25">
      <c r="B6" s="44"/>
      <c r="C6" s="45"/>
      <c r="D6" s="45"/>
      <c r="E6" s="45"/>
      <c r="F6" s="45"/>
      <c r="G6" s="45"/>
      <c r="H6" s="46"/>
      <c r="I6" s="31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2:19" customFormat="1" ht="90" x14ac:dyDescent="0.25">
      <c r="B7" s="33" t="s">
        <v>47</v>
      </c>
      <c r="C7" s="33" t="s">
        <v>83</v>
      </c>
      <c r="D7" s="33" t="s">
        <v>55</v>
      </c>
      <c r="E7" s="33" t="s">
        <v>49</v>
      </c>
      <c r="F7" s="33" t="s">
        <v>45</v>
      </c>
      <c r="G7" s="33" t="s">
        <v>46</v>
      </c>
      <c r="H7" s="33" t="s">
        <v>12</v>
      </c>
      <c r="I7" s="31"/>
      <c r="J7" s="33" t="s">
        <v>43</v>
      </c>
      <c r="K7" s="33" t="s">
        <v>86</v>
      </c>
      <c r="L7" s="33" t="s">
        <v>84</v>
      </c>
      <c r="M7" s="33" t="s">
        <v>53</v>
      </c>
      <c r="N7" s="34" t="s">
        <v>0</v>
      </c>
      <c r="O7" s="33" t="s">
        <v>88</v>
      </c>
      <c r="P7" s="33" t="s">
        <v>1</v>
      </c>
      <c r="Q7" s="33" t="s">
        <v>94</v>
      </c>
      <c r="R7" s="33" t="s">
        <v>97</v>
      </c>
      <c r="S7" s="33" t="s">
        <v>90</v>
      </c>
    </row>
    <row r="8" spans="2:19" x14ac:dyDescent="0.25">
      <c r="H8" s="35"/>
      <c r="J8" s="36"/>
      <c r="K8" s="36"/>
      <c r="L8" s="36"/>
      <c r="M8" s="36"/>
      <c r="N8" s="37"/>
      <c r="O8" s="36"/>
      <c r="P8" s="38"/>
      <c r="Q8" s="39"/>
      <c r="R8" s="39"/>
      <c r="S8" s="39"/>
    </row>
    <row r="9" spans="2:19" x14ac:dyDescent="0.25">
      <c r="J9" s="36"/>
      <c r="K9" s="36"/>
      <c r="L9" s="36"/>
      <c r="M9" s="36"/>
      <c r="N9" s="37"/>
      <c r="O9" s="36"/>
      <c r="P9" s="38"/>
      <c r="Q9" s="39"/>
      <c r="R9" s="39"/>
      <c r="S9" s="39"/>
    </row>
    <row r="10" spans="2:19" x14ac:dyDescent="0.25">
      <c r="J10" s="36"/>
      <c r="K10" s="36"/>
      <c r="L10" s="36"/>
      <c r="M10" s="36"/>
      <c r="N10" s="37"/>
      <c r="O10" s="36"/>
      <c r="P10" s="38"/>
      <c r="Q10" s="39"/>
      <c r="R10" s="39"/>
      <c r="S10" s="39"/>
    </row>
    <row r="11" spans="2:19" x14ac:dyDescent="0.25">
      <c r="J11" s="36"/>
      <c r="K11" s="36"/>
      <c r="L11" s="36"/>
      <c r="M11" s="36"/>
      <c r="N11" s="37"/>
      <c r="O11" s="36"/>
      <c r="P11" s="40"/>
      <c r="Q11" s="39"/>
      <c r="R11" s="39"/>
      <c r="S11" s="39"/>
    </row>
    <row r="12" spans="2:19" x14ac:dyDescent="0.25">
      <c r="J12" s="36"/>
      <c r="K12" s="36"/>
      <c r="L12" s="36"/>
      <c r="M12" s="36"/>
      <c r="N12" s="37"/>
      <c r="O12" s="36"/>
      <c r="P12" s="40"/>
      <c r="Q12" s="39"/>
      <c r="R12" s="39"/>
      <c r="S12" s="39"/>
    </row>
    <row r="13" spans="2:19" x14ac:dyDescent="0.25">
      <c r="J13" s="36"/>
      <c r="K13" s="36"/>
      <c r="L13" s="36"/>
      <c r="M13" s="36"/>
      <c r="N13" s="37"/>
      <c r="O13" s="36"/>
      <c r="P13" s="40"/>
      <c r="Q13" s="39"/>
      <c r="R13" s="39"/>
      <c r="S13" s="39"/>
    </row>
    <row r="14" spans="2:19" x14ac:dyDescent="0.25">
      <c r="J14" s="36"/>
      <c r="K14" s="36"/>
      <c r="L14" s="36"/>
      <c r="M14" s="36"/>
      <c r="N14" s="37"/>
      <c r="O14" s="36"/>
      <c r="P14" s="40"/>
      <c r="Q14" s="39"/>
      <c r="R14" s="39"/>
      <c r="S14" s="39"/>
    </row>
    <row r="15" spans="2:19" x14ac:dyDescent="0.25">
      <c r="E15" s="27" t="s">
        <v>98</v>
      </c>
      <c r="J15" s="36"/>
      <c r="K15" s="36"/>
      <c r="L15" s="36"/>
      <c r="M15" s="36"/>
      <c r="N15" s="37"/>
      <c r="O15" s="36"/>
      <c r="P15" s="40"/>
      <c r="Q15" s="39"/>
      <c r="R15" s="39"/>
      <c r="S15" s="39"/>
    </row>
    <row r="16" spans="2:19" x14ac:dyDescent="0.25">
      <c r="J16" s="36"/>
      <c r="K16" s="36"/>
      <c r="L16" s="36"/>
      <c r="M16" s="36"/>
      <c r="N16" s="39"/>
      <c r="O16" s="36"/>
      <c r="P16" s="39"/>
      <c r="Q16" s="39"/>
      <c r="R16" s="39"/>
      <c r="S16" s="39"/>
    </row>
    <row r="17" spans="10:19" x14ac:dyDescent="0.25">
      <c r="J17" s="36"/>
      <c r="K17" s="36"/>
      <c r="L17" s="36"/>
      <c r="M17" s="36"/>
      <c r="N17" s="39"/>
      <c r="O17" s="36"/>
      <c r="P17" s="39"/>
      <c r="Q17" s="39"/>
      <c r="R17" s="39"/>
      <c r="S17" s="39"/>
    </row>
    <row r="18" spans="10:19" x14ac:dyDescent="0.25">
      <c r="Q18" s="39"/>
    </row>
    <row r="19" spans="10:19" x14ac:dyDescent="0.25">
      <c r="Q19" s="39"/>
    </row>
    <row r="20" spans="10:19" x14ac:dyDescent="0.25">
      <c r="Q20" s="39"/>
    </row>
    <row r="21" spans="10:19" x14ac:dyDescent="0.25">
      <c r="Q21" s="39"/>
    </row>
    <row r="22" spans="10:19" x14ac:dyDescent="0.25">
      <c r="Q22" s="39"/>
    </row>
    <row r="23" spans="10:19" x14ac:dyDescent="0.25">
      <c r="Q23" s="39"/>
    </row>
    <row r="24" spans="10:19" x14ac:dyDescent="0.25">
      <c r="Q24" s="39"/>
    </row>
    <row r="25" spans="10:19" x14ac:dyDescent="0.25">
      <c r="Q25" s="39"/>
    </row>
    <row r="26" spans="10:19" x14ac:dyDescent="0.25">
      <c r="Q26" s="39"/>
    </row>
    <row r="27" spans="10:19" x14ac:dyDescent="0.25">
      <c r="Q27" s="39"/>
    </row>
    <row r="28" spans="10:19" x14ac:dyDescent="0.25">
      <c r="Q28" s="39"/>
    </row>
    <row r="29" spans="10:19" x14ac:dyDescent="0.25">
      <c r="Q29" s="39"/>
    </row>
    <row r="30" spans="10:19" x14ac:dyDescent="0.25">
      <c r="Q30" s="39"/>
    </row>
    <row r="31" spans="10:19" x14ac:dyDescent="0.25">
      <c r="Q31" s="39"/>
    </row>
    <row r="32" spans="10:19" x14ac:dyDescent="0.25">
      <c r="Q32" s="39"/>
    </row>
    <row r="33" spans="17:17" x14ac:dyDescent="0.25">
      <c r="Q33" s="39"/>
    </row>
    <row r="34" spans="17:17" x14ac:dyDescent="0.25">
      <c r="Q34" s="39"/>
    </row>
    <row r="35" spans="17:17" x14ac:dyDescent="0.25">
      <c r="Q35" s="39"/>
    </row>
    <row r="36" spans="17:17" x14ac:dyDescent="0.25">
      <c r="Q36" s="39"/>
    </row>
    <row r="37" spans="17:17" x14ac:dyDescent="0.25">
      <c r="Q37" s="39"/>
    </row>
    <row r="38" spans="17:17" x14ac:dyDescent="0.25">
      <c r="Q38" s="39"/>
    </row>
    <row r="39" spans="17:17" x14ac:dyDescent="0.25">
      <c r="Q39" s="39"/>
    </row>
    <row r="40" spans="17:17" x14ac:dyDescent="0.25">
      <c r="Q40" s="39"/>
    </row>
    <row r="41" spans="17:17" x14ac:dyDescent="0.25">
      <c r="Q41" s="39"/>
    </row>
    <row r="42" spans="17:17" x14ac:dyDescent="0.25">
      <c r="Q42" s="39"/>
    </row>
    <row r="43" spans="17:17" x14ac:dyDescent="0.25">
      <c r="Q43" s="39"/>
    </row>
    <row r="44" spans="17:17" x14ac:dyDescent="0.25">
      <c r="Q44" s="39"/>
    </row>
    <row r="45" spans="17:17" x14ac:dyDescent="0.25">
      <c r="Q45" s="39"/>
    </row>
    <row r="46" spans="17:17" x14ac:dyDescent="0.25">
      <c r="Q46" s="39"/>
    </row>
    <row r="47" spans="17:17" x14ac:dyDescent="0.25">
      <c r="Q47" s="39"/>
    </row>
    <row r="48" spans="17:17" x14ac:dyDescent="0.25">
      <c r="Q48" s="39"/>
    </row>
    <row r="49" spans="17:17" x14ac:dyDescent="0.25">
      <c r="Q49" s="39"/>
    </row>
    <row r="50" spans="17:17" x14ac:dyDescent="0.25">
      <c r="Q50" s="39"/>
    </row>
    <row r="51" spans="17:17" x14ac:dyDescent="0.25">
      <c r="Q51" s="39"/>
    </row>
    <row r="52" spans="17:17" x14ac:dyDescent="0.25">
      <c r="Q52" s="39"/>
    </row>
    <row r="53" spans="17:17" x14ac:dyDescent="0.25">
      <c r="Q53" s="39"/>
    </row>
    <row r="54" spans="17:17" x14ac:dyDescent="0.25">
      <c r="Q54" s="39"/>
    </row>
    <row r="55" spans="17:17" x14ac:dyDescent="0.25">
      <c r="Q55" s="39"/>
    </row>
    <row r="56" spans="17:17" x14ac:dyDescent="0.25">
      <c r="Q56" s="39"/>
    </row>
    <row r="57" spans="17:17" x14ac:dyDescent="0.25">
      <c r="Q57" s="39"/>
    </row>
    <row r="58" spans="17:17" x14ac:dyDescent="0.25">
      <c r="Q58" s="39"/>
    </row>
    <row r="59" spans="17:17" x14ac:dyDescent="0.25">
      <c r="Q59" s="39"/>
    </row>
    <row r="60" spans="17:17" x14ac:dyDescent="0.25">
      <c r="Q60" s="39"/>
    </row>
    <row r="61" spans="17:17" x14ac:dyDescent="0.25">
      <c r="Q61" s="39"/>
    </row>
    <row r="62" spans="17:17" x14ac:dyDescent="0.25">
      <c r="Q62" s="39"/>
    </row>
    <row r="63" spans="17:17" x14ac:dyDescent="0.25">
      <c r="Q63" s="39"/>
    </row>
    <row r="64" spans="17:17" x14ac:dyDescent="0.25">
      <c r="Q64" s="39"/>
    </row>
    <row r="65" spans="17:17" x14ac:dyDescent="0.25">
      <c r="Q65" s="39"/>
    </row>
    <row r="66" spans="17:17" x14ac:dyDescent="0.25">
      <c r="Q66" s="39"/>
    </row>
    <row r="67" spans="17:17" x14ac:dyDescent="0.25">
      <c r="Q67" s="39"/>
    </row>
    <row r="68" spans="17:17" x14ac:dyDescent="0.25">
      <c r="Q68" s="39"/>
    </row>
    <row r="69" spans="17:17" x14ac:dyDescent="0.25">
      <c r="Q69" s="39"/>
    </row>
    <row r="70" spans="17:17" x14ac:dyDescent="0.25">
      <c r="Q70" s="39"/>
    </row>
    <row r="71" spans="17:17" x14ac:dyDescent="0.25">
      <c r="Q71" s="39"/>
    </row>
    <row r="72" spans="17:17" x14ac:dyDescent="0.25">
      <c r="Q72" s="39"/>
    </row>
    <row r="73" spans="17:17" x14ac:dyDescent="0.25">
      <c r="Q73" s="39"/>
    </row>
    <row r="74" spans="17:17" x14ac:dyDescent="0.25">
      <c r="Q74" s="39"/>
    </row>
    <row r="75" spans="17:17" x14ac:dyDescent="0.25">
      <c r="Q75" s="39"/>
    </row>
    <row r="76" spans="17:17" x14ac:dyDescent="0.25">
      <c r="Q76" s="39"/>
    </row>
    <row r="77" spans="17:17" x14ac:dyDescent="0.25">
      <c r="Q77" s="39"/>
    </row>
    <row r="78" spans="17:17" x14ac:dyDescent="0.25">
      <c r="Q78" s="39"/>
    </row>
    <row r="79" spans="17:17" x14ac:dyDescent="0.25">
      <c r="Q79" s="39"/>
    </row>
    <row r="80" spans="17:17" x14ac:dyDescent="0.25">
      <c r="Q80" s="39"/>
    </row>
    <row r="81" spans="17:17" x14ac:dyDescent="0.25">
      <c r="Q81" s="39"/>
    </row>
    <row r="82" spans="17:17" x14ac:dyDescent="0.25">
      <c r="Q82" s="39"/>
    </row>
    <row r="83" spans="17:17" x14ac:dyDescent="0.25">
      <c r="Q83" s="39"/>
    </row>
    <row r="84" spans="17:17" x14ac:dyDescent="0.25">
      <c r="Q84" s="39"/>
    </row>
    <row r="85" spans="17:17" x14ac:dyDescent="0.25">
      <c r="Q85" s="39"/>
    </row>
    <row r="86" spans="17:17" x14ac:dyDescent="0.25">
      <c r="Q86" s="39"/>
    </row>
    <row r="87" spans="17:17" x14ac:dyDescent="0.25">
      <c r="Q87" s="39"/>
    </row>
    <row r="88" spans="17:17" x14ac:dyDescent="0.25">
      <c r="Q88" s="39"/>
    </row>
    <row r="89" spans="17:17" x14ac:dyDescent="0.25">
      <c r="Q89" s="39"/>
    </row>
    <row r="90" spans="17:17" x14ac:dyDescent="0.25">
      <c r="Q90" s="39"/>
    </row>
    <row r="91" spans="17:17" x14ac:dyDescent="0.25">
      <c r="Q91" s="39"/>
    </row>
    <row r="92" spans="17:17" x14ac:dyDescent="0.25">
      <c r="Q92" s="39"/>
    </row>
    <row r="93" spans="17:17" x14ac:dyDescent="0.25">
      <c r="Q93" s="39"/>
    </row>
    <row r="94" spans="17:17" x14ac:dyDescent="0.25">
      <c r="Q94" s="39"/>
    </row>
    <row r="95" spans="17:17" x14ac:dyDescent="0.25">
      <c r="Q95" s="39"/>
    </row>
    <row r="96" spans="17:17" x14ac:dyDescent="0.25">
      <c r="Q96" s="39"/>
    </row>
    <row r="97" spans="17:17" x14ac:dyDescent="0.25">
      <c r="Q97" s="39"/>
    </row>
    <row r="98" spans="17:17" x14ac:dyDescent="0.25">
      <c r="Q98" s="39"/>
    </row>
    <row r="99" spans="17:17" x14ac:dyDescent="0.25">
      <c r="Q99" s="39"/>
    </row>
    <row r="100" spans="17:17" x14ac:dyDescent="0.25">
      <c r="Q100" s="39"/>
    </row>
    <row r="101" spans="17:17" x14ac:dyDescent="0.25">
      <c r="Q101" s="39"/>
    </row>
    <row r="102" spans="17:17" x14ac:dyDescent="0.25">
      <c r="Q102" s="39"/>
    </row>
    <row r="103" spans="17:17" x14ac:dyDescent="0.25">
      <c r="Q103" s="39"/>
    </row>
    <row r="104" spans="17:17" x14ac:dyDescent="0.25">
      <c r="Q104" s="39"/>
    </row>
    <row r="105" spans="17:17" x14ac:dyDescent="0.25">
      <c r="Q105" s="39"/>
    </row>
    <row r="106" spans="17:17" x14ac:dyDescent="0.25">
      <c r="Q106" s="39"/>
    </row>
    <row r="107" spans="17:17" x14ac:dyDescent="0.25">
      <c r="Q107" s="39"/>
    </row>
    <row r="108" spans="17:17" x14ac:dyDescent="0.25">
      <c r="Q108" s="39"/>
    </row>
    <row r="109" spans="17:17" x14ac:dyDescent="0.25">
      <c r="Q109" s="39"/>
    </row>
    <row r="110" spans="17:17" x14ac:dyDescent="0.25">
      <c r="Q110" s="39"/>
    </row>
    <row r="111" spans="17:17" x14ac:dyDescent="0.25">
      <c r="Q111" s="39"/>
    </row>
    <row r="112" spans="17:17" x14ac:dyDescent="0.25">
      <c r="Q112" s="39"/>
    </row>
    <row r="113" spans="17:17" x14ac:dyDescent="0.25">
      <c r="Q113" s="39"/>
    </row>
    <row r="114" spans="17:17" x14ac:dyDescent="0.25">
      <c r="Q114" s="39"/>
    </row>
    <row r="115" spans="17:17" x14ac:dyDescent="0.25">
      <c r="Q115" s="39"/>
    </row>
    <row r="116" spans="17:17" x14ac:dyDescent="0.25">
      <c r="Q116" s="39"/>
    </row>
    <row r="117" spans="17:17" x14ac:dyDescent="0.25">
      <c r="Q117" s="39"/>
    </row>
    <row r="118" spans="17:17" x14ac:dyDescent="0.25">
      <c r="Q118" s="39"/>
    </row>
    <row r="119" spans="17:17" x14ac:dyDescent="0.25">
      <c r="Q119" s="39"/>
    </row>
    <row r="120" spans="17:17" x14ac:dyDescent="0.25">
      <c r="Q120" s="39"/>
    </row>
    <row r="121" spans="17:17" x14ac:dyDescent="0.25">
      <c r="Q121" s="39"/>
    </row>
    <row r="122" spans="17:17" x14ac:dyDescent="0.25">
      <c r="Q122" s="39"/>
    </row>
    <row r="123" spans="17:17" x14ac:dyDescent="0.25">
      <c r="Q123" s="39"/>
    </row>
    <row r="124" spans="17:17" x14ac:dyDescent="0.25">
      <c r="Q124" s="39"/>
    </row>
    <row r="125" spans="17:17" x14ac:dyDescent="0.25">
      <c r="Q125" s="39"/>
    </row>
    <row r="126" spans="17:17" x14ac:dyDescent="0.25">
      <c r="Q126" s="39"/>
    </row>
    <row r="127" spans="17:17" x14ac:dyDescent="0.25">
      <c r="Q127" s="39"/>
    </row>
    <row r="128" spans="17:17" x14ac:dyDescent="0.25">
      <c r="Q128" s="39"/>
    </row>
    <row r="129" spans="17:17" x14ac:dyDescent="0.25">
      <c r="Q129" s="39"/>
    </row>
    <row r="130" spans="17:17" x14ac:dyDescent="0.25">
      <c r="Q130" s="39"/>
    </row>
    <row r="131" spans="17:17" x14ac:dyDescent="0.25">
      <c r="Q131" s="39"/>
    </row>
    <row r="132" spans="17:17" x14ac:dyDescent="0.25">
      <c r="Q132" s="39"/>
    </row>
    <row r="133" spans="17:17" x14ac:dyDescent="0.25">
      <c r="Q133" s="39"/>
    </row>
    <row r="134" spans="17:17" x14ac:dyDescent="0.25">
      <c r="Q134" s="39"/>
    </row>
    <row r="135" spans="17:17" x14ac:dyDescent="0.25">
      <c r="Q135" s="39"/>
    </row>
    <row r="136" spans="17:17" x14ac:dyDescent="0.25">
      <c r="Q136" s="39"/>
    </row>
    <row r="137" spans="17:17" x14ac:dyDescent="0.25">
      <c r="Q137" s="39"/>
    </row>
    <row r="138" spans="17:17" x14ac:dyDescent="0.25">
      <c r="Q138" s="39"/>
    </row>
    <row r="139" spans="17:17" x14ac:dyDescent="0.25">
      <c r="Q139" s="39"/>
    </row>
    <row r="140" spans="17:17" x14ac:dyDescent="0.25">
      <c r="Q140" s="39"/>
    </row>
    <row r="141" spans="17:17" x14ac:dyDescent="0.25">
      <c r="Q141" s="39"/>
    </row>
    <row r="142" spans="17:17" x14ac:dyDescent="0.25">
      <c r="Q142" s="39"/>
    </row>
    <row r="143" spans="17:17" x14ac:dyDescent="0.25">
      <c r="Q143" s="39"/>
    </row>
    <row r="144" spans="17:17" x14ac:dyDescent="0.25">
      <c r="Q144" s="39"/>
    </row>
    <row r="145" spans="17:17" x14ac:dyDescent="0.25">
      <c r="Q145" s="39"/>
    </row>
    <row r="146" spans="17:17" x14ac:dyDescent="0.25">
      <c r="Q146" s="39"/>
    </row>
    <row r="147" spans="17:17" x14ac:dyDescent="0.25">
      <c r="Q147" s="39"/>
    </row>
    <row r="148" spans="17:17" x14ac:dyDescent="0.25">
      <c r="Q148" s="39"/>
    </row>
    <row r="149" spans="17:17" x14ac:dyDescent="0.25">
      <c r="Q149" s="39"/>
    </row>
    <row r="150" spans="17:17" x14ac:dyDescent="0.25">
      <c r="Q150" s="39"/>
    </row>
    <row r="151" spans="17:17" x14ac:dyDescent="0.25">
      <c r="Q151" s="39"/>
    </row>
    <row r="152" spans="17:17" x14ac:dyDescent="0.25">
      <c r="Q152" s="39"/>
    </row>
    <row r="153" spans="17:17" x14ac:dyDescent="0.25">
      <c r="Q153" s="39"/>
    </row>
    <row r="154" spans="17:17" x14ac:dyDescent="0.25">
      <c r="Q154" s="39"/>
    </row>
    <row r="155" spans="17:17" x14ac:dyDescent="0.25">
      <c r="Q155" s="39"/>
    </row>
    <row r="156" spans="17:17" x14ac:dyDescent="0.25">
      <c r="Q156" s="39"/>
    </row>
    <row r="157" spans="17:17" x14ac:dyDescent="0.25">
      <c r="Q157" s="39"/>
    </row>
    <row r="158" spans="17:17" x14ac:dyDescent="0.25">
      <c r="Q158" s="39"/>
    </row>
    <row r="159" spans="17:17" x14ac:dyDescent="0.25">
      <c r="Q159" s="39"/>
    </row>
    <row r="160" spans="17:17" x14ac:dyDescent="0.25">
      <c r="Q160" s="39"/>
    </row>
    <row r="161" spans="17:17" x14ac:dyDescent="0.25">
      <c r="Q161" s="39"/>
    </row>
    <row r="162" spans="17:17" x14ac:dyDescent="0.25">
      <c r="Q162" s="39"/>
    </row>
    <row r="163" spans="17:17" x14ac:dyDescent="0.25">
      <c r="Q163" s="39"/>
    </row>
    <row r="164" spans="17:17" x14ac:dyDescent="0.25">
      <c r="Q164" s="39"/>
    </row>
    <row r="165" spans="17:17" x14ac:dyDescent="0.25">
      <c r="Q165" s="39"/>
    </row>
    <row r="166" spans="17:17" x14ac:dyDescent="0.25">
      <c r="Q166" s="39"/>
    </row>
    <row r="167" spans="17:17" x14ac:dyDescent="0.25">
      <c r="Q167" s="39"/>
    </row>
    <row r="168" spans="17:17" x14ac:dyDescent="0.25">
      <c r="Q168" s="39"/>
    </row>
    <row r="169" spans="17:17" x14ac:dyDescent="0.25">
      <c r="Q169" s="39"/>
    </row>
    <row r="170" spans="17:17" x14ac:dyDescent="0.25">
      <c r="Q170" s="39"/>
    </row>
    <row r="171" spans="17:17" x14ac:dyDescent="0.25">
      <c r="Q171" s="39"/>
    </row>
    <row r="172" spans="17:17" x14ac:dyDescent="0.25">
      <c r="Q172" s="39"/>
    </row>
    <row r="173" spans="17:17" x14ac:dyDescent="0.25">
      <c r="Q173" s="39"/>
    </row>
    <row r="174" spans="17:17" x14ac:dyDescent="0.25">
      <c r="Q174" s="39"/>
    </row>
    <row r="175" spans="17:17" x14ac:dyDescent="0.25">
      <c r="Q175" s="39"/>
    </row>
    <row r="176" spans="17:17" x14ac:dyDescent="0.25">
      <c r="Q176" s="39"/>
    </row>
    <row r="177" spans="17:17" x14ac:dyDescent="0.25">
      <c r="Q177" s="39"/>
    </row>
    <row r="178" spans="17:17" x14ac:dyDescent="0.25">
      <c r="Q178" s="39"/>
    </row>
    <row r="179" spans="17:17" x14ac:dyDescent="0.25">
      <c r="Q179" s="39"/>
    </row>
    <row r="180" spans="17:17" x14ac:dyDescent="0.25">
      <c r="Q180" s="39"/>
    </row>
    <row r="181" spans="17:17" x14ac:dyDescent="0.25">
      <c r="Q181" s="39"/>
    </row>
    <row r="182" spans="17:17" x14ac:dyDescent="0.25">
      <c r="Q182" s="39"/>
    </row>
    <row r="183" spans="17:17" x14ac:dyDescent="0.25">
      <c r="Q183" s="39"/>
    </row>
    <row r="184" spans="17:17" x14ac:dyDescent="0.25">
      <c r="Q184" s="39"/>
    </row>
    <row r="185" spans="17:17" x14ac:dyDescent="0.25">
      <c r="Q185" s="39"/>
    </row>
    <row r="186" spans="17:17" x14ac:dyDescent="0.25">
      <c r="Q186" s="39"/>
    </row>
    <row r="187" spans="17:17" x14ac:dyDescent="0.25">
      <c r="Q187" s="39"/>
    </row>
    <row r="188" spans="17:17" x14ac:dyDescent="0.25">
      <c r="Q188" s="39"/>
    </row>
    <row r="189" spans="17:17" x14ac:dyDescent="0.25">
      <c r="Q189" s="39"/>
    </row>
    <row r="190" spans="17:17" x14ac:dyDescent="0.25">
      <c r="Q190" s="39"/>
    </row>
    <row r="191" spans="17:17" x14ac:dyDescent="0.25">
      <c r="Q191" s="39"/>
    </row>
    <row r="192" spans="17:17" x14ac:dyDescent="0.25">
      <c r="Q192" s="39"/>
    </row>
    <row r="193" spans="17:17" x14ac:dyDescent="0.25">
      <c r="Q193" s="39"/>
    </row>
    <row r="194" spans="17:17" x14ac:dyDescent="0.25">
      <c r="Q194" s="39"/>
    </row>
    <row r="195" spans="17:17" x14ac:dyDescent="0.25">
      <c r="Q195" s="39"/>
    </row>
    <row r="196" spans="17:17" x14ac:dyDescent="0.25">
      <c r="Q196" s="39"/>
    </row>
    <row r="197" spans="17:17" x14ac:dyDescent="0.25">
      <c r="Q197" s="39"/>
    </row>
    <row r="198" spans="17:17" x14ac:dyDescent="0.25">
      <c r="Q198" s="39"/>
    </row>
    <row r="199" spans="17:17" x14ac:dyDescent="0.25">
      <c r="Q199" s="39"/>
    </row>
    <row r="200" spans="17:17" x14ac:dyDescent="0.25">
      <c r="Q200" s="39"/>
    </row>
    <row r="201" spans="17:17" x14ac:dyDescent="0.25">
      <c r="Q201" s="39"/>
    </row>
    <row r="202" spans="17:17" x14ac:dyDescent="0.25">
      <c r="Q202" s="39"/>
    </row>
    <row r="203" spans="17:17" x14ac:dyDescent="0.25">
      <c r="Q203" s="39"/>
    </row>
    <row r="204" spans="17:17" x14ac:dyDescent="0.25">
      <c r="Q204" s="39"/>
    </row>
    <row r="205" spans="17:17" x14ac:dyDescent="0.25">
      <c r="Q205" s="39"/>
    </row>
    <row r="206" spans="17:17" x14ac:dyDescent="0.25">
      <c r="Q206" s="39"/>
    </row>
    <row r="207" spans="17:17" x14ac:dyDescent="0.25">
      <c r="Q207" s="39"/>
    </row>
    <row r="208" spans="17:17" x14ac:dyDescent="0.25">
      <c r="Q208" s="39"/>
    </row>
    <row r="209" spans="17:17" x14ac:dyDescent="0.25">
      <c r="Q209" s="39"/>
    </row>
    <row r="210" spans="17:17" x14ac:dyDescent="0.25">
      <c r="Q210" s="39"/>
    </row>
    <row r="211" spans="17:17" x14ac:dyDescent="0.25">
      <c r="Q211" s="39"/>
    </row>
    <row r="212" spans="17:17" x14ac:dyDescent="0.25">
      <c r="Q212" s="39"/>
    </row>
    <row r="213" spans="17:17" x14ac:dyDescent="0.25">
      <c r="Q213" s="39"/>
    </row>
    <row r="214" spans="17:17" x14ac:dyDescent="0.25">
      <c r="Q214" s="39"/>
    </row>
    <row r="215" spans="17:17" x14ac:dyDescent="0.25">
      <c r="Q215" s="39"/>
    </row>
    <row r="216" spans="17:17" x14ac:dyDescent="0.25">
      <c r="Q216" s="39"/>
    </row>
    <row r="217" spans="17:17" x14ac:dyDescent="0.25">
      <c r="Q217" s="39"/>
    </row>
    <row r="218" spans="17:17" x14ac:dyDescent="0.25">
      <c r="Q218" s="39"/>
    </row>
    <row r="219" spans="17:17" x14ac:dyDescent="0.25">
      <c r="Q219" s="39"/>
    </row>
    <row r="220" spans="17:17" x14ac:dyDescent="0.25">
      <c r="Q220" s="39"/>
    </row>
    <row r="221" spans="17:17" x14ac:dyDescent="0.25">
      <c r="Q221" s="39"/>
    </row>
    <row r="222" spans="17:17" x14ac:dyDescent="0.25">
      <c r="Q222" s="39"/>
    </row>
    <row r="223" spans="17:17" x14ac:dyDescent="0.25">
      <c r="Q223" s="39"/>
    </row>
    <row r="224" spans="17:17" x14ac:dyDescent="0.25">
      <c r="Q224" s="39"/>
    </row>
    <row r="225" spans="17:17" x14ac:dyDescent="0.25">
      <c r="Q225" s="39"/>
    </row>
    <row r="226" spans="17:17" x14ac:dyDescent="0.25">
      <c r="Q226" s="39"/>
    </row>
    <row r="227" spans="17:17" x14ac:dyDescent="0.25">
      <c r="Q227" s="39"/>
    </row>
    <row r="228" spans="17:17" x14ac:dyDescent="0.25">
      <c r="Q228" s="39"/>
    </row>
    <row r="229" spans="17:17" x14ac:dyDescent="0.25">
      <c r="Q229" s="39"/>
    </row>
    <row r="230" spans="17:17" x14ac:dyDescent="0.25">
      <c r="Q230" s="39"/>
    </row>
    <row r="231" spans="17:17" x14ac:dyDescent="0.25">
      <c r="Q231" s="39"/>
    </row>
    <row r="232" spans="17:17" x14ac:dyDescent="0.25">
      <c r="Q232" s="39"/>
    </row>
    <row r="233" spans="17:17" x14ac:dyDescent="0.25">
      <c r="Q233" s="39"/>
    </row>
    <row r="234" spans="17:17" x14ac:dyDescent="0.25">
      <c r="Q234" s="39"/>
    </row>
    <row r="235" spans="17:17" x14ac:dyDescent="0.25">
      <c r="Q235" s="39"/>
    </row>
    <row r="236" spans="17:17" x14ac:dyDescent="0.25">
      <c r="Q236" s="39"/>
    </row>
    <row r="237" spans="17:17" x14ac:dyDescent="0.25">
      <c r="Q237" s="39"/>
    </row>
    <row r="238" spans="17:17" x14ac:dyDescent="0.25">
      <c r="Q238" s="39"/>
    </row>
    <row r="239" spans="17:17" x14ac:dyDescent="0.25">
      <c r="Q239" s="39"/>
    </row>
    <row r="240" spans="17:17" x14ac:dyDescent="0.25">
      <c r="Q240" s="39"/>
    </row>
    <row r="241" spans="17:17" x14ac:dyDescent="0.25">
      <c r="Q241" s="39"/>
    </row>
    <row r="242" spans="17:17" x14ac:dyDescent="0.25">
      <c r="Q242" s="39"/>
    </row>
    <row r="243" spans="17:17" x14ac:dyDescent="0.25">
      <c r="Q243" s="39"/>
    </row>
    <row r="244" spans="17:17" x14ac:dyDescent="0.25">
      <c r="Q244" s="39"/>
    </row>
    <row r="245" spans="17:17" x14ac:dyDescent="0.25">
      <c r="Q245" s="39"/>
    </row>
    <row r="246" spans="17:17" x14ac:dyDescent="0.25">
      <c r="Q246" s="39"/>
    </row>
    <row r="247" spans="17:17" x14ac:dyDescent="0.25">
      <c r="Q247" s="39"/>
    </row>
    <row r="248" spans="17:17" x14ac:dyDescent="0.25">
      <c r="Q248" s="39"/>
    </row>
    <row r="249" spans="17:17" x14ac:dyDescent="0.25">
      <c r="Q249" s="39"/>
    </row>
    <row r="250" spans="17:17" x14ac:dyDescent="0.25">
      <c r="Q250" s="39"/>
    </row>
    <row r="251" spans="17:17" x14ac:dyDescent="0.25">
      <c r="Q251" s="39"/>
    </row>
    <row r="252" spans="17:17" x14ac:dyDescent="0.25">
      <c r="Q252" s="39"/>
    </row>
    <row r="253" spans="17:17" x14ac:dyDescent="0.25">
      <c r="Q253" s="39"/>
    </row>
    <row r="254" spans="17:17" x14ac:dyDescent="0.25">
      <c r="Q254" s="39"/>
    </row>
    <row r="255" spans="17:17" x14ac:dyDescent="0.25">
      <c r="Q255" s="39"/>
    </row>
    <row r="256" spans="17:17" x14ac:dyDescent="0.25">
      <c r="Q256" s="39"/>
    </row>
    <row r="257" spans="17:17" x14ac:dyDescent="0.25">
      <c r="Q257" s="39"/>
    </row>
    <row r="258" spans="17:17" x14ac:dyDescent="0.25">
      <c r="Q258" s="39"/>
    </row>
    <row r="259" spans="17:17" x14ac:dyDescent="0.25">
      <c r="Q259" s="39"/>
    </row>
    <row r="260" spans="17:17" x14ac:dyDescent="0.25">
      <c r="Q260" s="39"/>
    </row>
    <row r="261" spans="17:17" x14ac:dyDescent="0.25">
      <c r="Q261" s="39"/>
    </row>
    <row r="262" spans="17:17" x14ac:dyDescent="0.25">
      <c r="Q262" s="39"/>
    </row>
    <row r="263" spans="17:17" x14ac:dyDescent="0.25">
      <c r="Q263" s="39"/>
    </row>
    <row r="264" spans="17:17" x14ac:dyDescent="0.25">
      <c r="Q264" s="39"/>
    </row>
    <row r="265" spans="17:17" x14ac:dyDescent="0.25">
      <c r="Q265" s="39"/>
    </row>
    <row r="266" spans="17:17" x14ac:dyDescent="0.25">
      <c r="Q266" s="39"/>
    </row>
    <row r="267" spans="17:17" x14ac:dyDescent="0.25">
      <c r="Q267" s="39"/>
    </row>
    <row r="268" spans="17:17" x14ac:dyDescent="0.25">
      <c r="Q268" s="39"/>
    </row>
    <row r="269" spans="17:17" x14ac:dyDescent="0.25">
      <c r="Q269" s="39"/>
    </row>
    <row r="270" spans="17:17" x14ac:dyDescent="0.25">
      <c r="Q270" s="39"/>
    </row>
    <row r="271" spans="17:17" x14ac:dyDescent="0.25">
      <c r="Q271" s="39"/>
    </row>
    <row r="272" spans="17:17" x14ac:dyDescent="0.25">
      <c r="Q272" s="39"/>
    </row>
    <row r="273" spans="17:17" x14ac:dyDescent="0.25">
      <c r="Q273" s="39"/>
    </row>
    <row r="274" spans="17:17" x14ac:dyDescent="0.25">
      <c r="Q274" s="39"/>
    </row>
    <row r="275" spans="17:17" x14ac:dyDescent="0.25">
      <c r="Q275" s="39"/>
    </row>
    <row r="276" spans="17:17" x14ac:dyDescent="0.25">
      <c r="Q276" s="39"/>
    </row>
    <row r="277" spans="17:17" x14ac:dyDescent="0.25">
      <c r="Q277" s="39"/>
    </row>
    <row r="278" spans="17:17" x14ac:dyDescent="0.25">
      <c r="Q278" s="39"/>
    </row>
    <row r="279" spans="17:17" x14ac:dyDescent="0.25">
      <c r="Q279" s="39"/>
    </row>
    <row r="280" spans="17:17" x14ac:dyDescent="0.25">
      <c r="Q280" s="39"/>
    </row>
    <row r="281" spans="17:17" x14ac:dyDescent="0.25">
      <c r="Q281" s="39"/>
    </row>
    <row r="282" spans="17:17" x14ac:dyDescent="0.25">
      <c r="Q282" s="39"/>
    </row>
    <row r="283" spans="17:17" x14ac:dyDescent="0.25">
      <c r="Q283" s="39"/>
    </row>
    <row r="284" spans="17:17" x14ac:dyDescent="0.25">
      <c r="Q284" s="39"/>
    </row>
    <row r="285" spans="17:17" x14ac:dyDescent="0.25">
      <c r="Q285" s="39"/>
    </row>
    <row r="286" spans="17:17" x14ac:dyDescent="0.25">
      <c r="Q286" s="39"/>
    </row>
    <row r="287" spans="17:17" x14ac:dyDescent="0.25">
      <c r="Q287" s="39"/>
    </row>
    <row r="288" spans="17:17" x14ac:dyDescent="0.25">
      <c r="Q288" s="39"/>
    </row>
    <row r="289" spans="17:17" x14ac:dyDescent="0.25">
      <c r="Q289" s="39"/>
    </row>
    <row r="290" spans="17:17" x14ac:dyDescent="0.25">
      <c r="Q290" s="39"/>
    </row>
    <row r="291" spans="17:17" x14ac:dyDescent="0.25">
      <c r="Q291" s="39"/>
    </row>
    <row r="292" spans="17:17" x14ac:dyDescent="0.25">
      <c r="Q292" s="39"/>
    </row>
    <row r="293" spans="17:17" x14ac:dyDescent="0.25">
      <c r="Q293" s="39"/>
    </row>
    <row r="294" spans="17:17" x14ac:dyDescent="0.25">
      <c r="Q294" s="39"/>
    </row>
    <row r="295" spans="17:17" x14ac:dyDescent="0.25">
      <c r="Q295" s="39"/>
    </row>
    <row r="296" spans="17:17" x14ac:dyDescent="0.25">
      <c r="Q296" s="39"/>
    </row>
    <row r="297" spans="17:17" x14ac:dyDescent="0.25">
      <c r="Q297" s="39"/>
    </row>
    <row r="298" spans="17:17" x14ac:dyDescent="0.25">
      <c r="Q298" s="39"/>
    </row>
    <row r="299" spans="17:17" x14ac:dyDescent="0.25">
      <c r="Q299" s="39"/>
    </row>
    <row r="300" spans="17:17" x14ac:dyDescent="0.25">
      <c r="Q300" s="39"/>
    </row>
    <row r="301" spans="17:17" x14ac:dyDescent="0.25">
      <c r="Q301" s="39"/>
    </row>
    <row r="302" spans="17:17" x14ac:dyDescent="0.25">
      <c r="Q302" s="39"/>
    </row>
    <row r="303" spans="17:17" x14ac:dyDescent="0.25">
      <c r="Q303" s="39"/>
    </row>
    <row r="304" spans="17:17" x14ac:dyDescent="0.25">
      <c r="Q304" s="39"/>
    </row>
    <row r="305" spans="17:17" x14ac:dyDescent="0.25">
      <c r="Q305" s="39"/>
    </row>
    <row r="306" spans="17:17" x14ac:dyDescent="0.25">
      <c r="Q306" s="39"/>
    </row>
    <row r="307" spans="17:17" x14ac:dyDescent="0.25">
      <c r="Q307" s="39"/>
    </row>
    <row r="308" spans="17:17" x14ac:dyDescent="0.25">
      <c r="Q308" s="39"/>
    </row>
    <row r="309" spans="17:17" x14ac:dyDescent="0.25">
      <c r="Q309" s="39"/>
    </row>
    <row r="310" spans="17:17" x14ac:dyDescent="0.25">
      <c r="Q310" s="39"/>
    </row>
    <row r="311" spans="17:17" x14ac:dyDescent="0.25">
      <c r="Q311" s="39"/>
    </row>
    <row r="312" spans="17:17" x14ac:dyDescent="0.25">
      <c r="Q312" s="39"/>
    </row>
    <row r="313" spans="17:17" x14ac:dyDescent="0.25">
      <c r="Q313" s="39"/>
    </row>
    <row r="314" spans="17:17" x14ac:dyDescent="0.25">
      <c r="Q314" s="39"/>
    </row>
    <row r="315" spans="17:17" x14ac:dyDescent="0.25">
      <c r="Q315" s="39"/>
    </row>
    <row r="316" spans="17:17" x14ac:dyDescent="0.25">
      <c r="Q316" s="39"/>
    </row>
    <row r="317" spans="17:17" x14ac:dyDescent="0.25">
      <c r="Q317" s="39"/>
    </row>
    <row r="318" spans="17:17" x14ac:dyDescent="0.25">
      <c r="Q318" s="39"/>
    </row>
    <row r="319" spans="17:17" x14ac:dyDescent="0.25">
      <c r="Q319" s="39"/>
    </row>
    <row r="320" spans="17:17" x14ac:dyDescent="0.25">
      <c r="Q320" s="39"/>
    </row>
    <row r="321" spans="17:17" x14ac:dyDescent="0.25">
      <c r="Q321" s="39"/>
    </row>
    <row r="322" spans="17:17" x14ac:dyDescent="0.25">
      <c r="Q322" s="39"/>
    </row>
    <row r="323" spans="17:17" x14ac:dyDescent="0.25">
      <c r="Q323" s="39"/>
    </row>
    <row r="324" spans="17:17" x14ac:dyDescent="0.25">
      <c r="Q324" s="39"/>
    </row>
    <row r="325" spans="17:17" x14ac:dyDescent="0.25">
      <c r="Q325" s="39"/>
    </row>
    <row r="326" spans="17:17" x14ac:dyDescent="0.25">
      <c r="Q326" s="39"/>
    </row>
    <row r="327" spans="17:17" x14ac:dyDescent="0.25">
      <c r="Q327" s="39"/>
    </row>
    <row r="328" spans="17:17" x14ac:dyDescent="0.25">
      <c r="Q328" s="39"/>
    </row>
    <row r="329" spans="17:17" x14ac:dyDescent="0.25">
      <c r="Q329" s="39"/>
    </row>
    <row r="330" spans="17:17" x14ac:dyDescent="0.25">
      <c r="Q330" s="39"/>
    </row>
    <row r="331" spans="17:17" x14ac:dyDescent="0.25">
      <c r="Q331" s="39"/>
    </row>
    <row r="332" spans="17:17" x14ac:dyDescent="0.25">
      <c r="Q332" s="39"/>
    </row>
    <row r="333" spans="17:17" x14ac:dyDescent="0.25">
      <c r="Q333" s="39"/>
    </row>
    <row r="334" spans="17:17" x14ac:dyDescent="0.25">
      <c r="Q334" s="39"/>
    </row>
    <row r="335" spans="17:17" x14ac:dyDescent="0.25">
      <c r="Q335" s="39"/>
    </row>
    <row r="336" spans="17:17" x14ac:dyDescent="0.25">
      <c r="Q336" s="39"/>
    </row>
    <row r="337" spans="17:17" x14ac:dyDescent="0.25">
      <c r="Q337" s="39"/>
    </row>
    <row r="338" spans="17:17" x14ac:dyDescent="0.25">
      <c r="Q338" s="39"/>
    </row>
    <row r="339" spans="17:17" x14ac:dyDescent="0.25">
      <c r="Q339" s="39"/>
    </row>
    <row r="340" spans="17:17" x14ac:dyDescent="0.25">
      <c r="Q340" s="39"/>
    </row>
    <row r="341" spans="17:17" x14ac:dyDescent="0.25">
      <c r="Q341" s="39"/>
    </row>
    <row r="342" spans="17:17" x14ac:dyDescent="0.25">
      <c r="Q342" s="39"/>
    </row>
    <row r="343" spans="17:17" x14ac:dyDescent="0.25">
      <c r="Q343" s="39"/>
    </row>
    <row r="344" spans="17:17" x14ac:dyDescent="0.25">
      <c r="Q344" s="39"/>
    </row>
    <row r="345" spans="17:17" x14ac:dyDescent="0.25">
      <c r="Q345" s="39"/>
    </row>
    <row r="346" spans="17:17" x14ac:dyDescent="0.25">
      <c r="Q346" s="39"/>
    </row>
    <row r="347" spans="17:17" x14ac:dyDescent="0.25">
      <c r="Q347" s="39"/>
    </row>
    <row r="348" spans="17:17" x14ac:dyDescent="0.25">
      <c r="Q348" s="39"/>
    </row>
    <row r="349" spans="17:17" x14ac:dyDescent="0.25">
      <c r="Q349" s="39"/>
    </row>
    <row r="350" spans="17:17" x14ac:dyDescent="0.25">
      <c r="Q350" s="39"/>
    </row>
    <row r="351" spans="17:17" x14ac:dyDescent="0.25">
      <c r="Q351" s="39"/>
    </row>
    <row r="352" spans="17:17" x14ac:dyDescent="0.25">
      <c r="Q352" s="39"/>
    </row>
    <row r="353" spans="17:17" x14ac:dyDescent="0.25">
      <c r="Q353" s="39"/>
    </row>
    <row r="354" spans="17:17" x14ac:dyDescent="0.25">
      <c r="Q354" s="39"/>
    </row>
    <row r="355" spans="17:17" x14ac:dyDescent="0.25">
      <c r="Q355" s="39"/>
    </row>
    <row r="356" spans="17:17" x14ac:dyDescent="0.25">
      <c r="Q356" s="39"/>
    </row>
    <row r="357" spans="17:17" x14ac:dyDescent="0.25">
      <c r="Q357" s="39"/>
    </row>
    <row r="358" spans="17:17" x14ac:dyDescent="0.25">
      <c r="Q358" s="39"/>
    </row>
    <row r="359" spans="17:17" x14ac:dyDescent="0.25">
      <c r="Q359" s="39"/>
    </row>
    <row r="360" spans="17:17" x14ac:dyDescent="0.25">
      <c r="Q360" s="39"/>
    </row>
    <row r="361" spans="17:17" x14ac:dyDescent="0.25">
      <c r="Q361" s="39"/>
    </row>
    <row r="362" spans="17:17" x14ac:dyDescent="0.25">
      <c r="Q362" s="39"/>
    </row>
    <row r="363" spans="17:17" x14ac:dyDescent="0.25">
      <c r="Q363" s="39"/>
    </row>
    <row r="364" spans="17:17" x14ac:dyDescent="0.25">
      <c r="Q364" s="39"/>
    </row>
    <row r="365" spans="17:17" x14ac:dyDescent="0.25">
      <c r="Q365" s="39"/>
    </row>
    <row r="366" spans="17:17" x14ac:dyDescent="0.25">
      <c r="Q366" s="39"/>
    </row>
    <row r="367" spans="17:17" x14ac:dyDescent="0.25">
      <c r="Q367" s="39"/>
    </row>
    <row r="368" spans="17:17" x14ac:dyDescent="0.25">
      <c r="Q368" s="39"/>
    </row>
    <row r="369" spans="17:17" x14ac:dyDescent="0.25">
      <c r="Q369" s="39"/>
    </row>
    <row r="370" spans="17:17" x14ac:dyDescent="0.25">
      <c r="Q370" s="39"/>
    </row>
    <row r="371" spans="17:17" x14ac:dyDescent="0.25">
      <c r="Q371" s="39"/>
    </row>
    <row r="372" spans="17:17" x14ac:dyDescent="0.25">
      <c r="Q372" s="39"/>
    </row>
    <row r="373" spans="17:17" x14ac:dyDescent="0.25">
      <c r="Q373" s="39"/>
    </row>
    <row r="374" spans="17:17" x14ac:dyDescent="0.25">
      <c r="Q374" s="39"/>
    </row>
    <row r="375" spans="17:17" x14ac:dyDescent="0.25">
      <c r="Q375" s="39"/>
    </row>
    <row r="376" spans="17:17" x14ac:dyDescent="0.25">
      <c r="Q376" s="39"/>
    </row>
    <row r="377" spans="17:17" x14ac:dyDescent="0.25">
      <c r="Q377" s="39"/>
    </row>
    <row r="378" spans="17:17" x14ac:dyDescent="0.25">
      <c r="Q378" s="39"/>
    </row>
    <row r="379" spans="17:17" x14ac:dyDescent="0.25">
      <c r="Q379" s="39"/>
    </row>
    <row r="380" spans="17:17" x14ac:dyDescent="0.25">
      <c r="Q380" s="39"/>
    </row>
    <row r="381" spans="17:17" x14ac:dyDescent="0.25">
      <c r="Q381" s="39"/>
    </row>
    <row r="382" spans="17:17" x14ac:dyDescent="0.25">
      <c r="Q382" s="39"/>
    </row>
    <row r="383" spans="17:17" x14ac:dyDescent="0.25">
      <c r="Q383" s="39"/>
    </row>
    <row r="384" spans="17:17" x14ac:dyDescent="0.25">
      <c r="Q384" s="39"/>
    </row>
    <row r="385" spans="17:17" x14ac:dyDescent="0.25">
      <c r="Q385" s="39"/>
    </row>
  </sheetData>
  <sheetProtection password="CCA2" sheet="1" objects="1" scenarios="1"/>
  <mergeCells count="3">
    <mergeCell ref="B5:H6"/>
    <mergeCell ref="B2:S3"/>
    <mergeCell ref="J5:S6"/>
  </mergeCells>
  <dataValidations disablePrompts="1" count="5">
    <dataValidation type="list" allowBlank="1" showInputMessage="1" showErrorMessage="1" sqref="Q386:Q900">
      <formula1>MONEDA</formula1>
    </dataValidation>
    <dataValidation type="list" allowBlank="1" showInputMessage="1" showErrorMessage="1" sqref="K8:K466">
      <formula1>DOCUMENTOS</formula1>
    </dataValidation>
    <dataValidation type="list" showInputMessage="1" showErrorMessage="1" sqref="S8:S1892">
      <formula1>BASES</formula1>
    </dataValidation>
    <dataValidation type="list" showInputMessage="1" showErrorMessage="1" sqref="O8:O1016">
      <formula1>TASAS</formula1>
    </dataValidation>
    <dataValidation type="list" allowBlank="1" showInputMessage="1" showErrorMessage="1" sqref="Q8:Q385">
      <formula1>MONEDASS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5" sqref="B5"/>
    </sheetView>
  </sheetViews>
  <sheetFormatPr baseColWidth="10" defaultRowHeight="15" x14ac:dyDescent="0.25"/>
  <cols>
    <col min="1" max="1" width="17.5703125" customWidth="1"/>
    <col min="2" max="2" width="86.85546875" customWidth="1"/>
  </cols>
  <sheetData>
    <row r="1" spans="1:2" s="20" customFormat="1" ht="21" x14ac:dyDescent="0.35">
      <c r="A1" s="20" t="s">
        <v>92</v>
      </c>
    </row>
    <row r="2" spans="1:2" s="17" customFormat="1" ht="53.25" customHeight="1" x14ac:dyDescent="0.25">
      <c r="A2" s="1" t="s">
        <v>93</v>
      </c>
      <c r="B2" s="21" t="s">
        <v>80</v>
      </c>
    </row>
    <row r="3" spans="1:2" x14ac:dyDescent="0.25">
      <c r="A3" s="24">
        <v>1</v>
      </c>
      <c r="B3" s="22" t="s">
        <v>82</v>
      </c>
    </row>
    <row r="4" spans="1:2" x14ac:dyDescent="0.25">
      <c r="A4" s="24">
        <v>2</v>
      </c>
      <c r="B4" s="22" t="s">
        <v>85</v>
      </c>
    </row>
    <row r="5" spans="1:2" ht="90" x14ac:dyDescent="0.25">
      <c r="A5" s="24">
        <v>3</v>
      </c>
      <c r="B5" s="23" t="s">
        <v>87</v>
      </c>
    </row>
    <row r="6" spans="1:2" x14ac:dyDescent="0.25">
      <c r="A6" s="24">
        <v>4</v>
      </c>
      <c r="B6" s="22" t="s">
        <v>89</v>
      </c>
    </row>
    <row r="7" spans="1:2" ht="60" x14ac:dyDescent="0.25">
      <c r="A7" s="24">
        <v>5</v>
      </c>
      <c r="B7" s="23" t="s">
        <v>91</v>
      </c>
    </row>
  </sheetData>
  <sheetProtection password="84E1" sheet="1" objects="1" scenarios="1"/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RowHeight="15" x14ac:dyDescent="0.25"/>
  <cols>
    <col min="1" max="1" width="42.7109375" style="13" customWidth="1"/>
    <col min="2" max="2" width="41" bestFit="1" customWidth="1"/>
  </cols>
  <sheetData>
    <row r="1" spans="1:2" x14ac:dyDescent="0.25">
      <c r="A1" s="15" t="s">
        <v>41</v>
      </c>
      <c r="B1" s="5"/>
    </row>
    <row r="2" spans="1:2" x14ac:dyDescent="0.25">
      <c r="A2" s="15"/>
      <c r="B2" s="5"/>
    </row>
    <row r="3" spans="1:2" x14ac:dyDescent="0.25">
      <c r="A3" s="8" t="s">
        <v>69</v>
      </c>
      <c r="B3" s="8" t="s">
        <v>70</v>
      </c>
    </row>
    <row r="4" spans="1:2" x14ac:dyDescent="0.25">
      <c r="A4" s="19" t="s">
        <v>29</v>
      </c>
      <c r="B4" s="9" t="s">
        <v>30</v>
      </c>
    </row>
    <row r="5" spans="1:2" x14ac:dyDescent="0.25">
      <c r="A5" s="19" t="s">
        <v>31</v>
      </c>
      <c r="B5" s="9" t="s">
        <v>32</v>
      </c>
    </row>
    <row r="6" spans="1:2" x14ac:dyDescent="0.25">
      <c r="A6" s="19" t="s">
        <v>33</v>
      </c>
      <c r="B6" s="9" t="s">
        <v>34</v>
      </c>
    </row>
    <row r="7" spans="1:2" x14ac:dyDescent="0.25">
      <c r="A7" s="19" t="s">
        <v>35</v>
      </c>
      <c r="B7" s="9" t="s">
        <v>36</v>
      </c>
    </row>
    <row r="8" spans="1:2" x14ac:dyDescent="0.25">
      <c r="A8" s="19" t="s">
        <v>37</v>
      </c>
      <c r="B8" s="9" t="s">
        <v>38</v>
      </c>
    </row>
    <row r="9" spans="1:2" x14ac:dyDescent="0.25">
      <c r="A9" s="19" t="s">
        <v>39</v>
      </c>
      <c r="B9" s="9" t="s">
        <v>40</v>
      </c>
    </row>
  </sheetData>
  <sheetProtection password="84E1" sheet="1" objects="1" scenarios="1"/>
  <pageMargins left="0.7" right="0.7" top="0.75" bottom="0.75" header="0.3" footer="0.3"/>
  <pageSetup paperSize="0" orientation="portrait" horizontalDpi="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0" sqref="C10"/>
    </sheetView>
  </sheetViews>
  <sheetFormatPr baseColWidth="10" defaultRowHeight="15" x14ac:dyDescent="0.25"/>
  <cols>
    <col min="1" max="1" width="15.140625" style="13" customWidth="1"/>
    <col min="2" max="2" width="22.5703125" style="13" bestFit="1" customWidth="1"/>
    <col min="3" max="3" width="57.28515625" customWidth="1"/>
    <col min="5" max="5" width="11.85546875" bestFit="1" customWidth="1"/>
  </cols>
  <sheetData>
    <row r="1" spans="1:3" x14ac:dyDescent="0.25">
      <c r="B1" s="15" t="s">
        <v>17</v>
      </c>
      <c r="C1" s="5"/>
    </row>
    <row r="2" spans="1:3" ht="25.5" x14ac:dyDescent="0.25">
      <c r="A2" s="8" t="s">
        <v>70</v>
      </c>
      <c r="B2" s="8" t="s">
        <v>69</v>
      </c>
      <c r="C2" s="6" t="s">
        <v>80</v>
      </c>
    </row>
    <row r="3" spans="1:3" x14ac:dyDescent="0.25">
      <c r="A3" s="14" t="s">
        <v>57</v>
      </c>
      <c r="B3" s="16">
        <v>1</v>
      </c>
      <c r="C3" s="7" t="s">
        <v>18</v>
      </c>
    </row>
    <row r="4" spans="1:3" x14ac:dyDescent="0.25">
      <c r="A4" s="14" t="s">
        <v>59</v>
      </c>
      <c r="B4" s="16">
        <v>2</v>
      </c>
      <c r="C4" s="7" t="s">
        <v>19</v>
      </c>
    </row>
    <row r="5" spans="1:3" x14ac:dyDescent="0.25">
      <c r="A5" s="14" t="s">
        <v>58</v>
      </c>
      <c r="B5" s="16">
        <v>3</v>
      </c>
      <c r="C5" s="7" t="s">
        <v>20</v>
      </c>
    </row>
    <row r="6" spans="1:3" x14ac:dyDescent="0.25">
      <c r="A6" s="14" t="s">
        <v>60</v>
      </c>
      <c r="B6" s="16">
        <v>4</v>
      </c>
      <c r="C6" s="7" t="s">
        <v>21</v>
      </c>
    </row>
    <row r="7" spans="1:3" x14ac:dyDescent="0.25">
      <c r="A7" s="14" t="s">
        <v>61</v>
      </c>
      <c r="B7" s="16">
        <v>5</v>
      </c>
      <c r="C7" s="7" t="s">
        <v>22</v>
      </c>
    </row>
    <row r="8" spans="1:3" x14ac:dyDescent="0.25">
      <c r="A8" s="14" t="s">
        <v>62</v>
      </c>
      <c r="B8" s="16">
        <v>6</v>
      </c>
      <c r="C8" s="7" t="s">
        <v>23</v>
      </c>
    </row>
    <row r="9" spans="1:3" x14ac:dyDescent="0.25">
      <c r="A9" s="14" t="s">
        <v>63</v>
      </c>
      <c r="B9" s="16">
        <v>7</v>
      </c>
      <c r="C9" s="7" t="s">
        <v>24</v>
      </c>
    </row>
    <row r="10" spans="1:3" x14ac:dyDescent="0.25">
      <c r="A10" s="14" t="s">
        <v>64</v>
      </c>
      <c r="B10" s="16">
        <v>8</v>
      </c>
      <c r="C10" s="7" t="s">
        <v>25</v>
      </c>
    </row>
    <row r="11" spans="1:3" x14ac:dyDescent="0.25">
      <c r="A11" s="14" t="s">
        <v>65</v>
      </c>
      <c r="B11" s="16">
        <v>9</v>
      </c>
      <c r="C11" s="7" t="s">
        <v>26</v>
      </c>
    </row>
    <row r="12" spans="1:3" x14ac:dyDescent="0.25">
      <c r="A12" s="14" t="s">
        <v>66</v>
      </c>
      <c r="B12" s="16">
        <v>10</v>
      </c>
      <c r="C12" s="7" t="s">
        <v>27</v>
      </c>
    </row>
    <row r="13" spans="1:3" x14ac:dyDescent="0.25">
      <c r="A13" s="14" t="s">
        <v>67</v>
      </c>
      <c r="B13" s="16">
        <v>11</v>
      </c>
      <c r="C13" s="7" t="s">
        <v>28</v>
      </c>
    </row>
    <row r="14" spans="1:3" x14ac:dyDescent="0.25">
      <c r="A14" s="14" t="s">
        <v>95</v>
      </c>
      <c r="B14" s="16">
        <v>12</v>
      </c>
      <c r="C14" s="7" t="s">
        <v>96</v>
      </c>
    </row>
  </sheetData>
  <sheetProtection password="84E1" sheet="1" objects="1" scenarios="1"/>
  <pageMargins left="0.7" right="0.7" top="0.75" bottom="0.75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RowHeight="15" x14ac:dyDescent="0.25"/>
  <cols>
    <col min="1" max="1" width="36.140625" customWidth="1"/>
  </cols>
  <sheetData>
    <row r="1" spans="1:2" s="17" customFormat="1" ht="18.75" x14ac:dyDescent="0.3">
      <c r="A1" s="18" t="s">
        <v>68</v>
      </c>
    </row>
    <row r="2" spans="1:2" s="17" customFormat="1" x14ac:dyDescent="0.25"/>
    <row r="3" spans="1:2" x14ac:dyDescent="0.25">
      <c r="A3" s="8" t="s">
        <v>70</v>
      </c>
      <c r="B3" s="8" t="s">
        <v>69</v>
      </c>
    </row>
    <row r="4" spans="1:2" x14ac:dyDescent="0.25">
      <c r="A4" s="7" t="s">
        <v>71</v>
      </c>
      <c r="B4" s="16">
        <v>1</v>
      </c>
    </row>
    <row r="5" spans="1:2" x14ac:dyDescent="0.25">
      <c r="A5" s="7" t="s">
        <v>72</v>
      </c>
      <c r="B5" s="16">
        <v>2</v>
      </c>
    </row>
    <row r="6" spans="1:2" x14ac:dyDescent="0.25">
      <c r="A6" s="7" t="s">
        <v>73</v>
      </c>
      <c r="B6" s="16">
        <v>3</v>
      </c>
    </row>
  </sheetData>
  <sheetProtection password="84E1" sheet="1" objects="1" scenarios="1"/>
  <pageMargins left="0.7" right="0.7" top="0.75" bottom="0.75" header="0.3" footer="0.3"/>
  <pageSetup paperSize="0" orientation="portrait" horizontalDpi="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G26" sqref="G26"/>
    </sheetView>
  </sheetViews>
  <sheetFormatPr baseColWidth="10" defaultRowHeight="15" x14ac:dyDescent="0.25"/>
  <cols>
    <col min="1" max="1" width="17" customWidth="1"/>
    <col min="3" max="3" width="19" bestFit="1" customWidth="1"/>
  </cols>
  <sheetData>
    <row r="1" spans="1:2" ht="18.75" x14ac:dyDescent="0.3">
      <c r="A1" s="18" t="s">
        <v>74</v>
      </c>
    </row>
    <row r="3" spans="1:2" x14ac:dyDescent="0.25">
      <c r="A3" s="8" t="s">
        <v>80</v>
      </c>
      <c r="B3" s="8" t="s">
        <v>69</v>
      </c>
    </row>
    <row r="4" spans="1:2" x14ac:dyDescent="0.25">
      <c r="A4" s="7" t="s">
        <v>75</v>
      </c>
      <c r="B4" s="16">
        <v>1</v>
      </c>
    </row>
    <row r="5" spans="1:2" x14ac:dyDescent="0.25">
      <c r="A5" s="7" t="s">
        <v>76</v>
      </c>
      <c r="B5" s="16">
        <v>2</v>
      </c>
    </row>
    <row r="6" spans="1:2" ht="30" x14ac:dyDescent="0.25">
      <c r="A6" s="7" t="s">
        <v>77</v>
      </c>
      <c r="B6" s="16">
        <v>3</v>
      </c>
    </row>
    <row r="7" spans="1:2" x14ac:dyDescent="0.25">
      <c r="A7" s="7" t="s">
        <v>78</v>
      </c>
      <c r="B7" s="16">
        <v>8</v>
      </c>
    </row>
    <row r="8" spans="1:2" x14ac:dyDescent="0.25">
      <c r="A8" s="7" t="s">
        <v>79</v>
      </c>
      <c r="B8" s="16">
        <v>9</v>
      </c>
    </row>
  </sheetData>
  <sheetProtection password="84E1" sheet="1" objects="1" scenarios="1"/>
  <pageMargins left="0.7" right="0.7" top="0.75" bottom="0.75" header="0.3" footer="0.3"/>
  <pageSetup paperSize="0" orientation="portrait" horizontalDpi="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opLeftCell="E1" workbookViewId="0">
      <selection activeCell="P5" sqref="P5"/>
    </sheetView>
  </sheetViews>
  <sheetFormatPr baseColWidth="10" defaultRowHeight="15" x14ac:dyDescent="0.25"/>
  <cols>
    <col min="1" max="1" width="11.5703125" bestFit="1" customWidth="1"/>
    <col min="2" max="2" width="13" bestFit="1" customWidth="1"/>
    <col min="3" max="3" width="16.7109375" bestFit="1" customWidth="1"/>
    <col min="4" max="4" width="13.85546875" bestFit="1" customWidth="1"/>
    <col min="5" max="5" width="9" bestFit="1" customWidth="1"/>
    <col min="6" max="6" width="13.7109375" bestFit="1" customWidth="1"/>
    <col min="7" max="7" width="24.7109375" bestFit="1" customWidth="1"/>
    <col min="8" max="8" width="14.7109375" style="4" bestFit="1" customWidth="1"/>
    <col min="9" max="9" width="15.42578125" bestFit="1" customWidth="1"/>
    <col min="10" max="10" width="10.5703125" style="3" bestFit="1" customWidth="1"/>
    <col min="11" max="11" width="13" bestFit="1" customWidth="1"/>
    <col min="12" max="12" width="16.5703125" bestFit="1" customWidth="1"/>
    <col min="13" max="13" width="19.140625" style="3" bestFit="1" customWidth="1"/>
    <col min="14" max="14" width="15.7109375" customWidth="1"/>
    <col min="15" max="15" width="24.7109375" bestFit="1" customWidth="1"/>
    <col min="16" max="16" width="11.85546875" bestFit="1" customWidth="1"/>
    <col min="17" max="17" width="13.5703125" style="26" bestFit="1" customWidth="1"/>
    <col min="18" max="18" width="10" bestFit="1" customWidth="1"/>
  </cols>
  <sheetData>
    <row r="1" spans="1:18" x14ac:dyDescent="0.25">
      <c r="A1" s="10" t="s">
        <v>15</v>
      </c>
      <c r="B1" s="10" t="s">
        <v>13</v>
      </c>
      <c r="C1" s="10" t="s">
        <v>54</v>
      </c>
      <c r="D1" s="10" t="s">
        <v>4</v>
      </c>
      <c r="E1" s="10" t="s">
        <v>3</v>
      </c>
      <c r="F1" s="10" t="s">
        <v>42</v>
      </c>
      <c r="G1" s="12" t="s">
        <v>14</v>
      </c>
      <c r="H1" s="10" t="s">
        <v>16</v>
      </c>
      <c r="I1" s="10" t="s">
        <v>48</v>
      </c>
      <c r="J1" s="11" t="s">
        <v>50</v>
      </c>
      <c r="K1" s="10" t="s">
        <v>52</v>
      </c>
      <c r="L1" s="10" t="s">
        <v>56</v>
      </c>
      <c r="M1" s="11" t="s">
        <v>5</v>
      </c>
      <c r="N1" s="10" t="s">
        <v>6</v>
      </c>
      <c r="O1" s="12" t="s">
        <v>7</v>
      </c>
      <c r="P1" s="10" t="s">
        <v>8</v>
      </c>
      <c r="Q1" s="25" t="s">
        <v>9</v>
      </c>
      <c r="R1" s="10" t="s">
        <v>10</v>
      </c>
    </row>
    <row r="2" spans="1:18" x14ac:dyDescent="0.25">
      <c r="A2" s="4">
        <v>9999</v>
      </c>
      <c r="B2" s="4">
        <v>999999999999</v>
      </c>
      <c r="C2" s="4">
        <v>9</v>
      </c>
      <c r="D2" s="4">
        <v>999999</v>
      </c>
      <c r="E2" s="4">
        <v>99999999</v>
      </c>
      <c r="F2" s="4">
        <v>99999999</v>
      </c>
      <c r="G2" s="2">
        <v>9.9999999999999898E+17</v>
      </c>
      <c r="H2" s="4">
        <v>0</v>
      </c>
      <c r="I2" s="4">
        <v>999999</v>
      </c>
      <c r="J2" s="3" t="s">
        <v>51</v>
      </c>
      <c r="K2" s="4">
        <v>999999999999</v>
      </c>
      <c r="L2" s="4">
        <v>9</v>
      </c>
      <c r="M2" s="3" t="s">
        <v>11</v>
      </c>
      <c r="N2" s="4">
        <v>99</v>
      </c>
      <c r="O2" s="2">
        <v>9.9999999999999898E+17</v>
      </c>
      <c r="P2" s="4">
        <v>99</v>
      </c>
      <c r="Q2" s="26">
        <v>99999999.999899998</v>
      </c>
      <c r="R2" s="4">
        <v>999</v>
      </c>
    </row>
    <row r="3" spans="1:18" x14ac:dyDescent="0.25">
      <c r="A3" s="4" t="str">
        <f>IF(I3=0,"",Cumplimiento!$B$8)</f>
        <v/>
      </c>
      <c r="B3" s="4">
        <f>IF(I3=0,0,Cumplimiento!$C$8)</f>
        <v>0</v>
      </c>
      <c r="C3" s="4">
        <f>IF(I3=0,0,Cumplimiento!$D$8)</f>
        <v>0</v>
      </c>
      <c r="D3" s="4">
        <f>IF(I3=0,0,Cumplimiento!$E$8)</f>
        <v>0</v>
      </c>
      <c r="E3" s="4">
        <f>IF(I3=0,0,Cumplimiento!$F$8)</f>
        <v>0</v>
      </c>
      <c r="F3">
        <f>IF(I3=0,0,Cumplimiento!$G$8)</f>
        <v>0</v>
      </c>
      <c r="G3" s="2">
        <f>IF(I3=0,0,Cumplimiento!$H$8)</f>
        <v>0</v>
      </c>
      <c r="H3" s="4">
        <f>IF(J3=0,0,H2+1)</f>
        <v>0</v>
      </c>
      <c r="I3">
        <f>+Cumplimiento!J8</f>
        <v>0</v>
      </c>
      <c r="J3" s="3">
        <f>+Cumplimiento!K8</f>
        <v>0</v>
      </c>
      <c r="K3">
        <f>+Cumplimiento!L8</f>
        <v>0</v>
      </c>
      <c r="L3">
        <f>+Cumplimiento!M8</f>
        <v>0</v>
      </c>
      <c r="M3" s="3">
        <f>+Cumplimiento!N8</f>
        <v>0</v>
      </c>
      <c r="N3" t="e">
        <f>VLOOKUP(Cumplimiento!O8,'Anexo Compor Tasas'!$A$4:$B$8,2,FALSE)</f>
        <v>#N/A</v>
      </c>
      <c r="O3">
        <f>+Cumplimiento!P8</f>
        <v>0</v>
      </c>
      <c r="P3" t="e">
        <f>IF(VLOOKUP(Cumplimiento!Q8,'Anexo Monedas'!$A$3:$B$14,2,FALSE)=12,1,VLOOKUP(Cumplimiento!Q8,'Anexo Monedas'!$A$3:$B$14,2,FALSE))</f>
        <v>#N/A</v>
      </c>
      <c r="Q3" s="26">
        <f>+Cumplimiento!R8</f>
        <v>0</v>
      </c>
      <c r="R3" t="e">
        <f>VLOOKUP(Cumplimiento!S8,'Anexo Base Liquidacion'!$A$4:$B$6,2,FALSE)</f>
        <v>#N/A</v>
      </c>
    </row>
    <row r="4" spans="1:18" x14ac:dyDescent="0.25">
      <c r="A4" s="4" t="str">
        <f>IF(I4=0,"",Cumplimiento!$B$8)</f>
        <v/>
      </c>
      <c r="B4" s="4">
        <f>IF(I4=0,0,Cumplimiento!$C$8)</f>
        <v>0</v>
      </c>
      <c r="C4" s="4">
        <f>IF(I4=0,0,Cumplimiento!$D$8)</f>
        <v>0</v>
      </c>
      <c r="D4" s="4">
        <f>IF(I4=0,0,Cumplimiento!$E$8)</f>
        <v>0</v>
      </c>
      <c r="E4" s="4">
        <f>IF(I4=0,0,Cumplimiento!$F$8)</f>
        <v>0</v>
      </c>
      <c r="F4">
        <f>IF(I4=0,0,Cumplimiento!$G$8)</f>
        <v>0</v>
      </c>
      <c r="G4" s="2">
        <f>IF(I4=0,0,Cumplimiento!$H$8)</f>
        <v>0</v>
      </c>
      <c r="H4" s="4">
        <f t="shared" ref="H4:H67" si="0">IF(J4=0,0,H3+1)</f>
        <v>0</v>
      </c>
      <c r="I4">
        <f>+Cumplimiento!J9</f>
        <v>0</v>
      </c>
      <c r="J4" s="3">
        <f>+Cumplimiento!K9</f>
        <v>0</v>
      </c>
      <c r="K4">
        <f>+Cumplimiento!L9</f>
        <v>0</v>
      </c>
      <c r="L4">
        <f>+Cumplimiento!M9</f>
        <v>0</v>
      </c>
      <c r="M4" s="3">
        <f>+Cumplimiento!N9</f>
        <v>0</v>
      </c>
      <c r="N4" t="e">
        <f>VLOOKUP(Cumplimiento!O9,'Anexo Compor Tasas'!$A$4:$B$8,2,FALSE)</f>
        <v>#N/A</v>
      </c>
      <c r="O4">
        <f>+Cumplimiento!P9</f>
        <v>0</v>
      </c>
      <c r="P4" t="e">
        <f>IF(VLOOKUP(Cumplimiento!Q9,'Anexo Monedas'!$A$3:$B$14,2,FALSE)=12,1,VLOOKUP(Cumplimiento!Q9,'Anexo Monedas'!$A$3:$B$14,2,FALSE))</f>
        <v>#N/A</v>
      </c>
      <c r="Q4" s="26">
        <f>+Cumplimiento!R9</f>
        <v>0</v>
      </c>
      <c r="R4" t="e">
        <f>VLOOKUP(Cumplimiento!S9,'Anexo Base Liquidacion'!$A$4:$B$6,2,FALSE)</f>
        <v>#N/A</v>
      </c>
    </row>
    <row r="5" spans="1:18" x14ac:dyDescent="0.25">
      <c r="A5" s="4" t="str">
        <f>IF(I5=0,"",Cumplimiento!$B$8)</f>
        <v/>
      </c>
      <c r="B5" s="4">
        <f>IF(I5=0,0,Cumplimiento!$C$8)</f>
        <v>0</v>
      </c>
      <c r="C5" s="4">
        <f>IF(I5=0,0,Cumplimiento!$D$8)</f>
        <v>0</v>
      </c>
      <c r="D5" s="4">
        <f>IF(I5=0,0,Cumplimiento!$E$8)</f>
        <v>0</v>
      </c>
      <c r="E5" s="4">
        <f>IF(I5=0,0,Cumplimiento!$F$8)</f>
        <v>0</v>
      </c>
      <c r="F5">
        <f>IF(I5=0,0,Cumplimiento!$G$8)</f>
        <v>0</v>
      </c>
      <c r="G5" s="2">
        <f>IF(I5=0,0,Cumplimiento!$H$8)</f>
        <v>0</v>
      </c>
      <c r="H5" s="4">
        <f t="shared" si="0"/>
        <v>0</v>
      </c>
      <c r="I5">
        <f>+Cumplimiento!J10</f>
        <v>0</v>
      </c>
      <c r="J5" s="3">
        <f>+Cumplimiento!K10</f>
        <v>0</v>
      </c>
      <c r="K5">
        <f>+Cumplimiento!L10</f>
        <v>0</v>
      </c>
      <c r="L5">
        <f>+Cumplimiento!M10</f>
        <v>0</v>
      </c>
      <c r="M5" s="3">
        <f>+Cumplimiento!N10</f>
        <v>0</v>
      </c>
      <c r="N5" t="e">
        <f>VLOOKUP(Cumplimiento!O10,'Anexo Compor Tasas'!$A$4:$B$8,2,FALSE)</f>
        <v>#N/A</v>
      </c>
      <c r="O5">
        <f>+Cumplimiento!P10</f>
        <v>0</v>
      </c>
      <c r="P5" t="e">
        <f>IF(VLOOKUP(Cumplimiento!Q10,'Anexo Monedas'!$A$3:$B$14,2,FALSE)=12,1,VLOOKUP(Cumplimiento!Q10,'Anexo Monedas'!$A$3:$B$14,2,FALSE))</f>
        <v>#N/A</v>
      </c>
      <c r="Q5" s="26">
        <f>+Cumplimiento!R10</f>
        <v>0</v>
      </c>
      <c r="R5" t="e">
        <f>VLOOKUP(Cumplimiento!S10,'Anexo Base Liquidacion'!$A$4:$B$6,2,FALSE)</f>
        <v>#N/A</v>
      </c>
    </row>
    <row r="6" spans="1:18" x14ac:dyDescent="0.25">
      <c r="A6" s="4" t="str">
        <f>IF(I6=0,"",Cumplimiento!$B$8)</f>
        <v/>
      </c>
      <c r="B6" s="4">
        <f>IF(I6=0,0,Cumplimiento!$C$8)</f>
        <v>0</v>
      </c>
      <c r="C6" s="4">
        <f>IF(I6=0,0,Cumplimiento!$D$8)</f>
        <v>0</v>
      </c>
      <c r="D6" s="4">
        <f>IF(I6=0,0,Cumplimiento!$E$8)</f>
        <v>0</v>
      </c>
      <c r="E6" s="4">
        <f>IF(I6=0,0,Cumplimiento!$F$8)</f>
        <v>0</v>
      </c>
      <c r="F6">
        <f>IF(I6=0,0,Cumplimiento!$G$8)</f>
        <v>0</v>
      </c>
      <c r="G6" s="2">
        <f>IF(I6=0,0,Cumplimiento!$H$8)</f>
        <v>0</v>
      </c>
      <c r="H6" s="4">
        <f t="shared" si="0"/>
        <v>0</v>
      </c>
      <c r="I6">
        <f>+Cumplimiento!J11</f>
        <v>0</v>
      </c>
      <c r="J6" s="3">
        <f>+Cumplimiento!K11</f>
        <v>0</v>
      </c>
      <c r="K6">
        <f>+Cumplimiento!L11</f>
        <v>0</v>
      </c>
      <c r="L6">
        <f>+Cumplimiento!M11</f>
        <v>0</v>
      </c>
      <c r="M6" s="3">
        <f>+Cumplimiento!N11</f>
        <v>0</v>
      </c>
      <c r="N6" t="e">
        <f>VLOOKUP(Cumplimiento!O11,'Anexo Compor Tasas'!$A$4:$B$8,2,FALSE)</f>
        <v>#N/A</v>
      </c>
      <c r="O6">
        <f>+Cumplimiento!P11</f>
        <v>0</v>
      </c>
      <c r="P6" t="e">
        <f>IF(VLOOKUP(Cumplimiento!Q11,'Anexo Monedas'!$A$3:$B$14,2,FALSE)=12,1,VLOOKUP(Cumplimiento!Q11,'Anexo Monedas'!$A$3:$B$14,2,FALSE))</f>
        <v>#N/A</v>
      </c>
      <c r="Q6" s="26">
        <f>+Cumplimiento!R11</f>
        <v>0</v>
      </c>
      <c r="R6" t="e">
        <f>VLOOKUP(Cumplimiento!S11,'Anexo Base Liquidacion'!$A$4:$B$6,2,FALSE)</f>
        <v>#N/A</v>
      </c>
    </row>
    <row r="7" spans="1:18" x14ac:dyDescent="0.25">
      <c r="A7" s="4" t="str">
        <f>IF(I7=0,"",Cumplimiento!$B$8)</f>
        <v/>
      </c>
      <c r="B7" s="4">
        <f>IF(I7=0,0,Cumplimiento!$C$8)</f>
        <v>0</v>
      </c>
      <c r="C7" s="4">
        <f>IF(I7=0,0,Cumplimiento!$D$8)</f>
        <v>0</v>
      </c>
      <c r="D7" s="4">
        <f>IF(I7=0,0,Cumplimiento!$E$8)</f>
        <v>0</v>
      </c>
      <c r="E7" s="4">
        <f>IF(I7=0,0,Cumplimiento!$F$8)</f>
        <v>0</v>
      </c>
      <c r="F7">
        <f>IF(I7=0,0,Cumplimiento!$G$8)</f>
        <v>0</v>
      </c>
      <c r="G7" s="2">
        <f>IF(I7=0,0,Cumplimiento!$H$8)</f>
        <v>0</v>
      </c>
      <c r="H7" s="4">
        <f t="shared" si="0"/>
        <v>0</v>
      </c>
      <c r="I7">
        <f>+Cumplimiento!J12</f>
        <v>0</v>
      </c>
      <c r="J7" s="3">
        <f>+Cumplimiento!K12</f>
        <v>0</v>
      </c>
      <c r="K7">
        <f>+Cumplimiento!L12</f>
        <v>0</v>
      </c>
      <c r="L7">
        <f>+Cumplimiento!M12</f>
        <v>0</v>
      </c>
      <c r="M7" s="3">
        <f>+Cumplimiento!N12</f>
        <v>0</v>
      </c>
      <c r="N7" t="e">
        <f>VLOOKUP(Cumplimiento!O12,'Anexo Compor Tasas'!$A$4:$B$8,2,FALSE)</f>
        <v>#N/A</v>
      </c>
      <c r="O7">
        <f>+Cumplimiento!P12</f>
        <v>0</v>
      </c>
      <c r="P7" t="e">
        <f>IF(VLOOKUP(Cumplimiento!Q12,'Anexo Monedas'!$A$3:$B$14,2,FALSE)=12,1,VLOOKUP(Cumplimiento!Q12,'Anexo Monedas'!$A$3:$B$14,2,FALSE))</f>
        <v>#N/A</v>
      </c>
      <c r="Q7" s="26">
        <f>+Cumplimiento!R12</f>
        <v>0</v>
      </c>
      <c r="R7" t="e">
        <f>VLOOKUP(Cumplimiento!S12,'Anexo Base Liquidacion'!$A$4:$B$6,2,FALSE)</f>
        <v>#N/A</v>
      </c>
    </row>
    <row r="8" spans="1:18" x14ac:dyDescent="0.25">
      <c r="A8" s="4" t="str">
        <f>IF(I8=0,"",Cumplimiento!$B$8)</f>
        <v/>
      </c>
      <c r="B8" s="4">
        <f>IF(I8=0,0,Cumplimiento!$C$8)</f>
        <v>0</v>
      </c>
      <c r="C8" s="4">
        <f>IF(I8=0,0,Cumplimiento!$D$8)</f>
        <v>0</v>
      </c>
      <c r="D8" s="4">
        <f>IF(I8=0,0,Cumplimiento!$E$8)</f>
        <v>0</v>
      </c>
      <c r="E8" s="4">
        <f>IF(I8=0,0,Cumplimiento!$F$8)</f>
        <v>0</v>
      </c>
      <c r="F8">
        <f>IF(I8=0,0,Cumplimiento!$G$8)</f>
        <v>0</v>
      </c>
      <c r="G8" s="2">
        <f>IF(I8=0,0,Cumplimiento!$H$8)</f>
        <v>0</v>
      </c>
      <c r="H8" s="4">
        <f t="shared" si="0"/>
        <v>0</v>
      </c>
      <c r="I8">
        <f>+Cumplimiento!J13</f>
        <v>0</v>
      </c>
      <c r="J8" s="3">
        <f>+Cumplimiento!K13</f>
        <v>0</v>
      </c>
      <c r="K8">
        <f>+Cumplimiento!L13</f>
        <v>0</v>
      </c>
      <c r="L8">
        <f>+Cumplimiento!M13</f>
        <v>0</v>
      </c>
      <c r="M8" s="3">
        <f>+Cumplimiento!N13</f>
        <v>0</v>
      </c>
      <c r="N8" t="e">
        <f>VLOOKUP(Cumplimiento!O13,'Anexo Compor Tasas'!$A$4:$B$8,2,FALSE)</f>
        <v>#N/A</v>
      </c>
      <c r="O8">
        <f>+Cumplimiento!P13</f>
        <v>0</v>
      </c>
      <c r="P8" t="e">
        <f>IF(VLOOKUP(Cumplimiento!Q13,'Anexo Monedas'!$A$3:$B$14,2,FALSE)=12,1,VLOOKUP(Cumplimiento!Q13,'Anexo Monedas'!$A$3:$B$14,2,FALSE))</f>
        <v>#N/A</v>
      </c>
      <c r="Q8" s="26">
        <f>+Cumplimiento!R13</f>
        <v>0</v>
      </c>
      <c r="R8" t="e">
        <f>VLOOKUP(Cumplimiento!S13,'Anexo Base Liquidacion'!$A$4:$B$6,2,FALSE)</f>
        <v>#N/A</v>
      </c>
    </row>
    <row r="9" spans="1:18" x14ac:dyDescent="0.25">
      <c r="A9" s="4" t="str">
        <f>IF(I9=0,"",Cumplimiento!$B$8)</f>
        <v/>
      </c>
      <c r="B9" s="4">
        <f>IF(I9=0,0,Cumplimiento!$C$8)</f>
        <v>0</v>
      </c>
      <c r="C9" s="4">
        <f>IF(I9=0,0,Cumplimiento!$D$8)</f>
        <v>0</v>
      </c>
      <c r="D9" s="4">
        <f>IF(I9=0,0,Cumplimiento!$E$8)</f>
        <v>0</v>
      </c>
      <c r="E9" s="4">
        <f>IF(I9=0,0,Cumplimiento!$F$8)</f>
        <v>0</v>
      </c>
      <c r="F9">
        <f>IF(I9=0,0,Cumplimiento!$G$8)</f>
        <v>0</v>
      </c>
      <c r="G9" s="2">
        <f>IF(I9=0,0,Cumplimiento!$H$8)</f>
        <v>0</v>
      </c>
      <c r="H9" s="4">
        <f t="shared" si="0"/>
        <v>0</v>
      </c>
      <c r="I9">
        <f>+Cumplimiento!J14</f>
        <v>0</v>
      </c>
      <c r="J9" s="3">
        <f>+Cumplimiento!K14</f>
        <v>0</v>
      </c>
      <c r="K9">
        <f>+Cumplimiento!L14</f>
        <v>0</v>
      </c>
      <c r="L9">
        <f>+Cumplimiento!M14</f>
        <v>0</v>
      </c>
      <c r="M9" s="3">
        <f>+Cumplimiento!N14</f>
        <v>0</v>
      </c>
      <c r="N9" t="e">
        <f>VLOOKUP(Cumplimiento!O14,'Anexo Compor Tasas'!$A$4:$B$8,2,FALSE)</f>
        <v>#N/A</v>
      </c>
      <c r="O9">
        <f>+Cumplimiento!P14</f>
        <v>0</v>
      </c>
      <c r="P9" t="e">
        <f>IF(VLOOKUP(Cumplimiento!Q14,'Anexo Monedas'!$A$3:$B$14,2,FALSE)=12,1,VLOOKUP(Cumplimiento!Q14,'Anexo Monedas'!$A$3:$B$14,2,FALSE))</f>
        <v>#N/A</v>
      </c>
      <c r="Q9" s="26">
        <f>+Cumplimiento!R14</f>
        <v>0</v>
      </c>
      <c r="R9" t="e">
        <f>VLOOKUP(Cumplimiento!S14,'Anexo Base Liquidacion'!$A$4:$B$6,2,FALSE)</f>
        <v>#N/A</v>
      </c>
    </row>
    <row r="10" spans="1:18" x14ac:dyDescent="0.25">
      <c r="A10" s="4" t="str">
        <f>IF(I10=0,"",Cumplimiento!$B$8)</f>
        <v/>
      </c>
      <c r="B10" s="4">
        <f>IF(I10=0,0,Cumplimiento!$C$8)</f>
        <v>0</v>
      </c>
      <c r="C10" s="4">
        <f>IF(I10=0,0,Cumplimiento!$D$8)</f>
        <v>0</v>
      </c>
      <c r="D10" s="4">
        <f>IF(I10=0,0,Cumplimiento!$E$8)</f>
        <v>0</v>
      </c>
      <c r="E10" s="4">
        <f>IF(I10=0,0,Cumplimiento!$F$8)</f>
        <v>0</v>
      </c>
      <c r="F10">
        <f>IF(I10=0,0,Cumplimiento!$G$8)</f>
        <v>0</v>
      </c>
      <c r="G10" s="2">
        <f>IF(I10=0,0,Cumplimiento!$H$8)</f>
        <v>0</v>
      </c>
      <c r="H10" s="4">
        <f t="shared" si="0"/>
        <v>0</v>
      </c>
      <c r="I10">
        <f>+Cumplimiento!J15</f>
        <v>0</v>
      </c>
      <c r="J10" s="3">
        <f>+Cumplimiento!K15</f>
        <v>0</v>
      </c>
      <c r="K10">
        <f>+Cumplimiento!L15</f>
        <v>0</v>
      </c>
      <c r="L10">
        <f>+Cumplimiento!M15</f>
        <v>0</v>
      </c>
      <c r="M10" s="3">
        <f>+Cumplimiento!N15</f>
        <v>0</v>
      </c>
      <c r="N10" t="e">
        <f>VLOOKUP(Cumplimiento!O15,'Anexo Compor Tasas'!$A$4:$B$8,2,FALSE)</f>
        <v>#N/A</v>
      </c>
      <c r="O10">
        <f>+Cumplimiento!P15</f>
        <v>0</v>
      </c>
      <c r="P10" t="e">
        <f>IF(VLOOKUP(Cumplimiento!Q15,'Anexo Monedas'!$A$3:$B$14,2,FALSE)=12,1,VLOOKUP(Cumplimiento!Q15,'Anexo Monedas'!$A$3:$B$14,2,FALSE))</f>
        <v>#N/A</v>
      </c>
      <c r="Q10" s="26">
        <f>+Cumplimiento!R15</f>
        <v>0</v>
      </c>
      <c r="R10" t="e">
        <f>VLOOKUP(Cumplimiento!S15,'Anexo Base Liquidacion'!$A$4:$B$6,2,FALSE)</f>
        <v>#N/A</v>
      </c>
    </row>
    <row r="11" spans="1:18" x14ac:dyDescent="0.25">
      <c r="A11" s="4" t="str">
        <f>IF(I11=0,"",Cumplimiento!$B$8)</f>
        <v/>
      </c>
      <c r="B11" s="4">
        <f>IF(I11=0,0,Cumplimiento!$C$8)</f>
        <v>0</v>
      </c>
      <c r="C11" s="4">
        <f>IF(I11=0,0,Cumplimiento!$D$8)</f>
        <v>0</v>
      </c>
      <c r="D11" s="4">
        <f>IF(I11=0,0,Cumplimiento!$E$8)</f>
        <v>0</v>
      </c>
      <c r="E11" s="4">
        <f>IF(I11=0,0,Cumplimiento!$F$8)</f>
        <v>0</v>
      </c>
      <c r="F11">
        <f>IF(I11=0,0,Cumplimiento!$G$8)</f>
        <v>0</v>
      </c>
      <c r="G11" s="2">
        <f>IF(I11=0,0,Cumplimiento!$H$8)</f>
        <v>0</v>
      </c>
      <c r="H11" s="4">
        <f t="shared" si="0"/>
        <v>0</v>
      </c>
      <c r="I11">
        <f>+Cumplimiento!J16</f>
        <v>0</v>
      </c>
      <c r="J11" s="3">
        <f>+Cumplimiento!K16</f>
        <v>0</v>
      </c>
      <c r="K11">
        <f>+Cumplimiento!L16</f>
        <v>0</v>
      </c>
      <c r="L11">
        <f>+Cumplimiento!M16</f>
        <v>0</v>
      </c>
      <c r="M11" s="3">
        <f>+Cumplimiento!N16</f>
        <v>0</v>
      </c>
      <c r="N11" t="e">
        <f>VLOOKUP(Cumplimiento!O16,'Anexo Compor Tasas'!$A$4:$B$8,2,FALSE)</f>
        <v>#N/A</v>
      </c>
      <c r="O11">
        <f>+Cumplimiento!P16</f>
        <v>0</v>
      </c>
      <c r="P11" t="e">
        <f>IF(VLOOKUP(Cumplimiento!Q16,'Anexo Monedas'!$A$3:$B$14,2,FALSE)=12,1,VLOOKUP(Cumplimiento!Q16,'Anexo Monedas'!$A$3:$B$14,2,FALSE))</f>
        <v>#N/A</v>
      </c>
      <c r="Q11" s="26">
        <f>+Cumplimiento!R16</f>
        <v>0</v>
      </c>
      <c r="R11" t="e">
        <f>VLOOKUP(Cumplimiento!S16,'Anexo Base Liquidacion'!$A$4:$B$6,2,FALSE)</f>
        <v>#N/A</v>
      </c>
    </row>
    <row r="12" spans="1:18" x14ac:dyDescent="0.25">
      <c r="A12" s="4" t="str">
        <f>IF(I12=0,"",Cumplimiento!$B$8)</f>
        <v/>
      </c>
      <c r="B12" s="4">
        <f>IF(I12=0,0,Cumplimiento!$C$8)</f>
        <v>0</v>
      </c>
      <c r="C12" s="4">
        <f>IF(I12=0,0,Cumplimiento!$D$8)</f>
        <v>0</v>
      </c>
      <c r="D12" s="4">
        <f>IF(I12=0,0,Cumplimiento!$E$8)</f>
        <v>0</v>
      </c>
      <c r="E12" s="4">
        <f>IF(I12=0,0,Cumplimiento!$F$8)</f>
        <v>0</v>
      </c>
      <c r="F12">
        <f>IF(I12=0,0,Cumplimiento!$G$8)</f>
        <v>0</v>
      </c>
      <c r="G12" s="2">
        <f>IF(I12=0,0,Cumplimiento!$H$8)</f>
        <v>0</v>
      </c>
      <c r="H12" s="4">
        <f t="shared" si="0"/>
        <v>0</v>
      </c>
      <c r="I12">
        <f>+Cumplimiento!J17</f>
        <v>0</v>
      </c>
      <c r="J12" s="3">
        <f>+Cumplimiento!K17</f>
        <v>0</v>
      </c>
      <c r="K12">
        <f>+Cumplimiento!L17</f>
        <v>0</v>
      </c>
      <c r="L12">
        <f>+Cumplimiento!M17</f>
        <v>0</v>
      </c>
      <c r="M12" s="3">
        <f>+Cumplimiento!N17</f>
        <v>0</v>
      </c>
      <c r="N12" t="e">
        <f>VLOOKUP(Cumplimiento!O17,'Anexo Compor Tasas'!$A$4:$B$8,2,FALSE)</f>
        <v>#N/A</v>
      </c>
      <c r="O12">
        <f>+Cumplimiento!P17</f>
        <v>0</v>
      </c>
      <c r="P12" t="e">
        <f>IF(VLOOKUP(Cumplimiento!Q17,'Anexo Monedas'!$A$3:$B$14,2,FALSE)=12,1,VLOOKUP(Cumplimiento!Q17,'Anexo Monedas'!$A$3:$B$14,2,FALSE))</f>
        <v>#N/A</v>
      </c>
      <c r="Q12" s="26">
        <f>+Cumplimiento!R17</f>
        <v>0</v>
      </c>
      <c r="R12" t="e">
        <f>VLOOKUP(Cumplimiento!S17,'Anexo Base Liquidacion'!$A$4:$B$6,2,FALSE)</f>
        <v>#N/A</v>
      </c>
    </row>
    <row r="13" spans="1:18" x14ac:dyDescent="0.25">
      <c r="A13" s="4" t="str">
        <f>IF(I13=0,"",Cumplimiento!$B$8)</f>
        <v/>
      </c>
      <c r="B13" s="4">
        <f>IF(I13=0,0,Cumplimiento!$C$8)</f>
        <v>0</v>
      </c>
      <c r="C13" s="4">
        <f>IF(I13=0,0,Cumplimiento!$D$8)</f>
        <v>0</v>
      </c>
      <c r="D13" s="4">
        <f>IF(I13=0,0,Cumplimiento!$E$8)</f>
        <v>0</v>
      </c>
      <c r="E13" s="4">
        <f>IF(I13=0,0,Cumplimiento!$F$8)</f>
        <v>0</v>
      </c>
      <c r="F13">
        <f>IF(I13=0,0,Cumplimiento!$G$8)</f>
        <v>0</v>
      </c>
      <c r="G13" s="2">
        <f>IF(I13=0,0,Cumplimiento!$H$8)</f>
        <v>0</v>
      </c>
      <c r="H13" s="4">
        <f t="shared" si="0"/>
        <v>0</v>
      </c>
      <c r="I13">
        <f>+Cumplimiento!J18</f>
        <v>0</v>
      </c>
      <c r="J13" s="3">
        <f>+Cumplimiento!K18</f>
        <v>0</v>
      </c>
      <c r="K13">
        <f>+Cumplimiento!L18</f>
        <v>0</v>
      </c>
      <c r="L13">
        <f>+Cumplimiento!M18</f>
        <v>0</v>
      </c>
      <c r="M13" s="3">
        <f>+Cumplimiento!N18</f>
        <v>0</v>
      </c>
      <c r="N13" t="e">
        <f>VLOOKUP(Cumplimiento!O18,'Anexo Compor Tasas'!$A$4:$B$8,2,FALSE)</f>
        <v>#N/A</v>
      </c>
      <c r="O13">
        <f>+Cumplimiento!P18</f>
        <v>0</v>
      </c>
      <c r="P13" t="e">
        <f>IF(VLOOKUP(Cumplimiento!Q18,'Anexo Monedas'!$A$3:$B$14,2,FALSE)=12,1,VLOOKUP(Cumplimiento!Q18,'Anexo Monedas'!$A$3:$B$14,2,FALSE))</f>
        <v>#N/A</v>
      </c>
      <c r="Q13" s="26">
        <f>+Cumplimiento!R18</f>
        <v>0</v>
      </c>
      <c r="R13" t="e">
        <f>VLOOKUP(Cumplimiento!S18,'Anexo Base Liquidacion'!$A$4:$B$6,2,FALSE)</f>
        <v>#N/A</v>
      </c>
    </row>
    <row r="14" spans="1:18" x14ac:dyDescent="0.25">
      <c r="A14" s="4" t="str">
        <f>IF(I14=0,"",Cumplimiento!$B$8)</f>
        <v/>
      </c>
      <c r="B14" s="4">
        <f>IF(I14=0,0,Cumplimiento!$C$8)</f>
        <v>0</v>
      </c>
      <c r="C14" s="4">
        <f>IF(I14=0,0,Cumplimiento!$D$8)</f>
        <v>0</v>
      </c>
      <c r="D14" s="4">
        <f>IF(I14=0,0,Cumplimiento!$E$8)</f>
        <v>0</v>
      </c>
      <c r="E14" s="4">
        <f>IF(I14=0,0,Cumplimiento!$F$8)</f>
        <v>0</v>
      </c>
      <c r="F14">
        <f>IF(I14=0,0,Cumplimiento!$G$8)</f>
        <v>0</v>
      </c>
      <c r="G14" s="2">
        <f>IF(I14=0,0,Cumplimiento!$H$8)</f>
        <v>0</v>
      </c>
      <c r="H14" s="4">
        <f t="shared" si="0"/>
        <v>0</v>
      </c>
      <c r="I14">
        <f>+Cumplimiento!J19</f>
        <v>0</v>
      </c>
      <c r="J14" s="3">
        <f>+Cumplimiento!K19</f>
        <v>0</v>
      </c>
      <c r="K14">
        <f>+Cumplimiento!L19</f>
        <v>0</v>
      </c>
      <c r="L14">
        <f>+Cumplimiento!M19</f>
        <v>0</v>
      </c>
      <c r="M14" s="3">
        <f>+Cumplimiento!N19</f>
        <v>0</v>
      </c>
      <c r="N14" t="e">
        <f>VLOOKUP(Cumplimiento!O19,'Anexo Compor Tasas'!$A$4:$B$8,2,FALSE)</f>
        <v>#N/A</v>
      </c>
      <c r="O14">
        <f>+Cumplimiento!P19</f>
        <v>0</v>
      </c>
      <c r="P14" t="e">
        <f>IF(VLOOKUP(Cumplimiento!Q19,'Anexo Monedas'!$A$3:$B$14,2,FALSE)=12,1,VLOOKUP(Cumplimiento!Q19,'Anexo Monedas'!$A$3:$B$14,2,FALSE))</f>
        <v>#N/A</v>
      </c>
      <c r="Q14" s="26">
        <f>+Cumplimiento!R19</f>
        <v>0</v>
      </c>
      <c r="R14" t="e">
        <f>VLOOKUP(Cumplimiento!S19,'Anexo Base Liquidacion'!$A$4:$B$6,2,FALSE)</f>
        <v>#N/A</v>
      </c>
    </row>
    <row r="15" spans="1:18" x14ac:dyDescent="0.25">
      <c r="A15" s="4" t="str">
        <f>IF(I15=0,"",Cumplimiento!$B$8)</f>
        <v/>
      </c>
      <c r="B15" s="4">
        <f>IF(I15=0,0,Cumplimiento!$C$8)</f>
        <v>0</v>
      </c>
      <c r="C15" s="4">
        <f>IF(I15=0,0,Cumplimiento!$D$8)</f>
        <v>0</v>
      </c>
      <c r="D15" s="4">
        <f>IF(I15=0,0,Cumplimiento!$E$8)</f>
        <v>0</v>
      </c>
      <c r="E15" s="4">
        <f>IF(I15=0,0,Cumplimiento!$F$8)</f>
        <v>0</v>
      </c>
      <c r="F15">
        <f>IF(I15=0,0,Cumplimiento!$G$8)</f>
        <v>0</v>
      </c>
      <c r="G15" s="2">
        <f>IF(I15=0,0,Cumplimiento!$H$8)</f>
        <v>0</v>
      </c>
      <c r="H15" s="4">
        <f t="shared" si="0"/>
        <v>0</v>
      </c>
      <c r="I15">
        <f>+Cumplimiento!J20</f>
        <v>0</v>
      </c>
      <c r="J15" s="3">
        <f>+Cumplimiento!K20</f>
        <v>0</v>
      </c>
      <c r="K15">
        <f>+Cumplimiento!L20</f>
        <v>0</v>
      </c>
      <c r="L15">
        <f>+Cumplimiento!M20</f>
        <v>0</v>
      </c>
      <c r="M15" s="3">
        <f>+Cumplimiento!N20</f>
        <v>0</v>
      </c>
      <c r="N15" t="e">
        <f>VLOOKUP(Cumplimiento!O20,'Anexo Compor Tasas'!$A$4:$B$8,2,FALSE)</f>
        <v>#N/A</v>
      </c>
      <c r="O15">
        <f>+Cumplimiento!P20</f>
        <v>0</v>
      </c>
      <c r="P15" t="e">
        <f>IF(VLOOKUP(Cumplimiento!Q20,'Anexo Monedas'!$A$3:$B$14,2,FALSE)=12,1,VLOOKUP(Cumplimiento!Q20,'Anexo Monedas'!$A$3:$B$14,2,FALSE))</f>
        <v>#N/A</v>
      </c>
      <c r="Q15" s="26">
        <f>+Cumplimiento!R20</f>
        <v>0</v>
      </c>
      <c r="R15" t="e">
        <f>VLOOKUP(Cumplimiento!S20,'Anexo Base Liquidacion'!$A$4:$B$6,2,FALSE)</f>
        <v>#N/A</v>
      </c>
    </row>
    <row r="16" spans="1:18" x14ac:dyDescent="0.25">
      <c r="A16" s="4" t="str">
        <f>IF(I16=0,"",Cumplimiento!$B$8)</f>
        <v/>
      </c>
      <c r="B16" s="4">
        <f>IF(I16=0,0,Cumplimiento!$C$8)</f>
        <v>0</v>
      </c>
      <c r="C16" s="4">
        <f>IF(I16=0,0,Cumplimiento!$D$8)</f>
        <v>0</v>
      </c>
      <c r="D16" s="4">
        <f>IF(I16=0,0,Cumplimiento!$E$8)</f>
        <v>0</v>
      </c>
      <c r="E16" s="4">
        <f>IF(I16=0,0,Cumplimiento!$F$8)</f>
        <v>0</v>
      </c>
      <c r="F16">
        <f>IF(I16=0,0,Cumplimiento!$G$8)</f>
        <v>0</v>
      </c>
      <c r="G16" s="2">
        <f>IF(I16=0,0,Cumplimiento!$H$8)</f>
        <v>0</v>
      </c>
      <c r="H16" s="4">
        <f t="shared" si="0"/>
        <v>0</v>
      </c>
      <c r="I16">
        <f>+Cumplimiento!J21</f>
        <v>0</v>
      </c>
      <c r="J16" s="3">
        <f>+Cumplimiento!K21</f>
        <v>0</v>
      </c>
      <c r="K16">
        <f>+Cumplimiento!L21</f>
        <v>0</v>
      </c>
      <c r="L16">
        <f>+Cumplimiento!M21</f>
        <v>0</v>
      </c>
      <c r="M16" s="3">
        <f>+Cumplimiento!N21</f>
        <v>0</v>
      </c>
      <c r="N16" t="e">
        <f>VLOOKUP(Cumplimiento!O21,'Anexo Compor Tasas'!$A$4:$B$8,2,FALSE)</f>
        <v>#N/A</v>
      </c>
      <c r="O16">
        <f>+Cumplimiento!P21</f>
        <v>0</v>
      </c>
      <c r="P16" t="e">
        <f>IF(VLOOKUP(Cumplimiento!Q21,'Anexo Monedas'!$A$3:$B$14,2,FALSE)=12,1,VLOOKUP(Cumplimiento!Q21,'Anexo Monedas'!$A$3:$B$14,2,FALSE))</f>
        <v>#N/A</v>
      </c>
      <c r="Q16" s="26">
        <f>+Cumplimiento!R21</f>
        <v>0</v>
      </c>
      <c r="R16" t="e">
        <f>VLOOKUP(Cumplimiento!S21,'Anexo Base Liquidacion'!$A$4:$B$6,2,FALSE)</f>
        <v>#N/A</v>
      </c>
    </row>
    <row r="17" spans="1:18" x14ac:dyDescent="0.25">
      <c r="A17" s="4" t="str">
        <f>IF(I17=0,"",Cumplimiento!$B$8)</f>
        <v/>
      </c>
      <c r="B17" s="4">
        <f>IF(I17=0,0,Cumplimiento!$C$8)</f>
        <v>0</v>
      </c>
      <c r="C17" s="4">
        <f>IF(I17=0,0,Cumplimiento!$D$8)</f>
        <v>0</v>
      </c>
      <c r="D17" s="4">
        <f>IF(I17=0,0,Cumplimiento!$E$8)</f>
        <v>0</v>
      </c>
      <c r="E17" s="4">
        <f>IF(I17=0,0,Cumplimiento!$F$8)</f>
        <v>0</v>
      </c>
      <c r="F17">
        <f>IF(I17=0,0,Cumplimiento!$G$8)</f>
        <v>0</v>
      </c>
      <c r="G17" s="2">
        <f>IF(I17=0,0,Cumplimiento!$H$8)</f>
        <v>0</v>
      </c>
      <c r="H17" s="4">
        <f t="shared" si="0"/>
        <v>0</v>
      </c>
      <c r="I17">
        <f>+Cumplimiento!J22</f>
        <v>0</v>
      </c>
      <c r="J17" s="3">
        <f>+Cumplimiento!K22</f>
        <v>0</v>
      </c>
      <c r="K17">
        <f>+Cumplimiento!L22</f>
        <v>0</v>
      </c>
      <c r="L17">
        <f>+Cumplimiento!M22</f>
        <v>0</v>
      </c>
      <c r="M17" s="3">
        <f>+Cumplimiento!N22</f>
        <v>0</v>
      </c>
      <c r="N17" t="e">
        <f>VLOOKUP(Cumplimiento!O22,'Anexo Compor Tasas'!$A$4:$B$8,2,FALSE)</f>
        <v>#N/A</v>
      </c>
      <c r="O17">
        <f>+Cumplimiento!P22</f>
        <v>0</v>
      </c>
      <c r="P17" t="e">
        <f>IF(VLOOKUP(Cumplimiento!Q22,'Anexo Monedas'!$A$3:$B$14,2,FALSE)=12,1,VLOOKUP(Cumplimiento!Q22,'Anexo Monedas'!$A$3:$B$14,2,FALSE))</f>
        <v>#N/A</v>
      </c>
      <c r="Q17" s="26">
        <f>+Cumplimiento!R22</f>
        <v>0</v>
      </c>
      <c r="R17" t="e">
        <f>VLOOKUP(Cumplimiento!S22,'Anexo Base Liquidacion'!$A$4:$B$6,2,FALSE)</f>
        <v>#N/A</v>
      </c>
    </row>
    <row r="18" spans="1:18" x14ac:dyDescent="0.25">
      <c r="A18" s="4" t="str">
        <f>IF(I18=0,"",Cumplimiento!$B$8)</f>
        <v/>
      </c>
      <c r="B18" s="4">
        <f>IF(I18=0,0,Cumplimiento!$C$8)</f>
        <v>0</v>
      </c>
      <c r="C18" s="4">
        <f>IF(I18=0,0,Cumplimiento!$D$8)</f>
        <v>0</v>
      </c>
      <c r="D18" s="4">
        <f>IF(I18=0,0,Cumplimiento!$E$8)</f>
        <v>0</v>
      </c>
      <c r="E18" s="4">
        <f>IF(I18=0,0,Cumplimiento!$F$8)</f>
        <v>0</v>
      </c>
      <c r="F18">
        <f>IF(I18=0,0,Cumplimiento!$G$8)</f>
        <v>0</v>
      </c>
      <c r="G18" s="2">
        <f>IF(I18=0,0,Cumplimiento!$H$8)</f>
        <v>0</v>
      </c>
      <c r="H18" s="4">
        <f t="shared" si="0"/>
        <v>0</v>
      </c>
      <c r="I18">
        <f>+Cumplimiento!J23</f>
        <v>0</v>
      </c>
      <c r="J18" s="3">
        <f>+Cumplimiento!K23</f>
        <v>0</v>
      </c>
      <c r="K18">
        <f>+Cumplimiento!L23</f>
        <v>0</v>
      </c>
      <c r="L18">
        <f>+Cumplimiento!M23</f>
        <v>0</v>
      </c>
      <c r="M18" s="3">
        <f>+Cumplimiento!N23</f>
        <v>0</v>
      </c>
      <c r="N18" t="e">
        <f>VLOOKUP(Cumplimiento!O23,'Anexo Compor Tasas'!$A$4:$B$8,2,FALSE)</f>
        <v>#N/A</v>
      </c>
      <c r="O18">
        <f>+Cumplimiento!P23</f>
        <v>0</v>
      </c>
      <c r="P18" t="e">
        <f>IF(VLOOKUP(Cumplimiento!Q23,'Anexo Monedas'!$A$3:$B$14,2,FALSE)=12,1,VLOOKUP(Cumplimiento!Q23,'Anexo Monedas'!$A$3:$B$14,2,FALSE))</f>
        <v>#N/A</v>
      </c>
      <c r="Q18" s="26">
        <f>+Cumplimiento!R23</f>
        <v>0</v>
      </c>
      <c r="R18" t="e">
        <f>VLOOKUP(Cumplimiento!S23,'Anexo Base Liquidacion'!$A$4:$B$6,2,FALSE)</f>
        <v>#N/A</v>
      </c>
    </row>
    <row r="19" spans="1:18" x14ac:dyDescent="0.25">
      <c r="A19" s="4" t="str">
        <f>IF(I19=0,"",Cumplimiento!$B$8)</f>
        <v/>
      </c>
      <c r="B19" s="4">
        <f>IF(I19=0,0,Cumplimiento!$C$8)</f>
        <v>0</v>
      </c>
      <c r="C19" s="4">
        <f>IF(I19=0,0,Cumplimiento!$D$8)</f>
        <v>0</v>
      </c>
      <c r="D19" s="4">
        <f>IF(I19=0,0,Cumplimiento!$E$8)</f>
        <v>0</v>
      </c>
      <c r="E19" s="4">
        <f>IF(I19=0,0,Cumplimiento!$F$8)</f>
        <v>0</v>
      </c>
      <c r="F19">
        <f>IF(I19=0,0,Cumplimiento!$G$8)</f>
        <v>0</v>
      </c>
      <c r="G19" s="2">
        <f>IF(I19=0,0,Cumplimiento!$H$8)</f>
        <v>0</v>
      </c>
      <c r="H19" s="4">
        <f t="shared" si="0"/>
        <v>0</v>
      </c>
      <c r="I19">
        <f>+Cumplimiento!J24</f>
        <v>0</v>
      </c>
      <c r="J19" s="3">
        <f>+Cumplimiento!K24</f>
        <v>0</v>
      </c>
      <c r="K19">
        <f>+Cumplimiento!L24</f>
        <v>0</v>
      </c>
      <c r="L19">
        <f>+Cumplimiento!M24</f>
        <v>0</v>
      </c>
      <c r="M19" s="3">
        <f>+Cumplimiento!N24</f>
        <v>0</v>
      </c>
      <c r="N19" t="e">
        <f>VLOOKUP(Cumplimiento!O24,'Anexo Compor Tasas'!$A$4:$B$8,2,FALSE)</f>
        <v>#N/A</v>
      </c>
      <c r="O19">
        <f>+Cumplimiento!P24</f>
        <v>0</v>
      </c>
      <c r="P19" t="e">
        <f>IF(VLOOKUP(Cumplimiento!Q24,'Anexo Monedas'!$A$3:$B$14,2,FALSE)=12,1,VLOOKUP(Cumplimiento!Q24,'Anexo Monedas'!$A$3:$B$14,2,FALSE))</f>
        <v>#N/A</v>
      </c>
      <c r="Q19" s="26">
        <f>+Cumplimiento!R24</f>
        <v>0</v>
      </c>
      <c r="R19" t="e">
        <f>VLOOKUP(Cumplimiento!S24,'Anexo Base Liquidacion'!$A$4:$B$6,2,FALSE)</f>
        <v>#N/A</v>
      </c>
    </row>
    <row r="20" spans="1:18" x14ac:dyDescent="0.25">
      <c r="A20" s="4" t="str">
        <f>IF(I20=0,"",Cumplimiento!$B$8)</f>
        <v/>
      </c>
      <c r="B20" s="4">
        <f>IF(I20=0,0,Cumplimiento!$C$8)</f>
        <v>0</v>
      </c>
      <c r="C20" s="4">
        <f>IF(I20=0,0,Cumplimiento!$D$8)</f>
        <v>0</v>
      </c>
      <c r="D20" s="4">
        <f>IF(I20=0,0,Cumplimiento!$E$8)</f>
        <v>0</v>
      </c>
      <c r="E20" s="4">
        <f>IF(I20=0,0,Cumplimiento!$F$8)</f>
        <v>0</v>
      </c>
      <c r="F20">
        <f>IF(I20=0,0,Cumplimiento!$G$8)</f>
        <v>0</v>
      </c>
      <c r="G20" s="2">
        <f>IF(I20=0,0,Cumplimiento!$H$8)</f>
        <v>0</v>
      </c>
      <c r="H20" s="4">
        <f t="shared" si="0"/>
        <v>0</v>
      </c>
      <c r="I20">
        <f>+Cumplimiento!J25</f>
        <v>0</v>
      </c>
      <c r="J20" s="3">
        <f>+Cumplimiento!K25</f>
        <v>0</v>
      </c>
      <c r="K20">
        <f>+Cumplimiento!L25</f>
        <v>0</v>
      </c>
      <c r="L20">
        <f>+Cumplimiento!M25</f>
        <v>0</v>
      </c>
      <c r="M20" s="3">
        <f>+Cumplimiento!N25</f>
        <v>0</v>
      </c>
      <c r="N20" t="e">
        <f>VLOOKUP(Cumplimiento!O25,'Anexo Compor Tasas'!$A$4:$B$8,2,FALSE)</f>
        <v>#N/A</v>
      </c>
      <c r="O20">
        <f>+Cumplimiento!P25</f>
        <v>0</v>
      </c>
      <c r="P20" t="e">
        <f>IF(VLOOKUP(Cumplimiento!Q25,'Anexo Monedas'!$A$3:$B$14,2,FALSE)=12,1,VLOOKUP(Cumplimiento!Q25,'Anexo Monedas'!$A$3:$B$14,2,FALSE))</f>
        <v>#N/A</v>
      </c>
      <c r="Q20" s="26">
        <f>+Cumplimiento!R25</f>
        <v>0</v>
      </c>
      <c r="R20" t="e">
        <f>VLOOKUP(Cumplimiento!S25,'Anexo Base Liquidacion'!$A$4:$B$6,2,FALSE)</f>
        <v>#N/A</v>
      </c>
    </row>
    <row r="21" spans="1:18" x14ac:dyDescent="0.25">
      <c r="A21" s="4" t="str">
        <f>IF(I21=0,"",Cumplimiento!$B$8)</f>
        <v/>
      </c>
      <c r="B21" s="4">
        <f>IF(I21=0,0,Cumplimiento!$C$8)</f>
        <v>0</v>
      </c>
      <c r="C21" s="4">
        <f>IF(I21=0,0,Cumplimiento!$D$8)</f>
        <v>0</v>
      </c>
      <c r="D21" s="4">
        <f>IF(I21=0,0,Cumplimiento!$E$8)</f>
        <v>0</v>
      </c>
      <c r="E21" s="4">
        <f>IF(I21=0,0,Cumplimiento!$F$8)</f>
        <v>0</v>
      </c>
      <c r="F21">
        <f>IF(I21=0,0,Cumplimiento!$G$8)</f>
        <v>0</v>
      </c>
      <c r="G21" s="2">
        <f>IF(I21=0,0,Cumplimiento!$H$8)</f>
        <v>0</v>
      </c>
      <c r="H21" s="4">
        <f t="shared" si="0"/>
        <v>0</v>
      </c>
      <c r="I21">
        <f>+Cumplimiento!J26</f>
        <v>0</v>
      </c>
      <c r="J21" s="3">
        <f>+Cumplimiento!K26</f>
        <v>0</v>
      </c>
      <c r="K21">
        <f>+Cumplimiento!L26</f>
        <v>0</v>
      </c>
      <c r="L21">
        <f>+Cumplimiento!M26</f>
        <v>0</v>
      </c>
      <c r="M21" s="3">
        <f>+Cumplimiento!N26</f>
        <v>0</v>
      </c>
      <c r="N21" t="e">
        <f>VLOOKUP(Cumplimiento!O26,'Anexo Compor Tasas'!$A$4:$B$8,2,FALSE)</f>
        <v>#N/A</v>
      </c>
      <c r="O21">
        <f>+Cumplimiento!P26</f>
        <v>0</v>
      </c>
      <c r="P21" t="e">
        <f>IF(VLOOKUP(Cumplimiento!Q26,'Anexo Monedas'!$A$3:$B$14,2,FALSE)=12,1,VLOOKUP(Cumplimiento!Q26,'Anexo Monedas'!$A$3:$B$14,2,FALSE))</f>
        <v>#N/A</v>
      </c>
      <c r="Q21" s="26">
        <f>+Cumplimiento!R26</f>
        <v>0</v>
      </c>
      <c r="R21" t="e">
        <f>VLOOKUP(Cumplimiento!S26,'Anexo Base Liquidacion'!$A$4:$B$6,2,FALSE)</f>
        <v>#N/A</v>
      </c>
    </row>
    <row r="22" spans="1:18" x14ac:dyDescent="0.25">
      <c r="A22" s="4" t="str">
        <f>IF(I22=0,"",Cumplimiento!$B$8)</f>
        <v/>
      </c>
      <c r="B22" s="4">
        <f>IF(I22=0,0,Cumplimiento!$C$8)</f>
        <v>0</v>
      </c>
      <c r="C22" s="4">
        <f>IF(I22=0,0,Cumplimiento!$D$8)</f>
        <v>0</v>
      </c>
      <c r="D22" s="4">
        <f>IF(I22=0,0,Cumplimiento!$E$8)</f>
        <v>0</v>
      </c>
      <c r="E22" s="4">
        <f>IF(I22=0,0,Cumplimiento!$F$8)</f>
        <v>0</v>
      </c>
      <c r="F22">
        <f>IF(I22=0,0,Cumplimiento!$G$8)</f>
        <v>0</v>
      </c>
      <c r="G22" s="2">
        <f>IF(I22=0,0,Cumplimiento!$H$8)</f>
        <v>0</v>
      </c>
      <c r="H22" s="4">
        <f t="shared" si="0"/>
        <v>0</v>
      </c>
      <c r="I22">
        <f>+Cumplimiento!J27</f>
        <v>0</v>
      </c>
      <c r="J22" s="3">
        <f>+Cumplimiento!K27</f>
        <v>0</v>
      </c>
      <c r="K22">
        <f>+Cumplimiento!L27</f>
        <v>0</v>
      </c>
      <c r="L22">
        <f>+Cumplimiento!M27</f>
        <v>0</v>
      </c>
      <c r="M22" s="3">
        <f>+Cumplimiento!N27</f>
        <v>0</v>
      </c>
      <c r="N22" t="e">
        <f>VLOOKUP(Cumplimiento!O27,'Anexo Compor Tasas'!$A$4:$B$8,2,FALSE)</f>
        <v>#N/A</v>
      </c>
      <c r="O22">
        <f>+Cumplimiento!P27</f>
        <v>0</v>
      </c>
      <c r="P22" t="e">
        <f>IF(VLOOKUP(Cumplimiento!Q27,'Anexo Monedas'!$A$3:$B$14,2,FALSE)=12,1,VLOOKUP(Cumplimiento!Q27,'Anexo Monedas'!$A$3:$B$14,2,FALSE))</f>
        <v>#N/A</v>
      </c>
      <c r="Q22" s="26">
        <f>+Cumplimiento!R27</f>
        <v>0</v>
      </c>
      <c r="R22" t="e">
        <f>VLOOKUP(Cumplimiento!S27,'Anexo Base Liquidacion'!$A$4:$B$6,2,FALSE)</f>
        <v>#N/A</v>
      </c>
    </row>
    <row r="23" spans="1:18" x14ac:dyDescent="0.25">
      <c r="A23" s="4" t="str">
        <f>IF(I23=0,"",Cumplimiento!$B$8)</f>
        <v/>
      </c>
      <c r="B23" s="4">
        <f>IF(I23=0,0,Cumplimiento!$C$8)</f>
        <v>0</v>
      </c>
      <c r="C23" s="4">
        <f>IF(I23=0,0,Cumplimiento!$D$8)</f>
        <v>0</v>
      </c>
      <c r="D23" s="4">
        <f>IF(I23=0,0,Cumplimiento!$E$8)</f>
        <v>0</v>
      </c>
      <c r="E23" s="4">
        <f>IF(I23=0,0,Cumplimiento!$F$8)</f>
        <v>0</v>
      </c>
      <c r="F23">
        <f>IF(I23=0,0,Cumplimiento!$G$8)</f>
        <v>0</v>
      </c>
      <c r="G23" s="2">
        <f>IF(I23=0,0,Cumplimiento!$H$8)</f>
        <v>0</v>
      </c>
      <c r="H23" s="4">
        <f t="shared" si="0"/>
        <v>0</v>
      </c>
      <c r="I23">
        <f>+Cumplimiento!J28</f>
        <v>0</v>
      </c>
      <c r="J23" s="3">
        <f>+Cumplimiento!K28</f>
        <v>0</v>
      </c>
      <c r="K23">
        <f>+Cumplimiento!L28</f>
        <v>0</v>
      </c>
      <c r="L23">
        <f>+Cumplimiento!M28</f>
        <v>0</v>
      </c>
      <c r="M23" s="3">
        <f>+Cumplimiento!N28</f>
        <v>0</v>
      </c>
      <c r="N23" t="e">
        <f>VLOOKUP(Cumplimiento!O28,'Anexo Compor Tasas'!$A$4:$B$8,2,FALSE)</f>
        <v>#N/A</v>
      </c>
      <c r="O23">
        <f>+Cumplimiento!P28</f>
        <v>0</v>
      </c>
      <c r="P23" t="e">
        <f>IF(VLOOKUP(Cumplimiento!Q28,'Anexo Monedas'!$A$3:$B$14,2,FALSE)=12,1,VLOOKUP(Cumplimiento!Q28,'Anexo Monedas'!$A$3:$B$14,2,FALSE))</f>
        <v>#N/A</v>
      </c>
      <c r="Q23" s="26">
        <f>+Cumplimiento!R28</f>
        <v>0</v>
      </c>
      <c r="R23" t="e">
        <f>VLOOKUP(Cumplimiento!S28,'Anexo Base Liquidacion'!$A$4:$B$6,2,FALSE)</f>
        <v>#N/A</v>
      </c>
    </row>
    <row r="24" spans="1:18" x14ac:dyDescent="0.25">
      <c r="A24" s="4" t="str">
        <f>IF(I24=0,"",Cumplimiento!$B$8)</f>
        <v/>
      </c>
      <c r="B24" s="4">
        <f>IF(I24=0,0,Cumplimiento!$C$8)</f>
        <v>0</v>
      </c>
      <c r="C24" s="4">
        <f>IF(I24=0,0,Cumplimiento!$D$8)</f>
        <v>0</v>
      </c>
      <c r="D24" s="4">
        <f>IF(I24=0,0,Cumplimiento!$E$8)</f>
        <v>0</v>
      </c>
      <c r="E24" s="4">
        <f>IF(I24=0,0,Cumplimiento!$F$8)</f>
        <v>0</v>
      </c>
      <c r="F24">
        <f>IF(I24=0,0,Cumplimiento!$G$8)</f>
        <v>0</v>
      </c>
      <c r="G24" s="2">
        <f>IF(I24=0,0,Cumplimiento!$H$8)</f>
        <v>0</v>
      </c>
      <c r="H24" s="4">
        <f t="shared" si="0"/>
        <v>0</v>
      </c>
      <c r="I24">
        <f>+Cumplimiento!J29</f>
        <v>0</v>
      </c>
      <c r="J24" s="3">
        <f>+Cumplimiento!K29</f>
        <v>0</v>
      </c>
      <c r="K24">
        <f>+Cumplimiento!L29</f>
        <v>0</v>
      </c>
      <c r="L24">
        <f>+Cumplimiento!M29</f>
        <v>0</v>
      </c>
      <c r="M24" s="3">
        <f>+Cumplimiento!N29</f>
        <v>0</v>
      </c>
      <c r="N24" t="e">
        <f>VLOOKUP(Cumplimiento!O29,'Anexo Compor Tasas'!$A$4:$B$8,2,FALSE)</f>
        <v>#N/A</v>
      </c>
      <c r="O24">
        <f>+Cumplimiento!P29</f>
        <v>0</v>
      </c>
      <c r="P24" t="e">
        <f>IF(VLOOKUP(Cumplimiento!Q29,'Anexo Monedas'!$A$3:$B$14,2,FALSE)=12,1,VLOOKUP(Cumplimiento!Q29,'Anexo Monedas'!$A$3:$B$14,2,FALSE))</f>
        <v>#N/A</v>
      </c>
      <c r="Q24" s="26">
        <f>+Cumplimiento!R29</f>
        <v>0</v>
      </c>
      <c r="R24" t="e">
        <f>VLOOKUP(Cumplimiento!S29,'Anexo Base Liquidacion'!$A$4:$B$6,2,FALSE)</f>
        <v>#N/A</v>
      </c>
    </row>
    <row r="25" spans="1:18" x14ac:dyDescent="0.25">
      <c r="A25" s="4" t="str">
        <f>IF(I25=0,"",Cumplimiento!$B$8)</f>
        <v/>
      </c>
      <c r="B25" s="4">
        <f>IF(I25=0,0,Cumplimiento!$C$8)</f>
        <v>0</v>
      </c>
      <c r="C25" s="4">
        <f>IF(I25=0,0,Cumplimiento!$D$8)</f>
        <v>0</v>
      </c>
      <c r="D25" s="4">
        <f>IF(I25=0,0,Cumplimiento!$E$8)</f>
        <v>0</v>
      </c>
      <c r="E25" s="4">
        <f>IF(I25=0,0,Cumplimiento!$F$8)</f>
        <v>0</v>
      </c>
      <c r="F25">
        <f>IF(I25=0,0,Cumplimiento!$G$8)</f>
        <v>0</v>
      </c>
      <c r="G25" s="2">
        <f>IF(I25=0,0,Cumplimiento!$H$8)</f>
        <v>0</v>
      </c>
      <c r="H25" s="4">
        <f t="shared" si="0"/>
        <v>0</v>
      </c>
      <c r="I25">
        <f>+Cumplimiento!J30</f>
        <v>0</v>
      </c>
      <c r="J25" s="3">
        <f>+Cumplimiento!K30</f>
        <v>0</v>
      </c>
      <c r="K25">
        <f>+Cumplimiento!L30</f>
        <v>0</v>
      </c>
      <c r="L25">
        <f>+Cumplimiento!M30</f>
        <v>0</v>
      </c>
      <c r="M25" s="3">
        <f>+Cumplimiento!N30</f>
        <v>0</v>
      </c>
      <c r="N25" t="e">
        <f>VLOOKUP(Cumplimiento!O30,'Anexo Compor Tasas'!$A$4:$B$8,2,FALSE)</f>
        <v>#N/A</v>
      </c>
      <c r="O25">
        <f>+Cumplimiento!P30</f>
        <v>0</v>
      </c>
      <c r="P25" t="e">
        <f>IF(VLOOKUP(Cumplimiento!Q30,'Anexo Monedas'!$A$3:$B$14,2,FALSE)=12,1,VLOOKUP(Cumplimiento!Q30,'Anexo Monedas'!$A$3:$B$14,2,FALSE))</f>
        <v>#N/A</v>
      </c>
      <c r="Q25" s="26">
        <f>+Cumplimiento!R30</f>
        <v>0</v>
      </c>
      <c r="R25" t="e">
        <f>VLOOKUP(Cumplimiento!S30,'Anexo Base Liquidacion'!$A$4:$B$6,2,FALSE)</f>
        <v>#N/A</v>
      </c>
    </row>
    <row r="26" spans="1:18" x14ac:dyDescent="0.25">
      <c r="A26" s="4" t="str">
        <f>IF(I26=0,"",Cumplimiento!$B$8)</f>
        <v/>
      </c>
      <c r="B26" s="4">
        <f>IF(I26=0,0,Cumplimiento!$C$8)</f>
        <v>0</v>
      </c>
      <c r="C26" s="4">
        <f>IF(I26=0,0,Cumplimiento!$D$8)</f>
        <v>0</v>
      </c>
      <c r="D26" s="4">
        <f>IF(I26=0,0,Cumplimiento!$E$8)</f>
        <v>0</v>
      </c>
      <c r="E26" s="4">
        <f>IF(I26=0,0,Cumplimiento!$F$8)</f>
        <v>0</v>
      </c>
      <c r="F26">
        <f>IF(I26=0,0,Cumplimiento!$G$8)</f>
        <v>0</v>
      </c>
      <c r="G26" s="2">
        <f>IF(I26=0,0,Cumplimiento!$H$8)</f>
        <v>0</v>
      </c>
      <c r="H26" s="4">
        <f t="shared" si="0"/>
        <v>0</v>
      </c>
      <c r="I26">
        <f>+Cumplimiento!J31</f>
        <v>0</v>
      </c>
      <c r="J26" s="3">
        <f>+Cumplimiento!K31</f>
        <v>0</v>
      </c>
      <c r="K26">
        <f>+Cumplimiento!L31</f>
        <v>0</v>
      </c>
      <c r="L26">
        <f>+Cumplimiento!M31</f>
        <v>0</v>
      </c>
      <c r="M26" s="3">
        <f>+Cumplimiento!N31</f>
        <v>0</v>
      </c>
      <c r="N26" t="e">
        <f>VLOOKUP(Cumplimiento!O31,'Anexo Compor Tasas'!$A$4:$B$8,2,FALSE)</f>
        <v>#N/A</v>
      </c>
      <c r="O26">
        <f>+Cumplimiento!P31</f>
        <v>0</v>
      </c>
      <c r="P26" t="e">
        <f>IF(VLOOKUP(Cumplimiento!Q31,'Anexo Monedas'!$A$3:$B$14,2,FALSE)=12,1,VLOOKUP(Cumplimiento!Q31,'Anexo Monedas'!$A$3:$B$14,2,FALSE))</f>
        <v>#N/A</v>
      </c>
      <c r="Q26" s="26">
        <f>+Cumplimiento!R31</f>
        <v>0</v>
      </c>
      <c r="R26" t="e">
        <f>VLOOKUP(Cumplimiento!S31,'Anexo Base Liquidacion'!$A$4:$B$6,2,FALSE)</f>
        <v>#N/A</v>
      </c>
    </row>
    <row r="27" spans="1:18" x14ac:dyDescent="0.25">
      <c r="A27" s="4" t="str">
        <f>IF(I27=0,"",Cumplimiento!$B$8)</f>
        <v/>
      </c>
      <c r="B27" s="4">
        <f>IF(I27=0,0,Cumplimiento!$C$8)</f>
        <v>0</v>
      </c>
      <c r="C27" s="4">
        <f>IF(I27=0,0,Cumplimiento!$D$8)</f>
        <v>0</v>
      </c>
      <c r="D27" s="4">
        <f>IF(I27=0,0,Cumplimiento!$E$8)</f>
        <v>0</v>
      </c>
      <c r="E27" s="4">
        <f>IF(I27=0,0,Cumplimiento!$F$8)</f>
        <v>0</v>
      </c>
      <c r="F27">
        <f>IF(I27=0,0,Cumplimiento!$G$8)</f>
        <v>0</v>
      </c>
      <c r="G27" s="2">
        <f>IF(I27=0,0,Cumplimiento!$H$8)</f>
        <v>0</v>
      </c>
      <c r="H27" s="4">
        <f t="shared" si="0"/>
        <v>0</v>
      </c>
      <c r="I27">
        <f>+Cumplimiento!J32</f>
        <v>0</v>
      </c>
      <c r="J27" s="3">
        <f>+Cumplimiento!K32</f>
        <v>0</v>
      </c>
      <c r="K27">
        <f>+Cumplimiento!L32</f>
        <v>0</v>
      </c>
      <c r="L27">
        <f>+Cumplimiento!M32</f>
        <v>0</v>
      </c>
      <c r="M27" s="3">
        <f>+Cumplimiento!N32</f>
        <v>0</v>
      </c>
      <c r="N27" t="e">
        <f>VLOOKUP(Cumplimiento!O32,'Anexo Compor Tasas'!$A$4:$B$8,2,FALSE)</f>
        <v>#N/A</v>
      </c>
      <c r="O27">
        <f>+Cumplimiento!P32</f>
        <v>0</v>
      </c>
      <c r="P27" t="e">
        <f>IF(VLOOKUP(Cumplimiento!Q32,'Anexo Monedas'!$A$3:$B$14,2,FALSE)=12,1,VLOOKUP(Cumplimiento!Q32,'Anexo Monedas'!$A$3:$B$14,2,FALSE))</f>
        <v>#N/A</v>
      </c>
      <c r="Q27" s="26">
        <f>+Cumplimiento!R32</f>
        <v>0</v>
      </c>
      <c r="R27" t="e">
        <f>VLOOKUP(Cumplimiento!S32,'Anexo Base Liquidacion'!$A$4:$B$6,2,FALSE)</f>
        <v>#N/A</v>
      </c>
    </row>
    <row r="28" spans="1:18" x14ac:dyDescent="0.25">
      <c r="A28" s="4" t="str">
        <f>IF(I28=0,"",Cumplimiento!$B$8)</f>
        <v/>
      </c>
      <c r="B28" s="4">
        <f>IF(I28=0,0,Cumplimiento!$C$8)</f>
        <v>0</v>
      </c>
      <c r="C28" s="4">
        <f>IF(I28=0,0,Cumplimiento!$D$8)</f>
        <v>0</v>
      </c>
      <c r="D28" s="4">
        <f>IF(I28=0,0,Cumplimiento!$E$8)</f>
        <v>0</v>
      </c>
      <c r="E28" s="4">
        <f>IF(I28=0,0,Cumplimiento!$F$8)</f>
        <v>0</v>
      </c>
      <c r="F28">
        <f>IF(I28=0,0,Cumplimiento!$G$8)</f>
        <v>0</v>
      </c>
      <c r="G28" s="2">
        <f>IF(I28=0,0,Cumplimiento!$H$8)</f>
        <v>0</v>
      </c>
      <c r="H28" s="4">
        <f t="shared" si="0"/>
        <v>0</v>
      </c>
      <c r="I28">
        <f>+Cumplimiento!J33</f>
        <v>0</v>
      </c>
      <c r="J28" s="3">
        <f>+Cumplimiento!K33</f>
        <v>0</v>
      </c>
      <c r="K28">
        <f>+Cumplimiento!L33</f>
        <v>0</v>
      </c>
      <c r="L28">
        <f>+Cumplimiento!M33</f>
        <v>0</v>
      </c>
      <c r="M28" s="3">
        <f>+Cumplimiento!N33</f>
        <v>0</v>
      </c>
      <c r="N28" t="e">
        <f>VLOOKUP(Cumplimiento!O33,'Anexo Compor Tasas'!$A$4:$B$8,2,FALSE)</f>
        <v>#N/A</v>
      </c>
      <c r="O28">
        <f>+Cumplimiento!P33</f>
        <v>0</v>
      </c>
      <c r="P28" t="e">
        <f>IF(VLOOKUP(Cumplimiento!Q33,'Anexo Monedas'!$A$3:$B$14,2,FALSE)=12,1,VLOOKUP(Cumplimiento!Q33,'Anexo Monedas'!$A$3:$B$14,2,FALSE))</f>
        <v>#N/A</v>
      </c>
      <c r="Q28" s="26">
        <f>+Cumplimiento!R33</f>
        <v>0</v>
      </c>
      <c r="R28" t="e">
        <f>VLOOKUP(Cumplimiento!S33,'Anexo Base Liquidacion'!$A$4:$B$6,2,FALSE)</f>
        <v>#N/A</v>
      </c>
    </row>
    <row r="29" spans="1:18" x14ac:dyDescent="0.25">
      <c r="A29" s="4" t="str">
        <f>IF(I29=0,"",Cumplimiento!$B$8)</f>
        <v/>
      </c>
      <c r="B29" s="4">
        <f>IF(I29=0,0,Cumplimiento!$C$8)</f>
        <v>0</v>
      </c>
      <c r="C29" s="4">
        <f>IF(I29=0,0,Cumplimiento!$D$8)</f>
        <v>0</v>
      </c>
      <c r="D29" s="4">
        <f>IF(I29=0,0,Cumplimiento!$E$8)</f>
        <v>0</v>
      </c>
      <c r="E29" s="4">
        <f>IF(I29=0,0,Cumplimiento!$F$8)</f>
        <v>0</v>
      </c>
      <c r="F29">
        <f>IF(I29=0,0,Cumplimiento!$G$8)</f>
        <v>0</v>
      </c>
      <c r="G29" s="2">
        <f>IF(I29=0,0,Cumplimiento!$H$8)</f>
        <v>0</v>
      </c>
      <c r="H29" s="4">
        <f t="shared" si="0"/>
        <v>0</v>
      </c>
      <c r="I29">
        <f>+Cumplimiento!J34</f>
        <v>0</v>
      </c>
      <c r="J29" s="3">
        <f>+Cumplimiento!K34</f>
        <v>0</v>
      </c>
      <c r="K29">
        <f>+Cumplimiento!L34</f>
        <v>0</v>
      </c>
      <c r="L29">
        <f>+Cumplimiento!M34</f>
        <v>0</v>
      </c>
      <c r="M29" s="3">
        <f>+Cumplimiento!N34</f>
        <v>0</v>
      </c>
      <c r="N29" t="e">
        <f>VLOOKUP(Cumplimiento!O34,'Anexo Compor Tasas'!$A$4:$B$8,2,FALSE)</f>
        <v>#N/A</v>
      </c>
      <c r="O29">
        <f>+Cumplimiento!P34</f>
        <v>0</v>
      </c>
      <c r="P29" t="e">
        <f>IF(VLOOKUP(Cumplimiento!Q34,'Anexo Monedas'!$A$3:$B$14,2,FALSE)=12,1,VLOOKUP(Cumplimiento!Q34,'Anexo Monedas'!$A$3:$B$14,2,FALSE))</f>
        <v>#N/A</v>
      </c>
      <c r="Q29" s="26">
        <f>+Cumplimiento!R34</f>
        <v>0</v>
      </c>
      <c r="R29" t="e">
        <f>VLOOKUP(Cumplimiento!S34,'Anexo Base Liquidacion'!$A$4:$B$6,2,FALSE)</f>
        <v>#N/A</v>
      </c>
    </row>
    <row r="30" spans="1:18" x14ac:dyDescent="0.25">
      <c r="A30" s="4" t="str">
        <f>IF(I30=0,"",Cumplimiento!$B$8)</f>
        <v/>
      </c>
      <c r="B30" s="4">
        <f>IF(I30=0,0,Cumplimiento!$C$8)</f>
        <v>0</v>
      </c>
      <c r="C30" s="4">
        <f>IF(I30=0,0,Cumplimiento!$D$8)</f>
        <v>0</v>
      </c>
      <c r="D30" s="4">
        <f>IF(I30=0,0,Cumplimiento!$E$8)</f>
        <v>0</v>
      </c>
      <c r="E30" s="4">
        <f>IF(I30=0,0,Cumplimiento!$F$8)</f>
        <v>0</v>
      </c>
      <c r="F30">
        <f>IF(I30=0,0,Cumplimiento!$G$8)</f>
        <v>0</v>
      </c>
      <c r="G30" s="2">
        <f>IF(I30=0,0,Cumplimiento!$H$8)</f>
        <v>0</v>
      </c>
      <c r="H30" s="4">
        <f t="shared" si="0"/>
        <v>0</v>
      </c>
      <c r="I30">
        <f>+Cumplimiento!J35</f>
        <v>0</v>
      </c>
      <c r="J30" s="3">
        <f>+Cumplimiento!K35</f>
        <v>0</v>
      </c>
      <c r="K30">
        <f>+Cumplimiento!L35</f>
        <v>0</v>
      </c>
      <c r="L30">
        <f>+Cumplimiento!M35</f>
        <v>0</v>
      </c>
      <c r="M30" s="3">
        <f>+Cumplimiento!N35</f>
        <v>0</v>
      </c>
      <c r="N30" t="e">
        <f>VLOOKUP(Cumplimiento!O35,'Anexo Compor Tasas'!$A$4:$B$8,2,FALSE)</f>
        <v>#N/A</v>
      </c>
      <c r="O30">
        <f>+Cumplimiento!P35</f>
        <v>0</v>
      </c>
      <c r="P30" t="e">
        <f>IF(VLOOKUP(Cumplimiento!Q35,'Anexo Monedas'!$A$3:$B$14,2,FALSE)=12,1,VLOOKUP(Cumplimiento!Q35,'Anexo Monedas'!$A$3:$B$14,2,FALSE))</f>
        <v>#N/A</v>
      </c>
      <c r="Q30" s="26">
        <f>+Cumplimiento!R35</f>
        <v>0</v>
      </c>
      <c r="R30" t="e">
        <f>VLOOKUP(Cumplimiento!S35,'Anexo Base Liquidacion'!$A$4:$B$6,2,FALSE)</f>
        <v>#N/A</v>
      </c>
    </row>
    <row r="31" spans="1:18" x14ac:dyDescent="0.25">
      <c r="A31" s="4" t="str">
        <f>IF(I31=0,"",Cumplimiento!$B$8)</f>
        <v/>
      </c>
      <c r="B31" s="4">
        <f>IF(I31=0,0,Cumplimiento!$C$8)</f>
        <v>0</v>
      </c>
      <c r="C31" s="4">
        <f>IF(I31=0,0,Cumplimiento!$D$8)</f>
        <v>0</v>
      </c>
      <c r="D31" s="4">
        <f>IF(I31=0,0,Cumplimiento!$E$8)</f>
        <v>0</v>
      </c>
      <c r="E31" s="4">
        <f>IF(I31=0,0,Cumplimiento!$F$8)</f>
        <v>0</v>
      </c>
      <c r="F31">
        <f>IF(I31=0,0,Cumplimiento!$G$8)</f>
        <v>0</v>
      </c>
      <c r="G31" s="2">
        <f>IF(I31=0,0,Cumplimiento!$H$8)</f>
        <v>0</v>
      </c>
      <c r="H31" s="4">
        <f t="shared" si="0"/>
        <v>0</v>
      </c>
      <c r="I31">
        <f>+Cumplimiento!J36</f>
        <v>0</v>
      </c>
      <c r="J31" s="3">
        <f>+Cumplimiento!K36</f>
        <v>0</v>
      </c>
      <c r="K31">
        <f>+Cumplimiento!L36</f>
        <v>0</v>
      </c>
      <c r="L31">
        <f>+Cumplimiento!M36</f>
        <v>0</v>
      </c>
      <c r="M31" s="3">
        <f>+Cumplimiento!N36</f>
        <v>0</v>
      </c>
      <c r="N31" t="e">
        <f>VLOOKUP(Cumplimiento!O36,'Anexo Compor Tasas'!$A$4:$B$8,2,FALSE)</f>
        <v>#N/A</v>
      </c>
      <c r="O31">
        <f>+Cumplimiento!P36</f>
        <v>0</v>
      </c>
      <c r="P31" t="e">
        <f>IF(VLOOKUP(Cumplimiento!Q36,'Anexo Monedas'!$A$3:$B$14,2,FALSE)=12,1,VLOOKUP(Cumplimiento!Q36,'Anexo Monedas'!$A$3:$B$14,2,FALSE))</f>
        <v>#N/A</v>
      </c>
      <c r="Q31" s="26">
        <f>+Cumplimiento!R36</f>
        <v>0</v>
      </c>
      <c r="R31" t="e">
        <f>VLOOKUP(Cumplimiento!S36,'Anexo Base Liquidacion'!$A$4:$B$6,2,FALSE)</f>
        <v>#N/A</v>
      </c>
    </row>
    <row r="32" spans="1:18" x14ac:dyDescent="0.25">
      <c r="A32" s="4" t="str">
        <f>IF(I32=0,"",Cumplimiento!$B$8)</f>
        <v/>
      </c>
      <c r="B32" s="4">
        <f>IF(I32=0,0,Cumplimiento!$C$8)</f>
        <v>0</v>
      </c>
      <c r="C32" s="4">
        <f>IF(I32=0,0,Cumplimiento!$D$8)</f>
        <v>0</v>
      </c>
      <c r="D32" s="4">
        <f>IF(I32=0,0,Cumplimiento!$E$8)</f>
        <v>0</v>
      </c>
      <c r="E32" s="4">
        <f>IF(I32=0,0,Cumplimiento!$F$8)</f>
        <v>0</v>
      </c>
      <c r="F32">
        <f>IF(I32=0,0,Cumplimiento!$G$8)</f>
        <v>0</v>
      </c>
      <c r="G32" s="2">
        <f>IF(I32=0,0,Cumplimiento!$H$8)</f>
        <v>0</v>
      </c>
      <c r="H32" s="4">
        <f t="shared" si="0"/>
        <v>0</v>
      </c>
      <c r="I32">
        <f>+Cumplimiento!J37</f>
        <v>0</v>
      </c>
      <c r="J32" s="3">
        <f>+Cumplimiento!K37</f>
        <v>0</v>
      </c>
      <c r="K32">
        <f>+Cumplimiento!L37</f>
        <v>0</v>
      </c>
      <c r="L32">
        <f>+Cumplimiento!M37</f>
        <v>0</v>
      </c>
      <c r="M32" s="3">
        <f>+Cumplimiento!N37</f>
        <v>0</v>
      </c>
      <c r="N32" t="e">
        <f>VLOOKUP(Cumplimiento!O37,'Anexo Compor Tasas'!$A$4:$B$8,2,FALSE)</f>
        <v>#N/A</v>
      </c>
      <c r="O32">
        <f>+Cumplimiento!P37</f>
        <v>0</v>
      </c>
      <c r="P32" t="e">
        <f>IF(VLOOKUP(Cumplimiento!Q37,'Anexo Monedas'!$A$3:$B$14,2,FALSE)=12,1,VLOOKUP(Cumplimiento!Q37,'Anexo Monedas'!$A$3:$B$14,2,FALSE))</f>
        <v>#N/A</v>
      </c>
      <c r="Q32" s="26">
        <f>+Cumplimiento!R37</f>
        <v>0</v>
      </c>
      <c r="R32" t="e">
        <f>VLOOKUP(Cumplimiento!S37,'Anexo Base Liquidacion'!$A$4:$B$6,2,FALSE)</f>
        <v>#N/A</v>
      </c>
    </row>
    <row r="33" spans="1:18" x14ac:dyDescent="0.25">
      <c r="A33" s="4" t="str">
        <f>IF(I33=0,"",Cumplimiento!$B$8)</f>
        <v/>
      </c>
      <c r="B33" s="4">
        <f>IF(I33=0,0,Cumplimiento!$C$8)</f>
        <v>0</v>
      </c>
      <c r="C33" s="4">
        <f>IF(I33=0,0,Cumplimiento!$D$8)</f>
        <v>0</v>
      </c>
      <c r="D33" s="4">
        <f>IF(I33=0,0,Cumplimiento!$E$8)</f>
        <v>0</v>
      </c>
      <c r="E33" s="4">
        <f>IF(I33=0,0,Cumplimiento!$F$8)</f>
        <v>0</v>
      </c>
      <c r="F33">
        <f>IF(I33=0,0,Cumplimiento!$G$8)</f>
        <v>0</v>
      </c>
      <c r="G33" s="2">
        <f>IF(I33=0,0,Cumplimiento!$H$8)</f>
        <v>0</v>
      </c>
      <c r="H33" s="4">
        <f t="shared" si="0"/>
        <v>0</v>
      </c>
      <c r="I33">
        <f>+Cumplimiento!J38</f>
        <v>0</v>
      </c>
      <c r="J33" s="3">
        <f>+Cumplimiento!K38</f>
        <v>0</v>
      </c>
      <c r="K33">
        <f>+Cumplimiento!L38</f>
        <v>0</v>
      </c>
      <c r="L33">
        <f>+Cumplimiento!M38</f>
        <v>0</v>
      </c>
      <c r="M33" s="3">
        <f>+Cumplimiento!N38</f>
        <v>0</v>
      </c>
      <c r="N33" t="e">
        <f>VLOOKUP(Cumplimiento!O38,'Anexo Compor Tasas'!$A$4:$B$8,2,FALSE)</f>
        <v>#N/A</v>
      </c>
      <c r="O33">
        <f>+Cumplimiento!P38</f>
        <v>0</v>
      </c>
      <c r="P33" t="e">
        <f>IF(VLOOKUP(Cumplimiento!Q38,'Anexo Monedas'!$A$3:$B$14,2,FALSE)=12,1,VLOOKUP(Cumplimiento!Q38,'Anexo Monedas'!$A$3:$B$14,2,FALSE))</f>
        <v>#N/A</v>
      </c>
      <c r="Q33" s="26">
        <f>+Cumplimiento!R38</f>
        <v>0</v>
      </c>
      <c r="R33" t="e">
        <f>VLOOKUP(Cumplimiento!S38,'Anexo Base Liquidacion'!$A$4:$B$6,2,FALSE)</f>
        <v>#N/A</v>
      </c>
    </row>
    <row r="34" spans="1:18" x14ac:dyDescent="0.25">
      <c r="A34" s="4" t="str">
        <f>IF(I34=0,"",Cumplimiento!$B$8)</f>
        <v/>
      </c>
      <c r="B34" s="4">
        <f>IF(I34=0,0,Cumplimiento!$C$8)</f>
        <v>0</v>
      </c>
      <c r="C34" s="4">
        <f>IF(I34=0,0,Cumplimiento!$D$8)</f>
        <v>0</v>
      </c>
      <c r="D34" s="4">
        <f>IF(I34=0,0,Cumplimiento!$E$8)</f>
        <v>0</v>
      </c>
      <c r="E34" s="4">
        <f>IF(I34=0,0,Cumplimiento!$F$8)</f>
        <v>0</v>
      </c>
      <c r="F34">
        <f>IF(I34=0,0,Cumplimiento!$G$8)</f>
        <v>0</v>
      </c>
      <c r="G34" s="2">
        <f>IF(I34=0,0,Cumplimiento!$H$8)</f>
        <v>0</v>
      </c>
      <c r="H34" s="4">
        <f t="shared" si="0"/>
        <v>0</v>
      </c>
      <c r="I34">
        <f>+Cumplimiento!J39</f>
        <v>0</v>
      </c>
      <c r="J34" s="3">
        <f>+Cumplimiento!K39</f>
        <v>0</v>
      </c>
      <c r="K34">
        <f>+Cumplimiento!L39</f>
        <v>0</v>
      </c>
      <c r="L34">
        <f>+Cumplimiento!M39</f>
        <v>0</v>
      </c>
      <c r="M34" s="3">
        <f>+Cumplimiento!N39</f>
        <v>0</v>
      </c>
      <c r="N34" t="e">
        <f>VLOOKUP(Cumplimiento!O39,'Anexo Compor Tasas'!$A$4:$B$8,2,FALSE)</f>
        <v>#N/A</v>
      </c>
      <c r="O34">
        <f>+Cumplimiento!P39</f>
        <v>0</v>
      </c>
      <c r="P34" t="e">
        <f>IF(VLOOKUP(Cumplimiento!Q39,'Anexo Monedas'!$A$3:$B$14,2,FALSE)=12,1,VLOOKUP(Cumplimiento!Q39,'Anexo Monedas'!$A$3:$B$14,2,FALSE))</f>
        <v>#N/A</v>
      </c>
      <c r="Q34" s="26">
        <f>+Cumplimiento!R39</f>
        <v>0</v>
      </c>
      <c r="R34" t="e">
        <f>VLOOKUP(Cumplimiento!S39,'Anexo Base Liquidacion'!$A$4:$B$6,2,FALSE)</f>
        <v>#N/A</v>
      </c>
    </row>
    <row r="35" spans="1:18" x14ac:dyDescent="0.25">
      <c r="A35" s="4" t="str">
        <f>IF(I35=0,"",Cumplimiento!$B$8)</f>
        <v/>
      </c>
      <c r="B35" s="4">
        <f>IF(I35=0,0,Cumplimiento!$C$8)</f>
        <v>0</v>
      </c>
      <c r="C35" s="4">
        <f>IF(I35=0,0,Cumplimiento!$D$8)</f>
        <v>0</v>
      </c>
      <c r="D35" s="4">
        <f>IF(I35=0,0,Cumplimiento!$E$8)</f>
        <v>0</v>
      </c>
      <c r="E35" s="4">
        <f>IF(I35=0,0,Cumplimiento!$F$8)</f>
        <v>0</v>
      </c>
      <c r="F35">
        <f>IF(I35=0,0,Cumplimiento!$G$8)</f>
        <v>0</v>
      </c>
      <c r="G35" s="2">
        <f>IF(I35=0,0,Cumplimiento!$H$8)</f>
        <v>0</v>
      </c>
      <c r="H35" s="4">
        <f t="shared" si="0"/>
        <v>0</v>
      </c>
      <c r="I35">
        <f>+Cumplimiento!J40</f>
        <v>0</v>
      </c>
      <c r="J35" s="3">
        <f>+Cumplimiento!K40</f>
        <v>0</v>
      </c>
      <c r="K35">
        <f>+Cumplimiento!L40</f>
        <v>0</v>
      </c>
      <c r="L35">
        <f>+Cumplimiento!M40</f>
        <v>0</v>
      </c>
      <c r="M35" s="3">
        <f>+Cumplimiento!N40</f>
        <v>0</v>
      </c>
      <c r="N35" t="e">
        <f>VLOOKUP(Cumplimiento!O40,'Anexo Compor Tasas'!$A$4:$B$8,2,FALSE)</f>
        <v>#N/A</v>
      </c>
      <c r="O35">
        <f>+Cumplimiento!P40</f>
        <v>0</v>
      </c>
      <c r="P35" t="e">
        <f>IF(VLOOKUP(Cumplimiento!Q40,'Anexo Monedas'!$A$3:$B$14,2,FALSE)=12,1,VLOOKUP(Cumplimiento!Q40,'Anexo Monedas'!$A$3:$B$14,2,FALSE))</f>
        <v>#N/A</v>
      </c>
      <c r="Q35" s="26">
        <f>+Cumplimiento!R40</f>
        <v>0</v>
      </c>
      <c r="R35" t="e">
        <f>VLOOKUP(Cumplimiento!S40,'Anexo Base Liquidacion'!$A$4:$B$6,2,FALSE)</f>
        <v>#N/A</v>
      </c>
    </row>
    <row r="36" spans="1:18" x14ac:dyDescent="0.25">
      <c r="A36" s="4" t="str">
        <f>IF(I36=0,"",Cumplimiento!$B$8)</f>
        <v/>
      </c>
      <c r="B36" s="4">
        <f>IF(I36=0,0,Cumplimiento!$C$8)</f>
        <v>0</v>
      </c>
      <c r="C36" s="4">
        <f>IF(I36=0,0,Cumplimiento!$D$8)</f>
        <v>0</v>
      </c>
      <c r="D36" s="4">
        <f>IF(I36=0,0,Cumplimiento!$E$8)</f>
        <v>0</v>
      </c>
      <c r="E36" s="4">
        <f>IF(I36=0,0,Cumplimiento!$F$8)</f>
        <v>0</v>
      </c>
      <c r="F36">
        <f>IF(I36=0,0,Cumplimiento!$G$8)</f>
        <v>0</v>
      </c>
      <c r="G36" s="2">
        <f>IF(I36=0,0,Cumplimiento!$H$8)</f>
        <v>0</v>
      </c>
      <c r="H36" s="4">
        <f t="shared" si="0"/>
        <v>0</v>
      </c>
      <c r="I36">
        <f>+Cumplimiento!J41</f>
        <v>0</v>
      </c>
      <c r="J36" s="3">
        <f>+Cumplimiento!K41</f>
        <v>0</v>
      </c>
      <c r="K36">
        <f>+Cumplimiento!L41</f>
        <v>0</v>
      </c>
      <c r="L36">
        <f>+Cumplimiento!M41</f>
        <v>0</v>
      </c>
      <c r="M36" s="3">
        <f>+Cumplimiento!N41</f>
        <v>0</v>
      </c>
      <c r="N36" t="e">
        <f>VLOOKUP(Cumplimiento!O41,'Anexo Compor Tasas'!$A$4:$B$8,2,FALSE)</f>
        <v>#N/A</v>
      </c>
      <c r="O36">
        <f>+Cumplimiento!P41</f>
        <v>0</v>
      </c>
      <c r="P36" t="e">
        <f>IF(VLOOKUP(Cumplimiento!Q41,'Anexo Monedas'!$A$3:$B$14,2,FALSE)=12,1,VLOOKUP(Cumplimiento!Q41,'Anexo Monedas'!$A$3:$B$14,2,FALSE))</f>
        <v>#N/A</v>
      </c>
      <c r="Q36" s="26">
        <f>+Cumplimiento!R41</f>
        <v>0</v>
      </c>
      <c r="R36" t="e">
        <f>VLOOKUP(Cumplimiento!S41,'Anexo Base Liquidacion'!$A$4:$B$6,2,FALSE)</f>
        <v>#N/A</v>
      </c>
    </row>
    <row r="37" spans="1:18" x14ac:dyDescent="0.25">
      <c r="A37" s="4" t="str">
        <f>IF(I37=0,"",Cumplimiento!$B$8)</f>
        <v/>
      </c>
      <c r="B37" s="4">
        <f>IF(I37=0,0,Cumplimiento!$C$8)</f>
        <v>0</v>
      </c>
      <c r="C37" s="4">
        <f>IF(I37=0,0,Cumplimiento!$D$8)</f>
        <v>0</v>
      </c>
      <c r="D37" s="4">
        <f>IF(I37=0,0,Cumplimiento!$E$8)</f>
        <v>0</v>
      </c>
      <c r="E37" s="4">
        <f>IF(I37=0,0,Cumplimiento!$F$8)</f>
        <v>0</v>
      </c>
      <c r="F37">
        <f>IF(I37=0,0,Cumplimiento!$G$8)</f>
        <v>0</v>
      </c>
      <c r="G37" s="2">
        <f>IF(I37=0,0,Cumplimiento!$H$8)</f>
        <v>0</v>
      </c>
      <c r="H37" s="4">
        <f t="shared" si="0"/>
        <v>0</v>
      </c>
      <c r="I37">
        <f>+Cumplimiento!J42</f>
        <v>0</v>
      </c>
      <c r="J37" s="3">
        <f>+Cumplimiento!K42</f>
        <v>0</v>
      </c>
      <c r="K37">
        <f>+Cumplimiento!L42</f>
        <v>0</v>
      </c>
      <c r="L37">
        <f>+Cumplimiento!M42</f>
        <v>0</v>
      </c>
      <c r="M37" s="3">
        <f>+Cumplimiento!N42</f>
        <v>0</v>
      </c>
      <c r="N37" t="e">
        <f>VLOOKUP(Cumplimiento!O42,'Anexo Compor Tasas'!$A$4:$B$8,2,FALSE)</f>
        <v>#N/A</v>
      </c>
      <c r="O37">
        <f>+Cumplimiento!P42</f>
        <v>0</v>
      </c>
      <c r="P37" t="e">
        <f>IF(VLOOKUP(Cumplimiento!Q42,'Anexo Monedas'!$A$3:$B$14,2,FALSE)=12,1,VLOOKUP(Cumplimiento!Q42,'Anexo Monedas'!$A$3:$B$14,2,FALSE))</f>
        <v>#N/A</v>
      </c>
      <c r="Q37" s="26">
        <f>+Cumplimiento!R42</f>
        <v>0</v>
      </c>
      <c r="R37" t="e">
        <f>VLOOKUP(Cumplimiento!S42,'Anexo Base Liquidacion'!$A$4:$B$6,2,FALSE)</f>
        <v>#N/A</v>
      </c>
    </row>
    <row r="38" spans="1:18" x14ac:dyDescent="0.25">
      <c r="A38" s="4" t="str">
        <f>IF(I38=0,"",Cumplimiento!$B$8)</f>
        <v/>
      </c>
      <c r="B38" s="4">
        <f>IF(I38=0,0,Cumplimiento!$C$8)</f>
        <v>0</v>
      </c>
      <c r="C38" s="4">
        <f>IF(I38=0,0,Cumplimiento!$D$8)</f>
        <v>0</v>
      </c>
      <c r="D38" s="4">
        <f>IF(I38=0,0,Cumplimiento!$E$8)</f>
        <v>0</v>
      </c>
      <c r="E38" s="4">
        <f>IF(I38=0,0,Cumplimiento!$F$8)</f>
        <v>0</v>
      </c>
      <c r="F38">
        <f>IF(I38=0,0,Cumplimiento!$G$8)</f>
        <v>0</v>
      </c>
      <c r="G38" s="2">
        <f>IF(I38=0,0,Cumplimiento!$H$8)</f>
        <v>0</v>
      </c>
      <c r="H38" s="4">
        <f t="shared" si="0"/>
        <v>0</v>
      </c>
      <c r="I38">
        <f>+Cumplimiento!J43</f>
        <v>0</v>
      </c>
      <c r="J38" s="3">
        <f>+Cumplimiento!K43</f>
        <v>0</v>
      </c>
      <c r="K38">
        <f>+Cumplimiento!L43</f>
        <v>0</v>
      </c>
      <c r="L38">
        <f>+Cumplimiento!M43</f>
        <v>0</v>
      </c>
      <c r="M38" s="3">
        <f>+Cumplimiento!N43</f>
        <v>0</v>
      </c>
      <c r="N38" t="e">
        <f>VLOOKUP(Cumplimiento!O43,'Anexo Compor Tasas'!$A$4:$B$8,2,FALSE)</f>
        <v>#N/A</v>
      </c>
      <c r="O38">
        <f>+Cumplimiento!P43</f>
        <v>0</v>
      </c>
      <c r="P38" t="e">
        <f>IF(VLOOKUP(Cumplimiento!Q43,'Anexo Monedas'!$A$3:$B$14,2,FALSE)=12,1,VLOOKUP(Cumplimiento!Q43,'Anexo Monedas'!$A$3:$B$14,2,FALSE))</f>
        <v>#N/A</v>
      </c>
      <c r="Q38" s="26">
        <f>+Cumplimiento!R43</f>
        <v>0</v>
      </c>
      <c r="R38" t="e">
        <f>VLOOKUP(Cumplimiento!S43,'Anexo Base Liquidacion'!$A$4:$B$6,2,FALSE)</f>
        <v>#N/A</v>
      </c>
    </row>
    <row r="39" spans="1:18" x14ac:dyDescent="0.25">
      <c r="A39" s="4" t="str">
        <f>IF(I39=0,"",Cumplimiento!$B$8)</f>
        <v/>
      </c>
      <c r="B39" s="4">
        <f>IF(I39=0,0,Cumplimiento!$C$8)</f>
        <v>0</v>
      </c>
      <c r="C39" s="4">
        <f>IF(I39=0,0,Cumplimiento!$D$8)</f>
        <v>0</v>
      </c>
      <c r="D39" s="4">
        <f>IF(I39=0,0,Cumplimiento!$E$8)</f>
        <v>0</v>
      </c>
      <c r="E39" s="4">
        <f>IF(I39=0,0,Cumplimiento!$F$8)</f>
        <v>0</v>
      </c>
      <c r="F39">
        <f>IF(I39=0,0,Cumplimiento!$G$8)</f>
        <v>0</v>
      </c>
      <c r="G39" s="2">
        <f>IF(I39=0,0,Cumplimiento!$H$8)</f>
        <v>0</v>
      </c>
      <c r="H39" s="4">
        <f t="shared" si="0"/>
        <v>0</v>
      </c>
      <c r="I39">
        <f>+Cumplimiento!J44</f>
        <v>0</v>
      </c>
      <c r="J39" s="3">
        <f>+Cumplimiento!K44</f>
        <v>0</v>
      </c>
      <c r="K39">
        <f>+Cumplimiento!L44</f>
        <v>0</v>
      </c>
      <c r="L39">
        <f>+Cumplimiento!M44</f>
        <v>0</v>
      </c>
      <c r="M39" s="3">
        <f>+Cumplimiento!N44</f>
        <v>0</v>
      </c>
      <c r="N39" t="e">
        <f>VLOOKUP(Cumplimiento!O44,'Anexo Compor Tasas'!$A$4:$B$8,2,FALSE)</f>
        <v>#N/A</v>
      </c>
      <c r="O39">
        <f>+Cumplimiento!P44</f>
        <v>0</v>
      </c>
      <c r="P39" t="e">
        <f>IF(VLOOKUP(Cumplimiento!Q44,'Anexo Monedas'!$A$3:$B$14,2,FALSE)=12,1,VLOOKUP(Cumplimiento!Q44,'Anexo Monedas'!$A$3:$B$14,2,FALSE))</f>
        <v>#N/A</v>
      </c>
      <c r="Q39" s="26">
        <f>+Cumplimiento!R44</f>
        <v>0</v>
      </c>
      <c r="R39" t="e">
        <f>VLOOKUP(Cumplimiento!S44,'Anexo Base Liquidacion'!$A$4:$B$6,2,FALSE)</f>
        <v>#N/A</v>
      </c>
    </row>
    <row r="40" spans="1:18" x14ac:dyDescent="0.25">
      <c r="A40" s="4" t="str">
        <f>IF(I40=0,"",Cumplimiento!$B$8)</f>
        <v/>
      </c>
      <c r="B40" s="4">
        <f>IF(I40=0,0,Cumplimiento!$C$8)</f>
        <v>0</v>
      </c>
      <c r="C40" s="4">
        <f>IF(I40=0,0,Cumplimiento!$D$8)</f>
        <v>0</v>
      </c>
      <c r="D40" s="4">
        <f>IF(I40=0,0,Cumplimiento!$E$8)</f>
        <v>0</v>
      </c>
      <c r="E40" s="4">
        <f>IF(I40=0,0,Cumplimiento!$F$8)</f>
        <v>0</v>
      </c>
      <c r="F40">
        <f>IF(I40=0,0,Cumplimiento!$G$8)</f>
        <v>0</v>
      </c>
      <c r="G40" s="2">
        <f>IF(I40=0,0,Cumplimiento!$H$8)</f>
        <v>0</v>
      </c>
      <c r="H40" s="4">
        <f t="shared" si="0"/>
        <v>0</v>
      </c>
      <c r="I40">
        <f>+Cumplimiento!J45</f>
        <v>0</v>
      </c>
      <c r="J40" s="3">
        <f>+Cumplimiento!K45</f>
        <v>0</v>
      </c>
      <c r="K40">
        <f>+Cumplimiento!L45</f>
        <v>0</v>
      </c>
      <c r="L40">
        <f>+Cumplimiento!M45</f>
        <v>0</v>
      </c>
      <c r="M40" s="3">
        <f>+Cumplimiento!N45</f>
        <v>0</v>
      </c>
      <c r="N40" t="e">
        <f>VLOOKUP(Cumplimiento!O45,'Anexo Compor Tasas'!$A$4:$B$8,2,FALSE)</f>
        <v>#N/A</v>
      </c>
      <c r="O40">
        <f>+Cumplimiento!P45</f>
        <v>0</v>
      </c>
      <c r="P40" t="e">
        <f>IF(VLOOKUP(Cumplimiento!Q45,'Anexo Monedas'!$A$3:$B$14,2,FALSE)=12,1,VLOOKUP(Cumplimiento!Q45,'Anexo Monedas'!$A$3:$B$14,2,FALSE))</f>
        <v>#N/A</v>
      </c>
      <c r="Q40" s="26">
        <f>+Cumplimiento!R45</f>
        <v>0</v>
      </c>
      <c r="R40" t="e">
        <f>VLOOKUP(Cumplimiento!S45,'Anexo Base Liquidacion'!$A$4:$B$6,2,FALSE)</f>
        <v>#N/A</v>
      </c>
    </row>
    <row r="41" spans="1:18" x14ac:dyDescent="0.25">
      <c r="A41" s="4" t="str">
        <f>IF(I41=0,"",Cumplimiento!$B$8)</f>
        <v/>
      </c>
      <c r="B41" s="4">
        <f>IF(I41=0,0,Cumplimiento!$C$8)</f>
        <v>0</v>
      </c>
      <c r="C41" s="4">
        <f>IF(I41=0,0,Cumplimiento!$D$8)</f>
        <v>0</v>
      </c>
      <c r="D41" s="4">
        <f>IF(I41=0,0,Cumplimiento!$E$8)</f>
        <v>0</v>
      </c>
      <c r="E41" s="4">
        <f>IF(I41=0,0,Cumplimiento!$F$8)</f>
        <v>0</v>
      </c>
      <c r="F41">
        <f>IF(I41=0,0,Cumplimiento!$G$8)</f>
        <v>0</v>
      </c>
      <c r="G41" s="2">
        <f>IF(I41=0,0,Cumplimiento!$H$8)</f>
        <v>0</v>
      </c>
      <c r="H41" s="4">
        <f t="shared" si="0"/>
        <v>0</v>
      </c>
      <c r="I41">
        <f>+Cumplimiento!J46</f>
        <v>0</v>
      </c>
      <c r="J41" s="3">
        <f>+Cumplimiento!K46</f>
        <v>0</v>
      </c>
      <c r="K41">
        <f>+Cumplimiento!L46</f>
        <v>0</v>
      </c>
      <c r="L41">
        <f>+Cumplimiento!M46</f>
        <v>0</v>
      </c>
      <c r="M41" s="3">
        <f>+Cumplimiento!N46</f>
        <v>0</v>
      </c>
      <c r="N41" t="e">
        <f>VLOOKUP(Cumplimiento!O46,'Anexo Compor Tasas'!$A$4:$B$8,2,FALSE)</f>
        <v>#N/A</v>
      </c>
      <c r="O41">
        <f>+Cumplimiento!P46</f>
        <v>0</v>
      </c>
      <c r="P41" t="e">
        <f>IF(VLOOKUP(Cumplimiento!Q46,'Anexo Monedas'!$A$3:$B$14,2,FALSE)=12,1,VLOOKUP(Cumplimiento!Q46,'Anexo Monedas'!$A$3:$B$14,2,FALSE))</f>
        <v>#N/A</v>
      </c>
      <c r="Q41" s="26">
        <f>+Cumplimiento!R46</f>
        <v>0</v>
      </c>
      <c r="R41" t="e">
        <f>VLOOKUP(Cumplimiento!S46,'Anexo Base Liquidacion'!$A$4:$B$6,2,FALSE)</f>
        <v>#N/A</v>
      </c>
    </row>
    <row r="42" spans="1:18" x14ac:dyDescent="0.25">
      <c r="A42" s="4" t="str">
        <f>IF(I42=0,"",Cumplimiento!$B$8)</f>
        <v/>
      </c>
      <c r="B42" s="4">
        <f>IF(I42=0,0,Cumplimiento!$C$8)</f>
        <v>0</v>
      </c>
      <c r="C42" s="4">
        <f>IF(I42=0,0,Cumplimiento!$D$8)</f>
        <v>0</v>
      </c>
      <c r="D42" s="4">
        <f>IF(I42=0,0,Cumplimiento!$E$8)</f>
        <v>0</v>
      </c>
      <c r="E42" s="4">
        <f>IF(I42=0,0,Cumplimiento!$F$8)</f>
        <v>0</v>
      </c>
      <c r="F42">
        <f>IF(I42=0,0,Cumplimiento!$G$8)</f>
        <v>0</v>
      </c>
      <c r="G42" s="2">
        <f>IF(I42=0,0,Cumplimiento!$H$8)</f>
        <v>0</v>
      </c>
      <c r="H42" s="4">
        <f t="shared" si="0"/>
        <v>0</v>
      </c>
      <c r="I42">
        <f>+Cumplimiento!J47</f>
        <v>0</v>
      </c>
      <c r="J42" s="3">
        <f>+Cumplimiento!K47</f>
        <v>0</v>
      </c>
      <c r="K42">
        <f>+Cumplimiento!L47</f>
        <v>0</v>
      </c>
      <c r="L42">
        <f>+Cumplimiento!M47</f>
        <v>0</v>
      </c>
      <c r="M42" s="3">
        <f>+Cumplimiento!N47</f>
        <v>0</v>
      </c>
      <c r="N42" t="e">
        <f>VLOOKUP(Cumplimiento!O47,'Anexo Compor Tasas'!$A$4:$B$8,2,FALSE)</f>
        <v>#N/A</v>
      </c>
      <c r="O42">
        <f>+Cumplimiento!P47</f>
        <v>0</v>
      </c>
      <c r="P42" t="e">
        <f>IF(VLOOKUP(Cumplimiento!Q47,'Anexo Monedas'!$A$3:$B$14,2,FALSE)=12,1,VLOOKUP(Cumplimiento!Q47,'Anexo Monedas'!$A$3:$B$14,2,FALSE))</f>
        <v>#N/A</v>
      </c>
      <c r="Q42" s="26">
        <f>+Cumplimiento!R47</f>
        <v>0</v>
      </c>
      <c r="R42" t="e">
        <f>VLOOKUP(Cumplimiento!S47,'Anexo Base Liquidacion'!$A$4:$B$6,2,FALSE)</f>
        <v>#N/A</v>
      </c>
    </row>
    <row r="43" spans="1:18" x14ac:dyDescent="0.25">
      <c r="A43" s="4" t="str">
        <f>IF(I43=0,"",Cumplimiento!$B$8)</f>
        <v/>
      </c>
      <c r="B43" s="4">
        <f>IF(I43=0,0,Cumplimiento!$C$8)</f>
        <v>0</v>
      </c>
      <c r="C43" s="4">
        <f>IF(I43=0,0,Cumplimiento!$D$8)</f>
        <v>0</v>
      </c>
      <c r="D43" s="4">
        <f>IF(I43=0,0,Cumplimiento!$E$8)</f>
        <v>0</v>
      </c>
      <c r="E43" s="4">
        <f>IF(I43=0,0,Cumplimiento!$F$8)</f>
        <v>0</v>
      </c>
      <c r="F43">
        <f>IF(I43=0,0,Cumplimiento!$G$8)</f>
        <v>0</v>
      </c>
      <c r="G43" s="2">
        <f>IF(I43=0,0,Cumplimiento!$H$8)</f>
        <v>0</v>
      </c>
      <c r="H43" s="4">
        <f t="shared" si="0"/>
        <v>0</v>
      </c>
      <c r="I43">
        <f>+Cumplimiento!J48</f>
        <v>0</v>
      </c>
      <c r="J43" s="3">
        <f>+Cumplimiento!K48</f>
        <v>0</v>
      </c>
      <c r="K43">
        <f>+Cumplimiento!L48</f>
        <v>0</v>
      </c>
      <c r="L43">
        <f>+Cumplimiento!M48</f>
        <v>0</v>
      </c>
      <c r="M43" s="3">
        <f>+Cumplimiento!N48</f>
        <v>0</v>
      </c>
      <c r="N43" t="e">
        <f>VLOOKUP(Cumplimiento!O48,'Anexo Compor Tasas'!$A$4:$B$8,2,FALSE)</f>
        <v>#N/A</v>
      </c>
      <c r="O43">
        <f>+Cumplimiento!P48</f>
        <v>0</v>
      </c>
      <c r="P43" t="e">
        <f>IF(VLOOKUP(Cumplimiento!Q48,'Anexo Monedas'!$A$3:$B$14,2,FALSE)=12,1,VLOOKUP(Cumplimiento!Q48,'Anexo Monedas'!$A$3:$B$14,2,FALSE))</f>
        <v>#N/A</v>
      </c>
      <c r="Q43" s="26">
        <f>+Cumplimiento!R48</f>
        <v>0</v>
      </c>
      <c r="R43" t="e">
        <f>VLOOKUP(Cumplimiento!S48,'Anexo Base Liquidacion'!$A$4:$B$6,2,FALSE)</f>
        <v>#N/A</v>
      </c>
    </row>
    <row r="44" spans="1:18" x14ac:dyDescent="0.25">
      <c r="A44" s="4" t="str">
        <f>IF(I44=0,"",Cumplimiento!$B$8)</f>
        <v/>
      </c>
      <c r="B44" s="4">
        <f>IF(I44=0,0,Cumplimiento!$C$8)</f>
        <v>0</v>
      </c>
      <c r="C44" s="4">
        <f>IF(I44=0,0,Cumplimiento!$D$8)</f>
        <v>0</v>
      </c>
      <c r="D44" s="4">
        <f>IF(I44=0,0,Cumplimiento!$E$8)</f>
        <v>0</v>
      </c>
      <c r="E44" s="4">
        <f>IF(I44=0,0,Cumplimiento!$F$8)</f>
        <v>0</v>
      </c>
      <c r="F44">
        <f>IF(I44=0,0,Cumplimiento!$G$8)</f>
        <v>0</v>
      </c>
      <c r="G44" s="2">
        <f>IF(I44=0,0,Cumplimiento!$H$8)</f>
        <v>0</v>
      </c>
      <c r="H44" s="4">
        <f t="shared" si="0"/>
        <v>0</v>
      </c>
      <c r="I44">
        <f>+Cumplimiento!J49</f>
        <v>0</v>
      </c>
      <c r="J44" s="3">
        <f>+Cumplimiento!K49</f>
        <v>0</v>
      </c>
      <c r="K44">
        <f>+Cumplimiento!L49</f>
        <v>0</v>
      </c>
      <c r="L44">
        <f>+Cumplimiento!M49</f>
        <v>0</v>
      </c>
      <c r="M44" s="3">
        <f>+Cumplimiento!N49</f>
        <v>0</v>
      </c>
      <c r="N44" t="e">
        <f>VLOOKUP(Cumplimiento!O49,'Anexo Compor Tasas'!$A$4:$B$8,2,FALSE)</f>
        <v>#N/A</v>
      </c>
      <c r="O44">
        <f>+Cumplimiento!P49</f>
        <v>0</v>
      </c>
      <c r="P44" t="e">
        <f>IF(VLOOKUP(Cumplimiento!Q49,'Anexo Monedas'!$A$3:$B$14,2,FALSE)=12,1,VLOOKUP(Cumplimiento!Q49,'Anexo Monedas'!$A$3:$B$14,2,FALSE))</f>
        <v>#N/A</v>
      </c>
      <c r="Q44" s="26">
        <f>+Cumplimiento!R49</f>
        <v>0</v>
      </c>
      <c r="R44" t="e">
        <f>VLOOKUP(Cumplimiento!S49,'Anexo Base Liquidacion'!$A$4:$B$6,2,FALSE)</f>
        <v>#N/A</v>
      </c>
    </row>
    <row r="45" spans="1:18" x14ac:dyDescent="0.25">
      <c r="A45" s="4" t="str">
        <f>IF(I45=0,"",Cumplimiento!$B$8)</f>
        <v/>
      </c>
      <c r="B45" s="4">
        <f>IF(I45=0,0,Cumplimiento!$C$8)</f>
        <v>0</v>
      </c>
      <c r="C45" s="4">
        <f>IF(I45=0,0,Cumplimiento!$D$8)</f>
        <v>0</v>
      </c>
      <c r="D45" s="4">
        <f>IF(I45=0,0,Cumplimiento!$E$8)</f>
        <v>0</v>
      </c>
      <c r="E45" s="4">
        <f>IF(I45=0,0,Cumplimiento!$F$8)</f>
        <v>0</v>
      </c>
      <c r="F45">
        <f>IF(I45=0,0,Cumplimiento!$G$8)</f>
        <v>0</v>
      </c>
      <c r="G45" s="2">
        <f>IF(I45=0,0,Cumplimiento!$H$8)</f>
        <v>0</v>
      </c>
      <c r="H45" s="4">
        <f t="shared" si="0"/>
        <v>0</v>
      </c>
      <c r="I45">
        <f>+Cumplimiento!J50</f>
        <v>0</v>
      </c>
      <c r="J45" s="3">
        <f>+Cumplimiento!K50</f>
        <v>0</v>
      </c>
      <c r="K45">
        <f>+Cumplimiento!L50</f>
        <v>0</v>
      </c>
      <c r="L45">
        <f>+Cumplimiento!M50</f>
        <v>0</v>
      </c>
      <c r="M45" s="3">
        <f>+Cumplimiento!N50</f>
        <v>0</v>
      </c>
      <c r="N45" t="e">
        <f>VLOOKUP(Cumplimiento!O50,'Anexo Compor Tasas'!$A$4:$B$8,2,FALSE)</f>
        <v>#N/A</v>
      </c>
      <c r="O45">
        <f>+Cumplimiento!P50</f>
        <v>0</v>
      </c>
      <c r="P45" t="e">
        <f>IF(VLOOKUP(Cumplimiento!Q50,'Anexo Monedas'!$A$3:$B$14,2,FALSE)=12,1,VLOOKUP(Cumplimiento!Q50,'Anexo Monedas'!$A$3:$B$14,2,FALSE))</f>
        <v>#N/A</v>
      </c>
      <c r="Q45" s="26">
        <f>+Cumplimiento!R50</f>
        <v>0</v>
      </c>
      <c r="R45" t="e">
        <f>VLOOKUP(Cumplimiento!S50,'Anexo Base Liquidacion'!$A$4:$B$6,2,FALSE)</f>
        <v>#N/A</v>
      </c>
    </row>
    <row r="46" spans="1:18" x14ac:dyDescent="0.25">
      <c r="A46" s="4" t="str">
        <f>IF(I46=0,"",Cumplimiento!$B$8)</f>
        <v/>
      </c>
      <c r="B46" s="4">
        <f>IF(I46=0,0,Cumplimiento!$C$8)</f>
        <v>0</v>
      </c>
      <c r="C46" s="4">
        <f>IF(I46=0,0,Cumplimiento!$D$8)</f>
        <v>0</v>
      </c>
      <c r="D46" s="4">
        <f>IF(I46=0,0,Cumplimiento!$E$8)</f>
        <v>0</v>
      </c>
      <c r="E46" s="4">
        <f>IF(I46=0,0,Cumplimiento!$F$8)</f>
        <v>0</v>
      </c>
      <c r="F46">
        <f>IF(I46=0,0,Cumplimiento!$G$8)</f>
        <v>0</v>
      </c>
      <c r="G46" s="2">
        <f>IF(I46=0,0,Cumplimiento!$H$8)</f>
        <v>0</v>
      </c>
      <c r="H46" s="4">
        <f t="shared" si="0"/>
        <v>0</v>
      </c>
      <c r="I46">
        <f>+Cumplimiento!J51</f>
        <v>0</v>
      </c>
      <c r="J46" s="3">
        <f>+Cumplimiento!K51</f>
        <v>0</v>
      </c>
      <c r="K46">
        <f>+Cumplimiento!L51</f>
        <v>0</v>
      </c>
      <c r="L46">
        <f>+Cumplimiento!M51</f>
        <v>0</v>
      </c>
      <c r="M46" s="3">
        <f>+Cumplimiento!N51</f>
        <v>0</v>
      </c>
      <c r="N46" t="e">
        <f>VLOOKUP(Cumplimiento!O51,'Anexo Compor Tasas'!$A$4:$B$8,2,FALSE)</f>
        <v>#N/A</v>
      </c>
      <c r="O46">
        <f>+Cumplimiento!P51</f>
        <v>0</v>
      </c>
      <c r="P46" t="e">
        <f>IF(VLOOKUP(Cumplimiento!Q51,'Anexo Monedas'!$A$3:$B$14,2,FALSE)=12,1,VLOOKUP(Cumplimiento!Q51,'Anexo Monedas'!$A$3:$B$14,2,FALSE))</f>
        <v>#N/A</v>
      </c>
      <c r="Q46" s="26">
        <f>+Cumplimiento!R51</f>
        <v>0</v>
      </c>
      <c r="R46" t="e">
        <f>VLOOKUP(Cumplimiento!S51,'Anexo Base Liquidacion'!$A$4:$B$6,2,FALSE)</f>
        <v>#N/A</v>
      </c>
    </row>
    <row r="47" spans="1:18" x14ac:dyDescent="0.25">
      <c r="A47" s="4" t="str">
        <f>IF(I47=0,"",Cumplimiento!$B$8)</f>
        <v/>
      </c>
      <c r="B47" s="4">
        <f>IF(I47=0,0,Cumplimiento!$C$8)</f>
        <v>0</v>
      </c>
      <c r="C47" s="4">
        <f>IF(I47=0,0,Cumplimiento!$D$8)</f>
        <v>0</v>
      </c>
      <c r="D47" s="4">
        <f>IF(I47=0,0,Cumplimiento!$E$8)</f>
        <v>0</v>
      </c>
      <c r="E47" s="4">
        <f>IF(I47=0,0,Cumplimiento!$F$8)</f>
        <v>0</v>
      </c>
      <c r="F47">
        <f>IF(I47=0,0,Cumplimiento!$G$8)</f>
        <v>0</v>
      </c>
      <c r="G47" s="2">
        <f>IF(I47=0,0,Cumplimiento!$H$8)</f>
        <v>0</v>
      </c>
      <c r="H47" s="4">
        <f t="shared" si="0"/>
        <v>0</v>
      </c>
      <c r="I47">
        <f>+Cumplimiento!J52</f>
        <v>0</v>
      </c>
      <c r="J47" s="3">
        <f>+Cumplimiento!K52</f>
        <v>0</v>
      </c>
      <c r="K47">
        <f>+Cumplimiento!L52</f>
        <v>0</v>
      </c>
      <c r="L47">
        <f>+Cumplimiento!M52</f>
        <v>0</v>
      </c>
      <c r="M47" s="3">
        <f>+Cumplimiento!N52</f>
        <v>0</v>
      </c>
      <c r="N47" t="e">
        <f>VLOOKUP(Cumplimiento!O52,'Anexo Compor Tasas'!$A$4:$B$8,2,FALSE)</f>
        <v>#N/A</v>
      </c>
      <c r="O47">
        <f>+Cumplimiento!P52</f>
        <v>0</v>
      </c>
      <c r="P47" t="e">
        <f>IF(VLOOKUP(Cumplimiento!Q52,'Anexo Monedas'!$A$3:$B$14,2,FALSE)=12,1,VLOOKUP(Cumplimiento!Q52,'Anexo Monedas'!$A$3:$B$14,2,FALSE))</f>
        <v>#N/A</v>
      </c>
      <c r="Q47" s="26">
        <f>+Cumplimiento!R52</f>
        <v>0</v>
      </c>
      <c r="R47" t="e">
        <f>VLOOKUP(Cumplimiento!S52,'Anexo Base Liquidacion'!$A$4:$B$6,2,FALSE)</f>
        <v>#N/A</v>
      </c>
    </row>
    <row r="48" spans="1:18" x14ac:dyDescent="0.25">
      <c r="A48" s="4" t="str">
        <f>IF(I48=0,"",Cumplimiento!$B$8)</f>
        <v/>
      </c>
      <c r="B48" s="4">
        <f>IF(I48=0,0,Cumplimiento!$C$8)</f>
        <v>0</v>
      </c>
      <c r="C48" s="4">
        <f>IF(I48=0,0,Cumplimiento!$D$8)</f>
        <v>0</v>
      </c>
      <c r="D48" s="4">
        <f>IF(I48=0,0,Cumplimiento!$E$8)</f>
        <v>0</v>
      </c>
      <c r="E48" s="4">
        <f>IF(I48=0,0,Cumplimiento!$F$8)</f>
        <v>0</v>
      </c>
      <c r="F48">
        <f>IF(I48=0,0,Cumplimiento!$G$8)</f>
        <v>0</v>
      </c>
      <c r="G48" s="2">
        <f>IF(I48=0,0,Cumplimiento!$H$8)</f>
        <v>0</v>
      </c>
      <c r="H48" s="4">
        <f t="shared" si="0"/>
        <v>0</v>
      </c>
      <c r="I48">
        <f>+Cumplimiento!J53</f>
        <v>0</v>
      </c>
      <c r="J48" s="3">
        <f>+Cumplimiento!K53</f>
        <v>0</v>
      </c>
      <c r="K48">
        <f>+Cumplimiento!L53</f>
        <v>0</v>
      </c>
      <c r="L48">
        <f>+Cumplimiento!M53</f>
        <v>0</v>
      </c>
      <c r="M48" s="3">
        <f>+Cumplimiento!N53</f>
        <v>0</v>
      </c>
      <c r="N48" t="e">
        <f>VLOOKUP(Cumplimiento!O53,'Anexo Compor Tasas'!$A$4:$B$8,2,FALSE)</f>
        <v>#N/A</v>
      </c>
      <c r="O48">
        <f>+Cumplimiento!P53</f>
        <v>0</v>
      </c>
      <c r="P48" t="e">
        <f>IF(VLOOKUP(Cumplimiento!Q53,'Anexo Monedas'!$A$3:$B$14,2,FALSE)=12,1,VLOOKUP(Cumplimiento!Q53,'Anexo Monedas'!$A$3:$B$14,2,FALSE))</f>
        <v>#N/A</v>
      </c>
      <c r="Q48" s="26">
        <f>+Cumplimiento!R53</f>
        <v>0</v>
      </c>
      <c r="R48" t="e">
        <f>VLOOKUP(Cumplimiento!S53,'Anexo Base Liquidacion'!$A$4:$B$6,2,FALSE)</f>
        <v>#N/A</v>
      </c>
    </row>
    <row r="49" spans="1:18" x14ac:dyDescent="0.25">
      <c r="A49" s="4" t="str">
        <f>IF(I49=0,"",Cumplimiento!$B$8)</f>
        <v/>
      </c>
      <c r="B49" s="4">
        <f>IF(I49=0,0,Cumplimiento!$C$8)</f>
        <v>0</v>
      </c>
      <c r="C49" s="4">
        <f>IF(I49=0,0,Cumplimiento!$D$8)</f>
        <v>0</v>
      </c>
      <c r="D49" s="4">
        <f>IF(I49=0,0,Cumplimiento!$E$8)</f>
        <v>0</v>
      </c>
      <c r="E49" s="4">
        <f>IF(I49=0,0,Cumplimiento!$F$8)</f>
        <v>0</v>
      </c>
      <c r="F49">
        <f>IF(I49=0,0,Cumplimiento!$G$8)</f>
        <v>0</v>
      </c>
      <c r="G49" s="2">
        <f>IF(I49=0,0,Cumplimiento!$H$8)</f>
        <v>0</v>
      </c>
      <c r="H49" s="4">
        <f t="shared" si="0"/>
        <v>0</v>
      </c>
      <c r="I49">
        <f>+Cumplimiento!J54</f>
        <v>0</v>
      </c>
      <c r="J49" s="3">
        <f>+Cumplimiento!K54</f>
        <v>0</v>
      </c>
      <c r="K49">
        <f>+Cumplimiento!L54</f>
        <v>0</v>
      </c>
      <c r="L49">
        <f>+Cumplimiento!M54</f>
        <v>0</v>
      </c>
      <c r="M49" s="3">
        <f>+Cumplimiento!N54</f>
        <v>0</v>
      </c>
      <c r="N49" t="e">
        <f>VLOOKUP(Cumplimiento!O54,'Anexo Compor Tasas'!$A$4:$B$8,2,FALSE)</f>
        <v>#N/A</v>
      </c>
      <c r="O49">
        <f>+Cumplimiento!P54</f>
        <v>0</v>
      </c>
      <c r="P49" t="e">
        <f>IF(VLOOKUP(Cumplimiento!Q54,'Anexo Monedas'!$A$3:$B$14,2,FALSE)=12,1,VLOOKUP(Cumplimiento!Q54,'Anexo Monedas'!$A$3:$B$14,2,FALSE))</f>
        <v>#N/A</v>
      </c>
      <c r="Q49" s="26">
        <f>+Cumplimiento!R54</f>
        <v>0</v>
      </c>
      <c r="R49" t="e">
        <f>VLOOKUP(Cumplimiento!S54,'Anexo Base Liquidacion'!$A$4:$B$6,2,FALSE)</f>
        <v>#N/A</v>
      </c>
    </row>
    <row r="50" spans="1:18" x14ac:dyDescent="0.25">
      <c r="A50" s="4" t="str">
        <f>IF(I50=0,"",Cumplimiento!$B$8)</f>
        <v/>
      </c>
      <c r="B50" s="4">
        <f>IF(I50=0,0,Cumplimiento!$C$8)</f>
        <v>0</v>
      </c>
      <c r="C50" s="4">
        <f>IF(I50=0,0,Cumplimiento!$D$8)</f>
        <v>0</v>
      </c>
      <c r="D50" s="4">
        <f>IF(I50=0,0,Cumplimiento!$E$8)</f>
        <v>0</v>
      </c>
      <c r="E50" s="4">
        <f>IF(I50=0,0,Cumplimiento!$F$8)</f>
        <v>0</v>
      </c>
      <c r="F50">
        <f>IF(I50=0,0,Cumplimiento!$G$8)</f>
        <v>0</v>
      </c>
      <c r="G50" s="2">
        <f>IF(I50=0,0,Cumplimiento!$H$8)</f>
        <v>0</v>
      </c>
      <c r="H50" s="4">
        <f t="shared" si="0"/>
        <v>0</v>
      </c>
      <c r="I50">
        <f>+Cumplimiento!J55</f>
        <v>0</v>
      </c>
      <c r="J50" s="3">
        <f>+Cumplimiento!K55</f>
        <v>0</v>
      </c>
      <c r="K50">
        <f>+Cumplimiento!L55</f>
        <v>0</v>
      </c>
      <c r="L50">
        <f>+Cumplimiento!M55</f>
        <v>0</v>
      </c>
      <c r="M50" s="3">
        <f>+Cumplimiento!N55</f>
        <v>0</v>
      </c>
      <c r="N50" t="e">
        <f>VLOOKUP(Cumplimiento!O55,'Anexo Compor Tasas'!$A$4:$B$8,2,FALSE)</f>
        <v>#N/A</v>
      </c>
      <c r="O50">
        <f>+Cumplimiento!P55</f>
        <v>0</v>
      </c>
      <c r="P50" t="e">
        <f>IF(VLOOKUP(Cumplimiento!Q55,'Anexo Monedas'!$A$3:$B$14,2,FALSE)=12,1,VLOOKUP(Cumplimiento!Q55,'Anexo Monedas'!$A$3:$B$14,2,FALSE))</f>
        <v>#N/A</v>
      </c>
      <c r="Q50" s="26">
        <f>+Cumplimiento!R55</f>
        <v>0</v>
      </c>
      <c r="R50" t="e">
        <f>VLOOKUP(Cumplimiento!S55,'Anexo Base Liquidacion'!$A$4:$B$6,2,FALSE)</f>
        <v>#N/A</v>
      </c>
    </row>
    <row r="51" spans="1:18" x14ac:dyDescent="0.25">
      <c r="A51" s="4" t="str">
        <f>IF(I51=0,"",Cumplimiento!$B$8)</f>
        <v/>
      </c>
      <c r="B51" s="4">
        <f>IF(I51=0,0,Cumplimiento!$C$8)</f>
        <v>0</v>
      </c>
      <c r="C51" s="4">
        <f>IF(I51=0,0,Cumplimiento!$D$8)</f>
        <v>0</v>
      </c>
      <c r="D51" s="4">
        <f>IF(I51=0,0,Cumplimiento!$E$8)</f>
        <v>0</v>
      </c>
      <c r="E51" s="4">
        <f>IF(I51=0,0,Cumplimiento!$F$8)</f>
        <v>0</v>
      </c>
      <c r="F51">
        <f>IF(I51=0,0,Cumplimiento!$G$8)</f>
        <v>0</v>
      </c>
      <c r="G51" s="2">
        <f>IF(I51=0,0,Cumplimiento!$H$8)</f>
        <v>0</v>
      </c>
      <c r="H51" s="4">
        <f t="shared" si="0"/>
        <v>0</v>
      </c>
      <c r="I51">
        <f>+Cumplimiento!J56</f>
        <v>0</v>
      </c>
      <c r="J51" s="3">
        <f>+Cumplimiento!K56</f>
        <v>0</v>
      </c>
      <c r="K51">
        <f>+Cumplimiento!L56</f>
        <v>0</v>
      </c>
      <c r="L51">
        <f>+Cumplimiento!M56</f>
        <v>0</v>
      </c>
      <c r="M51" s="3">
        <f>+Cumplimiento!N56</f>
        <v>0</v>
      </c>
      <c r="N51" t="e">
        <f>VLOOKUP(Cumplimiento!O56,'Anexo Compor Tasas'!$A$4:$B$8,2,FALSE)</f>
        <v>#N/A</v>
      </c>
      <c r="O51">
        <f>+Cumplimiento!P56</f>
        <v>0</v>
      </c>
      <c r="P51" t="e">
        <f>IF(VLOOKUP(Cumplimiento!Q56,'Anexo Monedas'!$A$3:$B$14,2,FALSE)=12,1,VLOOKUP(Cumplimiento!Q56,'Anexo Monedas'!$A$3:$B$14,2,FALSE))</f>
        <v>#N/A</v>
      </c>
      <c r="Q51" s="26">
        <f>+Cumplimiento!R56</f>
        <v>0</v>
      </c>
      <c r="R51" t="e">
        <f>VLOOKUP(Cumplimiento!S56,'Anexo Base Liquidacion'!$A$4:$B$6,2,FALSE)</f>
        <v>#N/A</v>
      </c>
    </row>
    <row r="52" spans="1:18" x14ac:dyDescent="0.25">
      <c r="A52" s="4" t="str">
        <f>IF(I52=0,"",Cumplimiento!$B$8)</f>
        <v/>
      </c>
      <c r="B52" s="4">
        <f>IF(I52=0,0,Cumplimiento!$C$8)</f>
        <v>0</v>
      </c>
      <c r="C52" s="4">
        <f>IF(I52=0,0,Cumplimiento!$D$8)</f>
        <v>0</v>
      </c>
      <c r="D52" s="4">
        <f>IF(I52=0,0,Cumplimiento!$E$8)</f>
        <v>0</v>
      </c>
      <c r="E52" s="4">
        <f>IF(I52=0,0,Cumplimiento!$F$8)</f>
        <v>0</v>
      </c>
      <c r="F52">
        <f>IF(I52=0,0,Cumplimiento!$G$8)</f>
        <v>0</v>
      </c>
      <c r="G52" s="2">
        <f>IF(I52=0,0,Cumplimiento!$H$8)</f>
        <v>0</v>
      </c>
      <c r="H52" s="4">
        <f t="shared" si="0"/>
        <v>0</v>
      </c>
      <c r="I52">
        <f>+Cumplimiento!J57</f>
        <v>0</v>
      </c>
      <c r="J52" s="3">
        <f>+Cumplimiento!K57</f>
        <v>0</v>
      </c>
      <c r="K52">
        <f>+Cumplimiento!L57</f>
        <v>0</v>
      </c>
      <c r="L52">
        <f>+Cumplimiento!M57</f>
        <v>0</v>
      </c>
      <c r="M52" s="3">
        <f>+Cumplimiento!N57</f>
        <v>0</v>
      </c>
      <c r="N52" t="e">
        <f>VLOOKUP(Cumplimiento!O57,'Anexo Compor Tasas'!$A$4:$B$8,2,FALSE)</f>
        <v>#N/A</v>
      </c>
      <c r="O52">
        <f>+Cumplimiento!P57</f>
        <v>0</v>
      </c>
      <c r="P52" t="e">
        <f>IF(VLOOKUP(Cumplimiento!Q57,'Anexo Monedas'!$A$3:$B$14,2,FALSE)=12,1,VLOOKUP(Cumplimiento!Q57,'Anexo Monedas'!$A$3:$B$14,2,FALSE))</f>
        <v>#N/A</v>
      </c>
      <c r="Q52" s="26">
        <f>+Cumplimiento!R57</f>
        <v>0</v>
      </c>
      <c r="R52" t="e">
        <f>VLOOKUP(Cumplimiento!S57,'Anexo Base Liquidacion'!$A$4:$B$6,2,FALSE)</f>
        <v>#N/A</v>
      </c>
    </row>
    <row r="53" spans="1:18" x14ac:dyDescent="0.25">
      <c r="A53" s="4" t="str">
        <f>IF(I53=0,"",Cumplimiento!$B$8)</f>
        <v/>
      </c>
      <c r="B53" s="4">
        <f>IF(I53=0,0,Cumplimiento!$C$8)</f>
        <v>0</v>
      </c>
      <c r="C53" s="4">
        <f>IF(I53=0,0,Cumplimiento!$D$8)</f>
        <v>0</v>
      </c>
      <c r="D53" s="4">
        <f>IF(I53=0,0,Cumplimiento!$E$8)</f>
        <v>0</v>
      </c>
      <c r="E53" s="4">
        <f>IF(I53=0,0,Cumplimiento!$F$8)</f>
        <v>0</v>
      </c>
      <c r="F53">
        <f>IF(I53=0,0,Cumplimiento!$G$8)</f>
        <v>0</v>
      </c>
      <c r="G53" s="2">
        <f>IF(I53=0,0,Cumplimiento!$H$8)</f>
        <v>0</v>
      </c>
      <c r="H53" s="4">
        <f t="shared" si="0"/>
        <v>0</v>
      </c>
      <c r="I53">
        <f>+Cumplimiento!J58</f>
        <v>0</v>
      </c>
      <c r="J53" s="3">
        <f>+Cumplimiento!K58</f>
        <v>0</v>
      </c>
      <c r="K53">
        <f>+Cumplimiento!L58</f>
        <v>0</v>
      </c>
      <c r="L53">
        <f>+Cumplimiento!M58</f>
        <v>0</v>
      </c>
      <c r="M53" s="3">
        <f>+Cumplimiento!N58</f>
        <v>0</v>
      </c>
      <c r="N53" t="e">
        <f>VLOOKUP(Cumplimiento!O58,'Anexo Compor Tasas'!$A$4:$B$8,2,FALSE)</f>
        <v>#N/A</v>
      </c>
      <c r="O53">
        <f>+Cumplimiento!P58</f>
        <v>0</v>
      </c>
      <c r="P53" t="e">
        <f>IF(VLOOKUP(Cumplimiento!Q58,'Anexo Monedas'!$A$3:$B$14,2,FALSE)=12,1,VLOOKUP(Cumplimiento!Q58,'Anexo Monedas'!$A$3:$B$14,2,FALSE))</f>
        <v>#N/A</v>
      </c>
      <c r="Q53" s="26">
        <f>+Cumplimiento!R58</f>
        <v>0</v>
      </c>
      <c r="R53" t="e">
        <f>VLOOKUP(Cumplimiento!S58,'Anexo Base Liquidacion'!$A$4:$B$6,2,FALSE)</f>
        <v>#N/A</v>
      </c>
    </row>
    <row r="54" spans="1:18" x14ac:dyDescent="0.25">
      <c r="A54" s="4" t="str">
        <f>IF(I54=0,"",Cumplimiento!$B$8)</f>
        <v/>
      </c>
      <c r="B54" s="4">
        <f>IF(I54=0,0,Cumplimiento!$C$8)</f>
        <v>0</v>
      </c>
      <c r="C54" s="4">
        <f>IF(I54=0,0,Cumplimiento!$D$8)</f>
        <v>0</v>
      </c>
      <c r="D54" s="4">
        <f>IF(I54=0,0,Cumplimiento!$E$8)</f>
        <v>0</v>
      </c>
      <c r="E54" s="4">
        <f>IF(I54=0,0,Cumplimiento!$F$8)</f>
        <v>0</v>
      </c>
      <c r="F54">
        <f>IF(I54=0,0,Cumplimiento!$G$8)</f>
        <v>0</v>
      </c>
      <c r="G54" s="2">
        <f>IF(I54=0,0,Cumplimiento!$H$8)</f>
        <v>0</v>
      </c>
      <c r="H54" s="4">
        <f t="shared" si="0"/>
        <v>0</v>
      </c>
      <c r="I54">
        <f>+Cumplimiento!J59</f>
        <v>0</v>
      </c>
      <c r="J54" s="3">
        <f>+Cumplimiento!K59</f>
        <v>0</v>
      </c>
      <c r="K54">
        <f>+Cumplimiento!L59</f>
        <v>0</v>
      </c>
      <c r="L54">
        <f>+Cumplimiento!M59</f>
        <v>0</v>
      </c>
      <c r="M54" s="3">
        <f>+Cumplimiento!N59</f>
        <v>0</v>
      </c>
      <c r="N54" t="e">
        <f>VLOOKUP(Cumplimiento!O59,'Anexo Compor Tasas'!$A$4:$B$8,2,FALSE)</f>
        <v>#N/A</v>
      </c>
      <c r="O54">
        <f>+Cumplimiento!P59</f>
        <v>0</v>
      </c>
      <c r="P54" t="e">
        <f>IF(VLOOKUP(Cumplimiento!Q59,'Anexo Monedas'!$A$3:$B$14,2,FALSE)=12,1,VLOOKUP(Cumplimiento!Q59,'Anexo Monedas'!$A$3:$B$14,2,FALSE))</f>
        <v>#N/A</v>
      </c>
      <c r="Q54" s="26">
        <f>+Cumplimiento!R59</f>
        <v>0</v>
      </c>
      <c r="R54" t="e">
        <f>VLOOKUP(Cumplimiento!S59,'Anexo Base Liquidacion'!$A$4:$B$6,2,FALSE)</f>
        <v>#N/A</v>
      </c>
    </row>
    <row r="55" spans="1:18" x14ac:dyDescent="0.25">
      <c r="A55" s="4" t="str">
        <f>IF(I55=0,"",Cumplimiento!$B$8)</f>
        <v/>
      </c>
      <c r="B55" s="4">
        <f>IF(I55=0,0,Cumplimiento!$C$8)</f>
        <v>0</v>
      </c>
      <c r="C55" s="4">
        <f>IF(I55=0,0,Cumplimiento!$D$8)</f>
        <v>0</v>
      </c>
      <c r="D55" s="4">
        <f>IF(I55=0,0,Cumplimiento!$E$8)</f>
        <v>0</v>
      </c>
      <c r="E55" s="4">
        <f>IF(I55=0,0,Cumplimiento!$F$8)</f>
        <v>0</v>
      </c>
      <c r="F55">
        <f>IF(I55=0,0,Cumplimiento!$G$8)</f>
        <v>0</v>
      </c>
      <c r="G55" s="2">
        <f>IF(I55=0,0,Cumplimiento!$H$8)</f>
        <v>0</v>
      </c>
      <c r="H55" s="4">
        <f t="shared" si="0"/>
        <v>0</v>
      </c>
      <c r="I55">
        <f>+Cumplimiento!J60</f>
        <v>0</v>
      </c>
      <c r="J55" s="3">
        <f>+Cumplimiento!K60</f>
        <v>0</v>
      </c>
      <c r="K55">
        <f>+Cumplimiento!L60</f>
        <v>0</v>
      </c>
      <c r="L55">
        <f>+Cumplimiento!M60</f>
        <v>0</v>
      </c>
      <c r="M55" s="3">
        <f>+Cumplimiento!N60</f>
        <v>0</v>
      </c>
      <c r="N55" t="e">
        <f>VLOOKUP(Cumplimiento!O60,'Anexo Compor Tasas'!$A$4:$B$8,2,FALSE)</f>
        <v>#N/A</v>
      </c>
      <c r="O55">
        <f>+Cumplimiento!P60</f>
        <v>0</v>
      </c>
      <c r="P55" t="e">
        <f>IF(VLOOKUP(Cumplimiento!Q60,'Anexo Monedas'!$A$3:$B$14,2,FALSE)=12,1,VLOOKUP(Cumplimiento!Q60,'Anexo Monedas'!$A$3:$B$14,2,FALSE))</f>
        <v>#N/A</v>
      </c>
      <c r="Q55" s="26">
        <f>+Cumplimiento!R60</f>
        <v>0</v>
      </c>
      <c r="R55" t="e">
        <f>VLOOKUP(Cumplimiento!S60,'Anexo Base Liquidacion'!$A$4:$B$6,2,FALSE)</f>
        <v>#N/A</v>
      </c>
    </row>
    <row r="56" spans="1:18" x14ac:dyDescent="0.25">
      <c r="A56" s="4" t="str">
        <f>IF(I56=0,"",Cumplimiento!$B$8)</f>
        <v/>
      </c>
      <c r="B56" s="4">
        <f>IF(I56=0,0,Cumplimiento!$C$8)</f>
        <v>0</v>
      </c>
      <c r="C56" s="4">
        <f>IF(I56=0,0,Cumplimiento!$D$8)</f>
        <v>0</v>
      </c>
      <c r="D56" s="4">
        <f>IF(I56=0,0,Cumplimiento!$E$8)</f>
        <v>0</v>
      </c>
      <c r="E56" s="4">
        <f>IF(I56=0,0,Cumplimiento!$F$8)</f>
        <v>0</v>
      </c>
      <c r="F56">
        <f>IF(I56=0,0,Cumplimiento!$G$8)</f>
        <v>0</v>
      </c>
      <c r="G56" s="2">
        <f>IF(I56=0,0,Cumplimiento!$H$8)</f>
        <v>0</v>
      </c>
      <c r="H56" s="4">
        <f t="shared" si="0"/>
        <v>0</v>
      </c>
      <c r="I56">
        <f>+Cumplimiento!J61</f>
        <v>0</v>
      </c>
      <c r="J56" s="3">
        <f>+Cumplimiento!K61</f>
        <v>0</v>
      </c>
      <c r="K56">
        <f>+Cumplimiento!L61</f>
        <v>0</v>
      </c>
      <c r="L56">
        <f>+Cumplimiento!M61</f>
        <v>0</v>
      </c>
      <c r="M56" s="3">
        <f>+Cumplimiento!N61</f>
        <v>0</v>
      </c>
      <c r="N56" t="e">
        <f>VLOOKUP(Cumplimiento!O61,'Anexo Compor Tasas'!$A$4:$B$8,2,FALSE)</f>
        <v>#N/A</v>
      </c>
      <c r="O56">
        <f>+Cumplimiento!P61</f>
        <v>0</v>
      </c>
      <c r="P56" t="e">
        <f>IF(VLOOKUP(Cumplimiento!Q61,'Anexo Monedas'!$A$3:$B$14,2,FALSE)=12,1,VLOOKUP(Cumplimiento!Q61,'Anexo Monedas'!$A$3:$B$14,2,FALSE))</f>
        <v>#N/A</v>
      </c>
      <c r="Q56" s="26">
        <f>+Cumplimiento!R61</f>
        <v>0</v>
      </c>
      <c r="R56" t="e">
        <f>VLOOKUP(Cumplimiento!S61,'Anexo Base Liquidacion'!$A$4:$B$6,2,FALSE)</f>
        <v>#N/A</v>
      </c>
    </row>
    <row r="57" spans="1:18" x14ac:dyDescent="0.25">
      <c r="A57" s="4" t="str">
        <f>IF(I57=0,"",Cumplimiento!$B$8)</f>
        <v/>
      </c>
      <c r="B57" s="4">
        <f>IF(I57=0,0,Cumplimiento!$C$8)</f>
        <v>0</v>
      </c>
      <c r="C57" s="4">
        <f>IF(I57=0,0,Cumplimiento!$D$8)</f>
        <v>0</v>
      </c>
      <c r="D57" s="4">
        <f>IF(I57=0,0,Cumplimiento!$E$8)</f>
        <v>0</v>
      </c>
      <c r="E57" s="4">
        <f>IF(I57=0,0,Cumplimiento!$F$8)</f>
        <v>0</v>
      </c>
      <c r="F57">
        <f>IF(I57=0,0,Cumplimiento!$G$8)</f>
        <v>0</v>
      </c>
      <c r="G57" s="2">
        <f>IF(I57=0,0,Cumplimiento!$H$8)</f>
        <v>0</v>
      </c>
      <c r="H57" s="4">
        <f t="shared" si="0"/>
        <v>0</v>
      </c>
      <c r="I57">
        <f>+Cumplimiento!J62</f>
        <v>0</v>
      </c>
      <c r="J57" s="3">
        <f>+Cumplimiento!K62</f>
        <v>0</v>
      </c>
      <c r="K57">
        <f>+Cumplimiento!L62</f>
        <v>0</v>
      </c>
      <c r="L57">
        <f>+Cumplimiento!M62</f>
        <v>0</v>
      </c>
      <c r="M57" s="3">
        <f>+Cumplimiento!N62</f>
        <v>0</v>
      </c>
      <c r="N57" t="e">
        <f>VLOOKUP(Cumplimiento!O62,'Anexo Compor Tasas'!$A$4:$B$8,2,FALSE)</f>
        <v>#N/A</v>
      </c>
      <c r="O57">
        <f>+Cumplimiento!P62</f>
        <v>0</v>
      </c>
      <c r="P57" t="e">
        <f>IF(VLOOKUP(Cumplimiento!Q62,'Anexo Monedas'!$A$3:$B$14,2,FALSE)=12,1,VLOOKUP(Cumplimiento!Q62,'Anexo Monedas'!$A$3:$B$14,2,FALSE))</f>
        <v>#N/A</v>
      </c>
      <c r="Q57" s="26">
        <f>+Cumplimiento!R62</f>
        <v>0</v>
      </c>
      <c r="R57" t="e">
        <f>VLOOKUP(Cumplimiento!S62,'Anexo Base Liquidacion'!$A$4:$B$6,2,FALSE)</f>
        <v>#N/A</v>
      </c>
    </row>
    <row r="58" spans="1:18" x14ac:dyDescent="0.25">
      <c r="A58" s="4" t="str">
        <f>IF(I58=0,"",Cumplimiento!$B$8)</f>
        <v/>
      </c>
      <c r="B58" s="4">
        <f>IF(I58=0,0,Cumplimiento!$C$8)</f>
        <v>0</v>
      </c>
      <c r="C58" s="4">
        <f>IF(I58=0,0,Cumplimiento!$D$8)</f>
        <v>0</v>
      </c>
      <c r="D58" s="4">
        <f>IF(I58=0,0,Cumplimiento!$E$8)</f>
        <v>0</v>
      </c>
      <c r="E58" s="4">
        <f>IF(I58=0,0,Cumplimiento!$F$8)</f>
        <v>0</v>
      </c>
      <c r="F58">
        <f>IF(I58=0,0,Cumplimiento!$G$8)</f>
        <v>0</v>
      </c>
      <c r="G58" s="2">
        <f>IF(I58=0,0,Cumplimiento!$H$8)</f>
        <v>0</v>
      </c>
      <c r="H58" s="4">
        <f t="shared" si="0"/>
        <v>0</v>
      </c>
      <c r="I58">
        <f>+Cumplimiento!J63</f>
        <v>0</v>
      </c>
      <c r="J58" s="3">
        <f>+Cumplimiento!K63</f>
        <v>0</v>
      </c>
      <c r="K58">
        <f>+Cumplimiento!L63</f>
        <v>0</v>
      </c>
      <c r="L58">
        <f>+Cumplimiento!M63</f>
        <v>0</v>
      </c>
      <c r="M58" s="3">
        <f>+Cumplimiento!N63</f>
        <v>0</v>
      </c>
      <c r="N58" t="e">
        <f>VLOOKUP(Cumplimiento!O63,'Anexo Compor Tasas'!$A$4:$B$8,2,FALSE)</f>
        <v>#N/A</v>
      </c>
      <c r="O58">
        <f>+Cumplimiento!P63</f>
        <v>0</v>
      </c>
      <c r="P58" t="e">
        <f>IF(VLOOKUP(Cumplimiento!Q63,'Anexo Monedas'!$A$3:$B$14,2,FALSE)=12,1,VLOOKUP(Cumplimiento!Q63,'Anexo Monedas'!$A$3:$B$14,2,FALSE))</f>
        <v>#N/A</v>
      </c>
      <c r="Q58" s="26">
        <f>+Cumplimiento!R63</f>
        <v>0</v>
      </c>
      <c r="R58" t="e">
        <f>VLOOKUP(Cumplimiento!S63,'Anexo Base Liquidacion'!$A$4:$B$6,2,FALSE)</f>
        <v>#N/A</v>
      </c>
    </row>
    <row r="59" spans="1:18" x14ac:dyDescent="0.25">
      <c r="A59" s="4" t="str">
        <f>IF(I59=0,"",Cumplimiento!$B$8)</f>
        <v/>
      </c>
      <c r="B59" s="4">
        <f>IF(I59=0,0,Cumplimiento!$C$8)</f>
        <v>0</v>
      </c>
      <c r="C59" s="4">
        <f>IF(I59=0,0,Cumplimiento!$D$8)</f>
        <v>0</v>
      </c>
      <c r="D59" s="4">
        <f>IF(I59=0,0,Cumplimiento!$E$8)</f>
        <v>0</v>
      </c>
      <c r="E59" s="4">
        <f>IF(I59=0,0,Cumplimiento!$F$8)</f>
        <v>0</v>
      </c>
      <c r="F59">
        <f>IF(I59=0,0,Cumplimiento!$G$8)</f>
        <v>0</v>
      </c>
      <c r="G59" s="2">
        <f>IF(I59=0,0,Cumplimiento!$H$8)</f>
        <v>0</v>
      </c>
      <c r="H59" s="4">
        <f t="shared" si="0"/>
        <v>0</v>
      </c>
      <c r="I59">
        <f>+Cumplimiento!J64</f>
        <v>0</v>
      </c>
      <c r="J59" s="3">
        <f>+Cumplimiento!K64</f>
        <v>0</v>
      </c>
      <c r="K59">
        <f>+Cumplimiento!L64</f>
        <v>0</v>
      </c>
      <c r="L59">
        <f>+Cumplimiento!M64</f>
        <v>0</v>
      </c>
      <c r="M59" s="3">
        <f>+Cumplimiento!N64</f>
        <v>0</v>
      </c>
      <c r="N59" t="e">
        <f>VLOOKUP(Cumplimiento!O64,'Anexo Compor Tasas'!$A$4:$B$8,2,FALSE)</f>
        <v>#N/A</v>
      </c>
      <c r="O59">
        <f>+Cumplimiento!P64</f>
        <v>0</v>
      </c>
      <c r="P59" t="e">
        <f>IF(VLOOKUP(Cumplimiento!Q64,'Anexo Monedas'!$A$3:$B$14,2,FALSE)=12,1,VLOOKUP(Cumplimiento!Q64,'Anexo Monedas'!$A$3:$B$14,2,FALSE))</f>
        <v>#N/A</v>
      </c>
      <c r="Q59" s="26">
        <f>+Cumplimiento!R64</f>
        <v>0</v>
      </c>
      <c r="R59" t="e">
        <f>VLOOKUP(Cumplimiento!S64,'Anexo Base Liquidacion'!$A$4:$B$6,2,FALSE)</f>
        <v>#N/A</v>
      </c>
    </row>
    <row r="60" spans="1:18" x14ac:dyDescent="0.25">
      <c r="A60" s="4" t="str">
        <f>IF(I60=0,"",Cumplimiento!$B$8)</f>
        <v/>
      </c>
      <c r="B60" s="4">
        <f>IF(I60=0,0,Cumplimiento!$C$8)</f>
        <v>0</v>
      </c>
      <c r="C60" s="4">
        <f>IF(I60=0,0,Cumplimiento!$D$8)</f>
        <v>0</v>
      </c>
      <c r="D60" s="4">
        <f>IF(I60=0,0,Cumplimiento!$E$8)</f>
        <v>0</v>
      </c>
      <c r="E60" s="4">
        <f>IF(I60=0,0,Cumplimiento!$F$8)</f>
        <v>0</v>
      </c>
      <c r="F60">
        <f>IF(I60=0,0,Cumplimiento!$G$8)</f>
        <v>0</v>
      </c>
      <c r="G60" s="2">
        <f>IF(I60=0,0,Cumplimiento!$H$8)</f>
        <v>0</v>
      </c>
      <c r="H60" s="4">
        <f t="shared" si="0"/>
        <v>0</v>
      </c>
      <c r="I60">
        <f>+Cumplimiento!J65</f>
        <v>0</v>
      </c>
      <c r="J60" s="3">
        <f>+Cumplimiento!K65</f>
        <v>0</v>
      </c>
      <c r="K60">
        <f>+Cumplimiento!L65</f>
        <v>0</v>
      </c>
      <c r="L60">
        <f>+Cumplimiento!M65</f>
        <v>0</v>
      </c>
      <c r="M60" s="3">
        <f>+Cumplimiento!N65</f>
        <v>0</v>
      </c>
      <c r="N60" t="e">
        <f>VLOOKUP(Cumplimiento!O65,'Anexo Compor Tasas'!$A$4:$B$8,2,FALSE)</f>
        <v>#N/A</v>
      </c>
      <c r="O60">
        <f>+Cumplimiento!P65</f>
        <v>0</v>
      </c>
      <c r="P60" t="e">
        <f>IF(VLOOKUP(Cumplimiento!Q65,'Anexo Monedas'!$A$3:$B$14,2,FALSE)=12,1,VLOOKUP(Cumplimiento!Q65,'Anexo Monedas'!$A$3:$B$14,2,FALSE))</f>
        <v>#N/A</v>
      </c>
      <c r="Q60" s="26">
        <f>+Cumplimiento!R65</f>
        <v>0</v>
      </c>
      <c r="R60" t="e">
        <f>VLOOKUP(Cumplimiento!S65,'Anexo Base Liquidacion'!$A$4:$B$6,2,FALSE)</f>
        <v>#N/A</v>
      </c>
    </row>
    <row r="61" spans="1:18" x14ac:dyDescent="0.25">
      <c r="A61" s="4" t="str">
        <f>IF(I61=0,"",Cumplimiento!$B$8)</f>
        <v/>
      </c>
      <c r="B61" s="4">
        <f>IF(I61=0,0,Cumplimiento!$C$8)</f>
        <v>0</v>
      </c>
      <c r="C61" s="4">
        <f>IF(I61=0,0,Cumplimiento!$D$8)</f>
        <v>0</v>
      </c>
      <c r="D61" s="4">
        <f>IF(I61=0,0,Cumplimiento!$E$8)</f>
        <v>0</v>
      </c>
      <c r="E61" s="4">
        <f>IF(I61=0,0,Cumplimiento!$F$8)</f>
        <v>0</v>
      </c>
      <c r="F61">
        <f>IF(I61=0,0,Cumplimiento!$G$8)</f>
        <v>0</v>
      </c>
      <c r="G61" s="2">
        <f>IF(I61=0,0,Cumplimiento!$H$8)</f>
        <v>0</v>
      </c>
      <c r="H61" s="4">
        <f t="shared" si="0"/>
        <v>0</v>
      </c>
      <c r="I61">
        <f>+Cumplimiento!J66</f>
        <v>0</v>
      </c>
      <c r="J61" s="3">
        <f>+Cumplimiento!K66</f>
        <v>0</v>
      </c>
      <c r="K61">
        <f>+Cumplimiento!L66</f>
        <v>0</v>
      </c>
      <c r="L61">
        <f>+Cumplimiento!M66</f>
        <v>0</v>
      </c>
      <c r="M61" s="3">
        <f>+Cumplimiento!N66</f>
        <v>0</v>
      </c>
      <c r="N61" t="e">
        <f>VLOOKUP(Cumplimiento!O66,'Anexo Compor Tasas'!$A$4:$B$8,2,FALSE)</f>
        <v>#N/A</v>
      </c>
      <c r="O61">
        <f>+Cumplimiento!P66</f>
        <v>0</v>
      </c>
      <c r="P61" t="e">
        <f>IF(VLOOKUP(Cumplimiento!Q66,'Anexo Monedas'!$A$3:$B$14,2,FALSE)=12,1,VLOOKUP(Cumplimiento!Q66,'Anexo Monedas'!$A$3:$B$14,2,FALSE))</f>
        <v>#N/A</v>
      </c>
      <c r="Q61" s="26">
        <f>+Cumplimiento!R66</f>
        <v>0</v>
      </c>
      <c r="R61" t="e">
        <f>VLOOKUP(Cumplimiento!S66,'Anexo Base Liquidacion'!$A$4:$B$6,2,FALSE)</f>
        <v>#N/A</v>
      </c>
    </row>
    <row r="62" spans="1:18" x14ac:dyDescent="0.25">
      <c r="A62" s="4" t="str">
        <f>IF(I62=0,"",Cumplimiento!$B$8)</f>
        <v/>
      </c>
      <c r="B62" s="4">
        <f>IF(I62=0,0,Cumplimiento!$C$8)</f>
        <v>0</v>
      </c>
      <c r="C62" s="4">
        <f>IF(I62=0,0,Cumplimiento!$D$8)</f>
        <v>0</v>
      </c>
      <c r="D62" s="4">
        <f>IF(I62=0,0,Cumplimiento!$E$8)</f>
        <v>0</v>
      </c>
      <c r="E62" s="4">
        <f>IF(I62=0,0,Cumplimiento!$F$8)</f>
        <v>0</v>
      </c>
      <c r="F62">
        <f>IF(I62=0,0,Cumplimiento!$G$8)</f>
        <v>0</v>
      </c>
      <c r="G62" s="2">
        <f>IF(I62=0,0,Cumplimiento!$H$8)</f>
        <v>0</v>
      </c>
      <c r="H62" s="4">
        <f t="shared" si="0"/>
        <v>0</v>
      </c>
      <c r="I62">
        <f>+Cumplimiento!J67</f>
        <v>0</v>
      </c>
      <c r="J62" s="3">
        <f>+Cumplimiento!K67</f>
        <v>0</v>
      </c>
      <c r="K62">
        <f>+Cumplimiento!L67</f>
        <v>0</v>
      </c>
      <c r="L62">
        <f>+Cumplimiento!M67</f>
        <v>0</v>
      </c>
      <c r="M62" s="3">
        <f>+Cumplimiento!N67</f>
        <v>0</v>
      </c>
      <c r="N62" t="e">
        <f>VLOOKUP(Cumplimiento!O67,'Anexo Compor Tasas'!$A$4:$B$8,2,FALSE)</f>
        <v>#N/A</v>
      </c>
      <c r="O62">
        <f>+Cumplimiento!P67</f>
        <v>0</v>
      </c>
      <c r="P62" t="e">
        <f>IF(VLOOKUP(Cumplimiento!Q67,'Anexo Monedas'!$A$3:$B$14,2,FALSE)=12,1,VLOOKUP(Cumplimiento!Q67,'Anexo Monedas'!$A$3:$B$14,2,FALSE))</f>
        <v>#N/A</v>
      </c>
      <c r="Q62" s="26">
        <f>+Cumplimiento!R67</f>
        <v>0</v>
      </c>
      <c r="R62" t="e">
        <f>VLOOKUP(Cumplimiento!S67,'Anexo Base Liquidacion'!$A$4:$B$6,2,FALSE)</f>
        <v>#N/A</v>
      </c>
    </row>
    <row r="63" spans="1:18" x14ac:dyDescent="0.25">
      <c r="A63" s="4" t="str">
        <f>IF(I63=0,"",Cumplimiento!$B$8)</f>
        <v/>
      </c>
      <c r="B63" s="4">
        <f>IF(I63=0,0,Cumplimiento!$C$8)</f>
        <v>0</v>
      </c>
      <c r="C63" s="4">
        <f>IF(I63=0,0,Cumplimiento!$D$8)</f>
        <v>0</v>
      </c>
      <c r="D63" s="4">
        <f>IF(I63=0,0,Cumplimiento!$E$8)</f>
        <v>0</v>
      </c>
      <c r="E63" s="4">
        <f>IF(I63=0,0,Cumplimiento!$F$8)</f>
        <v>0</v>
      </c>
      <c r="F63">
        <f>IF(I63=0,0,Cumplimiento!$G$8)</f>
        <v>0</v>
      </c>
      <c r="G63" s="2">
        <f>IF(I63=0,0,Cumplimiento!$H$8)</f>
        <v>0</v>
      </c>
      <c r="H63" s="4">
        <f t="shared" si="0"/>
        <v>0</v>
      </c>
      <c r="I63">
        <f>+Cumplimiento!J68</f>
        <v>0</v>
      </c>
      <c r="J63" s="3">
        <f>+Cumplimiento!K68</f>
        <v>0</v>
      </c>
      <c r="K63">
        <f>+Cumplimiento!L68</f>
        <v>0</v>
      </c>
      <c r="L63">
        <f>+Cumplimiento!M68</f>
        <v>0</v>
      </c>
      <c r="M63" s="3">
        <f>+Cumplimiento!N68</f>
        <v>0</v>
      </c>
      <c r="N63" t="e">
        <f>VLOOKUP(Cumplimiento!O68,'Anexo Compor Tasas'!$A$4:$B$8,2,FALSE)</f>
        <v>#N/A</v>
      </c>
      <c r="O63">
        <f>+Cumplimiento!P68</f>
        <v>0</v>
      </c>
      <c r="P63" t="e">
        <f>IF(VLOOKUP(Cumplimiento!Q68,'Anexo Monedas'!$A$3:$B$14,2,FALSE)=12,1,VLOOKUP(Cumplimiento!Q68,'Anexo Monedas'!$A$3:$B$14,2,FALSE))</f>
        <v>#N/A</v>
      </c>
      <c r="Q63" s="26">
        <f>+Cumplimiento!R68</f>
        <v>0</v>
      </c>
      <c r="R63" t="e">
        <f>VLOOKUP(Cumplimiento!S68,'Anexo Base Liquidacion'!$A$4:$B$6,2,FALSE)</f>
        <v>#N/A</v>
      </c>
    </row>
    <row r="64" spans="1:18" x14ac:dyDescent="0.25">
      <c r="A64" s="4" t="str">
        <f>IF(I64=0,"",Cumplimiento!$B$8)</f>
        <v/>
      </c>
      <c r="B64" s="4">
        <f>IF(I64=0,0,Cumplimiento!$C$8)</f>
        <v>0</v>
      </c>
      <c r="C64" s="4">
        <f>IF(I64=0,0,Cumplimiento!$D$8)</f>
        <v>0</v>
      </c>
      <c r="D64" s="4">
        <f>IF(I64=0,0,Cumplimiento!$E$8)</f>
        <v>0</v>
      </c>
      <c r="E64" s="4">
        <f>IF(I64=0,0,Cumplimiento!$F$8)</f>
        <v>0</v>
      </c>
      <c r="F64">
        <f>IF(I64=0,0,Cumplimiento!$G$8)</f>
        <v>0</v>
      </c>
      <c r="G64" s="2">
        <f>IF(I64=0,0,Cumplimiento!$H$8)</f>
        <v>0</v>
      </c>
      <c r="H64" s="4">
        <f t="shared" si="0"/>
        <v>0</v>
      </c>
      <c r="I64">
        <f>+Cumplimiento!J69</f>
        <v>0</v>
      </c>
      <c r="J64" s="3">
        <f>+Cumplimiento!K69</f>
        <v>0</v>
      </c>
      <c r="K64">
        <f>+Cumplimiento!L69</f>
        <v>0</v>
      </c>
      <c r="L64">
        <f>+Cumplimiento!M69</f>
        <v>0</v>
      </c>
      <c r="M64" s="3">
        <f>+Cumplimiento!N69</f>
        <v>0</v>
      </c>
      <c r="N64" t="e">
        <f>VLOOKUP(Cumplimiento!O69,'Anexo Compor Tasas'!$A$4:$B$8,2,FALSE)</f>
        <v>#N/A</v>
      </c>
      <c r="O64">
        <f>+Cumplimiento!P69</f>
        <v>0</v>
      </c>
      <c r="P64" t="e">
        <f>IF(VLOOKUP(Cumplimiento!Q69,'Anexo Monedas'!$A$3:$B$14,2,FALSE)=12,1,VLOOKUP(Cumplimiento!Q69,'Anexo Monedas'!$A$3:$B$14,2,FALSE))</f>
        <v>#N/A</v>
      </c>
      <c r="Q64" s="26">
        <f>+Cumplimiento!R69</f>
        <v>0</v>
      </c>
      <c r="R64" t="e">
        <f>VLOOKUP(Cumplimiento!S69,'Anexo Base Liquidacion'!$A$4:$B$6,2,FALSE)</f>
        <v>#N/A</v>
      </c>
    </row>
    <row r="65" spans="1:18" x14ac:dyDescent="0.25">
      <c r="A65" s="4" t="str">
        <f>IF(I65=0,"",Cumplimiento!$B$8)</f>
        <v/>
      </c>
      <c r="B65" s="4">
        <f>IF(I65=0,0,Cumplimiento!$C$8)</f>
        <v>0</v>
      </c>
      <c r="C65" s="4">
        <f>IF(I65=0,0,Cumplimiento!$D$8)</f>
        <v>0</v>
      </c>
      <c r="D65" s="4">
        <f>IF(I65=0,0,Cumplimiento!$E$8)</f>
        <v>0</v>
      </c>
      <c r="E65" s="4">
        <f>IF(I65=0,0,Cumplimiento!$F$8)</f>
        <v>0</v>
      </c>
      <c r="F65">
        <f>IF(I65=0,0,Cumplimiento!$G$8)</f>
        <v>0</v>
      </c>
      <c r="G65" s="2">
        <f>IF(I65=0,0,Cumplimiento!$H$8)</f>
        <v>0</v>
      </c>
      <c r="H65" s="4">
        <f t="shared" si="0"/>
        <v>0</v>
      </c>
      <c r="I65">
        <f>+Cumplimiento!J70</f>
        <v>0</v>
      </c>
      <c r="J65" s="3">
        <f>+Cumplimiento!K70</f>
        <v>0</v>
      </c>
      <c r="K65">
        <f>+Cumplimiento!L70</f>
        <v>0</v>
      </c>
      <c r="L65">
        <f>+Cumplimiento!M70</f>
        <v>0</v>
      </c>
      <c r="M65" s="3">
        <f>+Cumplimiento!N70</f>
        <v>0</v>
      </c>
      <c r="N65" t="e">
        <f>VLOOKUP(Cumplimiento!O70,'Anexo Compor Tasas'!$A$4:$B$8,2,FALSE)</f>
        <v>#N/A</v>
      </c>
      <c r="O65">
        <f>+Cumplimiento!P70</f>
        <v>0</v>
      </c>
      <c r="P65" t="e">
        <f>IF(VLOOKUP(Cumplimiento!Q70,'Anexo Monedas'!$A$3:$B$14,2,FALSE)=12,1,VLOOKUP(Cumplimiento!Q70,'Anexo Monedas'!$A$3:$B$14,2,FALSE))</f>
        <v>#N/A</v>
      </c>
      <c r="Q65" s="26">
        <f>+Cumplimiento!R70</f>
        <v>0</v>
      </c>
      <c r="R65" t="e">
        <f>VLOOKUP(Cumplimiento!S70,'Anexo Base Liquidacion'!$A$4:$B$6,2,FALSE)</f>
        <v>#N/A</v>
      </c>
    </row>
    <row r="66" spans="1:18" x14ac:dyDescent="0.25">
      <c r="A66" s="4" t="str">
        <f>IF(I66=0,"",Cumplimiento!$B$8)</f>
        <v/>
      </c>
      <c r="B66" s="4">
        <f>IF(I66=0,0,Cumplimiento!$C$8)</f>
        <v>0</v>
      </c>
      <c r="C66" s="4">
        <f>IF(I66=0,0,Cumplimiento!$D$8)</f>
        <v>0</v>
      </c>
      <c r="D66" s="4">
        <f>IF(I66=0,0,Cumplimiento!$E$8)</f>
        <v>0</v>
      </c>
      <c r="E66" s="4">
        <f>IF(I66=0,0,Cumplimiento!$F$8)</f>
        <v>0</v>
      </c>
      <c r="F66">
        <f>IF(I66=0,0,Cumplimiento!$G$8)</f>
        <v>0</v>
      </c>
      <c r="G66" s="2">
        <f>IF(I66=0,0,Cumplimiento!$H$8)</f>
        <v>0</v>
      </c>
      <c r="H66" s="4">
        <f t="shared" si="0"/>
        <v>0</v>
      </c>
      <c r="I66">
        <f>+Cumplimiento!J71</f>
        <v>0</v>
      </c>
      <c r="J66" s="3">
        <f>+Cumplimiento!K71</f>
        <v>0</v>
      </c>
      <c r="K66">
        <f>+Cumplimiento!L71</f>
        <v>0</v>
      </c>
      <c r="L66">
        <f>+Cumplimiento!M71</f>
        <v>0</v>
      </c>
      <c r="M66" s="3">
        <f>+Cumplimiento!N71</f>
        <v>0</v>
      </c>
      <c r="N66" t="e">
        <f>VLOOKUP(Cumplimiento!O71,'Anexo Compor Tasas'!$A$4:$B$8,2,FALSE)</f>
        <v>#N/A</v>
      </c>
      <c r="O66">
        <f>+Cumplimiento!P71</f>
        <v>0</v>
      </c>
      <c r="P66" t="e">
        <f>IF(VLOOKUP(Cumplimiento!Q71,'Anexo Monedas'!$A$3:$B$14,2,FALSE)=12,1,VLOOKUP(Cumplimiento!Q71,'Anexo Monedas'!$A$3:$B$14,2,FALSE))</f>
        <v>#N/A</v>
      </c>
      <c r="Q66" s="26">
        <f>+Cumplimiento!R71</f>
        <v>0</v>
      </c>
      <c r="R66" t="e">
        <f>VLOOKUP(Cumplimiento!S71,'Anexo Base Liquidacion'!$A$4:$B$6,2,FALSE)</f>
        <v>#N/A</v>
      </c>
    </row>
    <row r="67" spans="1:18" x14ac:dyDescent="0.25">
      <c r="A67" s="4" t="str">
        <f>IF(I67=0,"",Cumplimiento!$B$8)</f>
        <v/>
      </c>
      <c r="B67" s="4">
        <f>IF(I67=0,0,Cumplimiento!$C$8)</f>
        <v>0</v>
      </c>
      <c r="C67" s="4">
        <f>IF(I67=0,0,Cumplimiento!$D$8)</f>
        <v>0</v>
      </c>
      <c r="D67" s="4">
        <f>IF(I67=0,0,Cumplimiento!$E$8)</f>
        <v>0</v>
      </c>
      <c r="E67" s="4">
        <f>IF(I67=0,0,Cumplimiento!$F$8)</f>
        <v>0</v>
      </c>
      <c r="F67">
        <f>IF(I67=0,0,Cumplimiento!$G$8)</f>
        <v>0</v>
      </c>
      <c r="G67" s="2">
        <f>IF(I67=0,0,Cumplimiento!$H$8)</f>
        <v>0</v>
      </c>
      <c r="H67" s="4">
        <f t="shared" si="0"/>
        <v>0</v>
      </c>
      <c r="I67">
        <f>+Cumplimiento!J72</f>
        <v>0</v>
      </c>
      <c r="J67" s="3">
        <f>+Cumplimiento!K72</f>
        <v>0</v>
      </c>
      <c r="K67">
        <f>+Cumplimiento!L72</f>
        <v>0</v>
      </c>
      <c r="L67">
        <f>+Cumplimiento!M72</f>
        <v>0</v>
      </c>
      <c r="M67" s="3">
        <f>+Cumplimiento!N72</f>
        <v>0</v>
      </c>
      <c r="N67" t="e">
        <f>VLOOKUP(Cumplimiento!O72,'Anexo Compor Tasas'!$A$4:$B$8,2,FALSE)</f>
        <v>#N/A</v>
      </c>
      <c r="O67">
        <f>+Cumplimiento!P72</f>
        <v>0</v>
      </c>
      <c r="P67" t="e">
        <f>IF(VLOOKUP(Cumplimiento!Q72,'Anexo Monedas'!$A$3:$B$14,2,FALSE)=12,1,VLOOKUP(Cumplimiento!Q72,'Anexo Monedas'!$A$3:$B$14,2,FALSE))</f>
        <v>#N/A</v>
      </c>
      <c r="Q67" s="26">
        <f>+Cumplimiento!R72</f>
        <v>0</v>
      </c>
      <c r="R67" t="e">
        <f>VLOOKUP(Cumplimiento!S72,'Anexo Base Liquidacion'!$A$4:$B$6,2,FALSE)</f>
        <v>#N/A</v>
      </c>
    </row>
    <row r="68" spans="1:18" x14ac:dyDescent="0.25">
      <c r="A68" s="4" t="str">
        <f>IF(I68=0,"",Cumplimiento!$B$8)</f>
        <v/>
      </c>
      <c r="B68" s="4">
        <f>IF(I68=0,0,Cumplimiento!$C$8)</f>
        <v>0</v>
      </c>
      <c r="C68" s="4">
        <f>IF(I68=0,0,Cumplimiento!$D$8)</f>
        <v>0</v>
      </c>
      <c r="D68" s="4">
        <f>IF(I68=0,0,Cumplimiento!$E$8)</f>
        <v>0</v>
      </c>
      <c r="E68" s="4">
        <f>IF(I68=0,0,Cumplimiento!$F$8)</f>
        <v>0</v>
      </c>
      <c r="F68">
        <f>IF(I68=0,0,Cumplimiento!$G$8)</f>
        <v>0</v>
      </c>
      <c r="G68" s="2">
        <f>IF(I68=0,0,Cumplimiento!$H$8)</f>
        <v>0</v>
      </c>
      <c r="H68" s="4">
        <f t="shared" ref="H68:H100" si="1">IF(J68=0,0,H67+1)</f>
        <v>0</v>
      </c>
      <c r="I68">
        <f>+Cumplimiento!J73</f>
        <v>0</v>
      </c>
      <c r="J68" s="3">
        <f>+Cumplimiento!K73</f>
        <v>0</v>
      </c>
      <c r="K68">
        <f>+Cumplimiento!L73</f>
        <v>0</v>
      </c>
      <c r="L68">
        <f>+Cumplimiento!M73</f>
        <v>0</v>
      </c>
      <c r="M68" s="3">
        <f>+Cumplimiento!N73</f>
        <v>0</v>
      </c>
      <c r="N68" t="e">
        <f>VLOOKUP(Cumplimiento!O73,'Anexo Compor Tasas'!$A$4:$B$8,2,FALSE)</f>
        <v>#N/A</v>
      </c>
      <c r="O68">
        <f>+Cumplimiento!P73</f>
        <v>0</v>
      </c>
      <c r="P68" t="e">
        <f>IF(VLOOKUP(Cumplimiento!Q73,'Anexo Monedas'!$A$3:$B$14,2,FALSE)=12,1,VLOOKUP(Cumplimiento!Q73,'Anexo Monedas'!$A$3:$B$14,2,FALSE))</f>
        <v>#N/A</v>
      </c>
      <c r="Q68" s="26">
        <f>+Cumplimiento!R73</f>
        <v>0</v>
      </c>
      <c r="R68" t="e">
        <f>VLOOKUP(Cumplimiento!S73,'Anexo Base Liquidacion'!$A$4:$B$6,2,FALSE)</f>
        <v>#N/A</v>
      </c>
    </row>
    <row r="69" spans="1:18" x14ac:dyDescent="0.25">
      <c r="A69" s="4" t="str">
        <f>IF(I69=0,"",Cumplimiento!$B$8)</f>
        <v/>
      </c>
      <c r="B69" s="4">
        <f>IF(I69=0,0,Cumplimiento!$C$8)</f>
        <v>0</v>
      </c>
      <c r="C69" s="4">
        <f>IF(I69=0,0,Cumplimiento!$D$8)</f>
        <v>0</v>
      </c>
      <c r="D69" s="4">
        <f>IF(I69=0,0,Cumplimiento!$E$8)</f>
        <v>0</v>
      </c>
      <c r="E69" s="4">
        <f>IF(I69=0,0,Cumplimiento!$F$8)</f>
        <v>0</v>
      </c>
      <c r="F69">
        <f>IF(I69=0,0,Cumplimiento!$G$8)</f>
        <v>0</v>
      </c>
      <c r="G69" s="2">
        <f>IF(I69=0,0,Cumplimiento!$H$8)</f>
        <v>0</v>
      </c>
      <c r="H69" s="4">
        <f t="shared" si="1"/>
        <v>0</v>
      </c>
      <c r="I69">
        <f>+Cumplimiento!J74</f>
        <v>0</v>
      </c>
      <c r="J69" s="3">
        <f>+Cumplimiento!K74</f>
        <v>0</v>
      </c>
      <c r="K69">
        <f>+Cumplimiento!L74</f>
        <v>0</v>
      </c>
      <c r="L69">
        <f>+Cumplimiento!M74</f>
        <v>0</v>
      </c>
      <c r="M69" s="3">
        <f>+Cumplimiento!N74</f>
        <v>0</v>
      </c>
      <c r="N69" t="e">
        <f>VLOOKUP(Cumplimiento!O74,'Anexo Compor Tasas'!$A$4:$B$8,2,FALSE)</f>
        <v>#N/A</v>
      </c>
      <c r="O69">
        <f>+Cumplimiento!P74</f>
        <v>0</v>
      </c>
      <c r="P69" t="e">
        <f>IF(VLOOKUP(Cumplimiento!Q74,'Anexo Monedas'!$A$3:$B$14,2,FALSE)=12,1,VLOOKUP(Cumplimiento!Q74,'Anexo Monedas'!$A$3:$B$14,2,FALSE))</f>
        <v>#N/A</v>
      </c>
      <c r="Q69" s="26">
        <f>+Cumplimiento!R74</f>
        <v>0</v>
      </c>
      <c r="R69" t="e">
        <f>VLOOKUP(Cumplimiento!S74,'Anexo Base Liquidacion'!$A$4:$B$6,2,FALSE)</f>
        <v>#N/A</v>
      </c>
    </row>
    <row r="70" spans="1:18" x14ac:dyDescent="0.25">
      <c r="A70" s="4" t="str">
        <f>IF(I70=0,"",Cumplimiento!$B$8)</f>
        <v/>
      </c>
      <c r="B70" s="4">
        <f>IF(I70=0,0,Cumplimiento!$C$8)</f>
        <v>0</v>
      </c>
      <c r="C70" s="4">
        <f>IF(I70=0,0,Cumplimiento!$D$8)</f>
        <v>0</v>
      </c>
      <c r="D70" s="4">
        <f>IF(I70=0,0,Cumplimiento!$E$8)</f>
        <v>0</v>
      </c>
      <c r="E70" s="4">
        <f>IF(I70=0,0,Cumplimiento!$F$8)</f>
        <v>0</v>
      </c>
      <c r="F70">
        <f>IF(I70=0,0,Cumplimiento!$G$8)</f>
        <v>0</v>
      </c>
      <c r="G70" s="2">
        <f>IF(I70=0,0,Cumplimiento!$H$8)</f>
        <v>0</v>
      </c>
      <c r="H70" s="4">
        <f t="shared" si="1"/>
        <v>0</v>
      </c>
      <c r="I70">
        <f>+Cumplimiento!J75</f>
        <v>0</v>
      </c>
      <c r="J70" s="3">
        <f>+Cumplimiento!K75</f>
        <v>0</v>
      </c>
      <c r="K70">
        <f>+Cumplimiento!L75</f>
        <v>0</v>
      </c>
      <c r="L70">
        <f>+Cumplimiento!M75</f>
        <v>0</v>
      </c>
      <c r="M70" s="3">
        <f>+Cumplimiento!N75</f>
        <v>0</v>
      </c>
      <c r="N70" t="e">
        <f>VLOOKUP(Cumplimiento!O75,'Anexo Compor Tasas'!$A$4:$B$8,2,FALSE)</f>
        <v>#N/A</v>
      </c>
      <c r="O70">
        <f>+Cumplimiento!P75</f>
        <v>0</v>
      </c>
      <c r="P70" t="e">
        <f>IF(VLOOKUP(Cumplimiento!Q75,'Anexo Monedas'!$A$3:$B$14,2,FALSE)=12,1,VLOOKUP(Cumplimiento!Q75,'Anexo Monedas'!$A$3:$B$14,2,FALSE))</f>
        <v>#N/A</v>
      </c>
      <c r="Q70" s="26">
        <f>+Cumplimiento!R75</f>
        <v>0</v>
      </c>
      <c r="R70" t="e">
        <f>VLOOKUP(Cumplimiento!S75,'Anexo Base Liquidacion'!$A$4:$B$6,2,FALSE)</f>
        <v>#N/A</v>
      </c>
    </row>
    <row r="71" spans="1:18" x14ac:dyDescent="0.25">
      <c r="A71" s="4" t="str">
        <f>IF(I71=0,"",Cumplimiento!$B$8)</f>
        <v/>
      </c>
      <c r="B71" s="4">
        <f>IF(I71=0,0,Cumplimiento!$C$8)</f>
        <v>0</v>
      </c>
      <c r="C71" s="4">
        <f>IF(I71=0,0,Cumplimiento!$D$8)</f>
        <v>0</v>
      </c>
      <c r="D71" s="4">
        <f>IF(I71=0,0,Cumplimiento!$E$8)</f>
        <v>0</v>
      </c>
      <c r="E71" s="4">
        <f>IF(I71=0,0,Cumplimiento!$F$8)</f>
        <v>0</v>
      </c>
      <c r="F71">
        <f>IF(I71=0,0,Cumplimiento!$G$8)</f>
        <v>0</v>
      </c>
      <c r="G71" s="2">
        <f>IF(I71=0,0,Cumplimiento!$H$8)</f>
        <v>0</v>
      </c>
      <c r="H71" s="4">
        <f t="shared" si="1"/>
        <v>0</v>
      </c>
      <c r="I71">
        <f>+Cumplimiento!J76</f>
        <v>0</v>
      </c>
      <c r="J71" s="3">
        <f>+Cumplimiento!K76</f>
        <v>0</v>
      </c>
      <c r="K71">
        <f>+Cumplimiento!L76</f>
        <v>0</v>
      </c>
      <c r="L71">
        <f>+Cumplimiento!M76</f>
        <v>0</v>
      </c>
      <c r="M71" s="3">
        <f>+Cumplimiento!N76</f>
        <v>0</v>
      </c>
      <c r="N71" t="e">
        <f>VLOOKUP(Cumplimiento!O76,'Anexo Compor Tasas'!$A$4:$B$8,2,FALSE)</f>
        <v>#N/A</v>
      </c>
      <c r="O71">
        <f>+Cumplimiento!P76</f>
        <v>0</v>
      </c>
      <c r="P71" t="e">
        <f>IF(VLOOKUP(Cumplimiento!Q76,'Anexo Monedas'!$A$3:$B$14,2,FALSE)=12,1,VLOOKUP(Cumplimiento!Q76,'Anexo Monedas'!$A$3:$B$14,2,FALSE))</f>
        <v>#N/A</v>
      </c>
      <c r="Q71" s="26">
        <f>+Cumplimiento!R76</f>
        <v>0</v>
      </c>
      <c r="R71" t="e">
        <f>VLOOKUP(Cumplimiento!S76,'Anexo Base Liquidacion'!$A$4:$B$6,2,FALSE)</f>
        <v>#N/A</v>
      </c>
    </row>
    <row r="72" spans="1:18" x14ac:dyDescent="0.25">
      <c r="A72" s="4" t="str">
        <f>IF(I72=0,"",Cumplimiento!$B$8)</f>
        <v/>
      </c>
      <c r="B72" s="4">
        <f>IF(I72=0,0,Cumplimiento!$C$8)</f>
        <v>0</v>
      </c>
      <c r="C72" s="4">
        <f>IF(I72=0,0,Cumplimiento!$D$8)</f>
        <v>0</v>
      </c>
      <c r="D72" s="4">
        <f>IF(I72=0,0,Cumplimiento!$E$8)</f>
        <v>0</v>
      </c>
      <c r="E72" s="4">
        <f>IF(I72=0,0,Cumplimiento!$F$8)</f>
        <v>0</v>
      </c>
      <c r="F72">
        <f>IF(I72=0,0,Cumplimiento!$G$8)</f>
        <v>0</v>
      </c>
      <c r="G72" s="2">
        <f>IF(I72=0,0,Cumplimiento!$H$8)</f>
        <v>0</v>
      </c>
      <c r="H72" s="4">
        <f t="shared" si="1"/>
        <v>0</v>
      </c>
      <c r="I72">
        <f>+Cumplimiento!J77</f>
        <v>0</v>
      </c>
      <c r="J72" s="3">
        <f>+Cumplimiento!K77</f>
        <v>0</v>
      </c>
      <c r="K72">
        <f>+Cumplimiento!L77</f>
        <v>0</v>
      </c>
      <c r="L72">
        <f>+Cumplimiento!M77</f>
        <v>0</v>
      </c>
      <c r="M72" s="3">
        <f>+Cumplimiento!N77</f>
        <v>0</v>
      </c>
      <c r="N72" t="e">
        <f>VLOOKUP(Cumplimiento!O77,'Anexo Compor Tasas'!$A$4:$B$8,2,FALSE)</f>
        <v>#N/A</v>
      </c>
      <c r="O72">
        <f>+Cumplimiento!P77</f>
        <v>0</v>
      </c>
      <c r="P72" t="e">
        <f>IF(VLOOKUP(Cumplimiento!Q77,'Anexo Monedas'!$A$3:$B$14,2,FALSE)=12,1,VLOOKUP(Cumplimiento!Q77,'Anexo Monedas'!$A$3:$B$14,2,FALSE))</f>
        <v>#N/A</v>
      </c>
      <c r="Q72" s="26">
        <f>+Cumplimiento!R77</f>
        <v>0</v>
      </c>
      <c r="R72" t="e">
        <f>VLOOKUP(Cumplimiento!S77,'Anexo Base Liquidacion'!$A$4:$B$6,2,FALSE)</f>
        <v>#N/A</v>
      </c>
    </row>
    <row r="73" spans="1:18" x14ac:dyDescent="0.25">
      <c r="A73" s="4" t="str">
        <f>IF(I73=0,"",Cumplimiento!$B$8)</f>
        <v/>
      </c>
      <c r="B73" s="4">
        <f>IF(I73=0,0,Cumplimiento!$C$8)</f>
        <v>0</v>
      </c>
      <c r="C73" s="4">
        <f>IF(I73=0,0,Cumplimiento!$D$8)</f>
        <v>0</v>
      </c>
      <c r="D73" s="4">
        <f>IF(I73=0,0,Cumplimiento!$E$8)</f>
        <v>0</v>
      </c>
      <c r="E73" s="4">
        <f>IF(I73=0,0,Cumplimiento!$F$8)</f>
        <v>0</v>
      </c>
      <c r="F73">
        <f>IF(I73=0,0,Cumplimiento!$G$8)</f>
        <v>0</v>
      </c>
      <c r="G73" s="2">
        <f>IF(I73=0,0,Cumplimiento!$H$8)</f>
        <v>0</v>
      </c>
      <c r="H73" s="4">
        <f t="shared" si="1"/>
        <v>0</v>
      </c>
      <c r="I73">
        <f>+Cumplimiento!J78</f>
        <v>0</v>
      </c>
      <c r="J73" s="3">
        <f>+Cumplimiento!K78</f>
        <v>0</v>
      </c>
      <c r="K73">
        <f>+Cumplimiento!L78</f>
        <v>0</v>
      </c>
      <c r="L73">
        <f>+Cumplimiento!M78</f>
        <v>0</v>
      </c>
      <c r="M73" s="3">
        <f>+Cumplimiento!N78</f>
        <v>0</v>
      </c>
      <c r="N73" t="e">
        <f>VLOOKUP(Cumplimiento!O78,'Anexo Compor Tasas'!$A$4:$B$8,2,FALSE)</f>
        <v>#N/A</v>
      </c>
      <c r="O73">
        <f>+Cumplimiento!P78</f>
        <v>0</v>
      </c>
      <c r="P73" t="e">
        <f>IF(VLOOKUP(Cumplimiento!Q78,'Anexo Monedas'!$A$3:$B$14,2,FALSE)=12,1,VLOOKUP(Cumplimiento!Q78,'Anexo Monedas'!$A$3:$B$14,2,FALSE))</f>
        <v>#N/A</v>
      </c>
      <c r="Q73" s="26">
        <f>+Cumplimiento!R78</f>
        <v>0</v>
      </c>
      <c r="R73" t="e">
        <f>VLOOKUP(Cumplimiento!S78,'Anexo Base Liquidacion'!$A$4:$B$6,2,FALSE)</f>
        <v>#N/A</v>
      </c>
    </row>
    <row r="74" spans="1:18" x14ac:dyDescent="0.25">
      <c r="A74" s="4" t="str">
        <f>IF(I74=0,"",Cumplimiento!$B$8)</f>
        <v/>
      </c>
      <c r="B74" s="4">
        <f>IF(I74=0,0,Cumplimiento!$C$8)</f>
        <v>0</v>
      </c>
      <c r="C74" s="4">
        <f>IF(I74=0,0,Cumplimiento!$D$8)</f>
        <v>0</v>
      </c>
      <c r="D74" s="4">
        <f>IF(I74=0,0,Cumplimiento!$E$8)</f>
        <v>0</v>
      </c>
      <c r="E74" s="4">
        <f>IF(I74=0,0,Cumplimiento!$F$8)</f>
        <v>0</v>
      </c>
      <c r="F74">
        <f>IF(I74=0,0,Cumplimiento!$G$8)</f>
        <v>0</v>
      </c>
      <c r="G74" s="2">
        <f>IF(I74=0,0,Cumplimiento!$H$8)</f>
        <v>0</v>
      </c>
      <c r="H74" s="4">
        <f t="shared" si="1"/>
        <v>0</v>
      </c>
      <c r="I74">
        <f>+Cumplimiento!J79</f>
        <v>0</v>
      </c>
      <c r="J74" s="3">
        <f>+Cumplimiento!K79</f>
        <v>0</v>
      </c>
      <c r="K74">
        <f>+Cumplimiento!L79</f>
        <v>0</v>
      </c>
      <c r="L74">
        <f>+Cumplimiento!M79</f>
        <v>0</v>
      </c>
      <c r="M74" s="3">
        <f>+Cumplimiento!N79</f>
        <v>0</v>
      </c>
      <c r="N74" t="e">
        <f>VLOOKUP(Cumplimiento!O79,'Anexo Compor Tasas'!$A$4:$B$8,2,FALSE)</f>
        <v>#N/A</v>
      </c>
      <c r="O74">
        <f>+Cumplimiento!P79</f>
        <v>0</v>
      </c>
      <c r="P74" t="e">
        <f>IF(VLOOKUP(Cumplimiento!Q79,'Anexo Monedas'!$A$3:$B$14,2,FALSE)=12,1,VLOOKUP(Cumplimiento!Q79,'Anexo Monedas'!$A$3:$B$14,2,FALSE))</f>
        <v>#N/A</v>
      </c>
      <c r="Q74" s="26">
        <f>+Cumplimiento!R79</f>
        <v>0</v>
      </c>
      <c r="R74" t="e">
        <f>VLOOKUP(Cumplimiento!S79,'Anexo Base Liquidacion'!$A$4:$B$6,2,FALSE)</f>
        <v>#N/A</v>
      </c>
    </row>
    <row r="75" spans="1:18" x14ac:dyDescent="0.25">
      <c r="A75" s="4" t="str">
        <f>IF(I75=0,"",Cumplimiento!$B$8)</f>
        <v/>
      </c>
      <c r="B75" s="4">
        <f>IF(I75=0,0,Cumplimiento!$C$8)</f>
        <v>0</v>
      </c>
      <c r="C75" s="4">
        <f>IF(I75=0,0,Cumplimiento!$D$8)</f>
        <v>0</v>
      </c>
      <c r="D75" s="4">
        <f>IF(I75=0,0,Cumplimiento!$E$8)</f>
        <v>0</v>
      </c>
      <c r="E75" s="4">
        <f>IF(I75=0,0,Cumplimiento!$F$8)</f>
        <v>0</v>
      </c>
      <c r="F75">
        <f>IF(I75=0,0,Cumplimiento!$G$8)</f>
        <v>0</v>
      </c>
      <c r="G75" s="2">
        <f>IF(I75=0,0,Cumplimiento!$H$8)</f>
        <v>0</v>
      </c>
      <c r="H75" s="4">
        <f t="shared" si="1"/>
        <v>0</v>
      </c>
      <c r="I75">
        <f>+Cumplimiento!J80</f>
        <v>0</v>
      </c>
      <c r="J75" s="3">
        <f>+Cumplimiento!K80</f>
        <v>0</v>
      </c>
      <c r="K75">
        <f>+Cumplimiento!L80</f>
        <v>0</v>
      </c>
      <c r="L75">
        <f>+Cumplimiento!M80</f>
        <v>0</v>
      </c>
      <c r="M75" s="3">
        <f>+Cumplimiento!N80</f>
        <v>0</v>
      </c>
      <c r="N75" t="e">
        <f>VLOOKUP(Cumplimiento!O80,'Anexo Compor Tasas'!$A$4:$B$8,2,FALSE)</f>
        <v>#N/A</v>
      </c>
      <c r="O75">
        <f>+Cumplimiento!P80</f>
        <v>0</v>
      </c>
      <c r="P75" t="e">
        <f>IF(VLOOKUP(Cumplimiento!Q80,'Anexo Monedas'!$A$3:$B$14,2,FALSE)=12,1,VLOOKUP(Cumplimiento!Q80,'Anexo Monedas'!$A$3:$B$14,2,FALSE))</f>
        <v>#N/A</v>
      </c>
      <c r="Q75" s="26">
        <f>+Cumplimiento!R80</f>
        <v>0</v>
      </c>
      <c r="R75" t="e">
        <f>VLOOKUP(Cumplimiento!S80,'Anexo Base Liquidacion'!$A$4:$B$6,2,FALSE)</f>
        <v>#N/A</v>
      </c>
    </row>
    <row r="76" spans="1:18" x14ac:dyDescent="0.25">
      <c r="A76" s="4" t="str">
        <f>IF(I76=0,"",Cumplimiento!$B$8)</f>
        <v/>
      </c>
      <c r="B76" s="4">
        <f>IF(I76=0,0,Cumplimiento!$C$8)</f>
        <v>0</v>
      </c>
      <c r="C76" s="4">
        <f>IF(I76=0,0,Cumplimiento!$D$8)</f>
        <v>0</v>
      </c>
      <c r="D76" s="4">
        <f>IF(I76=0,0,Cumplimiento!$E$8)</f>
        <v>0</v>
      </c>
      <c r="E76" s="4">
        <f>IF(I76=0,0,Cumplimiento!$F$8)</f>
        <v>0</v>
      </c>
      <c r="F76">
        <f>IF(I76=0,0,Cumplimiento!$G$8)</f>
        <v>0</v>
      </c>
      <c r="G76" s="2">
        <f>IF(I76=0,0,Cumplimiento!$H$8)</f>
        <v>0</v>
      </c>
      <c r="H76" s="4">
        <f t="shared" si="1"/>
        <v>0</v>
      </c>
      <c r="I76">
        <f>+Cumplimiento!J81</f>
        <v>0</v>
      </c>
      <c r="J76" s="3">
        <f>+Cumplimiento!K81</f>
        <v>0</v>
      </c>
      <c r="K76">
        <f>+Cumplimiento!L81</f>
        <v>0</v>
      </c>
      <c r="L76">
        <f>+Cumplimiento!M81</f>
        <v>0</v>
      </c>
      <c r="M76" s="3">
        <f>+Cumplimiento!N81</f>
        <v>0</v>
      </c>
      <c r="N76" t="e">
        <f>VLOOKUP(Cumplimiento!O81,'Anexo Compor Tasas'!$A$4:$B$8,2,FALSE)</f>
        <v>#N/A</v>
      </c>
      <c r="O76">
        <f>+Cumplimiento!P81</f>
        <v>0</v>
      </c>
      <c r="P76" t="e">
        <f>IF(VLOOKUP(Cumplimiento!Q81,'Anexo Monedas'!$A$3:$B$14,2,FALSE)=12,1,VLOOKUP(Cumplimiento!Q81,'Anexo Monedas'!$A$3:$B$14,2,FALSE))</f>
        <v>#N/A</v>
      </c>
      <c r="Q76" s="26">
        <f>+Cumplimiento!R81</f>
        <v>0</v>
      </c>
      <c r="R76" t="e">
        <f>VLOOKUP(Cumplimiento!S81,'Anexo Base Liquidacion'!$A$4:$B$6,2,FALSE)</f>
        <v>#N/A</v>
      </c>
    </row>
    <row r="77" spans="1:18" x14ac:dyDescent="0.25">
      <c r="A77" s="4" t="str">
        <f>IF(I77=0,"",Cumplimiento!$B$8)</f>
        <v/>
      </c>
      <c r="B77" s="4">
        <f>IF(I77=0,0,Cumplimiento!$C$8)</f>
        <v>0</v>
      </c>
      <c r="C77" s="4">
        <f>IF(I77=0,0,Cumplimiento!$D$8)</f>
        <v>0</v>
      </c>
      <c r="D77" s="4">
        <f>IF(I77=0,0,Cumplimiento!$E$8)</f>
        <v>0</v>
      </c>
      <c r="E77" s="4">
        <f>IF(I77=0,0,Cumplimiento!$F$8)</f>
        <v>0</v>
      </c>
      <c r="F77">
        <f>IF(I77=0,0,Cumplimiento!$G$8)</f>
        <v>0</v>
      </c>
      <c r="G77" s="2">
        <f>IF(I77=0,0,Cumplimiento!$H$8)</f>
        <v>0</v>
      </c>
      <c r="H77" s="4">
        <f t="shared" si="1"/>
        <v>0</v>
      </c>
      <c r="I77">
        <f>+Cumplimiento!J82</f>
        <v>0</v>
      </c>
      <c r="J77" s="3">
        <f>+Cumplimiento!K82</f>
        <v>0</v>
      </c>
      <c r="K77">
        <f>+Cumplimiento!L82</f>
        <v>0</v>
      </c>
      <c r="L77">
        <f>+Cumplimiento!M82</f>
        <v>0</v>
      </c>
      <c r="M77" s="3">
        <f>+Cumplimiento!N82</f>
        <v>0</v>
      </c>
      <c r="N77" t="e">
        <f>VLOOKUP(Cumplimiento!O82,'Anexo Compor Tasas'!$A$4:$B$8,2,FALSE)</f>
        <v>#N/A</v>
      </c>
      <c r="O77">
        <f>+Cumplimiento!P82</f>
        <v>0</v>
      </c>
      <c r="P77" t="e">
        <f>IF(VLOOKUP(Cumplimiento!Q82,'Anexo Monedas'!$A$3:$B$14,2,FALSE)=12,1,VLOOKUP(Cumplimiento!Q82,'Anexo Monedas'!$A$3:$B$14,2,FALSE))</f>
        <v>#N/A</v>
      </c>
      <c r="Q77" s="26">
        <f>+Cumplimiento!R82</f>
        <v>0</v>
      </c>
      <c r="R77" t="e">
        <f>VLOOKUP(Cumplimiento!S82,'Anexo Base Liquidacion'!$A$4:$B$6,2,FALSE)</f>
        <v>#N/A</v>
      </c>
    </row>
    <row r="78" spans="1:18" x14ac:dyDescent="0.25">
      <c r="A78" s="4" t="str">
        <f>IF(I78=0,"",Cumplimiento!$B$8)</f>
        <v/>
      </c>
      <c r="B78" s="4">
        <f>IF(I78=0,0,Cumplimiento!$C$8)</f>
        <v>0</v>
      </c>
      <c r="C78" s="4">
        <f>IF(I78=0,0,Cumplimiento!$D$8)</f>
        <v>0</v>
      </c>
      <c r="D78" s="4">
        <f>IF(I78=0,0,Cumplimiento!$E$8)</f>
        <v>0</v>
      </c>
      <c r="E78" s="4">
        <f>IF(I78=0,0,Cumplimiento!$F$8)</f>
        <v>0</v>
      </c>
      <c r="F78">
        <f>IF(I78=0,0,Cumplimiento!$G$8)</f>
        <v>0</v>
      </c>
      <c r="G78" s="2">
        <f>IF(I78=0,0,Cumplimiento!$H$8)</f>
        <v>0</v>
      </c>
      <c r="H78" s="4">
        <f t="shared" si="1"/>
        <v>0</v>
      </c>
      <c r="I78">
        <f>+Cumplimiento!J83</f>
        <v>0</v>
      </c>
      <c r="J78" s="3">
        <f>+Cumplimiento!K83</f>
        <v>0</v>
      </c>
      <c r="K78">
        <f>+Cumplimiento!L83</f>
        <v>0</v>
      </c>
      <c r="L78">
        <f>+Cumplimiento!M83</f>
        <v>0</v>
      </c>
      <c r="M78" s="3">
        <f>+Cumplimiento!N83</f>
        <v>0</v>
      </c>
      <c r="N78" t="e">
        <f>VLOOKUP(Cumplimiento!O83,'Anexo Compor Tasas'!$A$4:$B$8,2,FALSE)</f>
        <v>#N/A</v>
      </c>
      <c r="O78">
        <f>+Cumplimiento!P83</f>
        <v>0</v>
      </c>
      <c r="P78" t="e">
        <f>IF(VLOOKUP(Cumplimiento!Q83,'Anexo Monedas'!$A$3:$B$14,2,FALSE)=12,1,VLOOKUP(Cumplimiento!Q83,'Anexo Monedas'!$A$3:$B$14,2,FALSE))</f>
        <v>#N/A</v>
      </c>
      <c r="Q78" s="26">
        <f>+Cumplimiento!R83</f>
        <v>0</v>
      </c>
      <c r="R78" t="e">
        <f>VLOOKUP(Cumplimiento!S83,'Anexo Base Liquidacion'!$A$4:$B$6,2,FALSE)</f>
        <v>#N/A</v>
      </c>
    </row>
    <row r="79" spans="1:18" x14ac:dyDescent="0.25">
      <c r="A79" s="4" t="str">
        <f>IF(I79=0,"",Cumplimiento!$B$8)</f>
        <v/>
      </c>
      <c r="B79" s="4">
        <f>IF(I79=0,0,Cumplimiento!$C$8)</f>
        <v>0</v>
      </c>
      <c r="C79" s="4">
        <f>IF(I79=0,0,Cumplimiento!$D$8)</f>
        <v>0</v>
      </c>
      <c r="D79" s="4">
        <f>IF(I79=0,0,Cumplimiento!$E$8)</f>
        <v>0</v>
      </c>
      <c r="E79" s="4">
        <f>IF(I79=0,0,Cumplimiento!$F$8)</f>
        <v>0</v>
      </c>
      <c r="F79">
        <f>IF(I79=0,0,Cumplimiento!$G$8)</f>
        <v>0</v>
      </c>
      <c r="G79" s="2">
        <f>IF(I79=0,0,Cumplimiento!$H$8)</f>
        <v>0</v>
      </c>
      <c r="H79" s="4">
        <f t="shared" si="1"/>
        <v>0</v>
      </c>
      <c r="I79">
        <f>+Cumplimiento!J84</f>
        <v>0</v>
      </c>
      <c r="J79" s="3">
        <f>+Cumplimiento!K84</f>
        <v>0</v>
      </c>
      <c r="K79">
        <f>+Cumplimiento!L84</f>
        <v>0</v>
      </c>
      <c r="L79">
        <f>+Cumplimiento!M84</f>
        <v>0</v>
      </c>
      <c r="M79" s="3">
        <f>+Cumplimiento!N84</f>
        <v>0</v>
      </c>
      <c r="N79" t="e">
        <f>VLOOKUP(Cumplimiento!O84,'Anexo Compor Tasas'!$A$4:$B$8,2,FALSE)</f>
        <v>#N/A</v>
      </c>
      <c r="O79">
        <f>+Cumplimiento!P84</f>
        <v>0</v>
      </c>
      <c r="P79" t="e">
        <f>IF(VLOOKUP(Cumplimiento!Q84,'Anexo Monedas'!$A$3:$B$14,2,FALSE)=12,1,VLOOKUP(Cumplimiento!Q84,'Anexo Monedas'!$A$3:$B$14,2,FALSE))</f>
        <v>#N/A</v>
      </c>
      <c r="Q79" s="26">
        <f>+Cumplimiento!R84</f>
        <v>0</v>
      </c>
      <c r="R79" t="e">
        <f>VLOOKUP(Cumplimiento!S84,'Anexo Base Liquidacion'!$A$4:$B$6,2,FALSE)</f>
        <v>#N/A</v>
      </c>
    </row>
    <row r="80" spans="1:18" x14ac:dyDescent="0.25">
      <c r="A80" s="4" t="str">
        <f>IF(I80=0,"",Cumplimiento!$B$8)</f>
        <v/>
      </c>
      <c r="B80" s="4">
        <f>IF(I80=0,0,Cumplimiento!$C$8)</f>
        <v>0</v>
      </c>
      <c r="C80" s="4">
        <f>IF(I80=0,0,Cumplimiento!$D$8)</f>
        <v>0</v>
      </c>
      <c r="D80" s="4">
        <f>IF(I80=0,0,Cumplimiento!$E$8)</f>
        <v>0</v>
      </c>
      <c r="E80" s="4">
        <f>IF(I80=0,0,Cumplimiento!$F$8)</f>
        <v>0</v>
      </c>
      <c r="F80">
        <f>IF(I80=0,0,Cumplimiento!$G$8)</f>
        <v>0</v>
      </c>
      <c r="G80" s="2">
        <f>IF(I80=0,0,Cumplimiento!$H$8)</f>
        <v>0</v>
      </c>
      <c r="H80" s="4">
        <f t="shared" si="1"/>
        <v>0</v>
      </c>
      <c r="I80">
        <f>+Cumplimiento!J85</f>
        <v>0</v>
      </c>
      <c r="J80" s="3">
        <f>+Cumplimiento!K85</f>
        <v>0</v>
      </c>
      <c r="K80">
        <f>+Cumplimiento!L85</f>
        <v>0</v>
      </c>
      <c r="L80">
        <f>+Cumplimiento!M85</f>
        <v>0</v>
      </c>
      <c r="M80" s="3">
        <f>+Cumplimiento!N85</f>
        <v>0</v>
      </c>
      <c r="N80" t="e">
        <f>VLOOKUP(Cumplimiento!O85,'Anexo Compor Tasas'!$A$4:$B$8,2,FALSE)</f>
        <v>#N/A</v>
      </c>
      <c r="O80">
        <f>+Cumplimiento!P85</f>
        <v>0</v>
      </c>
      <c r="P80" t="e">
        <f>IF(VLOOKUP(Cumplimiento!Q85,'Anexo Monedas'!$A$3:$B$14,2,FALSE)=12,1,VLOOKUP(Cumplimiento!Q85,'Anexo Monedas'!$A$3:$B$14,2,FALSE))</f>
        <v>#N/A</v>
      </c>
      <c r="Q80" s="26">
        <f>+Cumplimiento!R85</f>
        <v>0</v>
      </c>
      <c r="R80" t="e">
        <f>VLOOKUP(Cumplimiento!S85,'Anexo Base Liquidacion'!$A$4:$B$6,2,FALSE)</f>
        <v>#N/A</v>
      </c>
    </row>
    <row r="81" spans="1:18" x14ac:dyDescent="0.25">
      <c r="A81" s="4" t="str">
        <f>IF(I81=0,"",Cumplimiento!$B$8)</f>
        <v/>
      </c>
      <c r="B81" s="4">
        <f>IF(I81=0,0,Cumplimiento!$C$8)</f>
        <v>0</v>
      </c>
      <c r="C81" s="4">
        <f>IF(I81=0,0,Cumplimiento!$D$8)</f>
        <v>0</v>
      </c>
      <c r="D81" s="4">
        <f>IF(I81=0,0,Cumplimiento!$E$8)</f>
        <v>0</v>
      </c>
      <c r="E81" s="4">
        <f>IF(I81=0,0,Cumplimiento!$F$8)</f>
        <v>0</v>
      </c>
      <c r="F81">
        <f>IF(I81=0,0,Cumplimiento!$G$8)</f>
        <v>0</v>
      </c>
      <c r="G81" s="2">
        <f>IF(I81=0,0,Cumplimiento!$H$8)</f>
        <v>0</v>
      </c>
      <c r="H81" s="4">
        <f t="shared" si="1"/>
        <v>0</v>
      </c>
      <c r="I81">
        <f>+Cumplimiento!J86</f>
        <v>0</v>
      </c>
      <c r="J81" s="3">
        <f>+Cumplimiento!K86</f>
        <v>0</v>
      </c>
      <c r="K81">
        <f>+Cumplimiento!L86</f>
        <v>0</v>
      </c>
      <c r="L81">
        <f>+Cumplimiento!M86</f>
        <v>0</v>
      </c>
      <c r="M81" s="3">
        <f>+Cumplimiento!N86</f>
        <v>0</v>
      </c>
      <c r="N81" t="e">
        <f>VLOOKUP(Cumplimiento!O86,'Anexo Compor Tasas'!$A$4:$B$8,2,FALSE)</f>
        <v>#N/A</v>
      </c>
      <c r="O81">
        <f>+Cumplimiento!P86</f>
        <v>0</v>
      </c>
      <c r="P81" t="e">
        <f>IF(VLOOKUP(Cumplimiento!Q86,'Anexo Monedas'!$A$3:$B$14,2,FALSE)=12,1,VLOOKUP(Cumplimiento!Q86,'Anexo Monedas'!$A$3:$B$14,2,FALSE))</f>
        <v>#N/A</v>
      </c>
      <c r="Q81" s="26">
        <f>+Cumplimiento!R86</f>
        <v>0</v>
      </c>
      <c r="R81" t="e">
        <f>VLOOKUP(Cumplimiento!S86,'Anexo Base Liquidacion'!$A$4:$B$6,2,FALSE)</f>
        <v>#N/A</v>
      </c>
    </row>
    <row r="82" spans="1:18" x14ac:dyDescent="0.25">
      <c r="A82" s="4" t="str">
        <f>IF(I82=0,"",Cumplimiento!$B$8)</f>
        <v/>
      </c>
      <c r="B82" s="4">
        <f>IF(I82=0,0,Cumplimiento!$C$8)</f>
        <v>0</v>
      </c>
      <c r="C82" s="4">
        <f>IF(I82=0,0,Cumplimiento!$D$8)</f>
        <v>0</v>
      </c>
      <c r="D82" s="4">
        <f>IF(I82=0,0,Cumplimiento!$E$8)</f>
        <v>0</v>
      </c>
      <c r="E82" s="4">
        <f>IF(I82=0,0,Cumplimiento!$F$8)</f>
        <v>0</v>
      </c>
      <c r="F82">
        <f>IF(I82=0,0,Cumplimiento!$G$8)</f>
        <v>0</v>
      </c>
      <c r="G82" s="2">
        <f>IF(I82=0,0,Cumplimiento!$H$8)</f>
        <v>0</v>
      </c>
      <c r="H82" s="4">
        <f t="shared" si="1"/>
        <v>0</v>
      </c>
      <c r="I82">
        <f>+Cumplimiento!J87</f>
        <v>0</v>
      </c>
      <c r="J82" s="3">
        <f>+Cumplimiento!K87</f>
        <v>0</v>
      </c>
      <c r="K82">
        <f>+Cumplimiento!L87</f>
        <v>0</v>
      </c>
      <c r="L82">
        <f>+Cumplimiento!M87</f>
        <v>0</v>
      </c>
      <c r="M82" s="3">
        <f>+Cumplimiento!N87</f>
        <v>0</v>
      </c>
      <c r="N82" t="e">
        <f>VLOOKUP(Cumplimiento!O87,'Anexo Compor Tasas'!$A$4:$B$8,2,FALSE)</f>
        <v>#N/A</v>
      </c>
      <c r="O82">
        <f>+Cumplimiento!P87</f>
        <v>0</v>
      </c>
      <c r="P82" t="e">
        <f>IF(VLOOKUP(Cumplimiento!Q87,'Anexo Monedas'!$A$3:$B$14,2,FALSE)=12,1,VLOOKUP(Cumplimiento!Q87,'Anexo Monedas'!$A$3:$B$14,2,FALSE))</f>
        <v>#N/A</v>
      </c>
      <c r="Q82" s="26">
        <f>+Cumplimiento!R87</f>
        <v>0</v>
      </c>
      <c r="R82" t="e">
        <f>VLOOKUP(Cumplimiento!S87,'Anexo Base Liquidacion'!$A$4:$B$6,2,FALSE)</f>
        <v>#N/A</v>
      </c>
    </row>
    <row r="83" spans="1:18" x14ac:dyDescent="0.25">
      <c r="A83" s="4" t="str">
        <f>IF(I83=0,"",Cumplimiento!$B$8)</f>
        <v/>
      </c>
      <c r="B83" s="4">
        <f>IF(I83=0,0,Cumplimiento!$C$8)</f>
        <v>0</v>
      </c>
      <c r="C83" s="4">
        <f>IF(I83=0,0,Cumplimiento!$D$8)</f>
        <v>0</v>
      </c>
      <c r="D83" s="4">
        <f>IF(I83=0,0,Cumplimiento!$E$8)</f>
        <v>0</v>
      </c>
      <c r="E83" s="4">
        <f>IF(I83=0,0,Cumplimiento!$F$8)</f>
        <v>0</v>
      </c>
      <c r="F83">
        <f>IF(I83=0,0,Cumplimiento!$G$8)</f>
        <v>0</v>
      </c>
      <c r="G83" s="2">
        <f>IF(I83=0,0,Cumplimiento!$H$8)</f>
        <v>0</v>
      </c>
      <c r="H83" s="4">
        <f t="shared" si="1"/>
        <v>0</v>
      </c>
      <c r="I83">
        <f>+Cumplimiento!J88</f>
        <v>0</v>
      </c>
      <c r="J83" s="3">
        <f>+Cumplimiento!K88</f>
        <v>0</v>
      </c>
      <c r="K83">
        <f>+Cumplimiento!L88</f>
        <v>0</v>
      </c>
      <c r="L83">
        <f>+Cumplimiento!M88</f>
        <v>0</v>
      </c>
      <c r="M83" s="3">
        <f>+Cumplimiento!N88</f>
        <v>0</v>
      </c>
      <c r="N83" t="e">
        <f>VLOOKUP(Cumplimiento!O88,'Anexo Compor Tasas'!$A$4:$B$8,2,FALSE)</f>
        <v>#N/A</v>
      </c>
      <c r="O83">
        <f>+Cumplimiento!P88</f>
        <v>0</v>
      </c>
      <c r="P83" t="e">
        <f>IF(VLOOKUP(Cumplimiento!Q88,'Anexo Monedas'!$A$3:$B$14,2,FALSE)=12,1,VLOOKUP(Cumplimiento!Q88,'Anexo Monedas'!$A$3:$B$14,2,FALSE))</f>
        <v>#N/A</v>
      </c>
      <c r="Q83" s="26">
        <f>+Cumplimiento!R88</f>
        <v>0</v>
      </c>
      <c r="R83" t="e">
        <f>VLOOKUP(Cumplimiento!S88,'Anexo Base Liquidacion'!$A$4:$B$6,2,FALSE)</f>
        <v>#N/A</v>
      </c>
    </row>
    <row r="84" spans="1:18" x14ac:dyDescent="0.25">
      <c r="A84" s="4" t="str">
        <f>IF(I84=0,"",Cumplimiento!$B$8)</f>
        <v/>
      </c>
      <c r="B84" s="4">
        <f>IF(I84=0,0,Cumplimiento!$C$8)</f>
        <v>0</v>
      </c>
      <c r="C84" s="4">
        <f>IF(I84=0,0,Cumplimiento!$D$8)</f>
        <v>0</v>
      </c>
      <c r="D84" s="4">
        <f>IF(I84=0,0,Cumplimiento!$E$8)</f>
        <v>0</v>
      </c>
      <c r="E84" s="4">
        <f>IF(I84=0,0,Cumplimiento!$F$8)</f>
        <v>0</v>
      </c>
      <c r="F84">
        <f>IF(I84=0,0,Cumplimiento!$G$8)</f>
        <v>0</v>
      </c>
      <c r="G84" s="2">
        <f>IF(I84=0,0,Cumplimiento!$H$8)</f>
        <v>0</v>
      </c>
      <c r="H84" s="4">
        <f t="shared" si="1"/>
        <v>0</v>
      </c>
      <c r="I84">
        <f>+Cumplimiento!J89</f>
        <v>0</v>
      </c>
      <c r="J84" s="3">
        <f>+Cumplimiento!K89</f>
        <v>0</v>
      </c>
      <c r="K84">
        <f>+Cumplimiento!L89</f>
        <v>0</v>
      </c>
      <c r="L84">
        <f>+Cumplimiento!M89</f>
        <v>0</v>
      </c>
      <c r="M84" s="3">
        <f>+Cumplimiento!N89</f>
        <v>0</v>
      </c>
      <c r="N84" t="e">
        <f>VLOOKUP(Cumplimiento!O89,'Anexo Compor Tasas'!$A$4:$B$8,2,FALSE)</f>
        <v>#N/A</v>
      </c>
      <c r="O84">
        <f>+Cumplimiento!P89</f>
        <v>0</v>
      </c>
      <c r="P84" t="e">
        <f>IF(VLOOKUP(Cumplimiento!Q89,'Anexo Monedas'!$A$3:$B$14,2,FALSE)=12,1,VLOOKUP(Cumplimiento!Q89,'Anexo Monedas'!$A$3:$B$14,2,FALSE))</f>
        <v>#N/A</v>
      </c>
      <c r="Q84" s="26">
        <f>+Cumplimiento!R89</f>
        <v>0</v>
      </c>
      <c r="R84" t="e">
        <f>VLOOKUP(Cumplimiento!S89,'Anexo Base Liquidacion'!$A$4:$B$6,2,FALSE)</f>
        <v>#N/A</v>
      </c>
    </row>
    <row r="85" spans="1:18" x14ac:dyDescent="0.25">
      <c r="A85" s="4" t="str">
        <f>IF(I85=0,"",Cumplimiento!$B$8)</f>
        <v/>
      </c>
      <c r="B85" s="4">
        <f>IF(I85=0,0,Cumplimiento!$C$8)</f>
        <v>0</v>
      </c>
      <c r="C85" s="4">
        <f>IF(I85=0,0,Cumplimiento!$D$8)</f>
        <v>0</v>
      </c>
      <c r="D85" s="4">
        <f>IF(I85=0,0,Cumplimiento!$E$8)</f>
        <v>0</v>
      </c>
      <c r="E85" s="4">
        <f>IF(I85=0,0,Cumplimiento!$F$8)</f>
        <v>0</v>
      </c>
      <c r="F85">
        <f>IF(I85=0,0,Cumplimiento!$G$8)</f>
        <v>0</v>
      </c>
      <c r="G85" s="2">
        <f>IF(I85=0,0,Cumplimiento!$H$8)</f>
        <v>0</v>
      </c>
      <c r="H85" s="4">
        <f t="shared" si="1"/>
        <v>0</v>
      </c>
      <c r="I85">
        <f>+Cumplimiento!J90</f>
        <v>0</v>
      </c>
      <c r="J85" s="3">
        <f>+Cumplimiento!K90</f>
        <v>0</v>
      </c>
      <c r="K85">
        <f>+Cumplimiento!L90</f>
        <v>0</v>
      </c>
      <c r="L85">
        <f>+Cumplimiento!M90</f>
        <v>0</v>
      </c>
      <c r="M85" s="3">
        <f>+Cumplimiento!N90</f>
        <v>0</v>
      </c>
      <c r="N85" t="e">
        <f>VLOOKUP(Cumplimiento!O90,'Anexo Compor Tasas'!$A$4:$B$8,2,FALSE)</f>
        <v>#N/A</v>
      </c>
      <c r="O85">
        <f>+Cumplimiento!P90</f>
        <v>0</v>
      </c>
      <c r="P85" t="e">
        <f>IF(VLOOKUP(Cumplimiento!Q90,'Anexo Monedas'!$A$3:$B$14,2,FALSE)=12,1,VLOOKUP(Cumplimiento!Q90,'Anexo Monedas'!$A$3:$B$14,2,FALSE))</f>
        <v>#N/A</v>
      </c>
      <c r="Q85" s="26">
        <f>+Cumplimiento!R90</f>
        <v>0</v>
      </c>
      <c r="R85" t="e">
        <f>VLOOKUP(Cumplimiento!S90,'Anexo Base Liquidacion'!$A$4:$B$6,2,FALSE)</f>
        <v>#N/A</v>
      </c>
    </row>
    <row r="86" spans="1:18" x14ac:dyDescent="0.25">
      <c r="A86" s="4" t="str">
        <f>IF(I86=0,"",Cumplimiento!$B$8)</f>
        <v/>
      </c>
      <c r="B86" s="4">
        <f>IF(I86=0,0,Cumplimiento!$C$8)</f>
        <v>0</v>
      </c>
      <c r="C86" s="4">
        <f>IF(I86=0,0,Cumplimiento!$D$8)</f>
        <v>0</v>
      </c>
      <c r="D86" s="4">
        <f>IF(I86=0,0,Cumplimiento!$E$8)</f>
        <v>0</v>
      </c>
      <c r="E86" s="4">
        <f>IF(I86=0,0,Cumplimiento!$F$8)</f>
        <v>0</v>
      </c>
      <c r="F86">
        <f>IF(I86=0,0,Cumplimiento!$G$8)</f>
        <v>0</v>
      </c>
      <c r="G86" s="2">
        <f>IF(I86=0,0,Cumplimiento!$H$8)</f>
        <v>0</v>
      </c>
      <c r="H86" s="4">
        <f t="shared" si="1"/>
        <v>0</v>
      </c>
      <c r="I86">
        <f>+Cumplimiento!J91</f>
        <v>0</v>
      </c>
      <c r="J86" s="3">
        <f>+Cumplimiento!K91</f>
        <v>0</v>
      </c>
      <c r="K86">
        <f>+Cumplimiento!L91</f>
        <v>0</v>
      </c>
      <c r="L86">
        <f>+Cumplimiento!M91</f>
        <v>0</v>
      </c>
      <c r="M86" s="3">
        <f>+Cumplimiento!N91</f>
        <v>0</v>
      </c>
      <c r="N86" t="e">
        <f>VLOOKUP(Cumplimiento!O91,'Anexo Compor Tasas'!$A$4:$B$8,2,FALSE)</f>
        <v>#N/A</v>
      </c>
      <c r="O86">
        <f>+Cumplimiento!P91</f>
        <v>0</v>
      </c>
      <c r="P86" t="e">
        <f>IF(VLOOKUP(Cumplimiento!Q91,'Anexo Monedas'!$A$3:$B$14,2,FALSE)=12,1,VLOOKUP(Cumplimiento!Q91,'Anexo Monedas'!$A$3:$B$14,2,FALSE))</f>
        <v>#N/A</v>
      </c>
      <c r="Q86" s="26">
        <f>+Cumplimiento!R91</f>
        <v>0</v>
      </c>
      <c r="R86" t="e">
        <f>VLOOKUP(Cumplimiento!S91,'Anexo Base Liquidacion'!$A$4:$B$6,2,FALSE)</f>
        <v>#N/A</v>
      </c>
    </row>
    <row r="87" spans="1:18" x14ac:dyDescent="0.25">
      <c r="A87" s="4" t="str">
        <f>IF(I87=0,"",Cumplimiento!$B$8)</f>
        <v/>
      </c>
      <c r="B87" s="4">
        <f>IF(I87=0,0,Cumplimiento!$C$8)</f>
        <v>0</v>
      </c>
      <c r="C87" s="4">
        <f>IF(I87=0,0,Cumplimiento!$D$8)</f>
        <v>0</v>
      </c>
      <c r="D87" s="4">
        <f>IF(I87=0,0,Cumplimiento!$E$8)</f>
        <v>0</v>
      </c>
      <c r="E87" s="4">
        <f>IF(I87=0,0,Cumplimiento!$F$8)</f>
        <v>0</v>
      </c>
      <c r="F87">
        <f>IF(I87=0,0,Cumplimiento!$G$8)</f>
        <v>0</v>
      </c>
      <c r="G87" s="2">
        <f>IF(I87=0,0,Cumplimiento!$H$8)</f>
        <v>0</v>
      </c>
      <c r="H87" s="4">
        <f t="shared" si="1"/>
        <v>0</v>
      </c>
      <c r="I87">
        <f>+Cumplimiento!J92</f>
        <v>0</v>
      </c>
      <c r="J87" s="3">
        <f>+Cumplimiento!K92</f>
        <v>0</v>
      </c>
      <c r="K87">
        <f>+Cumplimiento!L92</f>
        <v>0</v>
      </c>
      <c r="L87">
        <f>+Cumplimiento!M92</f>
        <v>0</v>
      </c>
      <c r="M87" s="3">
        <f>+Cumplimiento!N92</f>
        <v>0</v>
      </c>
      <c r="N87" t="e">
        <f>VLOOKUP(Cumplimiento!O92,'Anexo Compor Tasas'!$A$4:$B$8,2,FALSE)</f>
        <v>#N/A</v>
      </c>
      <c r="O87">
        <f>+Cumplimiento!P92</f>
        <v>0</v>
      </c>
      <c r="P87" t="e">
        <f>IF(VLOOKUP(Cumplimiento!Q92,'Anexo Monedas'!$A$3:$B$14,2,FALSE)=12,1,VLOOKUP(Cumplimiento!Q92,'Anexo Monedas'!$A$3:$B$14,2,FALSE))</f>
        <v>#N/A</v>
      </c>
      <c r="Q87" s="26">
        <f>+Cumplimiento!R92</f>
        <v>0</v>
      </c>
      <c r="R87" t="e">
        <f>VLOOKUP(Cumplimiento!S92,'Anexo Base Liquidacion'!$A$4:$B$6,2,FALSE)</f>
        <v>#N/A</v>
      </c>
    </row>
    <row r="88" spans="1:18" x14ac:dyDescent="0.25">
      <c r="A88" s="4" t="str">
        <f>IF(I88=0,"",Cumplimiento!$B$8)</f>
        <v/>
      </c>
      <c r="B88" s="4">
        <f>IF(I88=0,0,Cumplimiento!$C$8)</f>
        <v>0</v>
      </c>
      <c r="C88" s="4">
        <f>IF(I88=0,0,Cumplimiento!$D$8)</f>
        <v>0</v>
      </c>
      <c r="D88" s="4">
        <f>IF(I88=0,0,Cumplimiento!$E$8)</f>
        <v>0</v>
      </c>
      <c r="E88" s="4">
        <f>IF(I88=0,0,Cumplimiento!$F$8)</f>
        <v>0</v>
      </c>
      <c r="F88">
        <f>IF(I88=0,0,Cumplimiento!$G$8)</f>
        <v>0</v>
      </c>
      <c r="G88" s="2">
        <f>IF(I88=0,0,Cumplimiento!$H$8)</f>
        <v>0</v>
      </c>
      <c r="H88" s="4">
        <f t="shared" si="1"/>
        <v>0</v>
      </c>
      <c r="I88">
        <f>+Cumplimiento!J93</f>
        <v>0</v>
      </c>
      <c r="J88" s="3">
        <f>+Cumplimiento!K93</f>
        <v>0</v>
      </c>
      <c r="K88">
        <f>+Cumplimiento!L93</f>
        <v>0</v>
      </c>
      <c r="L88">
        <f>+Cumplimiento!M93</f>
        <v>0</v>
      </c>
      <c r="M88" s="3">
        <f>+Cumplimiento!N93</f>
        <v>0</v>
      </c>
      <c r="N88" t="e">
        <f>VLOOKUP(Cumplimiento!O93,'Anexo Compor Tasas'!$A$4:$B$8,2,FALSE)</f>
        <v>#N/A</v>
      </c>
      <c r="O88">
        <f>+Cumplimiento!P93</f>
        <v>0</v>
      </c>
      <c r="P88" t="e">
        <f>IF(VLOOKUP(Cumplimiento!Q93,'Anexo Monedas'!$A$3:$B$14,2,FALSE)=12,1,VLOOKUP(Cumplimiento!Q93,'Anexo Monedas'!$A$3:$B$14,2,FALSE))</f>
        <v>#N/A</v>
      </c>
      <c r="Q88" s="26">
        <f>+Cumplimiento!R93</f>
        <v>0</v>
      </c>
      <c r="R88" t="e">
        <f>VLOOKUP(Cumplimiento!S93,'Anexo Base Liquidacion'!$A$4:$B$6,2,FALSE)</f>
        <v>#N/A</v>
      </c>
    </row>
    <row r="89" spans="1:18" x14ac:dyDescent="0.25">
      <c r="A89" s="4" t="str">
        <f>IF(I89=0,"",Cumplimiento!$B$8)</f>
        <v/>
      </c>
      <c r="B89" s="4">
        <f>IF(I89=0,0,Cumplimiento!$C$8)</f>
        <v>0</v>
      </c>
      <c r="C89" s="4">
        <f>IF(I89=0,0,Cumplimiento!$D$8)</f>
        <v>0</v>
      </c>
      <c r="D89" s="4">
        <f>IF(I89=0,0,Cumplimiento!$E$8)</f>
        <v>0</v>
      </c>
      <c r="E89" s="4">
        <f>IF(I89=0,0,Cumplimiento!$F$8)</f>
        <v>0</v>
      </c>
      <c r="F89">
        <f>IF(I89=0,0,Cumplimiento!$G$8)</f>
        <v>0</v>
      </c>
      <c r="G89" s="2">
        <f>IF(I89=0,0,Cumplimiento!$H$8)</f>
        <v>0</v>
      </c>
      <c r="H89" s="4">
        <f t="shared" si="1"/>
        <v>0</v>
      </c>
      <c r="I89">
        <f>+Cumplimiento!J94</f>
        <v>0</v>
      </c>
      <c r="J89" s="3">
        <f>+Cumplimiento!K94</f>
        <v>0</v>
      </c>
      <c r="K89">
        <f>+Cumplimiento!L94</f>
        <v>0</v>
      </c>
      <c r="L89">
        <f>+Cumplimiento!M94</f>
        <v>0</v>
      </c>
      <c r="M89" s="3">
        <f>+Cumplimiento!N94</f>
        <v>0</v>
      </c>
      <c r="N89" t="e">
        <f>VLOOKUP(Cumplimiento!O94,'Anexo Compor Tasas'!$A$4:$B$8,2,FALSE)</f>
        <v>#N/A</v>
      </c>
      <c r="O89">
        <f>+Cumplimiento!P94</f>
        <v>0</v>
      </c>
      <c r="P89" t="e">
        <f>IF(VLOOKUP(Cumplimiento!Q94,'Anexo Monedas'!$A$3:$B$14,2,FALSE)=12,1,VLOOKUP(Cumplimiento!Q94,'Anexo Monedas'!$A$3:$B$14,2,FALSE))</f>
        <v>#N/A</v>
      </c>
      <c r="Q89" s="26">
        <f>+Cumplimiento!R94</f>
        <v>0</v>
      </c>
      <c r="R89" t="e">
        <f>VLOOKUP(Cumplimiento!S94,'Anexo Base Liquidacion'!$A$4:$B$6,2,FALSE)</f>
        <v>#N/A</v>
      </c>
    </row>
    <row r="90" spans="1:18" x14ac:dyDescent="0.25">
      <c r="A90" s="4" t="str">
        <f>IF(I90=0,"",Cumplimiento!$B$8)</f>
        <v/>
      </c>
      <c r="B90" s="4">
        <f>IF(I90=0,0,Cumplimiento!$C$8)</f>
        <v>0</v>
      </c>
      <c r="C90" s="4">
        <f>IF(I90=0,0,Cumplimiento!$D$8)</f>
        <v>0</v>
      </c>
      <c r="D90" s="4">
        <f>IF(I90=0,0,Cumplimiento!$E$8)</f>
        <v>0</v>
      </c>
      <c r="E90" s="4">
        <f>IF(I90=0,0,Cumplimiento!$F$8)</f>
        <v>0</v>
      </c>
      <c r="F90">
        <f>IF(I90=0,0,Cumplimiento!$G$8)</f>
        <v>0</v>
      </c>
      <c r="G90" s="2">
        <f>IF(I90=0,0,Cumplimiento!$H$8)</f>
        <v>0</v>
      </c>
      <c r="H90" s="4">
        <f t="shared" si="1"/>
        <v>0</v>
      </c>
      <c r="I90">
        <f>+Cumplimiento!J95</f>
        <v>0</v>
      </c>
      <c r="J90" s="3">
        <f>+Cumplimiento!K95</f>
        <v>0</v>
      </c>
      <c r="K90">
        <f>+Cumplimiento!L95</f>
        <v>0</v>
      </c>
      <c r="L90">
        <f>+Cumplimiento!M95</f>
        <v>0</v>
      </c>
      <c r="M90" s="3">
        <f>+Cumplimiento!N95</f>
        <v>0</v>
      </c>
      <c r="N90" t="e">
        <f>VLOOKUP(Cumplimiento!O95,'Anexo Compor Tasas'!$A$4:$B$8,2,FALSE)</f>
        <v>#N/A</v>
      </c>
      <c r="O90">
        <f>+Cumplimiento!P95</f>
        <v>0</v>
      </c>
      <c r="P90" t="e">
        <f>IF(VLOOKUP(Cumplimiento!Q95,'Anexo Monedas'!$A$3:$B$14,2,FALSE)=12,1,VLOOKUP(Cumplimiento!Q95,'Anexo Monedas'!$A$3:$B$14,2,FALSE))</f>
        <v>#N/A</v>
      </c>
      <c r="Q90" s="26">
        <f>+Cumplimiento!R95</f>
        <v>0</v>
      </c>
      <c r="R90" t="e">
        <f>VLOOKUP(Cumplimiento!S95,'Anexo Base Liquidacion'!$A$4:$B$6,2,FALSE)</f>
        <v>#N/A</v>
      </c>
    </row>
    <row r="91" spans="1:18" x14ac:dyDescent="0.25">
      <c r="A91" s="4" t="str">
        <f>IF(I91=0,"",Cumplimiento!$B$8)</f>
        <v/>
      </c>
      <c r="B91" s="4">
        <f>IF(I91=0,0,Cumplimiento!$C$8)</f>
        <v>0</v>
      </c>
      <c r="C91" s="4">
        <f>IF(I91=0,0,Cumplimiento!$D$8)</f>
        <v>0</v>
      </c>
      <c r="D91" s="4">
        <f>IF(I91=0,0,Cumplimiento!$E$8)</f>
        <v>0</v>
      </c>
      <c r="E91" s="4">
        <f>IF(I91=0,0,Cumplimiento!$F$8)</f>
        <v>0</v>
      </c>
      <c r="F91">
        <f>IF(I91=0,0,Cumplimiento!$G$8)</f>
        <v>0</v>
      </c>
      <c r="G91" s="2">
        <f>IF(I91=0,0,Cumplimiento!$H$8)</f>
        <v>0</v>
      </c>
      <c r="H91" s="4">
        <f t="shared" si="1"/>
        <v>0</v>
      </c>
      <c r="I91">
        <f>+Cumplimiento!J96</f>
        <v>0</v>
      </c>
      <c r="J91" s="3">
        <f>+Cumplimiento!K96</f>
        <v>0</v>
      </c>
      <c r="K91">
        <f>+Cumplimiento!L96</f>
        <v>0</v>
      </c>
      <c r="L91">
        <f>+Cumplimiento!M96</f>
        <v>0</v>
      </c>
      <c r="M91" s="3">
        <f>+Cumplimiento!N96</f>
        <v>0</v>
      </c>
      <c r="N91" t="e">
        <f>VLOOKUP(Cumplimiento!O96,'Anexo Compor Tasas'!$A$4:$B$8,2,FALSE)</f>
        <v>#N/A</v>
      </c>
      <c r="O91">
        <f>+Cumplimiento!P96</f>
        <v>0</v>
      </c>
      <c r="P91" t="e">
        <f>IF(VLOOKUP(Cumplimiento!Q96,'Anexo Monedas'!$A$3:$B$14,2,FALSE)=12,1,VLOOKUP(Cumplimiento!Q96,'Anexo Monedas'!$A$3:$B$14,2,FALSE))</f>
        <v>#N/A</v>
      </c>
      <c r="Q91" s="26">
        <f>+Cumplimiento!R96</f>
        <v>0</v>
      </c>
      <c r="R91" t="e">
        <f>VLOOKUP(Cumplimiento!S96,'Anexo Base Liquidacion'!$A$4:$B$6,2,FALSE)</f>
        <v>#N/A</v>
      </c>
    </row>
    <row r="92" spans="1:18" x14ac:dyDescent="0.25">
      <c r="A92" s="4" t="str">
        <f>IF(I92=0,"",Cumplimiento!$B$8)</f>
        <v/>
      </c>
      <c r="B92" s="4">
        <f>IF(I92=0,0,Cumplimiento!$C$8)</f>
        <v>0</v>
      </c>
      <c r="C92" s="4">
        <f>IF(I92=0,0,Cumplimiento!$D$8)</f>
        <v>0</v>
      </c>
      <c r="D92" s="4">
        <f>IF(I92=0,0,Cumplimiento!$E$8)</f>
        <v>0</v>
      </c>
      <c r="E92" s="4">
        <f>IF(I92=0,0,Cumplimiento!$F$8)</f>
        <v>0</v>
      </c>
      <c r="F92">
        <f>IF(I92=0,0,Cumplimiento!$G$8)</f>
        <v>0</v>
      </c>
      <c r="G92" s="2">
        <f>IF(I92=0,0,Cumplimiento!$H$8)</f>
        <v>0</v>
      </c>
      <c r="H92" s="4">
        <f t="shared" si="1"/>
        <v>0</v>
      </c>
      <c r="I92">
        <f>+Cumplimiento!J97</f>
        <v>0</v>
      </c>
      <c r="J92" s="3">
        <f>+Cumplimiento!K97</f>
        <v>0</v>
      </c>
      <c r="K92">
        <f>+Cumplimiento!L97</f>
        <v>0</v>
      </c>
      <c r="L92">
        <f>+Cumplimiento!M97</f>
        <v>0</v>
      </c>
      <c r="M92" s="3">
        <f>+Cumplimiento!N97</f>
        <v>0</v>
      </c>
      <c r="N92" t="e">
        <f>VLOOKUP(Cumplimiento!O97,'Anexo Compor Tasas'!$A$4:$B$8,2,FALSE)</f>
        <v>#N/A</v>
      </c>
      <c r="O92">
        <f>+Cumplimiento!P97</f>
        <v>0</v>
      </c>
      <c r="P92" t="e">
        <f>IF(VLOOKUP(Cumplimiento!Q97,'Anexo Monedas'!$A$3:$B$14,2,FALSE)=12,1,VLOOKUP(Cumplimiento!Q97,'Anexo Monedas'!$A$3:$B$14,2,FALSE))</f>
        <v>#N/A</v>
      </c>
      <c r="Q92" s="26">
        <f>+Cumplimiento!R97</f>
        <v>0</v>
      </c>
      <c r="R92" t="e">
        <f>VLOOKUP(Cumplimiento!S97,'Anexo Base Liquidacion'!$A$4:$B$6,2,FALSE)</f>
        <v>#N/A</v>
      </c>
    </row>
    <row r="93" spans="1:18" x14ac:dyDescent="0.25">
      <c r="A93" s="4" t="str">
        <f>IF(I93=0,"",Cumplimiento!$B$8)</f>
        <v/>
      </c>
      <c r="B93" s="4">
        <f>IF(I93=0,0,Cumplimiento!$C$8)</f>
        <v>0</v>
      </c>
      <c r="C93" s="4">
        <f>IF(I93=0,0,Cumplimiento!$D$8)</f>
        <v>0</v>
      </c>
      <c r="D93" s="4">
        <f>IF(I93=0,0,Cumplimiento!$E$8)</f>
        <v>0</v>
      </c>
      <c r="E93" s="4">
        <f>IF(I93=0,0,Cumplimiento!$F$8)</f>
        <v>0</v>
      </c>
      <c r="F93">
        <f>IF(I93=0,0,Cumplimiento!$G$8)</f>
        <v>0</v>
      </c>
      <c r="G93" s="2">
        <f>IF(I93=0,0,Cumplimiento!$H$8)</f>
        <v>0</v>
      </c>
      <c r="H93" s="4">
        <f t="shared" si="1"/>
        <v>0</v>
      </c>
      <c r="I93">
        <f>+Cumplimiento!J98</f>
        <v>0</v>
      </c>
      <c r="J93" s="3">
        <f>+Cumplimiento!K98</f>
        <v>0</v>
      </c>
      <c r="K93">
        <f>+Cumplimiento!L98</f>
        <v>0</v>
      </c>
      <c r="L93">
        <f>+Cumplimiento!M98</f>
        <v>0</v>
      </c>
      <c r="M93" s="3">
        <f>+Cumplimiento!N98</f>
        <v>0</v>
      </c>
      <c r="N93" t="e">
        <f>VLOOKUP(Cumplimiento!O98,'Anexo Compor Tasas'!$A$4:$B$8,2,FALSE)</f>
        <v>#N/A</v>
      </c>
      <c r="O93">
        <f>+Cumplimiento!P98</f>
        <v>0</v>
      </c>
      <c r="P93" t="e">
        <f>IF(VLOOKUP(Cumplimiento!Q98,'Anexo Monedas'!$A$3:$B$14,2,FALSE)=12,1,VLOOKUP(Cumplimiento!Q98,'Anexo Monedas'!$A$3:$B$14,2,FALSE))</f>
        <v>#N/A</v>
      </c>
      <c r="Q93" s="26">
        <f>+Cumplimiento!R98</f>
        <v>0</v>
      </c>
      <c r="R93" t="e">
        <f>VLOOKUP(Cumplimiento!S98,'Anexo Base Liquidacion'!$A$4:$B$6,2,FALSE)</f>
        <v>#N/A</v>
      </c>
    </row>
    <row r="94" spans="1:18" x14ac:dyDescent="0.25">
      <c r="A94" s="4" t="str">
        <f>IF(I94=0,"",Cumplimiento!$B$8)</f>
        <v/>
      </c>
      <c r="B94" s="4">
        <f>IF(I94=0,0,Cumplimiento!$C$8)</f>
        <v>0</v>
      </c>
      <c r="C94" s="4">
        <f>IF(I94=0,0,Cumplimiento!$D$8)</f>
        <v>0</v>
      </c>
      <c r="D94" s="4">
        <f>IF(I94=0,0,Cumplimiento!$E$8)</f>
        <v>0</v>
      </c>
      <c r="E94" s="4">
        <f>IF(I94=0,0,Cumplimiento!$F$8)</f>
        <v>0</v>
      </c>
      <c r="F94">
        <f>IF(I94=0,0,Cumplimiento!$G$8)</f>
        <v>0</v>
      </c>
      <c r="G94" s="2">
        <f>IF(I94=0,0,Cumplimiento!$H$8)</f>
        <v>0</v>
      </c>
      <c r="H94" s="4">
        <f t="shared" si="1"/>
        <v>0</v>
      </c>
      <c r="I94">
        <f>+Cumplimiento!J99</f>
        <v>0</v>
      </c>
      <c r="J94" s="3">
        <f>+Cumplimiento!K99</f>
        <v>0</v>
      </c>
      <c r="K94">
        <f>+Cumplimiento!L99</f>
        <v>0</v>
      </c>
      <c r="L94">
        <f>+Cumplimiento!M99</f>
        <v>0</v>
      </c>
      <c r="M94" s="3">
        <f>+Cumplimiento!N99</f>
        <v>0</v>
      </c>
      <c r="N94" t="e">
        <f>VLOOKUP(Cumplimiento!O99,'Anexo Compor Tasas'!$A$4:$B$8,2,FALSE)</f>
        <v>#N/A</v>
      </c>
      <c r="O94">
        <f>+Cumplimiento!P99</f>
        <v>0</v>
      </c>
      <c r="P94" t="e">
        <f>IF(VLOOKUP(Cumplimiento!Q99,'Anexo Monedas'!$A$3:$B$14,2,FALSE)=12,1,VLOOKUP(Cumplimiento!Q99,'Anexo Monedas'!$A$3:$B$14,2,FALSE))</f>
        <v>#N/A</v>
      </c>
      <c r="Q94" s="26">
        <f>+Cumplimiento!R99</f>
        <v>0</v>
      </c>
      <c r="R94" t="e">
        <f>VLOOKUP(Cumplimiento!S99,'Anexo Base Liquidacion'!$A$4:$B$6,2,FALSE)</f>
        <v>#N/A</v>
      </c>
    </row>
    <row r="95" spans="1:18" x14ac:dyDescent="0.25">
      <c r="A95" s="4" t="str">
        <f>IF(I95=0,"",Cumplimiento!$B$8)</f>
        <v/>
      </c>
      <c r="B95" s="4">
        <f>IF(I95=0,0,Cumplimiento!$C$8)</f>
        <v>0</v>
      </c>
      <c r="C95" s="4">
        <f>IF(I95=0,0,Cumplimiento!$D$8)</f>
        <v>0</v>
      </c>
      <c r="D95" s="4">
        <f>IF(I95=0,0,Cumplimiento!$E$8)</f>
        <v>0</v>
      </c>
      <c r="E95" s="4">
        <f>IF(I95=0,0,Cumplimiento!$F$8)</f>
        <v>0</v>
      </c>
      <c r="F95">
        <f>IF(I95=0,0,Cumplimiento!$G$8)</f>
        <v>0</v>
      </c>
      <c r="G95" s="2">
        <f>IF(I95=0,0,Cumplimiento!$H$8)</f>
        <v>0</v>
      </c>
      <c r="H95" s="4">
        <f t="shared" si="1"/>
        <v>0</v>
      </c>
      <c r="I95">
        <f>+Cumplimiento!J100</f>
        <v>0</v>
      </c>
      <c r="J95" s="3">
        <f>+Cumplimiento!K100</f>
        <v>0</v>
      </c>
      <c r="K95">
        <f>+Cumplimiento!L100</f>
        <v>0</v>
      </c>
      <c r="L95">
        <f>+Cumplimiento!M100</f>
        <v>0</v>
      </c>
      <c r="M95" s="3">
        <f>+Cumplimiento!N100</f>
        <v>0</v>
      </c>
      <c r="N95" t="e">
        <f>VLOOKUP(Cumplimiento!O100,'Anexo Compor Tasas'!$A$4:$B$8,2,FALSE)</f>
        <v>#N/A</v>
      </c>
      <c r="O95">
        <f>+Cumplimiento!P100</f>
        <v>0</v>
      </c>
      <c r="P95" t="e">
        <f>IF(VLOOKUP(Cumplimiento!Q100,'Anexo Monedas'!$A$3:$B$14,2,FALSE)=12,1,VLOOKUP(Cumplimiento!Q100,'Anexo Monedas'!$A$3:$B$14,2,FALSE))</f>
        <v>#N/A</v>
      </c>
      <c r="Q95" s="26">
        <f>+Cumplimiento!R100</f>
        <v>0</v>
      </c>
      <c r="R95" t="e">
        <f>VLOOKUP(Cumplimiento!S100,'Anexo Base Liquidacion'!$A$4:$B$6,2,FALSE)</f>
        <v>#N/A</v>
      </c>
    </row>
    <row r="96" spans="1:18" x14ac:dyDescent="0.25">
      <c r="A96" s="4" t="str">
        <f>IF(I96=0,"",Cumplimiento!$B$8)</f>
        <v/>
      </c>
      <c r="B96" s="4">
        <f>IF(I96=0,0,Cumplimiento!$C$8)</f>
        <v>0</v>
      </c>
      <c r="C96" s="4">
        <f>IF(I96=0,0,Cumplimiento!$D$8)</f>
        <v>0</v>
      </c>
      <c r="D96" s="4">
        <f>IF(I96=0,0,Cumplimiento!$E$8)</f>
        <v>0</v>
      </c>
      <c r="E96" s="4">
        <f>IF(I96=0,0,Cumplimiento!$F$8)</f>
        <v>0</v>
      </c>
      <c r="F96">
        <f>IF(I96=0,0,Cumplimiento!$G$8)</f>
        <v>0</v>
      </c>
      <c r="G96" s="2">
        <f>IF(I96=0,0,Cumplimiento!$H$8)</f>
        <v>0</v>
      </c>
      <c r="H96" s="4">
        <f t="shared" si="1"/>
        <v>0</v>
      </c>
      <c r="I96">
        <f>+Cumplimiento!J101</f>
        <v>0</v>
      </c>
      <c r="J96" s="3">
        <f>+Cumplimiento!K101</f>
        <v>0</v>
      </c>
      <c r="K96">
        <f>+Cumplimiento!L101</f>
        <v>0</v>
      </c>
      <c r="L96">
        <f>+Cumplimiento!M101</f>
        <v>0</v>
      </c>
      <c r="M96" s="3">
        <f>+Cumplimiento!N101</f>
        <v>0</v>
      </c>
      <c r="N96" t="e">
        <f>VLOOKUP(Cumplimiento!O101,'Anexo Compor Tasas'!$A$4:$B$8,2,FALSE)</f>
        <v>#N/A</v>
      </c>
      <c r="O96">
        <f>+Cumplimiento!P101</f>
        <v>0</v>
      </c>
      <c r="P96" t="e">
        <f>IF(VLOOKUP(Cumplimiento!Q101,'Anexo Monedas'!$A$3:$B$14,2,FALSE)=12,1,VLOOKUP(Cumplimiento!Q101,'Anexo Monedas'!$A$3:$B$14,2,FALSE))</f>
        <v>#N/A</v>
      </c>
      <c r="Q96" s="26">
        <f>+Cumplimiento!R101</f>
        <v>0</v>
      </c>
      <c r="R96" t="e">
        <f>VLOOKUP(Cumplimiento!S101,'Anexo Base Liquidacion'!$A$4:$B$6,2,FALSE)</f>
        <v>#N/A</v>
      </c>
    </row>
    <row r="97" spans="1:18" x14ac:dyDescent="0.25">
      <c r="A97" s="4" t="str">
        <f>IF(I97=0,"",Cumplimiento!$B$8)</f>
        <v/>
      </c>
      <c r="B97" s="4">
        <f>IF(I97=0,0,Cumplimiento!$C$8)</f>
        <v>0</v>
      </c>
      <c r="C97" s="4">
        <f>IF(I97=0,0,Cumplimiento!$D$8)</f>
        <v>0</v>
      </c>
      <c r="D97" s="4">
        <f>IF(I97=0,0,Cumplimiento!$E$8)</f>
        <v>0</v>
      </c>
      <c r="E97" s="4">
        <f>IF(I97=0,0,Cumplimiento!$F$8)</f>
        <v>0</v>
      </c>
      <c r="F97">
        <f>IF(I97=0,0,Cumplimiento!$G$8)</f>
        <v>0</v>
      </c>
      <c r="G97" s="2">
        <f>IF(I97=0,0,Cumplimiento!$H$8)</f>
        <v>0</v>
      </c>
      <c r="H97" s="4">
        <f t="shared" si="1"/>
        <v>0</v>
      </c>
      <c r="I97">
        <f>+Cumplimiento!J102</f>
        <v>0</v>
      </c>
      <c r="J97" s="3">
        <f>+Cumplimiento!K102</f>
        <v>0</v>
      </c>
      <c r="K97">
        <f>+Cumplimiento!L102</f>
        <v>0</v>
      </c>
      <c r="L97">
        <f>+Cumplimiento!M102</f>
        <v>0</v>
      </c>
      <c r="M97" s="3">
        <f>+Cumplimiento!N102</f>
        <v>0</v>
      </c>
      <c r="N97" t="e">
        <f>VLOOKUP(Cumplimiento!O102,'Anexo Compor Tasas'!$A$4:$B$8,2,FALSE)</f>
        <v>#N/A</v>
      </c>
      <c r="O97">
        <f>+Cumplimiento!P102</f>
        <v>0</v>
      </c>
      <c r="P97" t="e">
        <f>IF(VLOOKUP(Cumplimiento!Q102,'Anexo Monedas'!$A$3:$B$14,2,FALSE)=12,1,VLOOKUP(Cumplimiento!Q102,'Anexo Monedas'!$A$3:$B$14,2,FALSE))</f>
        <v>#N/A</v>
      </c>
      <c r="Q97" s="26">
        <f>+Cumplimiento!R102</f>
        <v>0</v>
      </c>
      <c r="R97" t="e">
        <f>VLOOKUP(Cumplimiento!S102,'Anexo Base Liquidacion'!$A$4:$B$6,2,FALSE)</f>
        <v>#N/A</v>
      </c>
    </row>
    <row r="98" spans="1:18" x14ac:dyDescent="0.25">
      <c r="A98" s="4" t="str">
        <f>IF(I98=0,"",Cumplimiento!$B$8)</f>
        <v/>
      </c>
      <c r="B98" s="4">
        <f>IF(I98=0,0,Cumplimiento!$C$8)</f>
        <v>0</v>
      </c>
      <c r="C98" s="4">
        <f>IF(I98=0,0,Cumplimiento!$D$8)</f>
        <v>0</v>
      </c>
      <c r="D98" s="4">
        <f>IF(I98=0,0,Cumplimiento!$E$8)</f>
        <v>0</v>
      </c>
      <c r="E98" s="4">
        <f>IF(I98=0,0,Cumplimiento!$F$8)</f>
        <v>0</v>
      </c>
      <c r="F98">
        <f>IF(I98=0,0,Cumplimiento!$G$8)</f>
        <v>0</v>
      </c>
      <c r="G98" s="2">
        <f>IF(I98=0,0,Cumplimiento!$H$8)</f>
        <v>0</v>
      </c>
      <c r="H98" s="4">
        <f t="shared" si="1"/>
        <v>0</v>
      </c>
      <c r="I98">
        <f>+Cumplimiento!J103</f>
        <v>0</v>
      </c>
      <c r="J98" s="3">
        <f>+Cumplimiento!K103</f>
        <v>0</v>
      </c>
      <c r="K98">
        <f>+Cumplimiento!L103</f>
        <v>0</v>
      </c>
      <c r="L98">
        <f>+Cumplimiento!M103</f>
        <v>0</v>
      </c>
      <c r="M98" s="3">
        <f>+Cumplimiento!N103</f>
        <v>0</v>
      </c>
      <c r="N98" t="e">
        <f>VLOOKUP(Cumplimiento!O103,'Anexo Compor Tasas'!$A$4:$B$8,2,FALSE)</f>
        <v>#N/A</v>
      </c>
      <c r="O98">
        <f>+Cumplimiento!P103</f>
        <v>0</v>
      </c>
      <c r="P98" t="e">
        <f>IF(VLOOKUP(Cumplimiento!Q103,'Anexo Monedas'!$A$3:$B$14,2,FALSE)=12,1,VLOOKUP(Cumplimiento!Q103,'Anexo Monedas'!$A$3:$B$14,2,FALSE))</f>
        <v>#N/A</v>
      </c>
      <c r="Q98" s="26">
        <f>+Cumplimiento!R103</f>
        <v>0</v>
      </c>
      <c r="R98" t="e">
        <f>VLOOKUP(Cumplimiento!S103,'Anexo Base Liquidacion'!$A$4:$B$6,2,FALSE)</f>
        <v>#N/A</v>
      </c>
    </row>
    <row r="99" spans="1:18" x14ac:dyDescent="0.25">
      <c r="A99" s="4" t="str">
        <f>IF(I99=0,"",Cumplimiento!$B$8)</f>
        <v/>
      </c>
      <c r="B99" s="4">
        <f>IF(I99=0,0,Cumplimiento!$C$8)</f>
        <v>0</v>
      </c>
      <c r="C99" s="4">
        <f>IF(I99=0,0,Cumplimiento!$D$8)</f>
        <v>0</v>
      </c>
      <c r="D99" s="4">
        <f>IF(I99=0,0,Cumplimiento!$E$8)</f>
        <v>0</v>
      </c>
      <c r="E99" s="4">
        <f>IF(I99=0,0,Cumplimiento!$F$8)</f>
        <v>0</v>
      </c>
      <c r="F99">
        <f>IF(I99=0,0,Cumplimiento!$G$8)</f>
        <v>0</v>
      </c>
      <c r="G99" s="2">
        <f>IF(I99=0,0,Cumplimiento!$H$8)</f>
        <v>0</v>
      </c>
      <c r="H99" s="4">
        <f t="shared" si="1"/>
        <v>0</v>
      </c>
      <c r="I99">
        <f>+Cumplimiento!J104</f>
        <v>0</v>
      </c>
      <c r="J99" s="3">
        <f>+Cumplimiento!K104</f>
        <v>0</v>
      </c>
      <c r="K99">
        <f>+Cumplimiento!L104</f>
        <v>0</v>
      </c>
      <c r="L99">
        <f>+Cumplimiento!M104</f>
        <v>0</v>
      </c>
      <c r="M99" s="3">
        <f>+Cumplimiento!N104</f>
        <v>0</v>
      </c>
      <c r="N99" t="e">
        <f>VLOOKUP(Cumplimiento!O104,'Anexo Compor Tasas'!$A$4:$B$8,2,FALSE)</f>
        <v>#N/A</v>
      </c>
      <c r="O99">
        <f>+Cumplimiento!P104</f>
        <v>0</v>
      </c>
      <c r="P99" t="e">
        <f>IF(VLOOKUP(Cumplimiento!Q104,'Anexo Monedas'!$A$3:$B$14,2,FALSE)=12,1,VLOOKUP(Cumplimiento!Q104,'Anexo Monedas'!$A$3:$B$14,2,FALSE))</f>
        <v>#N/A</v>
      </c>
      <c r="Q99" s="26">
        <f>+Cumplimiento!R104</f>
        <v>0</v>
      </c>
      <c r="R99" t="e">
        <f>VLOOKUP(Cumplimiento!S104,'Anexo Base Liquidacion'!$A$4:$B$6,2,FALSE)</f>
        <v>#N/A</v>
      </c>
    </row>
    <row r="100" spans="1:18" x14ac:dyDescent="0.25">
      <c r="A100" s="4" t="str">
        <f>IF(I100=0,"",Cumplimiento!$B$8)</f>
        <v/>
      </c>
      <c r="B100" s="4">
        <f>IF(I100=0,0,Cumplimiento!$C$8)</f>
        <v>0</v>
      </c>
      <c r="C100" s="4">
        <f>IF(I100=0,0,Cumplimiento!$D$8)</f>
        <v>0</v>
      </c>
      <c r="D100" s="4">
        <f>IF(I100=0,0,Cumplimiento!$E$8)</f>
        <v>0</v>
      </c>
      <c r="E100" s="4">
        <f>IF(I100=0,0,Cumplimiento!$F$8)</f>
        <v>0</v>
      </c>
      <c r="F100">
        <f>IF(I100=0,0,Cumplimiento!$G$8)</f>
        <v>0</v>
      </c>
      <c r="G100" s="2">
        <f>IF(I100=0,0,Cumplimiento!$H$8)</f>
        <v>0</v>
      </c>
      <c r="H100" s="4">
        <f t="shared" si="1"/>
        <v>0</v>
      </c>
      <c r="I100">
        <f>+Cumplimiento!J105</f>
        <v>0</v>
      </c>
      <c r="J100" s="3">
        <f>+Cumplimiento!K105</f>
        <v>0</v>
      </c>
      <c r="K100">
        <f>+Cumplimiento!L105</f>
        <v>0</v>
      </c>
      <c r="L100">
        <f>+Cumplimiento!M105</f>
        <v>0</v>
      </c>
      <c r="M100" s="3">
        <f>+Cumplimiento!N105</f>
        <v>0</v>
      </c>
      <c r="N100" t="e">
        <f>VLOOKUP(Cumplimiento!O105,'Anexo Compor Tasas'!$A$4:$B$8,2,FALSE)</f>
        <v>#N/A</v>
      </c>
      <c r="O100">
        <f>+Cumplimiento!P105</f>
        <v>0</v>
      </c>
      <c r="P100" t="e">
        <f>IF(VLOOKUP(Cumplimiento!Q105,'Anexo Monedas'!$A$3:$B$14,2,FALSE)=12,1,VLOOKUP(Cumplimiento!Q105,'Anexo Monedas'!$A$3:$B$14,2,FALSE))</f>
        <v>#N/A</v>
      </c>
      <c r="Q100" s="26">
        <f>+Cumplimiento!R105</f>
        <v>0</v>
      </c>
      <c r="R100" t="e">
        <f>VLOOKUP(Cumplimiento!S105,'Anexo Base Liquidacion'!$A$4:$B$6,2,FALSE)</f>
        <v>#N/A</v>
      </c>
    </row>
  </sheetData>
  <sheetProtection password="84E1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Cumplimiento</vt:lpstr>
      <vt:lpstr>Notas</vt:lpstr>
      <vt:lpstr>Anexo Tipos de documento</vt:lpstr>
      <vt:lpstr>Anexo Monedas</vt:lpstr>
      <vt:lpstr>Anexo Base Liquidacion</vt:lpstr>
      <vt:lpstr>Anexo Compor Tasas</vt:lpstr>
      <vt:lpstr>Datos</vt:lpstr>
      <vt:lpstr>BASE</vt:lpstr>
      <vt:lpstr>BASES</vt:lpstr>
      <vt:lpstr>CODIGOMONEDA</vt:lpstr>
      <vt:lpstr>DOCUMENTO</vt:lpstr>
      <vt:lpstr>DOCUMENTOS</vt:lpstr>
      <vt:lpstr>MONEDA</vt:lpstr>
      <vt:lpstr>MONEDAS</vt:lpstr>
      <vt:lpstr>MONEDASS</vt:lpstr>
      <vt:lpstr>TASAS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Quintero Gaviria Luis Rodolfo</dc:creator>
  <cp:lastModifiedBy>Agudelo Garcés José Henry</cp:lastModifiedBy>
  <dcterms:created xsi:type="dcterms:W3CDTF">2013-09-11T19:30:22Z</dcterms:created>
  <dcterms:modified xsi:type="dcterms:W3CDTF">2013-12-30T21:03:11Z</dcterms:modified>
</cp:coreProperties>
</file>