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ml.chartshapes+xml"/>
  <Override PartName="/xl/charts/chart12.xml" ContentType="application/vnd.openxmlformats-officedocument.drawingml.chart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drawings/drawing21.xml" ContentType="application/vnd.openxmlformats-officedocument.drawingml.chartshapes+xml"/>
  <Override PartName="/xl/charts/chart32.xml" ContentType="application/vnd.openxmlformats-officedocument.drawingml.chart+xml"/>
  <Override PartName="/xl/drawings/drawing22.xml" ContentType="application/vnd.openxmlformats-officedocument.drawingml.chartshapes+xml"/>
  <Override PartName="/xl/charts/chart33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4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5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0.xml" ContentType="application/vnd.openxmlformats-officedocument.drawing+xml"/>
  <Override PartName="/xl/comments3.xml" ContentType="application/vnd.openxmlformats-officedocument.spreadsheetml.comments+xml"/>
  <Override PartName="/xl/charts/chart41.xml" ContentType="application/vnd.openxmlformats-officedocument.drawingml.chart+xml"/>
  <Override PartName="/xl/drawings/drawing31.xml" ContentType="application/vnd.openxmlformats-officedocument.drawing+xml"/>
  <Override PartName="/xl/charts/chart42.xml" ContentType="application/vnd.openxmlformats-officedocument.drawingml.chart+xml"/>
  <Override PartName="/xl/drawings/drawing32.xml" ContentType="application/vnd.openxmlformats-officedocument.drawing+xml"/>
  <Override PartName="/xl/charts/chart43.xml" ContentType="application/vnd.openxmlformats-officedocument.drawingml.chart+xml"/>
  <Override PartName="/xl/drawings/drawing33.xml" ContentType="application/vnd.openxmlformats-officedocument.drawing+xml"/>
  <Override PartName="/xl/charts/chart44.xml" ContentType="application/vnd.openxmlformats-officedocument.drawingml.chart+xml"/>
  <Override PartName="/xl/drawings/drawing34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5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6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MR\DEFI\ENCUESTA CREDITO\Reporte 201709\Junio de 2017\PaginaWeb\"/>
    </mc:Choice>
  </mc:AlternateContent>
  <bookViews>
    <workbookView xWindow="120" yWindow="2025" windowWidth="19320" windowHeight="8055" tabRatio="813" firstSheet="7" activeTab="7"/>
  </bookViews>
  <sheets>
    <sheet name="G1" sheetId="221" r:id="rId1"/>
    <sheet name="G2" sheetId="222" r:id="rId2"/>
    <sheet name="G3" sheetId="223" r:id="rId3"/>
    <sheet name="G4" sheetId="245" r:id="rId4"/>
    <sheet name="G5" sheetId="226" r:id="rId5"/>
    <sheet name="G6" sheetId="227" r:id="rId6"/>
    <sheet name="G7" sheetId="229" r:id="rId7"/>
    <sheet name="G8" sheetId="230" r:id="rId8"/>
    <sheet name="G9" sheetId="231" r:id="rId9"/>
    <sheet name="G10" sheetId="232" r:id="rId10"/>
    <sheet name="G11" sheetId="233" r:id="rId11"/>
    <sheet name="G12" sheetId="234" r:id="rId12"/>
    <sheet name="G13" sheetId="235" r:id="rId13"/>
    <sheet name="G14" sheetId="224" r:id="rId14"/>
    <sheet name="G15" sheetId="236" r:id="rId15"/>
    <sheet name="G16" sheetId="237" r:id="rId16"/>
    <sheet name="G17" sheetId="238" r:id="rId17"/>
    <sheet name="G18" sheetId="239" r:id="rId18"/>
    <sheet name="G19" sheetId="240" r:id="rId19"/>
    <sheet name="Cuadro 1" sheetId="241" r:id="rId20"/>
    <sheet name="G20A" sheetId="201" state="hidden" r:id="rId21"/>
    <sheet name="G20B" sheetId="202" state="hidden" r:id="rId22"/>
    <sheet name="G20C" sheetId="203" state="hidden" r:id="rId23"/>
    <sheet name="G7A" sheetId="177" state="hidden" r:id="rId24"/>
    <sheet name="G7B" sheetId="178" state="hidden" r:id="rId25"/>
    <sheet name="G7C" sheetId="179" state="hidden" r:id="rId26"/>
  </sheets>
  <definedNames>
    <definedName name="_xlnm._FilterDatabase" localSheetId="12" hidden="1">'G13'!$C$4:$I$4</definedName>
    <definedName name="_xlnm._FilterDatabase" localSheetId="16" hidden="1">'G17'!$A$4:$C$14</definedName>
    <definedName name="_xlnm._FilterDatabase" localSheetId="23" hidden="1">G7A!$A$6:$C$6</definedName>
    <definedName name="_xlnm._FilterDatabase" localSheetId="24" hidden="1">G7B!#REF!</definedName>
    <definedName name="_xlnm._FilterDatabase" localSheetId="25" hidden="1">G7C!#REF!</definedName>
    <definedName name="_xlnm.Print_Area" localSheetId="0">'G1'!$A$42:$P$88</definedName>
    <definedName name="_xlnm.Print_Area" localSheetId="9">'G10'!$A$48:$H$82</definedName>
    <definedName name="_xlnm.Print_Area" localSheetId="10">'G11'!$A$48:$I$82</definedName>
    <definedName name="_xlnm.Print_Area" localSheetId="11">'G12'!$A$48:$H$83</definedName>
    <definedName name="_xlnm.Print_Area" localSheetId="12">'G13'!$C$16:$J$52</definedName>
    <definedName name="_xlnm.Print_Area" localSheetId="13">'G14'!$A$12:$L$64</definedName>
    <definedName name="_xlnm.Print_Area" localSheetId="14">'G15'!$A$21:$D$54</definedName>
    <definedName name="_xlnm.Print_Area" localSheetId="15">'G16'!$B$43:$G$70</definedName>
    <definedName name="_xlnm.Print_Area" localSheetId="1">'G2'!$A$27:$Q$80</definedName>
    <definedName name="_xlnm.Print_Area" localSheetId="2">'G3'!$A$41:$M$90</definedName>
    <definedName name="_xlnm.Print_Area" localSheetId="3">'G4'!$A$144:$K$201</definedName>
    <definedName name="_xlnm.Print_Area" localSheetId="4">'G5'!$A$50:$Z$85</definedName>
    <definedName name="_xlnm.Print_Area" localSheetId="5">'G6'!$A$12:$K$65</definedName>
    <definedName name="_xlnm.Print_Area" localSheetId="6">'G7'!$B$23:$V$78</definedName>
    <definedName name="_xlnm.Print_Area" localSheetId="23">G7A!$B$22:$F$58</definedName>
    <definedName name="_xlnm.Print_Area" localSheetId="24">G7B!$B$16:$H$51</definedName>
    <definedName name="_xlnm.Print_Area" localSheetId="25">G7C!$B$16:$H$54</definedName>
    <definedName name="_xlnm.Print_Area" localSheetId="7">'G8'!$J$4:$AA$55</definedName>
    <definedName name="_xlnm.Print_Area" localSheetId="8">'G9'!$A$48:$H$82</definedName>
  </definedNames>
  <calcPr calcId="152511"/>
</workbook>
</file>

<file path=xl/calcChain.xml><?xml version="1.0" encoding="utf-8"?>
<calcChain xmlns="http://schemas.openxmlformats.org/spreadsheetml/2006/main">
  <c r="D20" i="241" l="1"/>
  <c r="E20" i="241"/>
  <c r="F20" i="241"/>
  <c r="C20" i="241"/>
  <c r="D15" i="241"/>
  <c r="E15" i="241"/>
  <c r="F15" i="241"/>
  <c r="C15" i="241"/>
  <c r="D10" i="241"/>
  <c r="E10" i="241"/>
  <c r="F10" i="241"/>
  <c r="C10" i="241"/>
  <c r="B10" i="240" l="1"/>
  <c r="B9" i="240"/>
  <c r="F39" i="237"/>
  <c r="G39" i="237"/>
  <c r="E39" i="237"/>
  <c r="E38" i="237"/>
  <c r="F12" i="235"/>
  <c r="F11" i="235"/>
  <c r="F10" i="235"/>
  <c r="F9" i="235"/>
  <c r="F8" i="235"/>
  <c r="F7" i="235"/>
  <c r="F6" i="235"/>
  <c r="F5" i="235"/>
  <c r="E12" i="235"/>
  <c r="E10" i="235"/>
  <c r="E9" i="235"/>
  <c r="E8" i="235"/>
  <c r="E7" i="235"/>
  <c r="E6" i="235"/>
  <c r="E5" i="235"/>
  <c r="D12" i="235"/>
  <c r="D11" i="235"/>
  <c r="D10" i="235"/>
  <c r="D9" i="235"/>
  <c r="D8" i="235"/>
  <c r="D7" i="235"/>
  <c r="D6" i="235"/>
  <c r="D5" i="235"/>
  <c r="O99" i="245" l="1"/>
  <c r="E141" i="245"/>
  <c r="F141" i="245"/>
  <c r="G141" i="245"/>
  <c r="H141" i="245"/>
  <c r="I141" i="245"/>
  <c r="J141" i="245"/>
  <c r="K141" i="245"/>
  <c r="L141" i="245"/>
  <c r="M141" i="245"/>
  <c r="N141" i="245"/>
  <c r="O141" i="245"/>
  <c r="P141" i="245"/>
  <c r="Q141" i="245"/>
  <c r="R141" i="245"/>
  <c r="D141" i="245"/>
  <c r="E99" i="245"/>
  <c r="F99" i="245"/>
  <c r="G99" i="245"/>
  <c r="H99" i="245"/>
  <c r="I99" i="245"/>
  <c r="J99" i="245"/>
  <c r="K99" i="245"/>
  <c r="L99" i="245"/>
  <c r="M99" i="245"/>
  <c r="N99" i="245"/>
  <c r="P99" i="245"/>
  <c r="Q99" i="245"/>
  <c r="R99" i="245"/>
  <c r="D99" i="245"/>
  <c r="E42" i="245"/>
  <c r="F42" i="245"/>
  <c r="G42" i="245"/>
  <c r="H42" i="245"/>
  <c r="I42" i="245"/>
  <c r="J42" i="245"/>
  <c r="K42" i="245"/>
  <c r="L42" i="245"/>
  <c r="M42" i="245"/>
  <c r="N42" i="245"/>
  <c r="O42" i="245"/>
  <c r="P42" i="245"/>
  <c r="Q42" i="245"/>
  <c r="R42" i="245"/>
  <c r="D42" i="245"/>
  <c r="V8" i="224" l="1"/>
  <c r="C5" i="224"/>
  <c r="AC3" i="224"/>
  <c r="AC4" i="224"/>
  <c r="AC5" i="224"/>
  <c r="AC6" i="224"/>
  <c r="AC7" i="224"/>
  <c r="AC8" i="224"/>
  <c r="AC9" i="224"/>
  <c r="AC10" i="224"/>
  <c r="AC11" i="224"/>
  <c r="AC12" i="224"/>
  <c r="AC13" i="224"/>
  <c r="AC14" i="224"/>
  <c r="AC15" i="224"/>
  <c r="AD5" i="224" l="1"/>
  <c r="AD4" i="224"/>
  <c r="AD3" i="224"/>
  <c r="D16" i="240" l="1"/>
  <c r="C16" i="240"/>
  <c r="B16" i="240"/>
  <c r="D17" i="240"/>
  <c r="C17" i="240"/>
  <c r="B17" i="240"/>
  <c r="D13" i="240"/>
  <c r="C13" i="240"/>
  <c r="B13" i="240"/>
  <c r="D15" i="240"/>
  <c r="C15" i="240"/>
  <c r="B15" i="240"/>
  <c r="D14" i="240"/>
  <c r="C14" i="240"/>
  <c r="B14" i="240"/>
  <c r="D11" i="240"/>
  <c r="C11" i="240"/>
  <c r="B11" i="240"/>
  <c r="D12" i="240"/>
  <c r="C12" i="240"/>
  <c r="B12" i="240"/>
  <c r="D10" i="240"/>
  <c r="C10" i="240"/>
  <c r="D9" i="240"/>
  <c r="C9" i="240"/>
  <c r="E9" i="240" s="1"/>
  <c r="D8" i="240"/>
  <c r="C8" i="240"/>
  <c r="B8" i="240"/>
  <c r="D7" i="240"/>
  <c r="C7" i="240"/>
  <c r="B7" i="240"/>
  <c r="G10" i="239"/>
  <c r="F10" i="239"/>
  <c r="E10" i="239"/>
  <c r="G9" i="239"/>
  <c r="F9" i="239"/>
  <c r="E9" i="239"/>
  <c r="G8" i="239"/>
  <c r="F8" i="239"/>
  <c r="E8" i="239"/>
  <c r="G7" i="239"/>
  <c r="F7" i="239"/>
  <c r="E7" i="239"/>
  <c r="G38" i="237"/>
  <c r="F38" i="237"/>
  <c r="G37" i="237"/>
  <c r="F37" i="237"/>
  <c r="E37" i="237"/>
  <c r="G36" i="237"/>
  <c r="F36" i="237"/>
  <c r="E36" i="237"/>
  <c r="G35" i="237"/>
  <c r="F35" i="237"/>
  <c r="E35" i="237"/>
  <c r="G34" i="237"/>
  <c r="F34" i="237"/>
  <c r="E34" i="237"/>
  <c r="G33" i="237"/>
  <c r="F33" i="237"/>
  <c r="E33" i="237"/>
  <c r="G32" i="237"/>
  <c r="F32" i="237"/>
  <c r="E32" i="237"/>
  <c r="G31" i="237"/>
  <c r="F31" i="237"/>
  <c r="E31" i="237"/>
  <c r="G30" i="237"/>
  <c r="F30" i="237"/>
  <c r="E30" i="237"/>
  <c r="G29" i="237"/>
  <c r="F29" i="237"/>
  <c r="E29" i="237"/>
  <c r="E28" i="237"/>
  <c r="J43" i="234"/>
  <c r="J42" i="234"/>
  <c r="J41" i="234"/>
  <c r="J40" i="234"/>
  <c r="J39" i="234"/>
  <c r="J38" i="234"/>
  <c r="J37" i="234"/>
  <c r="J36" i="234"/>
  <c r="J35" i="234"/>
  <c r="J34" i="234"/>
  <c r="J33" i="234"/>
  <c r="J32" i="234"/>
  <c r="J31" i="234"/>
  <c r="J30" i="234"/>
  <c r="J29" i="234"/>
  <c r="J28" i="234"/>
  <c r="J27" i="234"/>
  <c r="J26" i="234"/>
  <c r="J25" i="234"/>
  <c r="J24" i="234"/>
  <c r="J23" i="234"/>
  <c r="J22" i="234"/>
  <c r="J21" i="234"/>
  <c r="J20" i="234"/>
  <c r="J19" i="234"/>
  <c r="J18" i="234"/>
  <c r="J17" i="234"/>
  <c r="J16" i="234"/>
  <c r="J15" i="234"/>
  <c r="J14" i="234"/>
  <c r="J13" i="234"/>
  <c r="J12" i="234"/>
  <c r="J11" i="234"/>
  <c r="J10" i="234"/>
  <c r="J9" i="234"/>
  <c r="J8" i="234"/>
  <c r="J7" i="234"/>
  <c r="J44" i="233"/>
  <c r="J43" i="233"/>
  <c r="J42" i="233"/>
  <c r="J41" i="233"/>
  <c r="J40" i="233"/>
  <c r="J39" i="233"/>
  <c r="J38" i="233"/>
  <c r="J37" i="233"/>
  <c r="J36" i="233"/>
  <c r="J35" i="233"/>
  <c r="J34" i="233"/>
  <c r="J33" i="233"/>
  <c r="J32" i="233"/>
  <c r="J31" i="233"/>
  <c r="J30" i="233"/>
  <c r="J29" i="233"/>
  <c r="J28" i="233"/>
  <c r="J27" i="233"/>
  <c r="J26" i="233"/>
  <c r="J25" i="233"/>
  <c r="J24" i="233"/>
  <c r="J23" i="233"/>
  <c r="J22" i="233"/>
  <c r="J21" i="233"/>
  <c r="J20" i="233"/>
  <c r="J19" i="233"/>
  <c r="J18" i="233"/>
  <c r="J17" i="233"/>
  <c r="J16" i="233"/>
  <c r="J15" i="233"/>
  <c r="J14" i="233"/>
  <c r="J13" i="233"/>
  <c r="J12" i="233"/>
  <c r="J11" i="233"/>
  <c r="J10" i="233"/>
  <c r="J9" i="233"/>
  <c r="J8" i="233"/>
  <c r="J7" i="233"/>
  <c r="E7" i="240" l="1"/>
  <c r="E14" i="240"/>
  <c r="E16" i="240"/>
  <c r="E11" i="240"/>
  <c r="E17" i="240"/>
  <c r="E8" i="240"/>
  <c r="E10" i="240"/>
  <c r="E15" i="240"/>
  <c r="E12" i="240"/>
  <c r="E13" i="240"/>
  <c r="AK5" i="222"/>
  <c r="AK13" i="222"/>
  <c r="AK6" i="222"/>
  <c r="J41" i="232" l="1"/>
  <c r="J42" i="232"/>
  <c r="J43" i="232"/>
  <c r="J44" i="232"/>
  <c r="J45" i="232"/>
  <c r="J42" i="231"/>
  <c r="J43" i="231"/>
  <c r="J44" i="231"/>
  <c r="J45" i="231"/>
  <c r="L9" i="224" l="1"/>
  <c r="L8" i="224"/>
  <c r="L7" i="224"/>
  <c r="L6" i="224"/>
  <c r="L5" i="224"/>
  <c r="G9" i="224"/>
  <c r="G8" i="224"/>
  <c r="G7" i="224"/>
  <c r="G6" i="224"/>
  <c r="G5" i="224"/>
  <c r="C6" i="224"/>
  <c r="C7" i="224"/>
  <c r="C8" i="224"/>
  <c r="C9" i="224"/>
  <c r="AD15" i="224"/>
  <c r="AD14" i="224"/>
  <c r="AD13" i="224"/>
  <c r="AD11" i="224"/>
  <c r="AD10" i="224"/>
  <c r="AD9" i="224"/>
  <c r="AD7" i="224"/>
  <c r="AD6" i="224"/>
  <c r="AD12" i="224"/>
  <c r="V15" i="224"/>
  <c r="V14" i="224"/>
  <c r="V13" i="224"/>
  <c r="V12" i="224"/>
  <c r="V11" i="224"/>
  <c r="V10" i="224"/>
  <c r="V9" i="224"/>
  <c r="V7" i="224"/>
  <c r="V6" i="224"/>
  <c r="V5" i="224"/>
  <c r="V4" i="224"/>
  <c r="V3" i="224"/>
  <c r="W3" i="224" l="1"/>
  <c r="W5" i="224"/>
  <c r="W4" i="224"/>
  <c r="W10" i="224"/>
  <c r="W8" i="224"/>
  <c r="W7" i="224"/>
  <c r="W12" i="224"/>
  <c r="W11" i="224"/>
  <c r="W15" i="224"/>
  <c r="W14" i="224"/>
  <c r="W13" i="224"/>
  <c r="AD8" i="224"/>
  <c r="W9" i="224"/>
  <c r="W6" i="224"/>
  <c r="J40" i="232"/>
  <c r="J39" i="232"/>
  <c r="J38" i="232"/>
  <c r="J37" i="232"/>
  <c r="J36" i="232"/>
  <c r="J35" i="232"/>
  <c r="J34" i="232"/>
  <c r="J33" i="232"/>
  <c r="J32" i="232"/>
  <c r="J31" i="232"/>
  <c r="J30" i="232"/>
  <c r="J29" i="232"/>
  <c r="J28" i="232"/>
  <c r="J27" i="232"/>
  <c r="J26" i="232"/>
  <c r="J25" i="232"/>
  <c r="J24" i="232"/>
  <c r="J23" i="232"/>
  <c r="J22" i="232"/>
  <c r="J21" i="232"/>
  <c r="J20" i="232"/>
  <c r="J19" i="232"/>
  <c r="J18" i="232"/>
  <c r="J17" i="232"/>
  <c r="J16" i="232"/>
  <c r="J15" i="232"/>
  <c r="J14" i="232"/>
  <c r="J13" i="232"/>
  <c r="J12" i="232"/>
  <c r="J11" i="232"/>
  <c r="J10" i="232"/>
  <c r="J9" i="232"/>
  <c r="J8" i="232"/>
  <c r="J7" i="232"/>
  <c r="J41" i="231"/>
  <c r="J40" i="231"/>
  <c r="J39" i="231"/>
  <c r="J38" i="231"/>
  <c r="J37" i="231"/>
  <c r="J36" i="231"/>
  <c r="J35" i="231"/>
  <c r="J34" i="231"/>
  <c r="J33" i="231"/>
  <c r="J32" i="231"/>
  <c r="J31" i="231"/>
  <c r="J30" i="231"/>
  <c r="J29" i="231"/>
  <c r="J28" i="231"/>
  <c r="J27" i="231"/>
  <c r="J26" i="231"/>
  <c r="J25" i="231"/>
  <c r="J24" i="231"/>
  <c r="J23" i="231"/>
  <c r="J22" i="231"/>
  <c r="J21" i="231"/>
  <c r="J20" i="231"/>
  <c r="J19" i="231"/>
  <c r="J18" i="231"/>
  <c r="J17" i="231"/>
  <c r="J16" i="231"/>
  <c r="J15" i="231"/>
  <c r="J14" i="231"/>
  <c r="J13" i="231"/>
  <c r="J12" i="231"/>
  <c r="J11" i="231"/>
  <c r="J10" i="231"/>
  <c r="J9" i="231"/>
  <c r="J8" i="231"/>
  <c r="J7" i="231"/>
  <c r="M9" i="224"/>
  <c r="H9" i="224"/>
  <c r="D9" i="224"/>
  <c r="M8" i="224"/>
  <c r="H8" i="224"/>
  <c r="D8" i="224"/>
  <c r="M7" i="224"/>
  <c r="H7" i="224"/>
  <c r="D7" i="224"/>
  <c r="M6" i="224"/>
  <c r="H6" i="224"/>
  <c r="D6" i="224"/>
  <c r="M5" i="224"/>
  <c r="H5" i="224"/>
  <c r="D5" i="224"/>
  <c r="AA32" i="223"/>
  <c r="Z32" i="223"/>
  <c r="Y32" i="223"/>
  <c r="X32" i="223"/>
  <c r="W32" i="223"/>
  <c r="V32" i="223"/>
  <c r="U32" i="223"/>
  <c r="T32" i="223"/>
  <c r="S32" i="223"/>
  <c r="R32" i="223"/>
  <c r="Q32" i="223"/>
  <c r="P32" i="223"/>
  <c r="AA31" i="223"/>
  <c r="Z31" i="223"/>
  <c r="Y31" i="223"/>
  <c r="X31" i="223"/>
  <c r="W31" i="223"/>
  <c r="V31" i="223"/>
  <c r="U31" i="223"/>
  <c r="T31" i="223"/>
  <c r="S31" i="223"/>
  <c r="R31" i="223"/>
  <c r="Q31" i="223"/>
  <c r="P31" i="223"/>
  <c r="AA30" i="223"/>
  <c r="Z30" i="223"/>
  <c r="Y30" i="223"/>
  <c r="X30" i="223"/>
  <c r="W30" i="223"/>
  <c r="V30" i="223"/>
  <c r="U30" i="223"/>
  <c r="T30" i="223"/>
  <c r="S30" i="223"/>
  <c r="R30" i="223"/>
  <c r="Q30" i="223"/>
  <c r="P30" i="223"/>
  <c r="AA29" i="223"/>
  <c r="Z29" i="223"/>
  <c r="Y29" i="223"/>
  <c r="X29" i="223"/>
  <c r="W29" i="223"/>
  <c r="V29" i="223"/>
  <c r="U29" i="223"/>
  <c r="T29" i="223"/>
  <c r="S29" i="223"/>
  <c r="R29" i="223"/>
  <c r="Q29" i="223"/>
  <c r="P29" i="223"/>
  <c r="AA28" i="223"/>
  <c r="Z28" i="223"/>
  <c r="Y28" i="223"/>
  <c r="X28" i="223"/>
  <c r="W28" i="223"/>
  <c r="V28" i="223"/>
  <c r="U28" i="223"/>
  <c r="T28" i="223"/>
  <c r="S28" i="223"/>
  <c r="R28" i="223"/>
  <c r="Q28" i="223"/>
  <c r="P28" i="223"/>
  <c r="AA27" i="223"/>
  <c r="Z27" i="223"/>
  <c r="Y27" i="223"/>
  <c r="X27" i="223"/>
  <c r="W27" i="223"/>
  <c r="V27" i="223"/>
  <c r="U27" i="223"/>
  <c r="T27" i="223"/>
  <c r="S27" i="223"/>
  <c r="R27" i="223"/>
  <c r="Q27" i="223"/>
  <c r="P27" i="223"/>
  <c r="AA26" i="223"/>
  <c r="Z26" i="223"/>
  <c r="Y26" i="223"/>
  <c r="X26" i="223"/>
  <c r="W26" i="223"/>
  <c r="V26" i="223"/>
  <c r="U26" i="223"/>
  <c r="T26" i="223"/>
  <c r="S26" i="223"/>
  <c r="R26" i="223"/>
  <c r="Q26" i="223"/>
  <c r="P26" i="223"/>
  <c r="AA25" i="223"/>
  <c r="Z25" i="223"/>
  <c r="Y25" i="223"/>
  <c r="X25" i="223"/>
  <c r="W25" i="223"/>
  <c r="V25" i="223"/>
  <c r="U25" i="223"/>
  <c r="T25" i="223"/>
  <c r="S25" i="223"/>
  <c r="R25" i="223"/>
  <c r="Q25" i="223"/>
  <c r="P25" i="223"/>
  <c r="AA24" i="223"/>
  <c r="Z24" i="223"/>
  <c r="Y24" i="223"/>
  <c r="X24" i="223"/>
  <c r="W24" i="223"/>
  <c r="V24" i="223"/>
  <c r="U24" i="223"/>
  <c r="T24" i="223"/>
  <c r="S24" i="223"/>
  <c r="R24" i="223"/>
  <c r="Q24" i="223"/>
  <c r="P24" i="223"/>
  <c r="AA23" i="223"/>
  <c r="Z23" i="223"/>
  <c r="Y23" i="223"/>
  <c r="X23" i="223"/>
  <c r="W23" i="223"/>
  <c r="V23" i="223"/>
  <c r="U23" i="223"/>
  <c r="T23" i="223"/>
  <c r="S23" i="223"/>
  <c r="R23" i="223"/>
  <c r="Q23" i="223"/>
  <c r="P23" i="223"/>
  <c r="AA22" i="223"/>
  <c r="Z22" i="223"/>
  <c r="Y22" i="223"/>
  <c r="X22" i="223"/>
  <c r="W22" i="223"/>
  <c r="V22" i="223"/>
  <c r="U22" i="223"/>
  <c r="T22" i="223"/>
  <c r="S22" i="223"/>
  <c r="R22" i="223"/>
  <c r="Q22" i="223"/>
  <c r="P22" i="223"/>
  <c r="AA21" i="223"/>
  <c r="Z21" i="223"/>
  <c r="Y21" i="223"/>
  <c r="X21" i="223"/>
  <c r="W21" i="223"/>
  <c r="V21" i="223"/>
  <c r="U21" i="223"/>
  <c r="T21" i="223"/>
  <c r="S21" i="223"/>
  <c r="R21" i="223"/>
  <c r="Q21" i="223"/>
  <c r="P21" i="223"/>
  <c r="AA20" i="223"/>
  <c r="Z20" i="223"/>
  <c r="Y20" i="223"/>
  <c r="X20" i="223"/>
  <c r="W20" i="223"/>
  <c r="V20" i="223"/>
  <c r="U20" i="223"/>
  <c r="T20" i="223"/>
  <c r="S20" i="223"/>
  <c r="R20" i="223"/>
  <c r="Q20" i="223"/>
  <c r="P20" i="223"/>
  <c r="AA19" i="223"/>
  <c r="Z19" i="223"/>
  <c r="Y19" i="223"/>
  <c r="X19" i="223"/>
  <c r="W19" i="223"/>
  <c r="V19" i="223"/>
  <c r="U19" i="223"/>
  <c r="T19" i="223"/>
  <c r="S19" i="223"/>
  <c r="R19" i="223"/>
  <c r="Q19" i="223"/>
  <c r="P19" i="223"/>
  <c r="AA18" i="223"/>
  <c r="Z18" i="223"/>
  <c r="Y18" i="223"/>
  <c r="X18" i="223"/>
  <c r="W18" i="223"/>
  <c r="V18" i="223"/>
  <c r="U18" i="223"/>
  <c r="T18" i="223"/>
  <c r="S18" i="223"/>
  <c r="R18" i="223"/>
  <c r="Q18" i="223"/>
  <c r="P18" i="223"/>
  <c r="AA17" i="223"/>
  <c r="Z17" i="223"/>
  <c r="Y17" i="223"/>
  <c r="X17" i="223"/>
  <c r="W17" i="223"/>
  <c r="V17" i="223"/>
  <c r="U17" i="223"/>
  <c r="T17" i="223"/>
  <c r="S17" i="223"/>
  <c r="R17" i="223"/>
  <c r="Q17" i="223"/>
  <c r="P17" i="223"/>
  <c r="AA16" i="223"/>
  <c r="Z16" i="223"/>
  <c r="Y16" i="223"/>
  <c r="X16" i="223"/>
  <c r="W16" i="223"/>
  <c r="V16" i="223"/>
  <c r="U16" i="223"/>
  <c r="T16" i="223"/>
  <c r="S16" i="223"/>
  <c r="R16" i="223"/>
  <c r="Q16" i="223"/>
  <c r="P16" i="223"/>
  <c r="AA15" i="223"/>
  <c r="Z15" i="223"/>
  <c r="Y15" i="223"/>
  <c r="X15" i="223"/>
  <c r="W15" i="223"/>
  <c r="V15" i="223"/>
  <c r="U15" i="223"/>
  <c r="T15" i="223"/>
  <c r="S15" i="223"/>
  <c r="R15" i="223"/>
  <c r="Q15" i="223"/>
  <c r="P15" i="223"/>
  <c r="AA14" i="223"/>
  <c r="Z14" i="223"/>
  <c r="Y14" i="223"/>
  <c r="X14" i="223"/>
  <c r="W14" i="223"/>
  <c r="V14" i="223"/>
  <c r="U14" i="223"/>
  <c r="T14" i="223"/>
  <c r="S14" i="223"/>
  <c r="R14" i="223"/>
  <c r="Q14" i="223"/>
  <c r="P14" i="223"/>
  <c r="AA13" i="223"/>
  <c r="Z13" i="223"/>
  <c r="Y13" i="223"/>
  <c r="X13" i="223"/>
  <c r="W13" i="223"/>
  <c r="V13" i="223"/>
  <c r="U13" i="223"/>
  <c r="T13" i="223"/>
  <c r="S13" i="223"/>
  <c r="R13" i="223"/>
  <c r="Q13" i="223"/>
  <c r="P13" i="223"/>
  <c r="AA12" i="223"/>
  <c r="Z12" i="223"/>
  <c r="Y12" i="223"/>
  <c r="X12" i="223"/>
  <c r="W12" i="223"/>
  <c r="V12" i="223"/>
  <c r="U12" i="223"/>
  <c r="T12" i="223"/>
  <c r="S12" i="223"/>
  <c r="R12" i="223"/>
  <c r="Q12" i="223"/>
  <c r="P12" i="223"/>
  <c r="AA11" i="223"/>
  <c r="Z11" i="223"/>
  <c r="Y11" i="223"/>
  <c r="X11" i="223"/>
  <c r="W11" i="223"/>
  <c r="V11" i="223"/>
  <c r="U11" i="223"/>
  <c r="T11" i="223"/>
  <c r="S11" i="223"/>
  <c r="R11" i="223"/>
  <c r="Q11" i="223"/>
  <c r="P11" i="223"/>
  <c r="AA10" i="223"/>
  <c r="Z10" i="223"/>
  <c r="Y10" i="223"/>
  <c r="X10" i="223"/>
  <c r="W10" i="223"/>
  <c r="V10" i="223"/>
  <c r="U10" i="223"/>
  <c r="T10" i="223"/>
  <c r="S10" i="223"/>
  <c r="R10" i="223"/>
  <c r="Q10" i="223"/>
  <c r="P10" i="223"/>
  <c r="AA9" i="223"/>
  <c r="Z9" i="223"/>
  <c r="Y9" i="223"/>
  <c r="X9" i="223"/>
  <c r="W9" i="223"/>
  <c r="V9" i="223"/>
  <c r="U9" i="223"/>
  <c r="T9" i="223"/>
  <c r="S9" i="223"/>
  <c r="R9" i="223"/>
  <c r="Q9" i="223"/>
  <c r="P9" i="223"/>
  <c r="AA8" i="223"/>
  <c r="Z8" i="223"/>
  <c r="Y8" i="223"/>
  <c r="X8" i="223"/>
  <c r="W8" i="223"/>
  <c r="V8" i="223"/>
  <c r="U8" i="223"/>
  <c r="T8" i="223"/>
  <c r="S8" i="223"/>
  <c r="R8" i="223"/>
  <c r="Q8" i="223"/>
  <c r="P8" i="223"/>
  <c r="AA7" i="223"/>
  <c r="Z7" i="223"/>
  <c r="Y7" i="223"/>
  <c r="X7" i="223"/>
  <c r="W7" i="223"/>
  <c r="V7" i="223"/>
  <c r="U7" i="223"/>
  <c r="T7" i="223"/>
  <c r="S7" i="223"/>
  <c r="R7" i="223"/>
  <c r="Q7" i="223"/>
  <c r="P7" i="223"/>
  <c r="AA6" i="223"/>
  <c r="Z6" i="223"/>
  <c r="Y6" i="223"/>
  <c r="X6" i="223"/>
  <c r="W6" i="223"/>
  <c r="V6" i="223"/>
  <c r="U6" i="223"/>
  <c r="T6" i="223"/>
  <c r="S6" i="223"/>
  <c r="R6" i="223"/>
  <c r="Q6" i="223"/>
  <c r="P6" i="223"/>
  <c r="AA5" i="223"/>
  <c r="Z5" i="223"/>
  <c r="Y5" i="223"/>
  <c r="X5" i="223"/>
  <c r="W5" i="223"/>
  <c r="V5" i="223"/>
  <c r="U5" i="223"/>
  <c r="T5" i="223"/>
  <c r="S5" i="223"/>
  <c r="R5" i="223"/>
  <c r="Q5" i="223"/>
  <c r="P5" i="223"/>
  <c r="AB5" i="223" l="1"/>
  <c r="AB6" i="223"/>
  <c r="AB7" i="223"/>
  <c r="AB8" i="223"/>
  <c r="AB9" i="223"/>
  <c r="AB10" i="223"/>
  <c r="AB11" i="223"/>
  <c r="AB12" i="223"/>
  <c r="AB13" i="223"/>
  <c r="AB14" i="223"/>
  <c r="AB15" i="223"/>
  <c r="AB16" i="223"/>
  <c r="AB17" i="223"/>
  <c r="AB18" i="223"/>
  <c r="AB19" i="223"/>
  <c r="AB20" i="223"/>
  <c r="AB21" i="223"/>
  <c r="AB22" i="223"/>
  <c r="AB23" i="223"/>
  <c r="AB24" i="223"/>
  <c r="AB25" i="223"/>
  <c r="AB26" i="223"/>
  <c r="AB27" i="223"/>
  <c r="AB28" i="223"/>
  <c r="AB29" i="223"/>
  <c r="AB30" i="223"/>
  <c r="AB31" i="223"/>
  <c r="AB32" i="223"/>
  <c r="C11" i="179"/>
  <c r="C12" i="179"/>
  <c r="C9" i="179"/>
  <c r="C4" i="179"/>
  <c r="C10" i="179"/>
  <c r="C3" i="179"/>
  <c r="C5" i="179"/>
  <c r="C6" i="179"/>
  <c r="C8" i="179"/>
  <c r="C7" i="179"/>
  <c r="D3" i="179" l="1"/>
  <c r="D4" i="179"/>
  <c r="D5" i="179"/>
  <c r="D6" i="179"/>
  <c r="D7" i="179"/>
  <c r="D8" i="179"/>
  <c r="D9" i="179"/>
  <c r="D10" i="179"/>
  <c r="D11" i="179"/>
  <c r="D12" i="179"/>
  <c r="C13" i="179"/>
  <c r="D13" i="179"/>
  <c r="C3" i="178"/>
  <c r="D3" i="178"/>
  <c r="C4" i="178"/>
  <c r="D4" i="178"/>
  <c r="C5" i="178"/>
  <c r="D5" i="178"/>
  <c r="C6" i="178"/>
  <c r="D6" i="178"/>
  <c r="C7" i="178"/>
  <c r="D7" i="178"/>
  <c r="C8" i="178"/>
  <c r="D8" i="178"/>
  <c r="C9" i="178"/>
  <c r="D9" i="178"/>
  <c r="C10" i="178"/>
  <c r="D10" i="178"/>
  <c r="C11" i="178"/>
  <c r="D11" i="178"/>
  <c r="C12" i="178"/>
  <c r="D12" i="178"/>
  <c r="C13" i="178"/>
  <c r="D13" i="178"/>
  <c r="B16" i="177"/>
  <c r="C7" i="177"/>
  <c r="B14" i="177"/>
  <c r="C8" i="177"/>
  <c r="B13" i="177"/>
  <c r="C9" i="177"/>
  <c r="B15" i="177"/>
  <c r="C10" i="177"/>
  <c r="B10" i="177"/>
  <c r="C11" i="177"/>
  <c r="B8" i="177"/>
  <c r="C12" i="177"/>
  <c r="B9" i="177"/>
  <c r="C13" i="177"/>
  <c r="B7" i="177"/>
  <c r="C14" i="177"/>
  <c r="B11" i="177"/>
  <c r="C15" i="177"/>
  <c r="B12" i="177"/>
  <c r="C16" i="177"/>
  <c r="B17" i="177"/>
  <c r="C17" i="177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G5" authorId="0" shapeId="0">
      <text>
        <r>
          <rPr>
            <b/>
            <sz val="11"/>
            <color indexed="81"/>
            <rFont val="Tahoma"/>
            <family val="2"/>
          </rPr>
          <t xml:space="preserve"> Angelica Maria Lizarazo Cuellar:</t>
        </r>
        <r>
          <rPr>
            <sz val="11"/>
            <color indexed="81"/>
            <rFont val="Tahoma"/>
            <family val="2"/>
          </rPr>
          <t>Descargar archivo"Histórico Cartera Titularizada" de la página web de la titularizadora y sumar a la serie de cartera hipotecaria de sistema financiero. Sacar crecimientos anuales.</t>
        </r>
      </text>
    </comment>
  </commentList>
</comments>
</file>

<file path=xl/comments2.xml><?xml version="1.0" encoding="utf-8"?>
<comments xmlns="http://schemas.openxmlformats.org/spreadsheetml/2006/main">
  <authors>
    <author xml:space="preserve"> Angelica Maria Lizarazo Cuellar</author>
  </authors>
  <commentList>
    <comment ref="F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Consumo final de hogares por durabilidad, Variaciones anuales. </t>
        </r>
        <r>
          <rPr>
            <b/>
            <sz val="12"/>
            <color indexed="81"/>
            <rFont val="Tahoma"/>
            <family val="2"/>
          </rPr>
          <t>Copiar nuevamente toda la serie porque cambia trimestralmente.</t>
        </r>
      </text>
    </comment>
    <comment ref="G6" authorId="0" shapeId="0">
      <text>
        <r>
          <rPr>
            <b/>
            <sz val="12"/>
            <color indexed="81"/>
            <rFont val="Tahoma"/>
            <family val="2"/>
          </rPr>
          <t xml:space="preserve"> Angelica Maria Lizarazo Cuellar:</t>
        </r>
        <r>
          <rPr>
            <sz val="12"/>
            <color indexed="81"/>
            <rFont val="Tahoma"/>
            <family val="2"/>
          </rPr>
          <t xml:space="preserve">
Ir a la página del DANE, Buscar Investigación, Cuentas Nacionales Trimestrales, PIB oferta y demanda, Precios constantes series desestacionalizadas, Formación bruta de capital fijo, Variaciones anuales.</t>
        </r>
      </text>
    </comment>
  </commentList>
</comments>
</file>

<file path=xl/comments3.xml><?xml version="1.0" encoding="utf-8"?>
<comments xmlns="http://schemas.openxmlformats.org/spreadsheetml/2006/main">
  <authors>
    <author xml:space="preserve">María Fernanda Meneses 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De menor a mayor</t>
        </r>
      </text>
    </comment>
  </commentList>
</comments>
</file>

<file path=xl/sharedStrings.xml><?xml version="1.0" encoding="utf-8"?>
<sst xmlns="http://schemas.openxmlformats.org/spreadsheetml/2006/main" count="646" uniqueCount="207">
  <si>
    <t>Bancos</t>
  </si>
  <si>
    <t>CFC</t>
  </si>
  <si>
    <t>Consumo</t>
  </si>
  <si>
    <t>Comercial</t>
  </si>
  <si>
    <t>Vivienda</t>
  </si>
  <si>
    <t>Microcrédito</t>
  </si>
  <si>
    <t>Industria</t>
  </si>
  <si>
    <t>Servicios</t>
  </si>
  <si>
    <t>Comercio</t>
  </si>
  <si>
    <t>Construcción</t>
  </si>
  <si>
    <t>Agropecuario</t>
  </si>
  <si>
    <t>Exportadores</t>
  </si>
  <si>
    <t>Comunicaciones</t>
  </si>
  <si>
    <t>Importadores</t>
  </si>
  <si>
    <t>Personas naturales</t>
  </si>
  <si>
    <t>Otro</t>
  </si>
  <si>
    <t>Cooperativas</t>
  </si>
  <si>
    <t>¿Cómo han cambiado o cambiarían sus requisitos para asignar de nuevos créditos ?</t>
  </si>
  <si>
    <t>Bancos: Cartera Comercial</t>
  </si>
  <si>
    <t>Observado</t>
  </si>
  <si>
    <t>Esperado</t>
  </si>
  <si>
    <t>Aumentaron</t>
  </si>
  <si>
    <t>Disminuyeron</t>
  </si>
  <si>
    <t>Permanecieron igual</t>
  </si>
  <si>
    <t>Bancos: Cartera Consumo</t>
  </si>
  <si>
    <t>Otra</t>
  </si>
  <si>
    <t>Gráfico 6</t>
  </si>
  <si>
    <t>Gráfico 7</t>
  </si>
  <si>
    <t>Gráfico 8</t>
  </si>
  <si>
    <t>Gráfico 11</t>
  </si>
  <si>
    <t>Cambios de las exigencias en la asignación de nuevos créditos en la cartera comercial (bancos)</t>
  </si>
  <si>
    <t>Cambios de las exigencias en la asignación de nuevos créditos en la cartera de consumo (bancos)</t>
  </si>
  <si>
    <t>Gráfico 12</t>
  </si>
  <si>
    <t xml:space="preserve">Mafe: este la idea es que queden superpuestos. </t>
  </si>
  <si>
    <t>COMPROBACIÓN</t>
  </si>
  <si>
    <t>(a) Expectativas para el próximo trimestre</t>
  </si>
  <si>
    <t>Gráfico 1</t>
  </si>
  <si>
    <t>Gráfico 2</t>
  </si>
  <si>
    <t>Gráfico 3</t>
  </si>
  <si>
    <t>Gráfico 4</t>
  </si>
  <si>
    <t>Gráfico 5</t>
  </si>
  <si>
    <t>BANCOS</t>
  </si>
  <si>
    <t>21.  ¿Cómo ha cambiado el número de restructuraciones de créditos durante el último trimestre?</t>
  </si>
  <si>
    <t>21.  ¿Cómo ha cambiado el número de restructuraciones de créditos durante el último año?</t>
  </si>
  <si>
    <t>Gráfico 10</t>
  </si>
  <si>
    <t>A) Bancos</t>
  </si>
  <si>
    <t>B) CFC</t>
  </si>
  <si>
    <t>C) Cooperativas</t>
  </si>
  <si>
    <t xml:space="preserve">   (porcentaje)</t>
  </si>
  <si>
    <t>¿Cómo han cambiado o cambiarían sus exigencias para asignar de nuevos créditos ?</t>
  </si>
  <si>
    <t>Gráfico 20. Cambios en el número de reestructuraciones de créditos durante el último año</t>
  </si>
  <si>
    <t>Fuente: Encuesta sobre la situación del crédito en Colombia, marzo de 2016; cálculos del Banco de la República.</t>
  </si>
  <si>
    <t>AGREGADO</t>
  </si>
  <si>
    <t>CRECIMIENTOS ANUALES NOMINALES</t>
  </si>
  <si>
    <t>Con titularizaciones</t>
  </si>
  <si>
    <t>Cartera BRUTA con leasing</t>
  </si>
  <si>
    <t>Microcredito</t>
  </si>
  <si>
    <t>FECHA</t>
  </si>
  <si>
    <t>Crecimiento nominal anual de la cartera (eje derecho)</t>
  </si>
  <si>
    <t>Cambio en la demanda (encuesta)</t>
  </si>
  <si>
    <t>Crecimiento nominal cartera</t>
  </si>
  <si>
    <t>Encuesta (eje derecho)</t>
  </si>
  <si>
    <t>Percepción de la demanda de crédito para los establecimientos de crédito</t>
  </si>
  <si>
    <t>A) Comercial</t>
  </si>
  <si>
    <t>B) Consumo</t>
  </si>
  <si>
    <t>C) Vivienda</t>
  </si>
  <si>
    <t>D) Microcrédito</t>
  </si>
  <si>
    <t>Cambio de la demanda de nuevos créditos por tipo de entidad</t>
  </si>
  <si>
    <t>(Porcentaje balance de respuestas)</t>
  </si>
  <si>
    <t>Microempresas</t>
  </si>
  <si>
    <t>Empresas pequeñas</t>
  </si>
  <si>
    <t>Empresas medianas</t>
  </si>
  <si>
    <t>Empresas grandes</t>
  </si>
  <si>
    <t>Cambio de la demanda de nuevos créditos según tamaño de la empresa, por tipo de entidad</t>
  </si>
  <si>
    <t>COOP</t>
  </si>
  <si>
    <t>Niveles de capital del cliente</t>
  </si>
  <si>
    <t>Capacidad de pago de los clientes existentes</t>
  </si>
  <si>
    <t>Falta de interés por parte de los clientes en el cumplimiento de sus obligaciones</t>
  </si>
  <si>
    <t>Falta de información financiera de nuevos clientes</t>
  </si>
  <si>
    <t>Actividad económica del cliente</t>
  </si>
  <si>
    <t>Reestructuración de préstamos con los clientes</t>
  </si>
  <si>
    <t>Niveles de captación</t>
  </si>
  <si>
    <t>Medidas adoptadas por los entes reguladores</t>
  </si>
  <si>
    <t>Costo de los recursos captados</t>
  </si>
  <si>
    <t>Inestabilidad jurídica</t>
  </si>
  <si>
    <t>Escasez de proyectos</t>
  </si>
  <si>
    <t>Factores que impiden otorgar un mayor volumen de crédito, por tipo de entidad</t>
  </si>
  <si>
    <t>Liquidez del portafolio de activos financieros</t>
  </si>
  <si>
    <t>Prestar para consumo</t>
  </si>
  <si>
    <t>Comprar títulos de deuda pública</t>
  </si>
  <si>
    <t>Prestar a empresas nacionales que producen para el mercado interno</t>
  </si>
  <si>
    <t>Prestar para vivienda</t>
  </si>
  <si>
    <t xml:space="preserve">4. Si en la actualidad su entidad financiera contara con excesos de recursos, ¿Cuáles serían los usos más probables de éstos? </t>
  </si>
  <si>
    <t>(Escoja 5 opciones y enumere en orden jerárquico según su importancia, siendo 1 la más relevante)</t>
  </si>
  <si>
    <t>Coop</t>
  </si>
  <si>
    <t>Principales destinos del exceso de recursos por parte de las instituciones financieras</t>
  </si>
  <si>
    <t>13. ¿Cómo considera el actual acceso de los siguientes sectores económicos al crédito nuevo que otorga el sector financiero acceso bajo al crédito y 5= acceso alto  al crédito)</t>
  </si>
  <si>
    <t>(Asigne valores de 1 a 5, donde 1= acceso bajo al crédito y 5= acceso alto  al crédito)</t>
  </si>
  <si>
    <t>Departamentos y municipios</t>
  </si>
  <si>
    <t>Acceso al crédito de los diferentes sectores económicos</t>
  </si>
  <si>
    <t>Nota: la evolución del acceso al crédito solo puede hacerse de manera ordinal debido a las limitaciones que presenta la encuesta en cuanto a su muestra.</t>
  </si>
  <si>
    <t>INSERTAR INFO ACÁ Y SIEMPRE MULTIPLICAR POR 100</t>
  </si>
  <si>
    <t>Rentabilidad</t>
  </si>
  <si>
    <t>Problemas de información de clientes</t>
  </si>
  <si>
    <t>Respuestas SurveyMonkey - Rentabilidad</t>
  </si>
  <si>
    <t>Respuestas SurveyMonkey - Información</t>
  </si>
  <si>
    <t>¿Cuáles sectores no ofrecen buenas condiciones de crédito?</t>
  </si>
  <si>
    <t>Acceso al crédito para las empresas, según su tamaño</t>
  </si>
  <si>
    <t>Grandes</t>
  </si>
  <si>
    <t xml:space="preserve"> Medianas</t>
  </si>
  <si>
    <t>Pequeñas</t>
  </si>
  <si>
    <t>Micro</t>
  </si>
  <si>
    <t>Anterior</t>
  </si>
  <si>
    <t>Contemporanea</t>
  </si>
  <si>
    <t>Su entidad</t>
  </si>
  <si>
    <t>16. ¿Cómo considera el acceso al crédito de las empresas de los siguientes tamaños? (1 = Inferior; 2 = Levemente inferior; 3 = Promedio; 4 = Levemente superior;  5 = Superior)</t>
  </si>
  <si>
    <t>Indicador del cambio en las exigencias en el otorgamiento de nuevos créditos por tipo de cartera (bancos)</t>
  </si>
  <si>
    <t>Fecha</t>
  </si>
  <si>
    <t xml:space="preserve">Consumo </t>
  </si>
  <si>
    <t>Variación real anual consumo hogares (eje derecho)</t>
  </si>
  <si>
    <t>Variación real anual formación bruta de capital fijo (eje derecho)</t>
  </si>
  <si>
    <t>Minería y petróleo</t>
  </si>
  <si>
    <t>Mejor Rentabilidad</t>
  </si>
  <si>
    <t>NO SE ACTUALIZÓ POR ERROR</t>
  </si>
  <si>
    <t>Fuente: Encuesta sobre la situación del crédito en Colombia, septiembre de 2016; cálculos del Banco de la República.</t>
  </si>
  <si>
    <t>Mircrocrédito</t>
  </si>
  <si>
    <t>Establecimientos de crédito</t>
  </si>
  <si>
    <t>INFO PLANTILLA T</t>
  </si>
  <si>
    <t>INFO PLANTILLA T-1</t>
  </si>
  <si>
    <t>Bancos: Cartera vivienda</t>
  </si>
  <si>
    <t>Gráfico 13</t>
  </si>
  <si>
    <t>Cambios de las exigencias en la asignación de nuevos créditos en la cartera de vivienda (bancos)</t>
  </si>
  <si>
    <t>Bancos: Cartera microcrédito</t>
  </si>
  <si>
    <t>Gráfico 14</t>
  </si>
  <si>
    <t>Cambios de las exigencias en la asignación de nuevos créditos en la cartera de microcréditos (bancos)</t>
  </si>
  <si>
    <t xml:space="preserve">  (porcentaje)</t>
  </si>
  <si>
    <t>PREGUNTA 34 (Bancos) y 26 (CFC y Cooperativas)</t>
  </si>
  <si>
    <t>TRIMESTRE ANÁLISIS</t>
  </si>
  <si>
    <t>INSERTAR INFO DE SURVEYMONEY ACÁ</t>
  </si>
  <si>
    <t>ENTIDAD</t>
  </si>
  <si>
    <t>El flujo de caja proyectado</t>
  </si>
  <si>
    <t>El crecimiento de las ventas del negocio</t>
  </si>
  <si>
    <t>La historia de crédito del cliente</t>
  </si>
  <si>
    <t>Las utilidades o ingresos recientes de la empresa o persona natural</t>
  </si>
  <si>
    <t>La relación deuda-patrimonio o deuda-activos de la empresa o persona natural</t>
  </si>
  <si>
    <t>La existencia y la cantidad de garantías</t>
  </si>
  <si>
    <t>La actividad económica del cliente</t>
  </si>
  <si>
    <t>Gráfico 15</t>
  </si>
  <si>
    <t>Criterios para la evaluación del riesgo de nuevos clientes</t>
  </si>
  <si>
    <t>(I trimestre de 2015)</t>
  </si>
  <si>
    <t>PREGUNTA 33 (Bancos) y 27 (CFC y Cooperativas)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</si>
  <si>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</si>
  <si>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</si>
  <si>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</si>
  <si>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</si>
  <si>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</si>
  <si>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</si>
  <si>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</si>
  <si>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Otra*</t>
  </si>
  <si>
    <t>Gráfico 16</t>
  </si>
  <si>
    <t>Comentarios de los clientes en el trámite del crédito</t>
  </si>
  <si>
    <t>Promedio móvil semestral</t>
  </si>
  <si>
    <t>Comentarios de los clientes en el trámite del crédito en los bancos</t>
  </si>
  <si>
    <t>(promedio móvil semestral)</t>
  </si>
  <si>
    <t>Opciones de respuesta</t>
  </si>
  <si>
    <t>Extensión del plazo del crédito</t>
  </si>
  <si>
    <t>Períodos de gracia</t>
  </si>
  <si>
    <t>Capitalización de cuotas atrasadas</t>
  </si>
  <si>
    <t>Disminución de la tasa de interés del crédito</t>
  </si>
  <si>
    <t>Consolidación de créditos</t>
  </si>
  <si>
    <t>Reducción en el monto de los pagos</t>
  </si>
  <si>
    <t>Reducción de la cuota a solo el pago de intereses</t>
  </si>
  <si>
    <t>Diferimiento del pago de intereses</t>
  </si>
  <si>
    <t>Otorgamiento de nuevos créditos para cumplir con obligaciones anteriores</t>
  </si>
  <si>
    <t>Condonación parcial del crédito</t>
  </si>
  <si>
    <t>Reducción de cuota a solo el pago de intereses</t>
  </si>
  <si>
    <t>COOPERATIVAS</t>
  </si>
  <si>
    <t>Otro (especifique)</t>
  </si>
  <si>
    <t>Si realizó restructuración de créditos, ordene según su importancia, en qué modalidades se presentó(aron) el (los) mayor(es) número (s) de restructuraciones (Siendo 1 la más relevante y 4 la menos relevante)</t>
  </si>
  <si>
    <t>2. Si realizó restructuración de créditos, ordene según su importancia, en qué modalidades se presentó(aron) el (los) mayor(es) número (s) de restructuraciones (Siendo 1 la más relevante y 4 la menos relevante)</t>
  </si>
  <si>
    <t>22. En cuál (es) de los siguientes sectores ha realizado un mayor número de restructuraciones de créditos</t>
  </si>
  <si>
    <t>Suma (ordenar según este criterio)</t>
  </si>
  <si>
    <t xml:space="preserve">Departamentos </t>
  </si>
  <si>
    <t>Transporte</t>
  </si>
  <si>
    <t>Actualmente, ¿cuál es el saldo de créditos reestructurados como proporción del saldo total de cada una de las modalidades?</t>
  </si>
  <si>
    <t>Cuadro 1. Cartera reestructurada como porcentaje del saldo total, por tipo de crédito e intemediario</t>
  </si>
  <si>
    <t>0% - 5%</t>
  </si>
  <si>
    <t>5.1% - 10%</t>
  </si>
  <si>
    <t>10.1% - 15%</t>
  </si>
  <si>
    <t>&gt;15%</t>
  </si>
  <si>
    <t>Gráfico 9</t>
  </si>
  <si>
    <t>Comprar títulos o bonos hipotecarios</t>
  </si>
  <si>
    <t>Comprar títulos o bonos privados</t>
  </si>
  <si>
    <t>Prestar a entidades financieras</t>
  </si>
  <si>
    <t>Llevarlos al Banco de la República</t>
  </si>
  <si>
    <t>Prestar a empresas con inversión extranjera</t>
  </si>
  <si>
    <t>Prestar a entes territoriales o empresas públicas</t>
  </si>
  <si>
    <t>Prestar a constructores</t>
  </si>
  <si>
    <t>Prestar a empresas nac. que producen en una alta proporción para m. externo</t>
  </si>
  <si>
    <t>Prestar para microcrédito y/o Pyme</t>
  </si>
  <si>
    <t>Aumentar la posición propia en moneda extranjera</t>
  </si>
  <si>
    <t>Jerarqía</t>
  </si>
  <si>
    <t>Question 17-18, 21-22, 25-26, 29-30</t>
  </si>
  <si>
    <t>Promedio</t>
  </si>
  <si>
    <t>Gráfico 17. Principales medidas de restructuración de créditos</t>
  </si>
  <si>
    <t>Gráfico 18. Restructuraciones de crédito por tipo de cartera</t>
  </si>
  <si>
    <t>Gráfico 19. ¿En cuáles de los siguientes sectores ha realizado un mayor número de restructuraciones de créditos?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</si>
</sst>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.00_);_(* \(\ #,##0.00\ \);_(* &quot;-&quot;??_);_(\ @_ \)"/>
    <numFmt numFmtId="165" formatCode="_-* #,##0.00_-;\-* #,##0.00_-;_-* &quot;-&quot;??_-;_-@_-"/>
    <numFmt numFmtId="166" formatCode="0.0%"/>
    <numFmt numFmtId="167" formatCode="0.0"/>
    <numFmt numFmtId="168" formatCode="_(* #,##0.0_);_(* \(#,##0.0\);_(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0;[Red]0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Microsoft Sans Serif"/>
      <family val="2"/>
    </font>
    <font>
      <sz val="10"/>
      <name val="Tahoma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u/>
      <sz val="11"/>
      <color rgb="FFC00000"/>
      <name val="Times New Roman"/>
      <family val="1"/>
    </font>
    <font>
      <sz val="11"/>
      <color rgb="FF0070C0"/>
      <name val="Times New Roman"/>
      <family val="1"/>
    </font>
    <font>
      <sz val="10"/>
      <color rgb="FFC00000"/>
      <name val="Times New Roman"/>
      <family val="1"/>
    </font>
    <font>
      <sz val="10"/>
      <color rgb="FF0070C0"/>
      <name val="Times New Roman"/>
      <family val="1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sz val="11"/>
      <color theme="1"/>
      <name val="ZapfHumnst BT"/>
      <family val="2"/>
    </font>
    <font>
      <sz val="10"/>
      <name val="ZapfHumnst BT"/>
      <family val="2"/>
    </font>
    <font>
      <sz val="11"/>
      <color rgb="FFFF0000"/>
      <name val="ZapfHumnst BT"/>
      <family val="2"/>
    </font>
    <font>
      <b/>
      <sz val="11"/>
      <color theme="1"/>
      <name val="ZapfHumnst BT"/>
      <family val="2"/>
    </font>
    <font>
      <sz val="11"/>
      <color rgb="FFC00000"/>
      <name val="ZapfHumnst BT"/>
      <family val="2"/>
    </font>
    <font>
      <u/>
      <sz val="11"/>
      <color rgb="FFC00000"/>
      <name val="ZapfHumnst BT"/>
      <family val="2"/>
    </font>
    <font>
      <sz val="11"/>
      <color rgb="FF0070C0"/>
      <name val="ZapfHumnst BT"/>
      <family val="2"/>
    </font>
    <font>
      <sz val="10"/>
      <color rgb="FFC00000"/>
      <name val="ZapfHumnst BT"/>
      <family val="2"/>
    </font>
    <font>
      <sz val="10"/>
      <color rgb="FF0070C0"/>
      <name val="ZapfHumnst BT"/>
      <family val="2"/>
    </font>
    <font>
      <sz val="11"/>
      <name val="ZapfHumnst BT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name val="MS Sans Serif"/>
      <family val="2"/>
    </font>
    <font>
      <sz val="11"/>
      <name val="Calibri"/>
      <family val="2"/>
      <scheme val="minor"/>
    </font>
    <font>
      <sz val="16"/>
      <color theme="1"/>
      <name val="ZapfHumnst BT"/>
      <family val="2"/>
    </font>
    <font>
      <sz val="14"/>
      <color theme="1"/>
      <name val="ZapfHumnst Dm BT"/>
      <family val="2"/>
    </font>
    <font>
      <sz val="14"/>
      <color theme="1"/>
      <name val="ZapfHumnst BT"/>
      <family val="2"/>
    </font>
    <font>
      <sz val="12"/>
      <color theme="1"/>
      <name val="ZapfHumnst BT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rgb="FF00206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color theme="6" tint="-0.499984740745262"/>
      <name val="Times New Roman"/>
      <family val="1"/>
    </font>
    <font>
      <sz val="10"/>
      <color theme="5" tint="-0.249977111117893"/>
      <name val="Times New Roman"/>
      <family val="1"/>
    </font>
    <font>
      <sz val="12.6"/>
      <color rgb="FF000000"/>
      <name val="Times New Roman"/>
      <family val="1"/>
    </font>
    <font>
      <u/>
      <sz val="11"/>
      <color indexed="8"/>
      <name val="Times New Roman"/>
      <family val="1"/>
    </font>
    <font>
      <sz val="11"/>
      <color rgb="FF9E0000"/>
      <name val="Calibri"/>
      <family val="2"/>
      <scheme val="minor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indexed="8"/>
      <name val="ZapfHumnst BT"/>
      <family val="2"/>
    </font>
    <font>
      <sz val="10"/>
      <color theme="1"/>
      <name val="ZapfHumnst BT"/>
      <family val="2"/>
    </font>
    <font>
      <sz val="14"/>
      <color rgb="FF000000"/>
      <name val="ZapfHumnst BT"/>
      <family val="2"/>
    </font>
    <font>
      <sz val="12"/>
      <name val="ZapfHumnst BT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theme="5"/>
      <name val="Times New Roman"/>
      <family val="1"/>
    </font>
    <font>
      <b/>
      <sz val="11"/>
      <color theme="5"/>
      <name val="Times New Roman"/>
      <family val="1"/>
    </font>
    <font>
      <sz val="22"/>
      <color rgb="FFFF0000"/>
      <name val="Times New Roman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u/>
      <sz val="10"/>
      <name val="ZapfHumnst BT"/>
      <family val="2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9"/>
      <name val="ZapfHumnst BT"/>
      <family val="2"/>
    </font>
    <font>
      <b/>
      <sz val="10"/>
      <color indexed="0"/>
      <name val="Microsoft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sz val="8"/>
      <name val="ZapfHumnst BT"/>
      <family val="2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1">
    <xf numFmtId="0" fontId="0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0" fontId="20" fillId="0" borderId="0"/>
    <xf numFmtId="0" fontId="2" fillId="0" borderId="0"/>
    <xf numFmtId="0" fontId="21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8" fillId="19" borderId="8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1" fillId="9" borderId="7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" fillId="25" borderId="10" applyNumberFormat="0" applyFon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5" fillId="18" borderId="1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56" fillId="0" borderId="0" applyFont="0" applyFill="0" applyBorder="0" applyAlignment="0" applyProtection="0"/>
    <xf numFmtId="0" fontId="56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56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</cellStyleXfs>
  <cellXfs count="415">
    <xf numFmtId="0" fontId="0" fillId="0" borderId="0" xfId="0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17" fontId="9" fillId="0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/>
    <xf numFmtId="43" fontId="9" fillId="2" borderId="0" xfId="22" applyFont="1" applyFill="1"/>
    <xf numFmtId="0" fontId="8" fillId="0" borderId="0" xfId="0" applyFont="1" applyFill="1" applyBorder="1"/>
    <xf numFmtId="10" fontId="9" fillId="2" borderId="0" xfId="0" applyNumberFormat="1" applyFont="1" applyFill="1"/>
    <xf numFmtId="10" fontId="9" fillId="0" borderId="0" xfId="0" applyNumberFormat="1" applyFont="1" applyFill="1" applyBorder="1"/>
    <xf numFmtId="17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Border="1" applyAlignment="1"/>
    <xf numFmtId="10" fontId="9" fillId="0" borderId="0" xfId="1" applyNumberFormat="1" applyFont="1" applyFill="1" applyBorder="1"/>
    <xf numFmtId="10" fontId="5" fillId="0" borderId="0" xfId="1" applyNumberFormat="1" applyFont="1" applyFill="1" applyBorder="1"/>
    <xf numFmtId="0" fontId="9" fillId="0" borderId="0" xfId="0" applyFont="1" applyFill="1" applyBorder="1" applyAlignment="1">
      <alignment vertical="center" wrapText="1"/>
    </xf>
    <xf numFmtId="17" fontId="9" fillId="0" borderId="0" xfId="0" applyNumberFormat="1" applyFont="1" applyFill="1" applyAlignment="1">
      <alignment horizontal="left"/>
    </xf>
    <xf numFmtId="166" fontId="9" fillId="0" borderId="0" xfId="0" applyNumberFormat="1" applyFont="1" applyFill="1" applyBorder="1" applyAlignment="1">
      <alignment horizontal="center" vertical="center"/>
    </xf>
    <xf numFmtId="10" fontId="9" fillId="0" borderId="0" xfId="20" applyNumberFormat="1" applyFont="1" applyFill="1" applyBorder="1"/>
    <xf numFmtId="166" fontId="9" fillId="0" borderId="0" xfId="20" applyNumberFormat="1" applyFont="1" applyFill="1" applyBorder="1" applyAlignment="1"/>
    <xf numFmtId="17" fontId="9" fillId="0" borderId="0" xfId="9" applyNumberFormat="1" applyFont="1" applyFill="1" applyBorder="1" applyAlignment="1">
      <alignment horizontal="left"/>
    </xf>
    <xf numFmtId="166" fontId="9" fillId="0" borderId="0" xfId="9" applyNumberFormat="1" applyFont="1" applyFill="1" applyBorder="1" applyAlignment="1">
      <alignment horizontal="center" vertical="center"/>
    </xf>
    <xf numFmtId="17" fontId="5" fillId="0" borderId="0" xfId="12" applyNumberFormat="1" applyFont="1" applyFill="1"/>
    <xf numFmtId="0" fontId="5" fillId="0" borderId="0" xfId="12" applyFont="1" applyFill="1"/>
    <xf numFmtId="0" fontId="5" fillId="0" borderId="0" xfId="12" applyFont="1" applyFill="1" applyBorder="1" applyAlignment="1">
      <alignment vertical="center"/>
    </xf>
    <xf numFmtId="17" fontId="5" fillId="0" borderId="0" xfId="12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center" vertical="center"/>
    </xf>
    <xf numFmtId="0" fontId="5" fillId="0" borderId="0" xfId="12" applyFont="1" applyFill="1" applyBorder="1"/>
    <xf numFmtId="2" fontId="9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/>
    <xf numFmtId="166" fontId="15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top" wrapText="1"/>
    </xf>
    <xf numFmtId="166" fontId="18" fillId="0" borderId="0" xfId="12" applyNumberFormat="1" applyFont="1" applyFill="1" applyBorder="1" applyAlignment="1">
      <alignment horizontal="center" vertical="center"/>
    </xf>
    <xf numFmtId="166" fontId="19" fillId="0" borderId="0" xfId="12" applyNumberFormat="1" applyFont="1" applyFill="1" applyBorder="1" applyAlignment="1">
      <alignment horizontal="center" vertical="center"/>
    </xf>
    <xf numFmtId="166" fontId="15" fillId="0" borderId="0" xfId="17" applyNumberFormat="1" applyFont="1" applyFill="1" applyAlignment="1">
      <alignment horizontal="center"/>
    </xf>
    <xf numFmtId="0" fontId="9" fillId="2" borderId="0" xfId="0" applyFont="1" applyFill="1" applyAlignment="1"/>
    <xf numFmtId="0" fontId="9" fillId="0" borderId="0" xfId="0" applyFont="1" applyFill="1" applyAlignment="1">
      <alignment horizontal="center"/>
    </xf>
    <xf numFmtId="0" fontId="8" fillId="2" borderId="0" xfId="0" applyFont="1" applyFill="1"/>
    <xf numFmtId="166" fontId="9" fillId="2" borderId="0" xfId="9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7" fontId="5" fillId="2" borderId="0" xfId="12" applyNumberFormat="1" applyFont="1" applyFill="1"/>
    <xf numFmtId="0" fontId="5" fillId="2" borderId="0" xfId="9" applyFont="1" applyFill="1" applyBorder="1" applyAlignment="1">
      <alignment vertical="top" wrapText="1"/>
    </xf>
    <xf numFmtId="0" fontId="5" fillId="2" borderId="0" xfId="12" applyFont="1" applyFill="1" applyBorder="1" applyAlignment="1">
      <alignment vertical="center"/>
    </xf>
    <xf numFmtId="17" fontId="5" fillId="2" borderId="0" xfId="12" applyNumberFormat="1" applyFont="1" applyFill="1" applyBorder="1" applyAlignment="1">
      <alignment horizontal="left"/>
    </xf>
    <xf numFmtId="166" fontId="5" fillId="2" borderId="0" xfId="12" applyNumberFormat="1" applyFont="1" applyFill="1" applyBorder="1" applyAlignment="1">
      <alignment horizontal="center" vertical="center"/>
    </xf>
    <xf numFmtId="0" fontId="5" fillId="2" borderId="0" xfId="12" applyFont="1" applyFill="1" applyBorder="1"/>
    <xf numFmtId="166" fontId="18" fillId="2" borderId="0" xfId="12" applyNumberFormat="1" applyFont="1" applyFill="1" applyBorder="1" applyAlignment="1">
      <alignment horizontal="center" vertical="center"/>
    </xf>
    <xf numFmtId="166" fontId="19" fillId="2" borderId="0" xfId="12" applyNumberFormat="1" applyFont="1" applyFill="1" applyBorder="1" applyAlignment="1">
      <alignment horizontal="center" vertical="center"/>
    </xf>
    <xf numFmtId="166" fontId="15" fillId="2" borderId="0" xfId="17" applyNumberFormat="1" applyFont="1" applyFill="1" applyAlignment="1">
      <alignment horizontal="center"/>
    </xf>
    <xf numFmtId="166" fontId="12" fillId="2" borderId="0" xfId="17" applyNumberFormat="1" applyFont="1" applyFill="1" applyAlignment="1">
      <alignment horizontal="left"/>
    </xf>
    <xf numFmtId="0" fontId="12" fillId="2" borderId="0" xfId="0" applyFont="1" applyFill="1"/>
    <xf numFmtId="17" fontId="14" fillId="2" borderId="0" xfId="12" applyNumberFormat="1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/>
    <xf numFmtId="0" fontId="24" fillId="2" borderId="0" xfId="0" applyFont="1" applyFill="1"/>
    <xf numFmtId="0" fontId="24" fillId="0" borderId="0" xfId="0" applyFont="1" applyFill="1" applyBorder="1" applyAlignment="1"/>
    <xf numFmtId="0" fontId="24" fillId="0" borderId="16" xfId="0" applyFont="1" applyFill="1" applyBorder="1"/>
    <xf numFmtId="166" fontId="9" fillId="0" borderId="16" xfId="0" applyNumberFormat="1" applyFont="1" applyFill="1" applyBorder="1"/>
    <xf numFmtId="166" fontId="8" fillId="0" borderId="0" xfId="9" applyNumberFormat="1" applyFont="1" applyFill="1" applyBorder="1" applyAlignment="1">
      <alignment horizontal="center" vertical="center"/>
    </xf>
    <xf numFmtId="17" fontId="9" fillId="2" borderId="0" xfId="0" applyNumberFormat="1" applyFont="1" applyFill="1"/>
    <xf numFmtId="2" fontId="9" fillId="2" borderId="0" xfId="0" applyNumberFormat="1" applyFont="1" applyFill="1"/>
    <xf numFmtId="0" fontId="9" fillId="2" borderId="2" xfId="0" applyFont="1" applyFill="1" applyBorder="1"/>
    <xf numFmtId="0" fontId="43" fillId="2" borderId="0" xfId="0" applyFont="1" applyFill="1"/>
    <xf numFmtId="0" fontId="43" fillId="2" borderId="0" xfId="0" applyFont="1" applyFill="1" applyAlignment="1"/>
    <xf numFmtId="0" fontId="43" fillId="2" borderId="0" xfId="0" applyFont="1" applyFill="1" applyBorder="1"/>
    <xf numFmtId="17" fontId="43" fillId="2" borderId="0" xfId="9" applyNumberFormat="1" applyFont="1" applyFill="1" applyBorder="1" applyAlignment="1">
      <alignment horizontal="left"/>
    </xf>
    <xf numFmtId="166" fontId="43" fillId="2" borderId="0" xfId="9" applyNumberFormat="1" applyFont="1" applyFill="1" applyBorder="1" applyAlignment="1">
      <alignment horizontal="center" vertical="center"/>
    </xf>
    <xf numFmtId="166" fontId="43" fillId="2" borderId="0" xfId="0" applyNumberFormat="1" applyFont="1" applyFill="1" applyBorder="1" applyAlignment="1">
      <alignment horizontal="center" vertical="center"/>
    </xf>
    <xf numFmtId="0" fontId="46" fillId="2" borderId="0" xfId="0" applyFont="1" applyFill="1"/>
    <xf numFmtId="17" fontId="43" fillId="2" borderId="0" xfId="0" applyNumberFormat="1" applyFont="1" applyFill="1" applyBorder="1" applyAlignment="1">
      <alignment horizontal="left"/>
    </xf>
    <xf numFmtId="166" fontId="47" fillId="2" borderId="0" xfId="0" applyNumberFormat="1" applyFont="1" applyFill="1" applyBorder="1" applyAlignment="1">
      <alignment horizontal="center" vertical="center"/>
    </xf>
    <xf numFmtId="166" fontId="48" fillId="2" borderId="0" xfId="0" applyNumberFormat="1" applyFont="1" applyFill="1" applyBorder="1" applyAlignment="1">
      <alignment horizontal="center" vertical="center"/>
    </xf>
    <xf numFmtId="166" fontId="49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/>
    </xf>
    <xf numFmtId="0" fontId="44" fillId="2" borderId="0" xfId="12" applyFont="1" applyFill="1" applyBorder="1" applyAlignment="1">
      <alignment horizontal="left"/>
    </xf>
    <xf numFmtId="0" fontId="44" fillId="2" borderId="0" xfId="9" applyFont="1" applyFill="1" applyBorder="1" applyAlignment="1">
      <alignment vertical="top" wrapText="1"/>
    </xf>
    <xf numFmtId="0" fontId="44" fillId="2" borderId="0" xfId="12" applyFont="1" applyFill="1" applyBorder="1" applyAlignment="1">
      <alignment vertical="center"/>
    </xf>
    <xf numFmtId="17" fontId="44" fillId="2" borderId="0" xfId="12" applyNumberFormat="1" applyFont="1" applyFill="1" applyBorder="1" applyAlignment="1">
      <alignment horizontal="left"/>
    </xf>
    <xf numFmtId="166" fontId="44" fillId="2" borderId="0" xfId="12" applyNumberFormat="1" applyFont="1" applyFill="1" applyBorder="1" applyAlignment="1">
      <alignment horizontal="center" vertical="center"/>
    </xf>
    <xf numFmtId="17" fontId="44" fillId="2" borderId="0" xfId="12" applyNumberFormat="1" applyFont="1" applyFill="1" applyBorder="1"/>
    <xf numFmtId="166" fontId="50" fillId="2" borderId="0" xfId="12" applyNumberFormat="1" applyFont="1" applyFill="1" applyBorder="1" applyAlignment="1">
      <alignment horizontal="center" vertical="center"/>
    </xf>
    <xf numFmtId="166" fontId="51" fillId="2" borderId="0" xfId="12" applyNumberFormat="1" applyFont="1" applyFill="1" applyBorder="1" applyAlignment="1">
      <alignment horizontal="center" vertical="center"/>
    </xf>
    <xf numFmtId="0" fontId="52" fillId="2" borderId="0" xfId="0" applyFont="1" applyFill="1"/>
    <xf numFmtId="166" fontId="47" fillId="2" borderId="0" xfId="17" applyNumberFormat="1" applyFont="1" applyFill="1" applyAlignment="1">
      <alignment horizontal="center"/>
    </xf>
    <xf numFmtId="166" fontId="45" fillId="2" borderId="0" xfId="17" applyNumberFormat="1" applyFont="1" applyFill="1" applyAlignment="1">
      <alignment horizontal="left"/>
    </xf>
    <xf numFmtId="0" fontId="43" fillId="2" borderId="0" xfId="0" applyFont="1" applyFill="1" applyBorder="1" applyAlignment="1"/>
    <xf numFmtId="0" fontId="44" fillId="2" borderId="0" xfId="0" applyFont="1" applyFill="1"/>
    <xf numFmtId="0" fontId="45" fillId="3" borderId="0" xfId="0" applyFont="1" applyFill="1" applyBorder="1"/>
    <xf numFmtId="0" fontId="9" fillId="2" borderId="18" xfId="0" applyFont="1" applyFill="1" applyBorder="1"/>
    <xf numFmtId="0" fontId="9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17" fontId="9" fillId="2" borderId="19" xfId="0" applyNumberFormat="1" applyFont="1" applyFill="1" applyBorder="1"/>
    <xf numFmtId="2" fontId="9" fillId="2" borderId="21" xfId="0" applyNumberFormat="1" applyFont="1" applyFill="1" applyBorder="1"/>
    <xf numFmtId="2" fontId="0" fillId="2" borderId="20" xfId="0" applyNumberFormat="1" applyFill="1" applyBorder="1" applyAlignment="1">
      <alignment horizontal="center"/>
    </xf>
    <xf numFmtId="2" fontId="9" fillId="2" borderId="19" xfId="0" applyNumberFormat="1" applyFont="1" applyFill="1" applyBorder="1"/>
    <xf numFmtId="2" fontId="9" fillId="2" borderId="19" xfId="20" applyNumberFormat="1" applyFont="1" applyFill="1" applyBorder="1"/>
    <xf numFmtId="2" fontId="0" fillId="2" borderId="21" xfId="0" applyNumberFormat="1" applyFill="1" applyBorder="1" applyAlignment="1">
      <alignment horizontal="center"/>
    </xf>
    <xf numFmtId="17" fontId="9" fillId="2" borderId="0" xfId="0" applyNumberFormat="1" applyFont="1" applyFill="1" applyBorder="1"/>
    <xf numFmtId="2" fontId="9" fillId="2" borderId="0" xfId="0" applyNumberFormat="1" applyFont="1" applyFill="1" applyBorder="1"/>
    <xf numFmtId="17" fontId="9" fillId="2" borderId="3" xfId="0" applyNumberFormat="1" applyFont="1" applyFill="1" applyBorder="1"/>
    <xf numFmtId="2" fontId="0" fillId="2" borderId="0" xfId="0" applyNumberFormat="1" applyFill="1" applyAlignment="1">
      <alignment horizontal="center"/>
    </xf>
    <xf numFmtId="2" fontId="9" fillId="2" borderId="3" xfId="0" applyNumberFormat="1" applyFont="1" applyFill="1" applyBorder="1"/>
    <xf numFmtId="2" fontId="9" fillId="2" borderId="3" xfId="20" applyNumberFormat="1" applyFont="1" applyFill="1" applyBorder="1"/>
    <xf numFmtId="2" fontId="0" fillId="2" borderId="17" xfId="0" applyNumberFormat="1" applyFill="1" applyBorder="1" applyAlignment="1">
      <alignment horizontal="center"/>
    </xf>
    <xf numFmtId="10" fontId="9" fillId="2" borderId="0" xfId="1" applyNumberFormat="1" applyFont="1" applyFill="1"/>
    <xf numFmtId="2" fontId="9" fillId="2" borderId="0" xfId="1" applyNumberFormat="1" applyFont="1" applyFill="1" applyBorder="1"/>
    <xf numFmtId="2" fontId="9" fillId="2" borderId="0" xfId="22" applyNumberFormat="1" applyFont="1" applyFill="1" applyBorder="1"/>
    <xf numFmtId="4" fontId="0" fillId="0" borderId="0" xfId="0" applyNumberFormat="1"/>
    <xf numFmtId="2" fontId="9" fillId="2" borderId="0" xfId="20" applyNumberFormat="1" applyFont="1" applyFill="1" applyBorder="1"/>
    <xf numFmtId="2" fontId="8" fillId="0" borderId="0" xfId="20" applyNumberFormat="1" applyFont="1" applyFill="1" applyBorder="1"/>
    <xf numFmtId="14" fontId="9" fillId="2" borderId="0" xfId="0" applyNumberFormat="1" applyFont="1" applyFill="1"/>
    <xf numFmtId="49" fontId="43" fillId="2" borderId="0" xfId="0" applyNumberFormat="1" applyFont="1" applyFill="1" applyBorder="1"/>
    <xf numFmtId="2" fontId="43" fillId="2" borderId="0" xfId="0" applyNumberFormat="1" applyFont="1" applyFill="1" applyBorder="1"/>
    <xf numFmtId="17" fontId="43" fillId="2" borderId="0" xfId="0" applyNumberFormat="1" applyFont="1" applyFill="1"/>
    <xf numFmtId="0" fontId="58" fillId="2" borderId="0" xfId="0" applyFont="1" applyFill="1"/>
    <xf numFmtId="0" fontId="59" fillId="2" borderId="0" xfId="0" applyFont="1" applyFill="1"/>
    <xf numFmtId="0" fontId="60" fillId="2" borderId="0" xfId="0" applyFont="1" applyFill="1"/>
    <xf numFmtId="0" fontId="61" fillId="0" borderId="0" xfId="0" applyFont="1" applyFill="1"/>
    <xf numFmtId="0" fontId="61" fillId="2" borderId="0" xfId="0" applyFont="1" applyFill="1"/>
    <xf numFmtId="0" fontId="44" fillId="2" borderId="0" xfId="0" applyFont="1" applyFill="1" applyBorder="1"/>
    <xf numFmtId="0" fontId="45" fillId="0" borderId="0" xfId="0" applyFont="1" applyFill="1"/>
    <xf numFmtId="2" fontId="9" fillId="0" borderId="0" xfId="0" applyNumberFormat="1" applyFont="1" applyFill="1" applyBorder="1"/>
    <xf numFmtId="2" fontId="9" fillId="0" borderId="0" xfId="0" applyNumberFormat="1" applyFont="1" applyFill="1"/>
    <xf numFmtId="0" fontId="24" fillId="0" borderId="0" xfId="0" applyFont="1" applyFill="1"/>
    <xf numFmtId="17" fontId="9" fillId="0" borderId="0" xfId="0" applyNumberFormat="1" applyFont="1" applyFill="1"/>
    <xf numFmtId="43" fontId="5" fillId="0" borderId="0" xfId="22" applyFont="1" applyFill="1" applyBorder="1" applyAlignment="1">
      <alignment horizontal="center"/>
    </xf>
    <xf numFmtId="43" fontId="9" fillId="0" borderId="0" xfId="22" applyFont="1" applyFill="1"/>
    <xf numFmtId="43" fontId="5" fillId="0" borderId="2" xfId="22" applyFont="1" applyFill="1" applyBorder="1" applyAlignment="1">
      <alignment horizontal="center"/>
    </xf>
    <xf numFmtId="9" fontId="5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42" fillId="2" borderId="0" xfId="0" applyFont="1" applyFill="1"/>
    <xf numFmtId="0" fontId="8" fillId="2" borderId="0" xfId="0" applyFont="1" applyFill="1" applyBorder="1"/>
    <xf numFmtId="0" fontId="9" fillId="0" borderId="17" xfId="0" applyFont="1" applyFill="1" applyBorder="1"/>
    <xf numFmtId="17" fontId="9" fillId="0" borderId="0" xfId="2" applyNumberFormat="1" applyFont="1" applyFill="1" applyBorder="1"/>
    <xf numFmtId="43" fontId="5" fillId="0" borderId="17" xfId="22" applyFont="1" applyFill="1" applyBorder="1" applyAlignment="1">
      <alignment horizontal="center"/>
    </xf>
    <xf numFmtId="43" fontId="9" fillId="0" borderId="0" xfId="22" applyFont="1" applyFill="1" applyBorder="1"/>
    <xf numFmtId="43" fontId="9" fillId="0" borderId="17" xfId="22" applyFont="1" applyFill="1" applyBorder="1"/>
    <xf numFmtId="9" fontId="64" fillId="0" borderId="0" xfId="1" applyFont="1" applyFill="1" applyBorder="1" applyAlignment="1">
      <alignment horizontal="center"/>
    </xf>
    <xf numFmtId="9" fontId="65" fillId="0" borderId="0" xfId="1" applyFont="1" applyFill="1" applyBorder="1" applyAlignment="1">
      <alignment horizontal="center"/>
    </xf>
    <xf numFmtId="9" fontId="66" fillId="0" borderId="0" xfId="1" applyFont="1" applyFill="1" applyBorder="1" applyAlignment="1">
      <alignment horizontal="center"/>
    </xf>
    <xf numFmtId="9" fontId="67" fillId="0" borderId="0" xfId="1" applyFont="1" applyFill="1" applyBorder="1" applyAlignment="1">
      <alignment horizontal="center"/>
    </xf>
    <xf numFmtId="0" fontId="68" fillId="2" borderId="0" xfId="0" applyFont="1" applyFill="1" applyBorder="1" applyAlignment="1">
      <alignment horizontal="left" readingOrder="1"/>
    </xf>
    <xf numFmtId="0" fontId="42" fillId="2" borderId="0" xfId="0" applyFont="1" applyFill="1" applyBorder="1"/>
    <xf numFmtId="0" fontId="10" fillId="2" borderId="0" xfId="0" applyFont="1" applyFill="1" applyBorder="1"/>
    <xf numFmtId="0" fontId="69" fillId="2" borderId="0" xfId="0" applyFont="1" applyFill="1"/>
    <xf numFmtId="0" fontId="70" fillId="0" borderId="4" xfId="0" applyFont="1" applyBorder="1" applyAlignment="1"/>
    <xf numFmtId="17" fontId="5" fillId="2" borderId="0" xfId="16" applyNumberFormat="1" applyFont="1" applyFill="1" applyAlignment="1">
      <alignment wrapText="1"/>
    </xf>
    <xf numFmtId="0" fontId="70" fillId="26" borderId="0" xfId="0" applyFont="1" applyFill="1" applyAlignment="1"/>
    <xf numFmtId="0" fontId="0" fillId="0" borderId="0" xfId="0" applyAlignment="1"/>
    <xf numFmtId="9" fontId="9" fillId="2" borderId="0" xfId="0" applyNumberFormat="1" applyFont="1" applyFill="1"/>
    <xf numFmtId="2" fontId="11" fillId="2" borderId="0" xfId="0" applyNumberFormat="1" applyFont="1" applyFill="1"/>
    <xf numFmtId="0" fontId="5" fillId="2" borderId="0" xfId="16" applyFont="1" applyFill="1"/>
    <xf numFmtId="166" fontId="9" fillId="2" borderId="0" xfId="0" applyNumberFormat="1" applyFont="1" applyFill="1"/>
    <xf numFmtId="0" fontId="70" fillId="0" borderId="0" xfId="0" applyFont="1" applyAlignment="1"/>
    <xf numFmtId="0" fontId="71" fillId="2" borderId="0" xfId="0" applyFont="1" applyFill="1"/>
    <xf numFmtId="166" fontId="11" fillId="2" borderId="0" xfId="0" applyNumberFormat="1" applyFont="1" applyFill="1"/>
    <xf numFmtId="9" fontId="9" fillId="2" borderId="0" xfId="0" applyNumberFormat="1" applyFont="1" applyFill="1" applyBorder="1"/>
    <xf numFmtId="0" fontId="0" fillId="0" borderId="2" xfId="0" applyFont="1" applyBorder="1" applyAlignment="1"/>
    <xf numFmtId="166" fontId="9" fillId="2" borderId="0" xfId="1" applyNumberFormat="1" applyFont="1" applyFill="1"/>
    <xf numFmtId="10" fontId="9" fillId="2" borderId="0" xfId="0" applyNumberFormat="1" applyFont="1" applyFill="1" applyBorder="1"/>
    <xf numFmtId="17" fontId="9" fillId="2" borderId="0" xfId="0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9" fontId="5" fillId="2" borderId="0" xfId="11" applyNumberFormat="1" applyFont="1" applyFill="1"/>
    <xf numFmtId="0" fontId="72" fillId="2" borderId="0" xfId="0" applyFont="1" applyFill="1" applyBorder="1"/>
    <xf numFmtId="0" fontId="9" fillId="2" borderId="0" xfId="0" applyFont="1" applyFill="1" applyBorder="1" applyAlignment="1">
      <alignment horizontal="left"/>
    </xf>
    <xf numFmtId="17" fontId="9" fillId="2" borderId="0" xfId="0" applyNumberFormat="1" applyFont="1" applyFill="1" applyBorder="1" applyAlignment="1">
      <alignment horizontal="left"/>
    </xf>
    <xf numFmtId="43" fontId="9" fillId="2" borderId="0" xfId="22" applyFont="1" applyFill="1" applyBorder="1" applyAlignment="1">
      <alignment horizontal="center"/>
    </xf>
    <xf numFmtId="43" fontId="5" fillId="2" borderId="0" xfId="22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43" fontId="9" fillId="2" borderId="0" xfId="22" applyFont="1" applyFill="1" applyBorder="1"/>
    <xf numFmtId="10" fontId="23" fillId="2" borderId="0" xfId="0" applyNumberFormat="1" applyFont="1" applyFill="1" applyBorder="1" applyAlignment="1">
      <alignment horizontal="center"/>
    </xf>
    <xf numFmtId="9" fontId="9" fillId="0" borderId="0" xfId="20" applyNumberFormat="1" applyFont="1" applyFill="1" applyBorder="1" applyAlignment="1">
      <alignment horizontal="center"/>
    </xf>
    <xf numFmtId="0" fontId="73" fillId="0" borderId="0" xfId="0" applyFont="1" applyFill="1" applyBorder="1"/>
    <xf numFmtId="17" fontId="8" fillId="0" borderId="0" xfId="0" applyNumberFormat="1" applyFont="1" applyFill="1" applyBorder="1" applyAlignment="1">
      <alignment horizontal="left"/>
    </xf>
    <xf numFmtId="43" fontId="8" fillId="0" borderId="0" xfId="22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43" fontId="9" fillId="0" borderId="0" xfId="22" applyFont="1" applyFill="1" applyBorder="1" applyAlignment="1">
      <alignment horizontal="center"/>
    </xf>
    <xf numFmtId="9" fontId="9" fillId="0" borderId="0" xfId="20" applyFont="1" applyFill="1" applyBorder="1" applyAlignment="1">
      <alignment horizontal="center"/>
    </xf>
    <xf numFmtId="9" fontId="9" fillId="0" borderId="0" xfId="1" applyFont="1" applyFill="1" applyBorder="1" applyAlignment="1">
      <alignment horizontal="center"/>
    </xf>
    <xf numFmtId="9" fontId="9" fillId="2" borderId="0" xfId="1" applyFont="1" applyFill="1" applyBorder="1" applyAlignment="1">
      <alignment horizontal="center"/>
    </xf>
    <xf numFmtId="0" fontId="74" fillId="2" borderId="0" xfId="0" applyFont="1" applyFill="1"/>
    <xf numFmtId="0" fontId="13" fillId="2" borderId="0" xfId="0" applyFont="1" applyFill="1"/>
    <xf numFmtId="166" fontId="9" fillId="0" borderId="0" xfId="1" applyNumberFormat="1" applyFont="1" applyFill="1"/>
    <xf numFmtId="0" fontId="9" fillId="0" borderId="2" xfId="0" applyFont="1" applyFill="1" applyBorder="1"/>
    <xf numFmtId="9" fontId="9" fillId="0" borderId="0" xfId="1" applyFont="1" applyFill="1"/>
    <xf numFmtId="167" fontId="9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/>
    <xf numFmtId="0" fontId="75" fillId="2" borderId="0" xfId="0" applyFont="1" applyFill="1" applyBorder="1" applyAlignment="1"/>
    <xf numFmtId="10" fontId="43" fillId="2" borderId="0" xfId="1" applyNumberFormat="1" applyFont="1" applyFill="1" applyBorder="1"/>
    <xf numFmtId="0" fontId="11" fillId="0" borderId="2" xfId="0" applyFont="1" applyFill="1" applyBorder="1"/>
    <xf numFmtId="167" fontId="9" fillId="0" borderId="0" xfId="0" applyNumberFormat="1" applyFont="1" applyFill="1"/>
    <xf numFmtId="10" fontId="9" fillId="0" borderId="0" xfId="1" applyNumberFormat="1" applyFont="1" applyFill="1"/>
    <xf numFmtId="9" fontId="9" fillId="0" borderId="0" xfId="2" applyFont="1"/>
    <xf numFmtId="10" fontId="44" fillId="2" borderId="0" xfId="1" applyNumberFormat="1" applyFont="1" applyFill="1" applyBorder="1"/>
    <xf numFmtId="10" fontId="43" fillId="2" borderId="0" xfId="1" applyNumberFormat="1" applyFont="1" applyFill="1"/>
    <xf numFmtId="0" fontId="76" fillId="2" borderId="0" xfId="0" applyFont="1" applyFill="1"/>
    <xf numFmtId="10" fontId="5" fillId="0" borderId="0" xfId="1" applyNumberFormat="1" applyFont="1" applyFill="1"/>
    <xf numFmtId="0" fontId="9" fillId="0" borderId="4" xfId="0" applyFont="1" applyFill="1" applyBorder="1" applyAlignment="1"/>
    <xf numFmtId="10" fontId="9" fillId="0" borderId="0" xfId="1" applyNumberFormat="1" applyFont="1" applyFill="1" applyBorder="1" applyAlignment="1">
      <alignment horizontal="center"/>
    </xf>
    <xf numFmtId="171" fontId="9" fillId="0" borderId="0" xfId="18" applyNumberFormat="1" applyFont="1" applyFill="1"/>
    <xf numFmtId="10" fontId="9" fillId="0" borderId="0" xfId="1" applyNumberFormat="1" applyFont="1" applyFill="1" applyAlignment="1">
      <alignment horizontal="center"/>
    </xf>
    <xf numFmtId="10" fontId="43" fillId="2" borderId="0" xfId="1" applyNumberFormat="1" applyFont="1" applyFill="1" applyAlignment="1">
      <alignment horizontal="center"/>
    </xf>
    <xf numFmtId="0" fontId="75" fillId="2" borderId="0" xfId="0" applyFont="1" applyFill="1" applyBorder="1"/>
    <xf numFmtId="0" fontId="45" fillId="2" borderId="0" xfId="0" applyFont="1" applyFill="1" applyBorder="1"/>
    <xf numFmtId="0" fontId="77" fillId="2" borderId="0" xfId="0" applyFont="1" applyFill="1" applyBorder="1" applyAlignment="1">
      <alignment horizontal="left" vertical="top" readingOrder="1"/>
    </xf>
    <xf numFmtId="0" fontId="46" fillId="2" borderId="0" xfId="0" applyFont="1" applyFill="1" applyBorder="1"/>
    <xf numFmtId="0" fontId="75" fillId="2" borderId="0" xfId="0" applyFont="1" applyFill="1" applyBorder="1" applyAlignment="1">
      <alignment horizontal="left"/>
    </xf>
    <xf numFmtId="166" fontId="9" fillId="0" borderId="0" xfId="2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8" fillId="28" borderId="0" xfId="0" applyFont="1" applyFill="1" applyBorder="1"/>
    <xf numFmtId="0" fontId="52" fillId="2" borderId="0" xfId="0" applyFont="1" applyFill="1" applyBorder="1"/>
    <xf numFmtId="0" fontId="52" fillId="2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22" applyNumberFormat="1" applyFont="1" applyFill="1" applyAlignment="1">
      <alignment horizontal="center" vertical="center"/>
    </xf>
    <xf numFmtId="0" fontId="78" fillId="2" borderId="0" xfId="0" applyFont="1" applyFill="1" applyBorder="1"/>
    <xf numFmtId="2" fontId="8" fillId="0" borderId="0" xfId="0" applyNumberFormat="1" applyFont="1" applyFill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2" fontId="8" fillId="0" borderId="0" xfId="22" applyNumberFormat="1" applyFont="1" applyFill="1" applyBorder="1" applyAlignment="1">
      <alignment horizontal="center" vertical="center"/>
    </xf>
    <xf numFmtId="2" fontId="8" fillId="0" borderId="0" xfId="22" applyNumberFormat="1" applyFont="1" applyFill="1"/>
    <xf numFmtId="2" fontId="8" fillId="0" borderId="0" xfId="0" applyNumberFormat="1" applyFont="1" applyFill="1" applyBorder="1" applyAlignment="1">
      <alignment horizontal="center"/>
    </xf>
    <xf numFmtId="2" fontId="8" fillId="0" borderId="0" xfId="22" applyNumberFormat="1" applyFont="1" applyFill="1" applyBorder="1" applyAlignment="1">
      <alignment horizontal="center"/>
    </xf>
    <xf numFmtId="2" fontId="8" fillId="0" borderId="0" xfId="0" applyNumberFormat="1" applyFont="1" applyFill="1" applyBorder="1"/>
    <xf numFmtId="43" fontId="82" fillId="2" borderId="0" xfId="22" applyFont="1" applyFill="1" applyBorder="1"/>
    <xf numFmtId="0" fontId="81" fillId="2" borderId="0" xfId="0" applyFont="1" applyFill="1" applyBorder="1"/>
    <xf numFmtId="43" fontId="9" fillId="0" borderId="0" xfId="0" applyNumberFormat="1" applyFont="1" applyFill="1" applyBorder="1"/>
    <xf numFmtId="43" fontId="15" fillId="0" borderId="0" xfId="22" applyFont="1" applyFill="1" applyBorder="1"/>
    <xf numFmtId="43" fontId="8" fillId="0" borderId="0" xfId="22" applyFont="1" applyFill="1" applyBorder="1"/>
    <xf numFmtId="1" fontId="9" fillId="2" borderId="0" xfId="0" applyNumberFormat="1" applyFont="1" applyFill="1"/>
    <xf numFmtId="0" fontId="12" fillId="0" borderId="0" xfId="0" applyFont="1" applyFill="1"/>
    <xf numFmtId="0" fontId="83" fillId="0" borderId="0" xfId="0" applyFont="1" applyFill="1"/>
    <xf numFmtId="168" fontId="9" fillId="2" borderId="0" xfId="22" applyNumberFormat="1" applyFont="1" applyFill="1"/>
    <xf numFmtId="0" fontId="9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7" fillId="0" borderId="0" xfId="0" applyFont="1" applyAlignment="1"/>
    <xf numFmtId="0" fontId="9" fillId="2" borderId="0" xfId="0" applyFont="1" applyFill="1" applyBorder="1" applyAlignment="1">
      <alignment wrapText="1"/>
    </xf>
    <xf numFmtId="43" fontId="9" fillId="0" borderId="0" xfId="0" applyNumberFormat="1" applyFont="1" applyFill="1"/>
    <xf numFmtId="0" fontId="9" fillId="0" borderId="19" xfId="0" applyFont="1" applyFill="1" applyBorder="1"/>
    <xf numFmtId="0" fontId="9" fillId="0" borderId="21" xfId="0" applyFont="1" applyFill="1" applyBorder="1"/>
    <xf numFmtId="0" fontId="9" fillId="0" borderId="20" xfId="0" applyFont="1" applyFill="1" applyBorder="1"/>
    <xf numFmtId="0" fontId="46" fillId="2" borderId="0" xfId="0" applyFont="1" applyFill="1" applyAlignment="1">
      <alignment horizontal="left"/>
    </xf>
    <xf numFmtId="17" fontId="44" fillId="2" borderId="0" xfId="12" applyNumberFormat="1" applyFont="1" applyFill="1"/>
    <xf numFmtId="0" fontId="44" fillId="2" borderId="0" xfId="12" applyFont="1" applyFill="1" applyBorder="1"/>
    <xf numFmtId="0" fontId="52" fillId="2" borderId="0" xfId="0" applyFont="1" applyFill="1" applyAlignment="1">
      <alignment horizontal="left"/>
    </xf>
    <xf numFmtId="166" fontId="8" fillId="0" borderId="0" xfId="1" applyNumberFormat="1" applyFont="1" applyFill="1" applyBorder="1" applyAlignment="1">
      <alignment horizontal="center" vertical="center"/>
    </xf>
    <xf numFmtId="166" fontId="9" fillId="0" borderId="0" xfId="1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43" fillId="0" borderId="0" xfId="0" applyFont="1" applyFill="1"/>
    <xf numFmtId="166" fontId="43" fillId="0" borderId="0" xfId="9" applyNumberFormat="1" applyFont="1" applyFill="1" applyBorder="1" applyAlignment="1">
      <alignment horizontal="center" vertical="center"/>
    </xf>
    <xf numFmtId="0" fontId="84" fillId="0" borderId="0" xfId="16" applyFont="1" applyFill="1" applyBorder="1"/>
    <xf numFmtId="0" fontId="5" fillId="0" borderId="0" xfId="16" applyFont="1" applyFill="1" applyBorder="1"/>
    <xf numFmtId="0" fontId="5" fillId="2" borderId="0" xfId="16" applyFont="1" applyFill="1" applyBorder="1"/>
    <xf numFmtId="17" fontId="5" fillId="2" borderId="0" xfId="16" applyNumberFormat="1" applyFont="1" applyFill="1" applyBorder="1" applyAlignment="1">
      <alignment horizontal="center"/>
    </xf>
    <xf numFmtId="0" fontId="24" fillId="0" borderId="2" xfId="0" applyFont="1" applyFill="1" applyBorder="1" applyAlignment="1"/>
    <xf numFmtId="0" fontId="5" fillId="0" borderId="2" xfId="16" applyFont="1" applyFill="1" applyBorder="1"/>
    <xf numFmtId="0" fontId="23" fillId="2" borderId="0" xfId="16" applyFont="1" applyFill="1" applyBorder="1"/>
    <xf numFmtId="0" fontId="5" fillId="2" borderId="23" xfId="16" applyFont="1" applyFill="1" applyBorder="1"/>
    <xf numFmtId="0" fontId="5" fillId="0" borderId="0" xfId="7" applyFont="1" applyFill="1" applyBorder="1" applyAlignment="1"/>
    <xf numFmtId="0" fontId="5" fillId="2" borderId="0" xfId="7" applyFont="1" applyFill="1" applyBorder="1" applyAlignment="1"/>
    <xf numFmtId="167" fontId="5" fillId="3" borderId="0" xfId="22" applyNumberFormat="1" applyFont="1" applyFill="1" applyBorder="1"/>
    <xf numFmtId="10" fontId="9" fillId="2" borderId="0" xfId="2" applyNumberFormat="1" applyFont="1" applyFill="1"/>
    <xf numFmtId="167" fontId="5" fillId="2" borderId="0" xfId="22" applyNumberFormat="1" applyFont="1" applyFill="1" applyBorder="1"/>
    <xf numFmtId="10" fontId="9" fillId="0" borderId="0" xfId="18" applyNumberFormat="1" applyFont="1" applyFill="1" applyBorder="1"/>
    <xf numFmtId="10" fontId="85" fillId="0" borderId="0" xfId="1" applyNumberFormat="1" applyFont="1" applyFill="1" applyBorder="1"/>
    <xf numFmtId="0" fontId="86" fillId="0" borderId="0" xfId="16" applyFont="1" applyFill="1" applyBorder="1"/>
    <xf numFmtId="43" fontId="5" fillId="0" borderId="0" xfId="22" applyFont="1" applyFill="1" applyBorder="1"/>
    <xf numFmtId="10" fontId="5" fillId="0" borderId="0" xfId="7" applyNumberFormat="1" applyFont="1" applyFill="1" applyBorder="1"/>
    <xf numFmtId="0" fontId="52" fillId="2" borderId="0" xfId="16" applyFont="1" applyFill="1" applyBorder="1"/>
    <xf numFmtId="10" fontId="43" fillId="2" borderId="0" xfId="18" applyNumberFormat="1" applyFont="1" applyFill="1" applyBorder="1"/>
    <xf numFmtId="10" fontId="44" fillId="2" borderId="0" xfId="7" applyNumberFormat="1" applyFont="1" applyFill="1" applyBorder="1"/>
    <xf numFmtId="0" fontId="44" fillId="2" borderId="0" xfId="16" applyFont="1" applyFill="1" applyBorder="1"/>
    <xf numFmtId="10" fontId="43" fillId="2" borderId="0" xfId="0" applyNumberFormat="1" applyFont="1" applyFill="1" applyBorder="1"/>
    <xf numFmtId="0" fontId="5" fillId="0" borderId="0" xfId="16" applyFont="1" applyFill="1" applyBorder="1" applyAlignment="1">
      <alignment horizontal="center"/>
    </xf>
    <xf numFmtId="166" fontId="43" fillId="2" borderId="0" xfId="0" applyNumberFormat="1" applyFont="1" applyFill="1" applyBorder="1"/>
    <xf numFmtId="17" fontId="87" fillId="2" borderId="0" xfId="16" applyNumberFormat="1" applyFont="1" applyFill="1" applyBorder="1"/>
    <xf numFmtId="0" fontId="44" fillId="2" borderId="0" xfId="7" applyFont="1" applyFill="1" applyBorder="1" applyAlignment="1"/>
    <xf numFmtId="0" fontId="5" fillId="0" borderId="0" xfId="0" applyFont="1" applyFill="1" applyBorder="1" applyAlignment="1"/>
    <xf numFmtId="17" fontId="23" fillId="0" borderId="24" xfId="16" applyNumberFormat="1" applyFont="1" applyFill="1" applyBorder="1" applyAlignment="1">
      <alignment horizontal="center" vertical="center"/>
    </xf>
    <xf numFmtId="17" fontId="23" fillId="0" borderId="25" xfId="16" applyNumberFormat="1" applyFont="1" applyFill="1" applyBorder="1" applyAlignment="1">
      <alignment horizontal="center" vertical="center"/>
    </xf>
    <xf numFmtId="0" fontId="23" fillId="0" borderId="26" xfId="16" applyFont="1" applyFill="1" applyBorder="1" applyAlignment="1">
      <alignment horizontal="center" vertical="center"/>
    </xf>
    <xf numFmtId="167" fontId="5" fillId="0" borderId="0" xfId="16" applyNumberFormat="1" applyFont="1" applyFill="1" applyBorder="1"/>
    <xf numFmtId="0" fontId="88" fillId="0" borderId="0" xfId="0" applyFont="1" applyFill="1"/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Fill="1"/>
    <xf numFmtId="0" fontId="89" fillId="0" borderId="2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17" fontId="8" fillId="0" borderId="0" xfId="0" applyNumberFormat="1" applyFont="1" applyFill="1" applyAlignment="1">
      <alignment horizontal="left"/>
    </xf>
    <xf numFmtId="168" fontId="8" fillId="0" borderId="0" xfId="22" applyNumberFormat="1" applyFont="1" applyFill="1"/>
    <xf numFmtId="168" fontId="8" fillId="0" borderId="3" xfId="22" applyNumberFormat="1" applyFont="1" applyFill="1" applyBorder="1"/>
    <xf numFmtId="168" fontId="8" fillId="0" borderId="0" xfId="0" applyNumberFormat="1" applyFont="1" applyFill="1"/>
    <xf numFmtId="168" fontId="8" fillId="0" borderId="0" xfId="0" applyNumberFormat="1" applyFont="1" applyFill="1" applyBorder="1"/>
    <xf numFmtId="167" fontId="8" fillId="0" borderId="0" xfId="0" applyNumberFormat="1" applyFont="1" applyFill="1" applyAlignment="1">
      <alignment horizontal="right"/>
    </xf>
    <xf numFmtId="167" fontId="8" fillId="0" borderId="17" xfId="0" applyNumberFormat="1" applyFont="1" applyFill="1" applyBorder="1" applyAlignment="1">
      <alignment horizontal="right"/>
    </xf>
    <xf numFmtId="167" fontId="8" fillId="0" borderId="23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8" fillId="0" borderId="0" xfId="22" applyNumberFormat="1" applyFont="1" applyFill="1" applyBorder="1"/>
    <xf numFmtId="167" fontId="8" fillId="0" borderId="0" xfId="0" applyNumberFormat="1" applyFont="1" applyFill="1"/>
    <xf numFmtId="0" fontId="90" fillId="2" borderId="0" xfId="0" applyFont="1" applyFill="1" applyAlignment="1">
      <alignment horizontal="left"/>
    </xf>
    <xf numFmtId="0" fontId="91" fillId="2" borderId="0" xfId="255" applyFont="1" applyFill="1" applyAlignment="1">
      <alignment vertical="center" wrapText="1"/>
    </xf>
    <xf numFmtId="0" fontId="2" fillId="2" borderId="0" xfId="255" applyFill="1"/>
    <xf numFmtId="0" fontId="2" fillId="2" borderId="0" xfId="255" applyFont="1" applyFill="1" applyAlignment="1">
      <alignment horizontal="center" vertical="center" wrapText="1"/>
    </xf>
    <xf numFmtId="0" fontId="2" fillId="2" borderId="0" xfId="255" applyFill="1" applyAlignment="1">
      <alignment wrapText="1"/>
    </xf>
    <xf numFmtId="0" fontId="22" fillId="2" borderId="0" xfId="255" applyFont="1" applyFill="1" applyAlignment="1">
      <alignment wrapText="1"/>
    </xf>
    <xf numFmtId="0" fontId="22" fillId="2" borderId="0" xfId="255" applyFont="1" applyFill="1"/>
    <xf numFmtId="17" fontId="22" fillId="2" borderId="0" xfId="255" applyNumberFormat="1" applyFont="1" applyFill="1" applyAlignment="1">
      <alignment horizontal="center"/>
    </xf>
    <xf numFmtId="17" fontId="2" fillId="2" borderId="0" xfId="255" applyNumberFormat="1" applyFont="1" applyFill="1" applyAlignment="1">
      <alignment horizontal="center"/>
    </xf>
    <xf numFmtId="0" fontId="92" fillId="2" borderId="0" xfId="0" applyFont="1" applyFill="1" applyAlignment="1">
      <alignment horizontal="left" vertical="center"/>
    </xf>
    <xf numFmtId="2" fontId="93" fillId="29" borderId="0" xfId="0" applyNumberFormat="1" applyFont="1" applyFill="1" applyAlignment="1">
      <alignment horizontal="center" vertical="center"/>
    </xf>
    <xf numFmtId="167" fontId="2" fillId="2" borderId="0" xfId="255" applyNumberFormat="1" applyFill="1" applyAlignment="1">
      <alignment horizontal="center"/>
    </xf>
    <xf numFmtId="0" fontId="2" fillId="2" borderId="0" xfId="255" applyFont="1" applyFill="1"/>
    <xf numFmtId="2" fontId="93" fillId="29" borderId="0" xfId="0" applyNumberFormat="1" applyFont="1" applyFill="1" applyAlignment="1">
      <alignment horizontal="right" vertical="center"/>
    </xf>
    <xf numFmtId="167" fontId="2" fillId="2" borderId="0" xfId="255" applyNumberFormat="1" applyFont="1" applyFill="1" applyAlignment="1">
      <alignment horizontal="center"/>
    </xf>
    <xf numFmtId="167" fontId="93" fillId="29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left"/>
    </xf>
    <xf numFmtId="0" fontId="23" fillId="2" borderId="0" xfId="0" applyFont="1" applyFill="1" applyAlignment="1">
      <alignment vertical="center" wrapText="1"/>
    </xf>
    <xf numFmtId="17" fontId="9" fillId="2" borderId="0" xfId="0" applyNumberFormat="1" applyFont="1" applyFill="1" applyAlignment="1"/>
    <xf numFmtId="1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17" fontId="89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9" fillId="2" borderId="4" xfId="0" applyFont="1" applyFill="1" applyBorder="1" applyAlignment="1">
      <alignment wrapText="1"/>
    </xf>
    <xf numFmtId="167" fontId="8" fillId="2" borderId="4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>
      <alignment horizontal="center"/>
    </xf>
    <xf numFmtId="167" fontId="12" fillId="0" borderId="0" xfId="0" applyNumberFormat="1" applyFont="1" applyFill="1"/>
    <xf numFmtId="0" fontId="9" fillId="2" borderId="2" xfId="0" applyFont="1" applyFill="1" applyBorder="1" applyAlignment="1">
      <alignment wrapText="1"/>
    </xf>
    <xf numFmtId="167" fontId="8" fillId="2" borderId="2" xfId="0" applyNumberFormat="1" applyFont="1" applyFill="1" applyBorder="1" applyAlignment="1">
      <alignment horizontal="center"/>
    </xf>
    <xf numFmtId="0" fontId="94" fillId="2" borderId="0" xfId="0" applyFont="1" applyFill="1" applyAlignment="1">
      <alignment horizontal="left"/>
    </xf>
    <xf numFmtId="0" fontId="24" fillId="2" borderId="0" xfId="0" applyFont="1" applyFill="1" applyAlignment="1">
      <alignment horizontal="left" vertical="center"/>
    </xf>
    <xf numFmtId="167" fontId="8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center"/>
    </xf>
    <xf numFmtId="0" fontId="55" fillId="2" borderId="0" xfId="0" applyFont="1" applyFill="1"/>
    <xf numFmtId="0" fontId="2" fillId="2" borderId="0" xfId="0" applyFont="1" applyFill="1" applyAlignment="1">
      <alignment wrapText="1"/>
    </xf>
    <xf numFmtId="2" fontId="9" fillId="2" borderId="0" xfId="0" applyNumberFormat="1" applyFont="1" applyFill="1" applyAlignment="1">
      <alignment horizontal="center"/>
    </xf>
    <xf numFmtId="0" fontId="0" fillId="2" borderId="0" xfId="0" applyFill="1"/>
    <xf numFmtId="0" fontId="9" fillId="2" borderId="28" xfId="0" applyFont="1" applyFill="1" applyBorder="1"/>
    <xf numFmtId="17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9" fillId="2" borderId="30" xfId="0" applyFont="1" applyFill="1" applyBorder="1" applyAlignment="1">
      <alignment wrapText="1"/>
    </xf>
    <xf numFmtId="167" fontId="57" fillId="2" borderId="23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wrapText="1"/>
    </xf>
    <xf numFmtId="167" fontId="57" fillId="2" borderId="32" xfId="0" applyNumberFormat="1" applyFont="1" applyFill="1" applyBorder="1" applyAlignment="1">
      <alignment horizontal="center"/>
    </xf>
    <xf numFmtId="167" fontId="9" fillId="2" borderId="0" xfId="0" applyNumberFormat="1" applyFont="1" applyFill="1" applyBorder="1" applyAlignment="1"/>
    <xf numFmtId="167" fontId="9" fillId="2" borderId="0" xfId="22" applyNumberFormat="1" applyFont="1" applyFill="1" applyBorder="1" applyAlignment="1"/>
    <xf numFmtId="167" fontId="5" fillId="2" borderId="0" xfId="22" applyNumberFormat="1" applyFont="1" applyFill="1" applyBorder="1" applyAlignment="1"/>
    <xf numFmtId="1" fontId="9" fillId="2" borderId="0" xfId="0" applyNumberFormat="1" applyFont="1" applyFill="1" applyBorder="1" applyAlignment="1"/>
    <xf numFmtId="167" fontId="5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7" fontId="8" fillId="2" borderId="0" xfId="22" applyNumberFormat="1" applyFont="1" applyFill="1" applyBorder="1" applyAlignment="1"/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9" fillId="0" borderId="0" xfId="0" applyNumberFormat="1" applyFont="1" applyFill="1" applyBorder="1"/>
    <xf numFmtId="166" fontId="6" fillId="30" borderId="0" xfId="268" applyNumberFormat="1" applyFont="1" applyFill="1" applyBorder="1" applyAlignment="1">
      <alignment horizontal="center" vertical="center"/>
    </xf>
    <xf numFmtId="0" fontId="0" fillId="0" borderId="0" xfId="0"/>
    <xf numFmtId="167" fontId="2" fillId="2" borderId="0" xfId="255" applyNumberFormat="1" applyFill="1"/>
    <xf numFmtId="167" fontId="8" fillId="2" borderId="33" xfId="0" applyNumberFormat="1" applyFont="1" applyFill="1" applyBorder="1" applyAlignment="1">
      <alignment horizontal="center"/>
    </xf>
    <xf numFmtId="0" fontId="0" fillId="2" borderId="30" xfId="0" applyFill="1" applyBorder="1"/>
    <xf numFmtId="0" fontId="0" fillId="2" borderId="4" xfId="0" applyFill="1" applyBorder="1"/>
    <xf numFmtId="0" fontId="0" fillId="2" borderId="31" xfId="0" applyFill="1" applyBorder="1"/>
    <xf numFmtId="167" fontId="8" fillId="2" borderId="16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2" fillId="25" borderId="5" xfId="0" applyFont="1" applyFill="1" applyBorder="1" applyAlignment="1">
      <alignment vertical="top" wrapText="1"/>
    </xf>
    <xf numFmtId="0" fontId="22" fillId="25" borderId="1" xfId="0" applyFont="1" applyFill="1" applyBorder="1" applyAlignment="1">
      <alignment vertical="top" wrapText="1"/>
    </xf>
    <xf numFmtId="0" fontId="22" fillId="25" borderId="6" xfId="0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4" fillId="2" borderId="0" xfId="9" applyFont="1" applyFill="1" applyBorder="1" applyAlignment="1">
      <alignment horizontal="center" vertical="top" wrapText="1"/>
    </xf>
    <xf numFmtId="0" fontId="5" fillId="2" borderId="0" xfId="9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7" fontId="23" fillId="2" borderId="22" xfId="16" applyNumberFormat="1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9" fontId="9" fillId="2" borderId="0" xfId="0" applyNumberFormat="1" applyFont="1" applyFill="1" applyBorder="1" applyAlignment="1">
      <alignment wrapText="1"/>
    </xf>
    <xf numFmtId="0" fontId="89" fillId="0" borderId="0" xfId="0" applyFont="1" applyFill="1" applyAlignment="1">
      <alignment horizontal="center"/>
    </xf>
    <xf numFmtId="0" fontId="23" fillId="2" borderId="0" xfId="0" applyFont="1" applyFill="1" applyAlignment="1">
      <alignment vertical="center" wrapText="1"/>
    </xf>
    <xf numFmtId="0" fontId="46" fillId="2" borderId="29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0" fillId="27" borderId="0" xfId="0" applyFont="1" applyFill="1" applyBorder="1" applyAlignment="1">
      <alignment wrapText="1"/>
    </xf>
    <xf numFmtId="0" fontId="45" fillId="0" borderId="0" xfId="0" applyFont="1" applyFill="1" applyBorder="1"/>
  </cellXfs>
  <cellStyles count="301">
    <cellStyle name="20% - Énfasis1 2" xfId="29"/>
    <cellStyle name="20% - Énfasis1 2 2" xfId="30"/>
    <cellStyle name="20% - Énfasis1 3" xfId="31"/>
    <cellStyle name="20% - Énfasis1 4" xfId="32"/>
    <cellStyle name="20% - Énfasis1 5" xfId="33"/>
    <cellStyle name="20% - Énfasis2 2" xfId="34"/>
    <cellStyle name="20% - Énfasis2 2 2" xfId="35"/>
    <cellStyle name="20% - Énfasis2 3" xfId="36"/>
    <cellStyle name="20% - Énfasis2 4" xfId="37"/>
    <cellStyle name="20% - Énfasis2 5" xfId="38"/>
    <cellStyle name="20% - Énfasis3 2" xfId="39"/>
    <cellStyle name="20% - Énfasis3 2 2" xfId="40"/>
    <cellStyle name="20% - Énfasis3 3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4" xfId="47"/>
    <cellStyle name="20% - Énfasis4 5" xfId="48"/>
    <cellStyle name="20% - Énfasis5 2" xfId="49"/>
    <cellStyle name="20% - Énfasis5 2 2" xfId="50"/>
    <cellStyle name="20% - Énfasis5 3" xfId="51"/>
    <cellStyle name="20% - Énfasis5 4" xfId="52"/>
    <cellStyle name="20% - Énfasis5 5" xfId="53"/>
    <cellStyle name="20% - Énfasis6 2" xfId="54"/>
    <cellStyle name="20% - Énfasis6 2 2" xfId="55"/>
    <cellStyle name="20% - Énfasis6 3" xfId="56"/>
    <cellStyle name="20% - Énfasis6 4" xfId="57"/>
    <cellStyle name="20% - Énfasis6 5" xfId="58"/>
    <cellStyle name="40% - Énfasis1 2" xfId="59"/>
    <cellStyle name="40% - Énfasis1 2 2" xfId="60"/>
    <cellStyle name="40% - Énfasis1 3" xfId="61"/>
    <cellStyle name="40% - Énfasis1 4" xfId="62"/>
    <cellStyle name="40% - Énfasis1 5" xfId="63"/>
    <cellStyle name="40% - Énfasis2 2" xfId="64"/>
    <cellStyle name="40% - Énfasis2 2 2" xfId="65"/>
    <cellStyle name="40% - Énfasis2 3" xfId="66"/>
    <cellStyle name="40% - Énfasis2 4" xfId="67"/>
    <cellStyle name="40% - Énfasis2 5" xfId="68"/>
    <cellStyle name="40% - Énfasis3 2" xfId="69"/>
    <cellStyle name="40% - Énfasis3 2 2" xfId="70"/>
    <cellStyle name="40% - Énfasis3 3" xfId="71"/>
    <cellStyle name="40% - Énfasis3 4" xfId="72"/>
    <cellStyle name="40% - Énfasis3 5" xfId="73"/>
    <cellStyle name="40% - Énfasis4 2" xfId="74"/>
    <cellStyle name="40% - Énfasis4 2 2" xfId="75"/>
    <cellStyle name="40% - Énfasis4 3" xfId="76"/>
    <cellStyle name="40% - Énfasis4 4" xfId="77"/>
    <cellStyle name="40% - Énfasis4 5" xfId="78"/>
    <cellStyle name="40% - Énfasis5 2" xfId="79"/>
    <cellStyle name="40% - Énfasis5 2 2" xfId="80"/>
    <cellStyle name="40% - Énfasis5 3" xfId="81"/>
    <cellStyle name="40% - Énfasis5 4" xfId="82"/>
    <cellStyle name="40% - Énfasis5 5" xfId="83"/>
    <cellStyle name="40% - Énfasis6 2" xfId="84"/>
    <cellStyle name="40% - Énfasis6 2 2" xfId="85"/>
    <cellStyle name="40% - Énfasis6 3" xfId="86"/>
    <cellStyle name="40% - Énfasis6 4" xfId="87"/>
    <cellStyle name="40% - Énfasis6 5" xfId="88"/>
    <cellStyle name="60% - Énfasis1 2" xfId="89"/>
    <cellStyle name="60% - Énfasis1 3" xfId="90"/>
    <cellStyle name="60% - Énfasis1 4" xfId="91"/>
    <cellStyle name="60% - Énfasis1 5" xfId="92"/>
    <cellStyle name="60% - Énfasis2 2" xfId="93"/>
    <cellStyle name="60% - Énfasis2 3" xfId="94"/>
    <cellStyle name="60% - Énfasis2 4" xfId="95"/>
    <cellStyle name="60% - Énfasis2 5" xfId="96"/>
    <cellStyle name="60% - Énfasis3 2" xfId="97"/>
    <cellStyle name="60% - Énfasis3 3" xfId="98"/>
    <cellStyle name="60% - Énfasis3 4" xfId="99"/>
    <cellStyle name="60% - Énfasis3 5" xfId="100"/>
    <cellStyle name="60% - Énfasis4 2" xfId="101"/>
    <cellStyle name="60% - Énfasis4 3" xfId="102"/>
    <cellStyle name="60% - Énfasis4 4" xfId="103"/>
    <cellStyle name="60% - Énfasis4 5" xfId="104"/>
    <cellStyle name="60% - Énfasis5 2" xfId="105"/>
    <cellStyle name="60% - Énfasis5 3" xfId="106"/>
    <cellStyle name="60% - Énfasis5 4" xfId="107"/>
    <cellStyle name="60% - Énfasis5 5" xfId="108"/>
    <cellStyle name="60% - Énfasis6 2" xfId="109"/>
    <cellStyle name="60% - Énfasis6 3" xfId="110"/>
    <cellStyle name="60% - Énfasis6 4" xfId="111"/>
    <cellStyle name="60% - Énfasis6 5" xfId="112"/>
    <cellStyle name="Buena 2" xfId="113"/>
    <cellStyle name="Buena 3" xfId="114"/>
    <cellStyle name="Buena 4" xfId="115"/>
    <cellStyle name="Buena 5" xfId="116"/>
    <cellStyle name="Cálculo 2" xfId="117"/>
    <cellStyle name="Cálculo 3" xfId="118"/>
    <cellStyle name="Cálculo 4" xfId="119"/>
    <cellStyle name="Cálculo 5" xfId="120"/>
    <cellStyle name="Celda de comprobación 2" xfId="121"/>
    <cellStyle name="Celda de comprobación 3" xfId="122"/>
    <cellStyle name="Celda de comprobación 4" xfId="123"/>
    <cellStyle name="Celda de comprobación 5" xfId="124"/>
    <cellStyle name="Celda vinculada 2" xfId="125"/>
    <cellStyle name="Celda vinculada 3" xfId="126"/>
    <cellStyle name="Celda vinculada 4" xfId="127"/>
    <cellStyle name="Celda vinculada 5" xfId="128"/>
    <cellStyle name="Encabezado 4 2" xfId="129"/>
    <cellStyle name="Encabezado 4 3" xfId="130"/>
    <cellStyle name="Encabezado 4 4" xfId="131"/>
    <cellStyle name="Encabezado 4 5" xfId="132"/>
    <cellStyle name="Énfasis1 2" xfId="133"/>
    <cellStyle name="Énfasis1 3" xfId="134"/>
    <cellStyle name="Énfasis1 4" xfId="135"/>
    <cellStyle name="Énfasis1 5" xfId="136"/>
    <cellStyle name="Énfasis2 2" xfId="137"/>
    <cellStyle name="Énfasis2 3" xfId="138"/>
    <cellStyle name="Énfasis2 4" xfId="139"/>
    <cellStyle name="Énfasis2 5" xfId="140"/>
    <cellStyle name="Énfasis3 2" xfId="141"/>
    <cellStyle name="Énfasis3 3" xfId="142"/>
    <cellStyle name="Énfasis3 4" xfId="143"/>
    <cellStyle name="Énfasis3 5" xfId="144"/>
    <cellStyle name="Énfasis4 2" xfId="145"/>
    <cellStyle name="Énfasis4 3" xfId="146"/>
    <cellStyle name="Énfasis4 4" xfId="147"/>
    <cellStyle name="Énfasis4 5" xfId="148"/>
    <cellStyle name="Énfasis5 2" xfId="149"/>
    <cellStyle name="Énfasis5 3" xfId="150"/>
    <cellStyle name="Énfasis5 4" xfId="151"/>
    <cellStyle name="Énfasis5 5" xfId="152"/>
    <cellStyle name="Énfasis6 2" xfId="153"/>
    <cellStyle name="Énfasis6 3" xfId="154"/>
    <cellStyle name="Énfasis6 4" xfId="155"/>
    <cellStyle name="Énfasis6 5" xfId="156"/>
    <cellStyle name="Entrada 2" xfId="157"/>
    <cellStyle name="Entrada 3" xfId="158"/>
    <cellStyle name="Entrada 4" xfId="159"/>
    <cellStyle name="Entrada 5" xfId="160"/>
    <cellStyle name="Hipervínculo 2" xfId="161"/>
    <cellStyle name="Incorrecto 2" xfId="162"/>
    <cellStyle name="Incorrecto 3" xfId="163"/>
    <cellStyle name="Incorrecto 4" xfId="164"/>
    <cellStyle name="Incorrecto 5" xfId="165"/>
    <cellStyle name="Millares" xfId="22" builtinId="3"/>
    <cellStyle name="Millares 10" xfId="264"/>
    <cellStyle name="Millares 10 2" xfId="296"/>
    <cellStyle name="Millares 2" xfId="3"/>
    <cellStyle name="Millares 2 2" xfId="4"/>
    <cellStyle name="Millares 2 2 2" xfId="166"/>
    <cellStyle name="Millares 2 2 3" xfId="282"/>
    <cellStyle name="Millares 2 3" xfId="167"/>
    <cellStyle name="Millares 2 4" xfId="168"/>
    <cellStyle name="Millares 2 5" xfId="256"/>
    <cellStyle name="Millares 3" xfId="5"/>
    <cellStyle name="Millares 3 2" xfId="6"/>
    <cellStyle name="Millares 3 2 2" xfId="265"/>
    <cellStyle name="Millares 3 2 2 2" xfId="280"/>
    <cellStyle name="Millares 3 2 2 3" xfId="297"/>
    <cellStyle name="Millares 3 3" xfId="169"/>
    <cellStyle name="Millares 3 3 2" xfId="281"/>
    <cellStyle name="Millares 3 3 3" xfId="292"/>
    <cellStyle name="Millares 3 4" xfId="261"/>
    <cellStyle name="Millares 4" xfId="170"/>
    <cellStyle name="Millares 5" xfId="171"/>
    <cellStyle name="Millares 5 2" xfId="172"/>
    <cellStyle name="Millares 6" xfId="173"/>
    <cellStyle name="Millares 7" xfId="174"/>
    <cellStyle name="Millares 7 2" xfId="175"/>
    <cellStyle name="Millares 8" xfId="176"/>
    <cellStyle name="Millares 8 2" xfId="177"/>
    <cellStyle name="Millares 9" xfId="178"/>
    <cellStyle name="Neutral 2" xfId="179"/>
    <cellStyle name="Normal" xfId="0" builtinId="0"/>
    <cellStyle name="Normal 10" xfId="268"/>
    <cellStyle name="Normal 10 2" xfId="298"/>
    <cellStyle name="Normal 2" xfId="7"/>
    <cellStyle name="Normal 2 2" xfId="8"/>
    <cellStyle name="Normal 2 2 2" xfId="180"/>
    <cellStyle name="Normal 2 2 3" xfId="260"/>
    <cellStyle name="Normal 2 2 3 2" xfId="267"/>
    <cellStyle name="Normal 2 2 3 3" xfId="294"/>
    <cellStyle name="Normal 2 3" xfId="9"/>
    <cellStyle name="Normal 2 3 2" xfId="10"/>
    <cellStyle name="Normal 2 3 3" xfId="278"/>
    <cellStyle name="Normal 2 4" xfId="24"/>
    <cellStyle name="Normal 2 4 2" xfId="266"/>
    <cellStyle name="Normal 2 4 3" xfId="289"/>
    <cellStyle name="Normal 2 5" xfId="27"/>
    <cellStyle name="Normal 2 5 2" xfId="279"/>
    <cellStyle name="Normal 2 5 3" xfId="291"/>
    <cellStyle name="Normal 2 6" xfId="257"/>
    <cellStyle name="Normal 2_Cuadros base 2000 (Compendio) 07 10 2010" xfId="181"/>
    <cellStyle name="Normal 3" xfId="1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6" xfId="188"/>
    <cellStyle name="Normal 3 17" xfId="189"/>
    <cellStyle name="Normal 3 18" xfId="190"/>
    <cellStyle name="Normal 3 19" xfId="191"/>
    <cellStyle name="Normal 3 2" xfId="12"/>
    <cellStyle name="Normal 3 2 2" xfId="192"/>
    <cellStyle name="Normal 3 2 3" xfId="193"/>
    <cellStyle name="Normal 3 2 4" xfId="284"/>
    <cellStyle name="Normal 3 2_Cuadros de publicación base 2005_16 10 2010" xfId="194"/>
    <cellStyle name="Normal 3 20" xfId="195"/>
    <cellStyle name="Normal 3 21" xfId="196"/>
    <cellStyle name="Normal 3 22" xfId="197"/>
    <cellStyle name="Normal 3 23" xfId="198"/>
    <cellStyle name="Normal 3 24" xfId="199"/>
    <cellStyle name="Normal 3 25" xfId="200"/>
    <cellStyle name="Normal 3 26" xfId="201"/>
    <cellStyle name="Normal 3 27" xfId="202"/>
    <cellStyle name="Normal 3 28" xfId="203"/>
    <cellStyle name="Normal 3 29" xfId="204"/>
    <cellStyle name="Normal 3 3" xfId="205"/>
    <cellStyle name="Normal 3 30" xfId="206"/>
    <cellStyle name="Normal 3 30 2" xfId="277"/>
    <cellStyle name="Normal 3 30 3" xfId="293"/>
    <cellStyle name="Normal 3 31" xfId="271"/>
    <cellStyle name="Normal 3 32" xfId="272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3_Cuadros base 2000 (Compendio) 07 10 2010" xfId="213"/>
    <cellStyle name="Normal 4" xfId="13"/>
    <cellStyle name="Normal 4 2" xfId="214"/>
    <cellStyle name="Normal 4 3" xfId="215"/>
    <cellStyle name="Normal 4 4" xfId="262"/>
    <cellStyle name="Normal 4 4 2" xfId="276"/>
    <cellStyle name="Normal 4 4 3" xfId="295"/>
    <cellStyle name="Normal 5" xfId="14"/>
    <cellStyle name="Normal 5 2" xfId="269"/>
    <cellStyle name="Normal 5 2 2" xfId="275"/>
    <cellStyle name="Normal 5 2 3" xfId="299"/>
    <cellStyle name="Normal 6" xfId="15"/>
    <cellStyle name="Normal 6 2" xfId="270"/>
    <cellStyle name="Normal 6 2 2" xfId="274"/>
    <cellStyle name="Normal 6 2 3" xfId="300"/>
    <cellStyle name="Normal 7" xfId="23"/>
    <cellStyle name="Normal 7 2" xfId="254"/>
    <cellStyle name="Normal 7 3" xfId="263"/>
    <cellStyle name="Normal 7 4" xfId="288"/>
    <cellStyle name="Normal 8" xfId="26"/>
    <cellStyle name="Normal 8 2" xfId="253"/>
    <cellStyle name="Normal 8 3" xfId="290"/>
    <cellStyle name="Normal 9" xfId="28"/>
    <cellStyle name="Normal 9 2" xfId="255"/>
    <cellStyle name="Normal_SurveySummary_07172008-BANCOS_1" xfId="16"/>
    <cellStyle name="Notas 2" xfId="216"/>
    <cellStyle name="Notas 2 2" xfId="217"/>
    <cellStyle name="Notas 3" xfId="218"/>
    <cellStyle name="Notas 4" xfId="219"/>
    <cellStyle name="Notas 5" xfId="220"/>
    <cellStyle name="Porcentaje" xfId="1" builtinId="5"/>
    <cellStyle name="Porcentaje 2" xfId="17"/>
    <cellStyle name="Porcentaje 2 2" xfId="259"/>
    <cellStyle name="Porcentaje 2 3" xfId="285"/>
    <cellStyle name="Porcentaje 3" xfId="21"/>
    <cellStyle name="Porcentaje 4" xfId="283"/>
    <cellStyle name="Porcentual 2" xfId="18"/>
    <cellStyle name="Porcentual 2 2" xfId="19"/>
    <cellStyle name="Porcentual 2 2 2" xfId="273"/>
    <cellStyle name="Porcentual 2 2 3" xfId="287"/>
    <cellStyle name="Porcentual 2 3" xfId="25"/>
    <cellStyle name="Porcentual 2 4" xfId="258"/>
    <cellStyle name="Porcentual 2 5" xfId="286"/>
    <cellStyle name="Porcentual 3" xfId="20"/>
    <cellStyle name="Porcentual 4" xfId="2"/>
    <cellStyle name="Salida 2" xfId="221"/>
    <cellStyle name="Salida 3" xfId="222"/>
    <cellStyle name="Salida 4" xfId="223"/>
    <cellStyle name="Salida 5" xfId="224"/>
    <cellStyle name="Texto de advertencia 2" xfId="225"/>
    <cellStyle name="Texto de advertencia 2 2" xfId="226"/>
    <cellStyle name="Texto de advertencia 3" xfId="227"/>
    <cellStyle name="Texto de advertencia 4" xfId="228"/>
    <cellStyle name="Texto de advertencia 5" xfId="229"/>
    <cellStyle name="Texto explicativo 2" xfId="230"/>
    <cellStyle name="Texto explicativo 3" xfId="231"/>
    <cellStyle name="Texto explicativo 4" xfId="232"/>
    <cellStyle name="Texto explicativo 5" xfId="233"/>
    <cellStyle name="Título 1 2" xfId="234"/>
    <cellStyle name="Título 1 3" xfId="235"/>
    <cellStyle name="Título 1 4" xfId="236"/>
    <cellStyle name="Título 1 5" xfId="237"/>
    <cellStyle name="Título 2 2" xfId="238"/>
    <cellStyle name="Título 2 3" xfId="239"/>
    <cellStyle name="Título 2 4" xfId="240"/>
    <cellStyle name="Título 2 5" xfId="241"/>
    <cellStyle name="Título 3 2" xfId="242"/>
    <cellStyle name="Título 3 3" xfId="243"/>
    <cellStyle name="Título 3 4" xfId="244"/>
    <cellStyle name="Título 3 5" xfId="245"/>
    <cellStyle name="Título 4" xfId="246"/>
    <cellStyle name="Título 5" xfId="247"/>
    <cellStyle name="Título 6" xfId="248"/>
    <cellStyle name="Título 7" xfId="249"/>
    <cellStyle name="Título 8" xfId="250"/>
    <cellStyle name="Título 9" xfId="251"/>
    <cellStyle name="Total 2" xfId="252"/>
  </cellStyles>
  <dxfs count="0"/>
  <tableStyles count="0" defaultTableStyle="TableStyleMedium2" defaultPivotStyle="PivotStyleLight16"/>
  <colors>
    <mruColors>
      <color rgb="FF9E0000"/>
      <color rgb="FFEAB200"/>
      <color rgb="FF7F7F7F"/>
      <color rgb="FFEAC000"/>
      <color rgb="FF6E4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7029076039404"/>
          <c:y val="0.19132042096057716"/>
          <c:w val="0.82069989784988107"/>
          <c:h val="0.70493393519407521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'G1'!$C$5</c:f>
              <c:strCache>
                <c:ptCount val="1"/>
                <c:pt idx="0">
                  <c:v>Crecimiento nominal anual de la cartera (eje derecho)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'G1'!$C$6:$C$39</c:f>
              <c:numCache>
                <c:formatCode>0.00</c:formatCode>
                <c:ptCount val="34"/>
                <c:pt idx="0">
                  <c:v>7.4261138210334643</c:v>
                </c:pt>
                <c:pt idx="1">
                  <c:v>3.1840525409451814</c:v>
                </c:pt>
                <c:pt idx="2">
                  <c:v>0.50512871098633561</c:v>
                </c:pt>
                <c:pt idx="3">
                  <c:v>1.4112419140821952</c:v>
                </c:pt>
                <c:pt idx="4">
                  <c:v>4.5739805368728348</c:v>
                </c:pt>
                <c:pt idx="5">
                  <c:v>8.5717185371959825</c:v>
                </c:pt>
                <c:pt idx="6">
                  <c:v>12.995731727908954</c:v>
                </c:pt>
                <c:pt idx="7">
                  <c:v>16.200468484250941</c:v>
                </c:pt>
                <c:pt idx="8">
                  <c:v>19.45686187199367</c:v>
                </c:pt>
                <c:pt idx="9">
                  <c:v>24.50544216217294</c:v>
                </c:pt>
                <c:pt idx="10">
                  <c:v>25.23352346496943</c:v>
                </c:pt>
                <c:pt idx="11">
                  <c:v>25.047145202110421</c:v>
                </c:pt>
                <c:pt idx="12">
                  <c:v>24.761273444550568</c:v>
                </c:pt>
                <c:pt idx="13">
                  <c:v>21.148017235887306</c:v>
                </c:pt>
                <c:pt idx="14">
                  <c:v>19.213272638746304</c:v>
                </c:pt>
                <c:pt idx="15">
                  <c:v>17.21252209535993</c:v>
                </c:pt>
                <c:pt idx="16">
                  <c:v>14.904486117318051</c:v>
                </c:pt>
                <c:pt idx="17">
                  <c:v>13.227435179109603</c:v>
                </c:pt>
                <c:pt idx="18">
                  <c:v>12.679612728601297</c:v>
                </c:pt>
                <c:pt idx="19">
                  <c:v>11.917728330015255</c:v>
                </c:pt>
                <c:pt idx="20">
                  <c:v>11.535354504244633</c:v>
                </c:pt>
                <c:pt idx="21">
                  <c:v>11.828220931570389</c:v>
                </c:pt>
                <c:pt idx="22">
                  <c:v>12.12259652810892</c:v>
                </c:pt>
                <c:pt idx="23" formatCode="_(* #,##0.00_);_(* \(#,##0.00\);_(* &quot;-&quot;??_);_(@_)">
                  <c:v>13.005246594211716</c:v>
                </c:pt>
                <c:pt idx="24">
                  <c:v>13.226508903143742</c:v>
                </c:pt>
                <c:pt idx="25">
                  <c:v>13.722222916255467</c:v>
                </c:pt>
                <c:pt idx="26">
                  <c:v>12.895712275156001</c:v>
                </c:pt>
                <c:pt idx="27">
                  <c:v>11.822366406634544</c:v>
                </c:pt>
                <c:pt idx="28">
                  <c:v>11.397820002000225</c:v>
                </c:pt>
                <c:pt idx="29">
                  <c:v>11.735090751367117</c:v>
                </c:pt>
                <c:pt idx="30">
                  <c:v>12.194477244057001</c:v>
                </c:pt>
                <c:pt idx="31">
                  <c:v>13.183805818327542</c:v>
                </c:pt>
                <c:pt idx="32">
                  <c:v>13.667998604074839</c:v>
                </c:pt>
                <c:pt idx="33">
                  <c:v>12.287578614609984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731943744"/>
        <c:axId val="73194318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'G1'!$B$6:$B$40</c:f>
              <c:numCache>
                <c:formatCode>mmm\-yy</c:formatCode>
                <c:ptCount val="35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</c:numCache>
            </c:numRef>
          </c:cat>
          <c:val>
            <c:numRef>
              <c:f>'G1'!$D$6:$D$40</c:f>
              <c:numCache>
                <c:formatCode>0.00</c:formatCode>
                <c:ptCount val="35"/>
                <c:pt idx="0">
                  <c:v>-61.438514555384096</c:v>
                </c:pt>
                <c:pt idx="1">
                  <c:v>-60.095523265261797</c:v>
                </c:pt>
                <c:pt idx="2">
                  <c:v>-27.717380767674488</c:v>
                </c:pt>
                <c:pt idx="3">
                  <c:v>-41.228947590803408</c:v>
                </c:pt>
                <c:pt idx="4">
                  <c:v>18.861525537696693</c:v>
                </c:pt>
                <c:pt idx="5">
                  <c:v>13.340983204213099</c:v>
                </c:pt>
                <c:pt idx="6">
                  <c:v>24.386637161073114</c:v>
                </c:pt>
                <c:pt idx="7">
                  <c:v>51.806103627977549</c:v>
                </c:pt>
                <c:pt idx="8">
                  <c:v>16.538269645493749</c:v>
                </c:pt>
                <c:pt idx="9">
                  <c:v>58.683051118741282</c:v>
                </c:pt>
                <c:pt idx="10">
                  <c:v>29.561322591725041</c:v>
                </c:pt>
                <c:pt idx="11">
                  <c:v>20.964664828486498</c:v>
                </c:pt>
                <c:pt idx="12">
                  <c:v>1.9411022805851563</c:v>
                </c:pt>
                <c:pt idx="13">
                  <c:v>-18.683690483436958</c:v>
                </c:pt>
                <c:pt idx="14">
                  <c:v>-13.777358889603105</c:v>
                </c:pt>
                <c:pt idx="15">
                  <c:v>-1.6439123012226726</c:v>
                </c:pt>
                <c:pt idx="16">
                  <c:v>-48.856766401392591</c:v>
                </c:pt>
                <c:pt idx="17">
                  <c:v>7.8063591507559424</c:v>
                </c:pt>
                <c:pt idx="18">
                  <c:v>13.140152081813017</c:v>
                </c:pt>
                <c:pt idx="19">
                  <c:v>21.996714369601101</c:v>
                </c:pt>
                <c:pt idx="20">
                  <c:v>-19.529064046001324</c:v>
                </c:pt>
                <c:pt idx="21">
                  <c:v>5.6362994244033144</c:v>
                </c:pt>
                <c:pt idx="22">
                  <c:v>1.1053231152901835</c:v>
                </c:pt>
                <c:pt idx="23">
                  <c:v>44.638774939660124</c:v>
                </c:pt>
                <c:pt idx="24">
                  <c:v>5.743970345203266</c:v>
                </c:pt>
                <c:pt idx="25">
                  <c:v>-7.1496326128352772</c:v>
                </c:pt>
                <c:pt idx="26">
                  <c:v>11.764709492778938</c:v>
                </c:pt>
                <c:pt idx="27">
                  <c:v>-4.6728254802521629</c:v>
                </c:pt>
                <c:pt idx="28">
                  <c:v>-13.215377154477101</c:v>
                </c:pt>
                <c:pt idx="29">
                  <c:v>-17.517089608582101</c:v>
                </c:pt>
                <c:pt idx="30">
                  <c:v>-19.748852493241561</c:v>
                </c:pt>
                <c:pt idx="31">
                  <c:v>-0.77537873105685917</c:v>
                </c:pt>
                <c:pt idx="32">
                  <c:v>-30.55368257319056</c:v>
                </c:pt>
                <c:pt idx="33">
                  <c:v>-15.349906491735524</c:v>
                </c:pt>
                <c:pt idx="34">
                  <c:v>-21.374492142629641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941504"/>
        <c:axId val="731942624"/>
      </c:lineChart>
      <c:dateAx>
        <c:axId val="731941504"/>
        <c:scaling>
          <c:orientation val="minMax"/>
          <c:max val="42979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19426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194262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869939853986655E-2"/>
              <c:y val="1.716860471966686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1941504"/>
        <c:crosses val="autoZero"/>
        <c:crossBetween val="between"/>
      </c:valAx>
      <c:valAx>
        <c:axId val="73194318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3830767930899375"/>
              <c:y val="4.40271219663697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1943744"/>
        <c:crosses val="max"/>
        <c:crossBetween val="between"/>
      </c:valAx>
      <c:dateAx>
        <c:axId val="7319437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73194318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28272993529E-2"/>
          <c:y val="0.12947162854643171"/>
          <c:w val="0.87318461883033904"/>
          <c:h val="0.63551087364079528"/>
        </c:manualLayout>
      </c:layout>
      <c:lineChart>
        <c:grouping val="standard"/>
        <c:varyColors val="0"/>
        <c:ser>
          <c:idx val="0"/>
          <c:order val="0"/>
          <c:tx>
            <c:strRef>
              <c:f>'G3'!$K$4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'G3'!$K$5:$K$38</c:f>
              <c:numCache>
                <c:formatCode>_(* #,##0.00_);_(* \(#,##0.00\);_(* "-"??_);_(@_)</c:formatCode>
                <c:ptCount val="34"/>
                <c:pt idx="0">
                  <c:v>-14.285714285714285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0</c:v>
                </c:pt>
                <c:pt idx="6">
                  <c:v>66.666666666666657</c:v>
                </c:pt>
                <c:pt idx="7">
                  <c:v>42.857142857142854</c:v>
                </c:pt>
                <c:pt idx="8">
                  <c:v>66.666666666666657</c:v>
                </c:pt>
                <c:pt idx="9">
                  <c:v>50</c:v>
                </c:pt>
                <c:pt idx="10">
                  <c:v>50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-42.857142857142854</c:v>
                </c:pt>
                <c:pt idx="17">
                  <c:v>0</c:v>
                </c:pt>
                <c:pt idx="18">
                  <c:v>14.285714285714285</c:v>
                </c:pt>
                <c:pt idx="19">
                  <c:v>16.666666666666664</c:v>
                </c:pt>
                <c:pt idx="20">
                  <c:v>0</c:v>
                </c:pt>
                <c:pt idx="21">
                  <c:v>-50</c:v>
                </c:pt>
                <c:pt idx="22">
                  <c:v>-25</c:v>
                </c:pt>
                <c:pt idx="23">
                  <c:v>25</c:v>
                </c:pt>
                <c:pt idx="24">
                  <c:v>-40</c:v>
                </c:pt>
                <c:pt idx="25">
                  <c:v>0</c:v>
                </c:pt>
                <c:pt idx="26">
                  <c:v>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-40</c:v>
                </c:pt>
                <c:pt idx="31">
                  <c:v>0</c:v>
                </c:pt>
                <c:pt idx="32">
                  <c:v>40</c:v>
                </c:pt>
                <c:pt idx="33" formatCode="General">
                  <c:v>-66.666666666666657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'G3'!$L$4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'G3'!$L$5:$L$38</c:f>
              <c:numCache>
                <c:formatCode>_(* #,##0.00_);_(* \(#,##0.00\);_(* "-"??_);_(@_)</c:formatCode>
                <c:ptCount val="34"/>
                <c:pt idx="0">
                  <c:v>-14.285714285714285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-28.571428571428569</c:v>
                </c:pt>
                <c:pt idx="6">
                  <c:v>50</c:v>
                </c:pt>
                <c:pt idx="7">
                  <c:v>28.571428571428569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0</c:v>
                </c:pt>
                <c:pt idx="14">
                  <c:v>28.571428571428569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-25</c:v>
                </c:pt>
                <c:pt idx="22">
                  <c:v>-75</c:v>
                </c:pt>
                <c:pt idx="23">
                  <c:v>25</c:v>
                </c:pt>
                <c:pt idx="24">
                  <c:v>-60</c:v>
                </c:pt>
                <c:pt idx="25">
                  <c:v>-20</c:v>
                </c:pt>
                <c:pt idx="26">
                  <c:v>40</c:v>
                </c:pt>
                <c:pt idx="27">
                  <c:v>-60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-66.666666666666657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'G3'!$M$4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'G3'!$M$5:$M$38</c:f>
              <c:numCache>
                <c:formatCode>_(* #,##0.00_);_(* \(#,##0.00\);_(* "-"??_);_(@_)</c:formatCode>
                <c:ptCount val="34"/>
                <c:pt idx="0">
                  <c:v>0</c:v>
                </c:pt>
                <c:pt idx="1">
                  <c:v>-16.666666666666664</c:v>
                </c:pt>
                <c:pt idx="2">
                  <c:v>-57.142857142857139</c:v>
                </c:pt>
                <c:pt idx="3">
                  <c:v>-14.285714285714285</c:v>
                </c:pt>
                <c:pt idx="4">
                  <c:v>-28.571428571428569</c:v>
                </c:pt>
                <c:pt idx="5">
                  <c:v>-42.857142857142854</c:v>
                </c:pt>
                <c:pt idx="6">
                  <c:v>50</c:v>
                </c:pt>
                <c:pt idx="7">
                  <c:v>-14.285714285714285</c:v>
                </c:pt>
                <c:pt idx="8">
                  <c:v>16.666666666666664</c:v>
                </c:pt>
                <c:pt idx="9">
                  <c:v>66.666666666666657</c:v>
                </c:pt>
                <c:pt idx="10">
                  <c:v>50</c:v>
                </c:pt>
                <c:pt idx="11">
                  <c:v>-16.666666666666664</c:v>
                </c:pt>
                <c:pt idx="12">
                  <c:v>-16.666666666666664</c:v>
                </c:pt>
                <c:pt idx="13">
                  <c:v>-17</c:v>
                </c:pt>
                <c:pt idx="14">
                  <c:v>42.857142857142854</c:v>
                </c:pt>
                <c:pt idx="15">
                  <c:v>-42.857142857142854</c:v>
                </c:pt>
                <c:pt idx="16">
                  <c:v>-28.571428571428569</c:v>
                </c:pt>
                <c:pt idx="17">
                  <c:v>-14.285714285714285</c:v>
                </c:pt>
                <c:pt idx="18">
                  <c:v>0</c:v>
                </c:pt>
                <c:pt idx="19">
                  <c:v>-33.333333333333329</c:v>
                </c:pt>
                <c:pt idx="20">
                  <c:v>-20</c:v>
                </c:pt>
                <c:pt idx="21">
                  <c:v>-25</c:v>
                </c:pt>
                <c:pt idx="22">
                  <c:v>-75</c:v>
                </c:pt>
                <c:pt idx="23">
                  <c:v>0</c:v>
                </c:pt>
                <c:pt idx="24">
                  <c:v>-40</c:v>
                </c:pt>
                <c:pt idx="25">
                  <c:v>0</c:v>
                </c:pt>
                <c:pt idx="26">
                  <c:v>-20</c:v>
                </c:pt>
                <c:pt idx="27">
                  <c:v>-40</c:v>
                </c:pt>
                <c:pt idx="28">
                  <c:v>0</c:v>
                </c:pt>
                <c:pt idx="29">
                  <c:v>-25</c:v>
                </c:pt>
                <c:pt idx="30">
                  <c:v>-60</c:v>
                </c:pt>
                <c:pt idx="31">
                  <c:v>-60</c:v>
                </c:pt>
                <c:pt idx="32">
                  <c:v>20</c:v>
                </c:pt>
                <c:pt idx="33" formatCode="General">
                  <c:v>-33.333333333333329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'G3'!$N$4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'G3'!$N$5:$N$38</c:f>
              <c:numCache>
                <c:formatCode>_(* #,##0.00_);_(* \(#,##0.00\);_(* "-"??_);_(@_)</c:formatCode>
                <c:ptCount val="34"/>
                <c:pt idx="0">
                  <c:v>-28.571428571428569</c:v>
                </c:pt>
                <c:pt idx="1">
                  <c:v>0</c:v>
                </c:pt>
                <c:pt idx="2">
                  <c:v>-28.571428571428569</c:v>
                </c:pt>
                <c:pt idx="3">
                  <c:v>-14.285714285714285</c:v>
                </c:pt>
                <c:pt idx="4">
                  <c:v>-57.142857142857139</c:v>
                </c:pt>
                <c:pt idx="5">
                  <c:v>-28.571428571428569</c:v>
                </c:pt>
                <c:pt idx="6">
                  <c:v>0</c:v>
                </c:pt>
                <c:pt idx="7">
                  <c:v>-42.857142857142854</c:v>
                </c:pt>
                <c:pt idx="8">
                  <c:v>0</c:v>
                </c:pt>
                <c:pt idx="9">
                  <c:v>-16.666666666666664</c:v>
                </c:pt>
                <c:pt idx="10">
                  <c:v>0</c:v>
                </c:pt>
                <c:pt idx="11">
                  <c:v>-50</c:v>
                </c:pt>
                <c:pt idx="12">
                  <c:v>-50</c:v>
                </c:pt>
                <c:pt idx="13">
                  <c:v>0</c:v>
                </c:pt>
                <c:pt idx="14">
                  <c:v>14.285714285714285</c:v>
                </c:pt>
                <c:pt idx="15">
                  <c:v>-28.571428571428569</c:v>
                </c:pt>
                <c:pt idx="16">
                  <c:v>-57.142857142857139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-66.666666666666657</c:v>
                </c:pt>
                <c:pt idx="20">
                  <c:v>-20</c:v>
                </c:pt>
                <c:pt idx="21">
                  <c:v>-75</c:v>
                </c:pt>
                <c:pt idx="22">
                  <c:v>-75</c:v>
                </c:pt>
                <c:pt idx="23">
                  <c:v>-75</c:v>
                </c:pt>
                <c:pt idx="24">
                  <c:v>-60</c:v>
                </c:pt>
                <c:pt idx="25">
                  <c:v>-40</c:v>
                </c:pt>
                <c:pt idx="26">
                  <c:v>-40</c:v>
                </c:pt>
                <c:pt idx="27">
                  <c:v>-60</c:v>
                </c:pt>
                <c:pt idx="28">
                  <c:v>-40</c:v>
                </c:pt>
                <c:pt idx="29">
                  <c:v>-50</c:v>
                </c:pt>
                <c:pt idx="30">
                  <c:v>-40</c:v>
                </c:pt>
                <c:pt idx="31">
                  <c:v>-60</c:v>
                </c:pt>
                <c:pt idx="32">
                  <c:v>-20</c:v>
                </c:pt>
                <c:pt idx="33" formatCode="General">
                  <c:v>-100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14864"/>
        <c:axId val="735515424"/>
      </c:lineChart>
      <c:dateAx>
        <c:axId val="73551486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/>
            </a:pPr>
            <a:endParaRPr lang="es-CO"/>
          </a:p>
        </c:txPr>
        <c:crossAx val="7355154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551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5514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449174142356E-2"/>
          <c:y val="0.8880555555555556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04281913785414E-2"/>
          <c:y val="0.12828902522154037"/>
          <c:w val="0.89115579065973072"/>
          <c:h val="0.5205248173450564"/>
        </c:manualLayout>
      </c:layout>
      <c:lineChart>
        <c:grouping val="standard"/>
        <c:varyColors val="0"/>
        <c:ser>
          <c:idx val="2"/>
          <c:order val="0"/>
          <c:tx>
            <c:strRef>
              <c:f>'G4'!$K$2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'G4'!$K$8:$K$41</c:f>
              <c:numCache>
                <c:formatCode>0.0</c:formatCode>
                <c:ptCount val="34"/>
                <c:pt idx="0">
                  <c:v>11.92982456140351</c:v>
                </c:pt>
                <c:pt idx="1">
                  <c:v>9.5860566448801734</c:v>
                </c:pt>
                <c:pt idx="2">
                  <c:v>9.9291938997821347</c:v>
                </c:pt>
                <c:pt idx="3">
                  <c:v>12.205022359821122</c:v>
                </c:pt>
                <c:pt idx="4">
                  <c:v>12.222222222222221</c:v>
                </c:pt>
                <c:pt idx="5">
                  <c:v>14.736842105263156</c:v>
                </c:pt>
                <c:pt idx="6">
                  <c:v>18.43137254901961</c:v>
                </c:pt>
                <c:pt idx="7">
                  <c:v>17.89473684210526</c:v>
                </c:pt>
                <c:pt idx="8">
                  <c:v>18.148148148148145</c:v>
                </c:pt>
                <c:pt idx="9">
                  <c:v>19.682539682539684</c:v>
                </c:pt>
                <c:pt idx="10">
                  <c:v>18.516594516594516</c:v>
                </c:pt>
                <c:pt idx="11">
                  <c:v>21.269841269841269</c:v>
                </c:pt>
                <c:pt idx="12">
                  <c:v>18.041771094402673</c:v>
                </c:pt>
                <c:pt idx="13">
                  <c:v>18.698161741640003</c:v>
                </c:pt>
                <c:pt idx="14">
                  <c:v>20.578743961352654</c:v>
                </c:pt>
                <c:pt idx="15">
                  <c:v>20</c:v>
                </c:pt>
                <c:pt idx="16">
                  <c:v>13.684210526315791</c:v>
                </c:pt>
                <c:pt idx="17">
                  <c:v>17.460317460317459</c:v>
                </c:pt>
                <c:pt idx="18">
                  <c:v>21.111111111111107</c:v>
                </c:pt>
                <c:pt idx="19">
                  <c:v>17.593984962406015</c:v>
                </c:pt>
                <c:pt idx="20">
                  <c:v>20.37037037037037</c:v>
                </c:pt>
                <c:pt idx="21">
                  <c:v>16.666666666666664</c:v>
                </c:pt>
                <c:pt idx="22">
                  <c:v>23.076923076923077</c:v>
                </c:pt>
                <c:pt idx="23">
                  <c:v>20.888888888888889</c:v>
                </c:pt>
                <c:pt idx="24">
                  <c:v>19.6078431372549</c:v>
                </c:pt>
                <c:pt idx="25">
                  <c:v>15.714285714285712</c:v>
                </c:pt>
                <c:pt idx="26">
                  <c:v>13.333333333333334</c:v>
                </c:pt>
                <c:pt idx="27">
                  <c:v>13.176470588235295</c:v>
                </c:pt>
                <c:pt idx="28">
                  <c:v>17.29044834307992</c:v>
                </c:pt>
                <c:pt idx="29">
                  <c:v>15.682539682539682</c:v>
                </c:pt>
                <c:pt idx="30">
                  <c:v>19.499999999999996</c:v>
                </c:pt>
                <c:pt idx="31">
                  <c:v>19.611111111111114</c:v>
                </c:pt>
                <c:pt idx="32">
                  <c:v>15.046296296296296</c:v>
                </c:pt>
                <c:pt idx="33">
                  <c:v>16.996187363834423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'G4'!$L$2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'G4'!$L$8:$L$41</c:f>
              <c:numCache>
                <c:formatCode>0.0</c:formatCode>
                <c:ptCount val="34"/>
                <c:pt idx="0">
                  <c:v>18.245614035087719</c:v>
                </c:pt>
                <c:pt idx="1">
                  <c:v>18.327026717119598</c:v>
                </c:pt>
                <c:pt idx="2">
                  <c:v>15.958605664488019</c:v>
                </c:pt>
                <c:pt idx="3">
                  <c:v>11.308336199977067</c:v>
                </c:pt>
                <c:pt idx="4">
                  <c:v>17.037037037037038</c:v>
                </c:pt>
                <c:pt idx="5">
                  <c:v>19.298245614035086</c:v>
                </c:pt>
                <c:pt idx="6">
                  <c:v>17.254901960784313</c:v>
                </c:pt>
                <c:pt idx="7">
                  <c:v>21.05263157894737</c:v>
                </c:pt>
                <c:pt idx="8">
                  <c:v>14.074074074074074</c:v>
                </c:pt>
                <c:pt idx="9">
                  <c:v>16.50793650793651</c:v>
                </c:pt>
                <c:pt idx="10">
                  <c:v>15.001443001442999</c:v>
                </c:pt>
                <c:pt idx="11">
                  <c:v>14.603174603174605</c:v>
                </c:pt>
                <c:pt idx="12">
                  <c:v>16.16791979949874</c:v>
                </c:pt>
                <c:pt idx="13">
                  <c:v>12.402911098563271</c:v>
                </c:pt>
                <c:pt idx="14">
                  <c:v>13.585990338164253</c:v>
                </c:pt>
                <c:pt idx="15">
                  <c:v>15.454545454545453</c:v>
                </c:pt>
                <c:pt idx="16">
                  <c:v>20.701754385964911</c:v>
                </c:pt>
                <c:pt idx="17">
                  <c:v>19.047619047619051</c:v>
                </c:pt>
                <c:pt idx="18">
                  <c:v>15.555555555555559</c:v>
                </c:pt>
                <c:pt idx="19">
                  <c:v>16.05402394876079</c:v>
                </c:pt>
                <c:pt idx="20">
                  <c:v>17.037037037037038</c:v>
                </c:pt>
                <c:pt idx="21">
                  <c:v>15.833333333333336</c:v>
                </c:pt>
                <c:pt idx="22">
                  <c:v>15.384615384615383</c:v>
                </c:pt>
                <c:pt idx="23">
                  <c:v>14.666666666666666</c:v>
                </c:pt>
                <c:pt idx="24">
                  <c:v>14.901960784313726</c:v>
                </c:pt>
                <c:pt idx="25">
                  <c:v>16.666666666666664</c:v>
                </c:pt>
                <c:pt idx="26">
                  <c:v>15.111111111111111</c:v>
                </c:pt>
                <c:pt idx="27">
                  <c:v>14.168300653594773</c:v>
                </c:pt>
                <c:pt idx="28">
                  <c:v>12.207315674807937</c:v>
                </c:pt>
                <c:pt idx="29">
                  <c:v>15.444444444444445</c:v>
                </c:pt>
                <c:pt idx="30">
                  <c:v>12.96031746031746</c:v>
                </c:pt>
                <c:pt idx="31">
                  <c:v>16.051587301587301</c:v>
                </c:pt>
                <c:pt idx="32">
                  <c:v>13.238304093567251</c:v>
                </c:pt>
                <c:pt idx="33">
                  <c:v>16.977124183006538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'G4'!$P$2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'G4'!$P$8:$P$41</c:f>
              <c:numCache>
                <c:formatCode>0.0</c:formatCode>
                <c:ptCount val="34"/>
                <c:pt idx="0">
                  <c:v>7.0175438596491224</c:v>
                </c:pt>
                <c:pt idx="1">
                  <c:v>7.9371631693613125</c:v>
                </c:pt>
                <c:pt idx="2">
                  <c:v>8.60566448801743</c:v>
                </c:pt>
                <c:pt idx="3">
                  <c:v>8.4795321637426895</c:v>
                </c:pt>
                <c:pt idx="4">
                  <c:v>11.481481481481483</c:v>
                </c:pt>
                <c:pt idx="5">
                  <c:v>8.0701754385964897</c:v>
                </c:pt>
                <c:pt idx="6">
                  <c:v>10.196078431372548</c:v>
                </c:pt>
                <c:pt idx="7">
                  <c:v>11.929824561403509</c:v>
                </c:pt>
                <c:pt idx="8">
                  <c:v>12.962962962962962</c:v>
                </c:pt>
                <c:pt idx="9">
                  <c:v>13.015873015873014</c:v>
                </c:pt>
                <c:pt idx="10">
                  <c:v>9.7748917748917759</c:v>
                </c:pt>
                <c:pt idx="11">
                  <c:v>11.111111111111112</c:v>
                </c:pt>
                <c:pt idx="12">
                  <c:v>13.258980785296574</c:v>
                </c:pt>
                <c:pt idx="13">
                  <c:v>15.931363322667671</c:v>
                </c:pt>
                <c:pt idx="14">
                  <c:v>16.152657004830917</c:v>
                </c:pt>
                <c:pt idx="15">
                  <c:v>13.636363636363635</c:v>
                </c:pt>
                <c:pt idx="16">
                  <c:v>10.526315789473683</c:v>
                </c:pt>
                <c:pt idx="17">
                  <c:v>11.428571428571429</c:v>
                </c:pt>
                <c:pt idx="18">
                  <c:v>14.074074074074074</c:v>
                </c:pt>
                <c:pt idx="19">
                  <c:v>6.2183235867446394</c:v>
                </c:pt>
                <c:pt idx="20">
                  <c:v>11.481481481481483</c:v>
                </c:pt>
                <c:pt idx="21">
                  <c:v>12.916666666666664</c:v>
                </c:pt>
                <c:pt idx="22">
                  <c:v>11.794871794871794</c:v>
                </c:pt>
                <c:pt idx="23">
                  <c:v>12</c:v>
                </c:pt>
                <c:pt idx="24">
                  <c:v>9.4117647058823533</c:v>
                </c:pt>
                <c:pt idx="25">
                  <c:v>12.857142857142859</c:v>
                </c:pt>
                <c:pt idx="26">
                  <c:v>14.222222222222221</c:v>
                </c:pt>
                <c:pt idx="27">
                  <c:v>16.166666666666668</c:v>
                </c:pt>
                <c:pt idx="28">
                  <c:v>12.148836142644191</c:v>
                </c:pt>
                <c:pt idx="29">
                  <c:v>14.634920634920634</c:v>
                </c:pt>
                <c:pt idx="30">
                  <c:v>10.702380952380951</c:v>
                </c:pt>
                <c:pt idx="31">
                  <c:v>13.083333333333332</c:v>
                </c:pt>
                <c:pt idx="32">
                  <c:v>15.484892787524368</c:v>
                </c:pt>
                <c:pt idx="33">
                  <c:v>11.470588235294118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'G4'!$O$2</c:f>
              <c:strCache>
                <c:ptCount val="1"/>
                <c:pt idx="0">
                  <c:v>Prestar a empresas nac. que producen en una alta proporción para m. externo</c:v>
                </c:pt>
              </c:strCache>
            </c:strRef>
          </c:tx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'G4'!$O$8:$O$41</c:f>
              <c:numCache>
                <c:formatCode>0.0</c:formatCode>
                <c:ptCount val="34"/>
                <c:pt idx="0">
                  <c:v>6.666666666666667</c:v>
                </c:pt>
                <c:pt idx="1">
                  <c:v>5.1656920077972703</c:v>
                </c:pt>
                <c:pt idx="2">
                  <c:v>3.9733115468409581</c:v>
                </c:pt>
                <c:pt idx="3">
                  <c:v>8.1699346405228752</c:v>
                </c:pt>
                <c:pt idx="4">
                  <c:v>5.5555555555555554</c:v>
                </c:pt>
                <c:pt idx="5">
                  <c:v>2.807017543859649</c:v>
                </c:pt>
                <c:pt idx="6">
                  <c:v>4.3137254901960782</c:v>
                </c:pt>
                <c:pt idx="7">
                  <c:v>4.2105263157894743</c:v>
                </c:pt>
                <c:pt idx="8">
                  <c:v>2.2222222222222223</c:v>
                </c:pt>
                <c:pt idx="9">
                  <c:v>5.3968253968253972</c:v>
                </c:pt>
                <c:pt idx="10">
                  <c:v>7.9971139971139973</c:v>
                </c:pt>
                <c:pt idx="11">
                  <c:v>6.9841269841269842</c:v>
                </c:pt>
                <c:pt idx="12">
                  <c:v>7.4068504594820377</c:v>
                </c:pt>
                <c:pt idx="13">
                  <c:v>9.0193864106907586</c:v>
                </c:pt>
                <c:pt idx="14">
                  <c:v>3.278743961352657</c:v>
                </c:pt>
                <c:pt idx="15">
                  <c:v>4.5454545454545459</c:v>
                </c:pt>
                <c:pt idx="16">
                  <c:v>5.9649122807017543</c:v>
                </c:pt>
                <c:pt idx="17">
                  <c:v>10.15873015873016</c:v>
                </c:pt>
                <c:pt idx="18">
                  <c:v>9.2592592592592595</c:v>
                </c:pt>
                <c:pt idx="19">
                  <c:v>9.9081035923141165</c:v>
                </c:pt>
                <c:pt idx="20">
                  <c:v>6.666666666666667</c:v>
                </c:pt>
                <c:pt idx="21">
                  <c:v>12.5</c:v>
                </c:pt>
                <c:pt idx="22">
                  <c:v>6.1538461538461542</c:v>
                </c:pt>
                <c:pt idx="23">
                  <c:v>13.333333333333334</c:v>
                </c:pt>
                <c:pt idx="24">
                  <c:v>11.764705882352942</c:v>
                </c:pt>
                <c:pt idx="25">
                  <c:v>18.571428571428569</c:v>
                </c:pt>
                <c:pt idx="26">
                  <c:v>19.111111111111111</c:v>
                </c:pt>
                <c:pt idx="27">
                  <c:v>7.6486928104575167</c:v>
                </c:pt>
                <c:pt idx="28">
                  <c:v>9.541337002637313</c:v>
                </c:pt>
                <c:pt idx="29">
                  <c:v>9.9841269841269842</c:v>
                </c:pt>
                <c:pt idx="30">
                  <c:v>13.460317460317459</c:v>
                </c:pt>
                <c:pt idx="31">
                  <c:v>9.0793650793650791</c:v>
                </c:pt>
                <c:pt idx="32">
                  <c:v>11.712962962962964</c:v>
                </c:pt>
                <c:pt idx="33">
                  <c:v>10.144335511982572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'G4'!$N$2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'G4'!$N$8:$N$41</c:f>
              <c:numCache>
                <c:formatCode>0.0</c:formatCode>
                <c:ptCount val="34"/>
                <c:pt idx="0">
                  <c:v>5.6140350877192979</c:v>
                </c:pt>
                <c:pt idx="1">
                  <c:v>5.6644880174291945</c:v>
                </c:pt>
                <c:pt idx="2">
                  <c:v>3.9515250544662304</c:v>
                </c:pt>
                <c:pt idx="3">
                  <c:v>4.2884990253411299</c:v>
                </c:pt>
                <c:pt idx="4">
                  <c:v>4.0740740740740744</c:v>
                </c:pt>
                <c:pt idx="5">
                  <c:v>8.0701754385964914</c:v>
                </c:pt>
                <c:pt idx="6">
                  <c:v>9.0196078431372548</c:v>
                </c:pt>
                <c:pt idx="7">
                  <c:v>6.666666666666667</c:v>
                </c:pt>
                <c:pt idx="8">
                  <c:v>10.74074074074074</c:v>
                </c:pt>
                <c:pt idx="9">
                  <c:v>8.2539682539682531</c:v>
                </c:pt>
                <c:pt idx="10">
                  <c:v>8.3145743145743154</c:v>
                </c:pt>
                <c:pt idx="11">
                  <c:v>7.3015873015873023</c:v>
                </c:pt>
                <c:pt idx="12">
                  <c:v>7.1261487050960746</c:v>
                </c:pt>
                <c:pt idx="13">
                  <c:v>9.383273731099818</c:v>
                </c:pt>
                <c:pt idx="14">
                  <c:v>13.372463768115942</c:v>
                </c:pt>
                <c:pt idx="15">
                  <c:v>12.424242424242426</c:v>
                </c:pt>
                <c:pt idx="16">
                  <c:v>12.631578947368421</c:v>
                </c:pt>
                <c:pt idx="17">
                  <c:v>11.746031746031747</c:v>
                </c:pt>
                <c:pt idx="18">
                  <c:v>12.222222222222223</c:v>
                </c:pt>
                <c:pt idx="19">
                  <c:v>9.2926761347813986</c:v>
                </c:pt>
                <c:pt idx="20">
                  <c:v>11.851851851851853</c:v>
                </c:pt>
                <c:pt idx="21">
                  <c:v>7.9166666666666661</c:v>
                </c:pt>
                <c:pt idx="22">
                  <c:v>10.76923076923077</c:v>
                </c:pt>
                <c:pt idx="23">
                  <c:v>7.5555555555555554</c:v>
                </c:pt>
                <c:pt idx="24">
                  <c:v>7.0588235294117645</c:v>
                </c:pt>
                <c:pt idx="25">
                  <c:v>8.5714285714285712</c:v>
                </c:pt>
                <c:pt idx="26">
                  <c:v>6.666666666666667</c:v>
                </c:pt>
                <c:pt idx="27">
                  <c:v>9.2892156862745097</c:v>
                </c:pt>
                <c:pt idx="28">
                  <c:v>9.2730191491801399</c:v>
                </c:pt>
                <c:pt idx="29">
                  <c:v>9.0476190476190474</c:v>
                </c:pt>
                <c:pt idx="30">
                  <c:v>9.4047619047619051</c:v>
                </c:pt>
                <c:pt idx="31">
                  <c:v>6.7936507936507935</c:v>
                </c:pt>
                <c:pt idx="32">
                  <c:v>6.9322612085769979</c:v>
                </c:pt>
                <c:pt idx="33">
                  <c:v>9.1775599128540311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'G4'!$D$2</c:f>
              <c:strCache>
                <c:ptCount val="1"/>
                <c:pt idx="0">
                  <c:v>Comprar títulos de deuda pública</c:v>
                </c:pt>
              </c:strCache>
            </c:strRef>
          </c:tx>
          <c:marker>
            <c:symbol val="none"/>
          </c:marker>
          <c:cat>
            <c:numRef>
              <c:f>'G4'!$C$8:$C$41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'G4'!$D$8:$D$41</c:f>
              <c:numCache>
                <c:formatCode>0.0</c:formatCode>
                <c:ptCount val="34"/>
                <c:pt idx="0">
                  <c:v>12.982456140350878</c:v>
                </c:pt>
                <c:pt idx="1">
                  <c:v>18.653824102740511</c:v>
                </c:pt>
                <c:pt idx="2">
                  <c:v>13.022875816993462</c:v>
                </c:pt>
                <c:pt idx="3">
                  <c:v>14.427244582043341</c:v>
                </c:pt>
                <c:pt idx="4">
                  <c:v>12.962962962962962</c:v>
                </c:pt>
                <c:pt idx="5">
                  <c:v>13.333333333333334</c:v>
                </c:pt>
                <c:pt idx="6">
                  <c:v>14.117647058823529</c:v>
                </c:pt>
                <c:pt idx="7">
                  <c:v>11.578947368421051</c:v>
                </c:pt>
                <c:pt idx="8">
                  <c:v>11.481481481481485</c:v>
                </c:pt>
                <c:pt idx="9">
                  <c:v>10.158730158730158</c:v>
                </c:pt>
                <c:pt idx="10">
                  <c:v>12.675324675324676</c:v>
                </c:pt>
                <c:pt idx="11">
                  <c:v>12.380952380952381</c:v>
                </c:pt>
                <c:pt idx="12">
                  <c:v>9.6240601503759411</c:v>
                </c:pt>
                <c:pt idx="13">
                  <c:v>8.7665474621996342</c:v>
                </c:pt>
                <c:pt idx="14">
                  <c:v>8.6004830917874386</c:v>
                </c:pt>
                <c:pt idx="15">
                  <c:v>9.696969696969699</c:v>
                </c:pt>
                <c:pt idx="16">
                  <c:v>3.8596491228070176</c:v>
                </c:pt>
                <c:pt idx="17">
                  <c:v>3.4920634920634921</c:v>
                </c:pt>
                <c:pt idx="18">
                  <c:v>2.5925925925925926</c:v>
                </c:pt>
                <c:pt idx="19">
                  <c:v>8.7468671679198007</c:v>
                </c:pt>
                <c:pt idx="20">
                  <c:v>5.5555555555555554</c:v>
                </c:pt>
                <c:pt idx="21">
                  <c:v>1.6666666666666667</c:v>
                </c:pt>
                <c:pt idx="22">
                  <c:v>5.6410256410256405</c:v>
                </c:pt>
                <c:pt idx="23">
                  <c:v>6.2222222222222223</c:v>
                </c:pt>
                <c:pt idx="24">
                  <c:v>7.4509803921568629</c:v>
                </c:pt>
                <c:pt idx="25">
                  <c:v>7.6190476190476195</c:v>
                </c:pt>
                <c:pt idx="26">
                  <c:v>6.2222222222222223</c:v>
                </c:pt>
                <c:pt idx="27">
                  <c:v>8.2598039215686256</c:v>
                </c:pt>
                <c:pt idx="28">
                  <c:v>13.142988189427818</c:v>
                </c:pt>
                <c:pt idx="29">
                  <c:v>9.2222222222222232</c:v>
                </c:pt>
                <c:pt idx="30">
                  <c:v>7.0357142857142865</c:v>
                </c:pt>
                <c:pt idx="31">
                  <c:v>8.4960317460317452</c:v>
                </c:pt>
                <c:pt idx="32">
                  <c:v>9.2690058479532169</c:v>
                </c:pt>
                <c:pt idx="33">
                  <c:v>6.492374727668845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21024"/>
        <c:axId val="735521584"/>
      </c:lineChart>
      <c:dateAx>
        <c:axId val="73552102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735521584"/>
        <c:crosses val="autoZero"/>
        <c:auto val="1"/>
        <c:lblOffset val="100"/>
        <c:baseTimeUnit val="months"/>
        <c:majorUnit val="6"/>
        <c:majorTimeUnit val="months"/>
      </c:dateAx>
      <c:valAx>
        <c:axId val="73552158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7355210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124208150527338"/>
          <c:w val="0.9627603570611124"/>
          <c:h val="0.2310495858876208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00244385440046E-2"/>
          <c:y val="0.1191162475751255"/>
          <c:w val="0.88708919600093206"/>
          <c:h val="0.53573595476022229"/>
        </c:manualLayout>
      </c:layout>
      <c:lineChart>
        <c:grouping val="standard"/>
        <c:varyColors val="0"/>
        <c:ser>
          <c:idx val="2"/>
          <c:order val="0"/>
          <c:tx>
            <c:strRef>
              <c:f>'G4'!$K$60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'G4'!$K$63:$K$98</c:f>
              <c:numCache>
                <c:formatCode>0.0</c:formatCode>
                <c:ptCount val="36"/>
                <c:pt idx="0">
                  <c:v>11.78066378066378</c:v>
                </c:pt>
                <c:pt idx="1">
                  <c:v>13.684210526315788</c:v>
                </c:pt>
                <c:pt idx="2">
                  <c:v>13.759398496240602</c:v>
                </c:pt>
                <c:pt idx="3">
                  <c:v>10.259332454984628</c:v>
                </c:pt>
                <c:pt idx="4">
                  <c:v>13.030303030303028</c:v>
                </c:pt>
                <c:pt idx="5">
                  <c:v>15.454545454545453</c:v>
                </c:pt>
                <c:pt idx="6">
                  <c:v>17.777777777777779</c:v>
                </c:pt>
                <c:pt idx="7">
                  <c:v>20.740740740740744</c:v>
                </c:pt>
                <c:pt idx="8">
                  <c:v>22.489393418185987</c:v>
                </c:pt>
                <c:pt idx="9">
                  <c:v>19.166666666666668</c:v>
                </c:pt>
                <c:pt idx="10">
                  <c:v>19.166666666666664</c:v>
                </c:pt>
                <c:pt idx="11">
                  <c:v>18.571428571428569</c:v>
                </c:pt>
                <c:pt idx="12">
                  <c:v>18.571428571428573</c:v>
                </c:pt>
                <c:pt idx="13">
                  <c:v>20.888888888888889</c:v>
                </c:pt>
                <c:pt idx="14">
                  <c:v>18.140056022408963</c:v>
                </c:pt>
                <c:pt idx="15">
                  <c:v>20.512820512820511</c:v>
                </c:pt>
                <c:pt idx="16">
                  <c:v>20.063492063492063</c:v>
                </c:pt>
                <c:pt idx="17">
                  <c:v>16.25</c:v>
                </c:pt>
                <c:pt idx="18">
                  <c:v>19.111111111111111</c:v>
                </c:pt>
                <c:pt idx="19">
                  <c:v>17.260348583877995</c:v>
                </c:pt>
                <c:pt idx="20">
                  <c:v>22.222222222222225</c:v>
                </c:pt>
                <c:pt idx="21">
                  <c:v>19.966329966329965</c:v>
                </c:pt>
                <c:pt idx="22">
                  <c:v>13.333333333333334</c:v>
                </c:pt>
                <c:pt idx="23">
                  <c:v>16.19047619047619</c:v>
                </c:pt>
                <c:pt idx="24">
                  <c:v>16.296296296296298</c:v>
                </c:pt>
                <c:pt idx="25">
                  <c:v>21.481481481481481</c:v>
                </c:pt>
                <c:pt idx="26">
                  <c:v>12.38095238095238</c:v>
                </c:pt>
                <c:pt idx="27">
                  <c:v>19.035409035409035</c:v>
                </c:pt>
                <c:pt idx="28">
                  <c:v>19.313131313131311</c:v>
                </c:pt>
                <c:pt idx="29">
                  <c:v>13.80952380952381</c:v>
                </c:pt>
                <c:pt idx="30">
                  <c:v>17.999999999999996</c:v>
                </c:pt>
                <c:pt idx="31">
                  <c:v>18.531746031746032</c:v>
                </c:pt>
                <c:pt idx="32">
                  <c:v>19.454545454545453</c:v>
                </c:pt>
                <c:pt idx="33">
                  <c:v>18.666666666666664</c:v>
                </c:pt>
                <c:pt idx="34">
                  <c:v>17.333333333333332</c:v>
                </c:pt>
                <c:pt idx="35">
                  <c:v>19.25925925925926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'G4'!$P$60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'G4'!$P$63:$P$98</c:f>
              <c:numCache>
                <c:formatCode>0.0</c:formatCode>
                <c:ptCount val="36"/>
                <c:pt idx="0">
                  <c:v>4.4617604617604618</c:v>
                </c:pt>
                <c:pt idx="1">
                  <c:v>2.807017543859649</c:v>
                </c:pt>
                <c:pt idx="2">
                  <c:v>11.781954887218046</c:v>
                </c:pt>
                <c:pt idx="3">
                  <c:v>13.599316142794402</c:v>
                </c:pt>
                <c:pt idx="4">
                  <c:v>7.5757575757575761</c:v>
                </c:pt>
                <c:pt idx="5">
                  <c:v>10</c:v>
                </c:pt>
                <c:pt idx="6">
                  <c:v>12.222222222222221</c:v>
                </c:pt>
                <c:pt idx="7">
                  <c:v>15.43859649122807</c:v>
                </c:pt>
                <c:pt idx="8">
                  <c:v>13.678477238848757</c:v>
                </c:pt>
                <c:pt idx="9">
                  <c:v>12.916666666666668</c:v>
                </c:pt>
                <c:pt idx="10">
                  <c:v>11.25</c:v>
                </c:pt>
                <c:pt idx="11">
                  <c:v>13.80952380952381</c:v>
                </c:pt>
                <c:pt idx="12">
                  <c:v>17.142857142857142</c:v>
                </c:pt>
                <c:pt idx="13">
                  <c:v>15.111111111111109</c:v>
                </c:pt>
                <c:pt idx="14">
                  <c:v>17.861811391223156</c:v>
                </c:pt>
                <c:pt idx="15">
                  <c:v>19.487179487179489</c:v>
                </c:pt>
                <c:pt idx="16">
                  <c:v>16.424603174603174</c:v>
                </c:pt>
                <c:pt idx="17">
                  <c:v>14.583333333333334</c:v>
                </c:pt>
                <c:pt idx="18">
                  <c:v>16</c:v>
                </c:pt>
                <c:pt idx="19">
                  <c:v>16.225490196078432</c:v>
                </c:pt>
                <c:pt idx="20">
                  <c:v>12.888888888888889</c:v>
                </c:pt>
                <c:pt idx="21">
                  <c:v>20.45117845117845</c:v>
                </c:pt>
                <c:pt idx="22">
                  <c:v>21.212121212121211</c:v>
                </c:pt>
                <c:pt idx="23">
                  <c:v>11.904761904761905</c:v>
                </c:pt>
                <c:pt idx="24">
                  <c:v>17.777777777777779</c:v>
                </c:pt>
                <c:pt idx="25">
                  <c:v>14.814814814814813</c:v>
                </c:pt>
                <c:pt idx="26">
                  <c:v>17.142857142857142</c:v>
                </c:pt>
                <c:pt idx="27">
                  <c:v>17.216117216117219</c:v>
                </c:pt>
                <c:pt idx="28">
                  <c:v>15.535353535353536</c:v>
                </c:pt>
                <c:pt idx="29">
                  <c:v>9.9470899470899479</c:v>
                </c:pt>
                <c:pt idx="30">
                  <c:v>11.333333333333334</c:v>
                </c:pt>
                <c:pt idx="31">
                  <c:v>14.404761904761903</c:v>
                </c:pt>
                <c:pt idx="32">
                  <c:v>7.7710437710437699</c:v>
                </c:pt>
                <c:pt idx="33">
                  <c:v>14.666666666666664</c:v>
                </c:pt>
                <c:pt idx="34">
                  <c:v>13.999999999999998</c:v>
                </c:pt>
                <c:pt idx="35">
                  <c:v>14.074074074074074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'G4'!$L$60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'G4'!$L$63:$L$98</c:f>
              <c:numCache>
                <c:formatCode>0.0</c:formatCode>
                <c:ptCount val="36"/>
                <c:pt idx="0">
                  <c:v>18.112554112554111</c:v>
                </c:pt>
                <c:pt idx="1">
                  <c:v>17.543859649122805</c:v>
                </c:pt>
                <c:pt idx="2">
                  <c:v>18.854636591478695</c:v>
                </c:pt>
                <c:pt idx="3">
                  <c:v>19.548811092289352</c:v>
                </c:pt>
                <c:pt idx="4">
                  <c:v>17.878787878787879</c:v>
                </c:pt>
                <c:pt idx="5">
                  <c:v>18.181818181818183</c:v>
                </c:pt>
                <c:pt idx="6">
                  <c:v>14.444444444444448</c:v>
                </c:pt>
                <c:pt idx="7">
                  <c:v>14.819401444788442</c:v>
                </c:pt>
                <c:pt idx="8">
                  <c:v>15.231051484921455</c:v>
                </c:pt>
                <c:pt idx="9">
                  <c:v>12.5</c:v>
                </c:pt>
                <c:pt idx="10">
                  <c:v>14.583333333333334</c:v>
                </c:pt>
                <c:pt idx="11">
                  <c:v>18.571428571428573</c:v>
                </c:pt>
                <c:pt idx="12">
                  <c:v>17.619047619047617</c:v>
                </c:pt>
                <c:pt idx="13">
                  <c:v>19.555555555555557</c:v>
                </c:pt>
                <c:pt idx="14">
                  <c:v>15.671335200746963</c:v>
                </c:pt>
                <c:pt idx="15">
                  <c:v>20</c:v>
                </c:pt>
                <c:pt idx="16">
                  <c:v>18.829365079365083</c:v>
                </c:pt>
                <c:pt idx="17">
                  <c:v>19.166666666666668</c:v>
                </c:pt>
                <c:pt idx="18">
                  <c:v>14.666666666666666</c:v>
                </c:pt>
                <c:pt idx="19">
                  <c:v>12.946623093681916</c:v>
                </c:pt>
                <c:pt idx="20">
                  <c:v>11.111111111111112</c:v>
                </c:pt>
                <c:pt idx="21">
                  <c:v>15.265993265993266</c:v>
                </c:pt>
                <c:pt idx="22">
                  <c:v>16.969696969696972</c:v>
                </c:pt>
                <c:pt idx="23">
                  <c:v>10</c:v>
                </c:pt>
                <c:pt idx="24">
                  <c:v>17.037037037037038</c:v>
                </c:pt>
                <c:pt idx="25">
                  <c:v>15.555555555555555</c:v>
                </c:pt>
                <c:pt idx="26">
                  <c:v>12.857142857142859</c:v>
                </c:pt>
                <c:pt idx="27">
                  <c:v>19.780219780219781</c:v>
                </c:pt>
                <c:pt idx="28">
                  <c:v>18.202020202020201</c:v>
                </c:pt>
                <c:pt idx="29">
                  <c:v>12.751322751322752</c:v>
                </c:pt>
                <c:pt idx="30">
                  <c:v>20</c:v>
                </c:pt>
                <c:pt idx="31">
                  <c:v>10.198412698412698</c:v>
                </c:pt>
                <c:pt idx="32">
                  <c:v>13.771043771043773</c:v>
                </c:pt>
                <c:pt idx="33">
                  <c:v>18</c:v>
                </c:pt>
                <c:pt idx="34">
                  <c:v>10.666666666666668</c:v>
                </c:pt>
                <c:pt idx="35">
                  <c:v>14.074074074074074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'G4'!$F$60</c:f>
              <c:strCache>
                <c:ptCount val="1"/>
                <c:pt idx="0">
                  <c:v>Comprar títulos o bonos privados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'G4'!$F$63:$F$98</c:f>
              <c:numCache>
                <c:formatCode>0.0</c:formatCode>
                <c:ptCount val="36"/>
                <c:pt idx="0">
                  <c:v>3.8585858585858586</c:v>
                </c:pt>
                <c:pt idx="1">
                  <c:v>4.9122807017543861</c:v>
                </c:pt>
                <c:pt idx="2">
                  <c:v>4.0701754385964906</c:v>
                </c:pt>
                <c:pt idx="3">
                  <c:v>5.6776460254721126</c:v>
                </c:pt>
                <c:pt idx="4">
                  <c:v>4.8484848484848486</c:v>
                </c:pt>
                <c:pt idx="5">
                  <c:v>3.9393939393939399</c:v>
                </c:pt>
                <c:pt idx="6">
                  <c:v>4.4444444444444446</c:v>
                </c:pt>
                <c:pt idx="7">
                  <c:v>3.751863318426786</c:v>
                </c:pt>
                <c:pt idx="8">
                  <c:v>5.9133126934984519</c:v>
                </c:pt>
                <c:pt idx="9">
                  <c:v>2.9166666666666665</c:v>
                </c:pt>
                <c:pt idx="10">
                  <c:v>3.75</c:v>
                </c:pt>
                <c:pt idx="11">
                  <c:v>0.95238095238095233</c:v>
                </c:pt>
                <c:pt idx="12">
                  <c:v>2.8571428571428572</c:v>
                </c:pt>
                <c:pt idx="13">
                  <c:v>0</c:v>
                </c:pt>
                <c:pt idx="14">
                  <c:v>2.3809523809523809</c:v>
                </c:pt>
                <c:pt idx="15">
                  <c:v>2.0512820512820511</c:v>
                </c:pt>
                <c:pt idx="16">
                  <c:v>0.83333333333333337</c:v>
                </c:pt>
                <c:pt idx="17">
                  <c:v>5</c:v>
                </c:pt>
                <c:pt idx="18">
                  <c:v>3.1111111111111112</c:v>
                </c:pt>
                <c:pt idx="19">
                  <c:v>2.7723311546840956</c:v>
                </c:pt>
                <c:pt idx="20">
                  <c:v>1.7777777777777777</c:v>
                </c:pt>
                <c:pt idx="21">
                  <c:v>3.2996632996632997</c:v>
                </c:pt>
                <c:pt idx="22">
                  <c:v>0</c:v>
                </c:pt>
                <c:pt idx="23">
                  <c:v>5.7142857142857144</c:v>
                </c:pt>
                <c:pt idx="24">
                  <c:v>0</c:v>
                </c:pt>
                <c:pt idx="25">
                  <c:v>4.4444444444444438</c:v>
                </c:pt>
                <c:pt idx="26">
                  <c:v>3.8095238095238093</c:v>
                </c:pt>
                <c:pt idx="27">
                  <c:v>1.4285714285714286</c:v>
                </c:pt>
                <c:pt idx="28">
                  <c:v>3.3333333333333335</c:v>
                </c:pt>
                <c:pt idx="29">
                  <c:v>8.306878306878307</c:v>
                </c:pt>
                <c:pt idx="30">
                  <c:v>8.6666666666666661</c:v>
                </c:pt>
                <c:pt idx="31">
                  <c:v>7.5</c:v>
                </c:pt>
                <c:pt idx="32">
                  <c:v>3.4074074074074074</c:v>
                </c:pt>
                <c:pt idx="33">
                  <c:v>0.66666666666666663</c:v>
                </c:pt>
                <c:pt idx="34">
                  <c:v>6</c:v>
                </c:pt>
                <c:pt idx="35">
                  <c:v>8.1481481481481488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'G4'!$M$60</c:f>
              <c:strCache>
                <c:ptCount val="1"/>
                <c:pt idx="0">
                  <c:v>Prestar a constructores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'G4'!$M$63:$M$98</c:f>
              <c:numCache>
                <c:formatCode>0.0</c:formatCode>
                <c:ptCount val="36"/>
                <c:pt idx="0">
                  <c:v>0.95238095238095244</c:v>
                </c:pt>
                <c:pt idx="1">
                  <c:v>0</c:v>
                </c:pt>
                <c:pt idx="2">
                  <c:v>0</c:v>
                </c:pt>
                <c:pt idx="3">
                  <c:v>1.7929292929292926</c:v>
                </c:pt>
                <c:pt idx="4">
                  <c:v>1.5151515151515151</c:v>
                </c:pt>
                <c:pt idx="5">
                  <c:v>1.5151515151515151</c:v>
                </c:pt>
                <c:pt idx="6">
                  <c:v>2.5925925925925926</c:v>
                </c:pt>
                <c:pt idx="7">
                  <c:v>4.4662309368191728</c:v>
                </c:pt>
                <c:pt idx="8">
                  <c:v>2.144249512670565</c:v>
                </c:pt>
                <c:pt idx="9">
                  <c:v>2.5</c:v>
                </c:pt>
                <c:pt idx="10">
                  <c:v>4.166666666666667</c:v>
                </c:pt>
                <c:pt idx="11">
                  <c:v>1.4285714285714286</c:v>
                </c:pt>
                <c:pt idx="12">
                  <c:v>0.47619047619047616</c:v>
                </c:pt>
                <c:pt idx="13">
                  <c:v>3.5555555555555554</c:v>
                </c:pt>
                <c:pt idx="14">
                  <c:v>5.1876750700280114</c:v>
                </c:pt>
                <c:pt idx="15">
                  <c:v>3.5897435897435894</c:v>
                </c:pt>
                <c:pt idx="16">
                  <c:v>3.1111111111111112</c:v>
                </c:pt>
                <c:pt idx="17">
                  <c:v>4.5833333333333339</c:v>
                </c:pt>
                <c:pt idx="18">
                  <c:v>4.4444444444444446</c:v>
                </c:pt>
                <c:pt idx="19">
                  <c:v>3.9705882352941173</c:v>
                </c:pt>
                <c:pt idx="20">
                  <c:v>4.8888888888888893</c:v>
                </c:pt>
                <c:pt idx="21">
                  <c:v>6</c:v>
                </c:pt>
                <c:pt idx="22">
                  <c:v>7.2727272727272725</c:v>
                </c:pt>
                <c:pt idx="23">
                  <c:v>5.7142857142857135</c:v>
                </c:pt>
                <c:pt idx="24">
                  <c:v>5.9259259259259265</c:v>
                </c:pt>
                <c:pt idx="25">
                  <c:v>7.4074074074074083</c:v>
                </c:pt>
                <c:pt idx="26">
                  <c:v>4.7619047619047619</c:v>
                </c:pt>
                <c:pt idx="27">
                  <c:v>6.0195360195360204</c:v>
                </c:pt>
                <c:pt idx="28">
                  <c:v>6.8888888888888893</c:v>
                </c:pt>
                <c:pt idx="29">
                  <c:v>5.9259259259259265</c:v>
                </c:pt>
                <c:pt idx="30">
                  <c:v>5.333333333333333</c:v>
                </c:pt>
                <c:pt idx="31">
                  <c:v>8.3333333333333321</c:v>
                </c:pt>
                <c:pt idx="32">
                  <c:v>10.666666666666666</c:v>
                </c:pt>
                <c:pt idx="33">
                  <c:v>7.333333333333333</c:v>
                </c:pt>
                <c:pt idx="34">
                  <c:v>4</c:v>
                </c:pt>
                <c:pt idx="35">
                  <c:v>7.4074074074074083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'G4'!$D$60</c:f>
              <c:strCache>
                <c:ptCount val="1"/>
                <c:pt idx="0">
                  <c:v>Comprar títulos de deuda pública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'G4'!$C$63:$C$98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'G4'!$D$63:$D$98</c:f>
              <c:numCache>
                <c:formatCode>0.0</c:formatCode>
                <c:ptCount val="36"/>
                <c:pt idx="0">
                  <c:v>11.763347763347763</c:v>
                </c:pt>
                <c:pt idx="1">
                  <c:v>14.035087719298245</c:v>
                </c:pt>
                <c:pt idx="2">
                  <c:v>12.355889724310778</c:v>
                </c:pt>
                <c:pt idx="3">
                  <c:v>10.857048748353098</c:v>
                </c:pt>
                <c:pt idx="4">
                  <c:v>12.727272727272728</c:v>
                </c:pt>
                <c:pt idx="5">
                  <c:v>13.030303030303028</c:v>
                </c:pt>
                <c:pt idx="6">
                  <c:v>11.481481481481481</c:v>
                </c:pt>
                <c:pt idx="7">
                  <c:v>7.6654053434239202</c:v>
                </c:pt>
                <c:pt idx="8">
                  <c:v>12.184382524939801</c:v>
                </c:pt>
                <c:pt idx="9">
                  <c:v>14.166666666666666</c:v>
                </c:pt>
                <c:pt idx="10">
                  <c:v>9.1666666666666661</c:v>
                </c:pt>
                <c:pt idx="11">
                  <c:v>10.476190476190476</c:v>
                </c:pt>
                <c:pt idx="12">
                  <c:v>10</c:v>
                </c:pt>
                <c:pt idx="13">
                  <c:v>8</c:v>
                </c:pt>
                <c:pt idx="14">
                  <c:v>9.7908496732026151</c:v>
                </c:pt>
                <c:pt idx="15">
                  <c:v>7.6923076923076925</c:v>
                </c:pt>
                <c:pt idx="16">
                  <c:v>12.198412698412698</c:v>
                </c:pt>
                <c:pt idx="17">
                  <c:v>10</c:v>
                </c:pt>
                <c:pt idx="18">
                  <c:v>9.3333333333333339</c:v>
                </c:pt>
                <c:pt idx="19">
                  <c:v>10.294117647058822</c:v>
                </c:pt>
                <c:pt idx="20">
                  <c:v>9.7777777777777786</c:v>
                </c:pt>
                <c:pt idx="21">
                  <c:v>4.6666666666666661</c:v>
                </c:pt>
                <c:pt idx="22">
                  <c:v>4.2424242424242422</c:v>
                </c:pt>
                <c:pt idx="23">
                  <c:v>10</c:v>
                </c:pt>
                <c:pt idx="24">
                  <c:v>11.851851851851853</c:v>
                </c:pt>
                <c:pt idx="25">
                  <c:v>4.4444444444444438</c:v>
                </c:pt>
                <c:pt idx="26">
                  <c:v>11.904761904761905</c:v>
                </c:pt>
                <c:pt idx="27">
                  <c:v>7.350427350427351</c:v>
                </c:pt>
                <c:pt idx="28">
                  <c:v>6.141414141414141</c:v>
                </c:pt>
                <c:pt idx="29">
                  <c:v>14.232804232804236</c:v>
                </c:pt>
                <c:pt idx="30">
                  <c:v>12.000000000000002</c:v>
                </c:pt>
                <c:pt idx="31">
                  <c:v>13.888888888888889</c:v>
                </c:pt>
                <c:pt idx="32">
                  <c:v>10.363636363636363</c:v>
                </c:pt>
                <c:pt idx="33">
                  <c:v>10</c:v>
                </c:pt>
                <c:pt idx="34">
                  <c:v>9.3333333333333339</c:v>
                </c:pt>
                <c:pt idx="35">
                  <c:v>6.6666666666666679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27184"/>
        <c:axId val="735527744"/>
      </c:lineChart>
      <c:dateAx>
        <c:axId val="735527184"/>
        <c:scaling>
          <c:orientation val="minMax"/>
          <c:max val="42979"/>
          <c:min val="40513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735527744"/>
        <c:crosses val="autoZero"/>
        <c:auto val="0"/>
        <c:lblOffset val="100"/>
        <c:baseTimeUnit val="months"/>
        <c:majorUnit val="6"/>
        <c:majorTimeUnit val="months"/>
      </c:dateAx>
      <c:valAx>
        <c:axId val="7355277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7355271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5988678396954057"/>
          <c:w val="1"/>
          <c:h val="0.240113216030459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0689181579368E-2"/>
          <c:y val="0.11738241308793455"/>
          <c:w val="0.89910858298233343"/>
          <c:h val="0.60382091592013698"/>
        </c:manualLayout>
      </c:layout>
      <c:lineChart>
        <c:grouping val="standard"/>
        <c:varyColors val="0"/>
        <c:ser>
          <c:idx val="2"/>
          <c:order val="0"/>
          <c:tx>
            <c:strRef>
              <c:f>'G4'!$K$102</c:f>
              <c:strCache>
                <c:ptCount val="1"/>
                <c:pt idx="0">
                  <c:v>Prestar para consumo</c:v>
                </c:pt>
              </c:strCache>
            </c:strRef>
          </c:tx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'G4'!$K$105:$K$140</c:f>
              <c:numCache>
                <c:formatCode>0.0</c:formatCode>
                <c:ptCount val="36"/>
                <c:pt idx="0">
                  <c:v>32.38095238095238</c:v>
                </c:pt>
                <c:pt idx="1">
                  <c:v>21.904761904761905</c:v>
                </c:pt>
                <c:pt idx="2">
                  <c:v>18.293650793650794</c:v>
                </c:pt>
                <c:pt idx="3">
                  <c:v>24.444444444444443</c:v>
                </c:pt>
                <c:pt idx="4">
                  <c:v>21.904761904761905</c:v>
                </c:pt>
                <c:pt idx="5">
                  <c:v>26.666666666666668</c:v>
                </c:pt>
                <c:pt idx="6">
                  <c:v>28.571428571428569</c:v>
                </c:pt>
                <c:pt idx="7">
                  <c:v>23.809523809523807</c:v>
                </c:pt>
                <c:pt idx="8">
                  <c:v>28.888888888888886</c:v>
                </c:pt>
                <c:pt idx="9">
                  <c:v>29.523809523809526</c:v>
                </c:pt>
                <c:pt idx="10">
                  <c:v>25.555555555555554</c:v>
                </c:pt>
                <c:pt idx="11">
                  <c:v>29.523809523809526</c:v>
                </c:pt>
                <c:pt idx="12">
                  <c:v>30.476190476190474</c:v>
                </c:pt>
                <c:pt idx="13">
                  <c:v>30.476190476190474</c:v>
                </c:pt>
                <c:pt idx="14">
                  <c:v>29.523809523809526</c:v>
                </c:pt>
                <c:pt idx="15">
                  <c:v>33.333333333333329</c:v>
                </c:pt>
                <c:pt idx="16">
                  <c:v>28.571428571428569</c:v>
                </c:pt>
                <c:pt idx="17">
                  <c:v>28.571428571428569</c:v>
                </c:pt>
                <c:pt idx="18">
                  <c:v>29.523809523809526</c:v>
                </c:pt>
                <c:pt idx="19">
                  <c:v>32.38095238095238</c:v>
                </c:pt>
                <c:pt idx="20">
                  <c:v>29.523809523809526</c:v>
                </c:pt>
                <c:pt idx="21">
                  <c:v>33.333333333333329</c:v>
                </c:pt>
                <c:pt idx="22">
                  <c:v>33.333333333333329</c:v>
                </c:pt>
                <c:pt idx="23">
                  <c:v>33.333333333333329</c:v>
                </c:pt>
                <c:pt idx="24">
                  <c:v>33.333333333333329</c:v>
                </c:pt>
                <c:pt idx="25">
                  <c:v>31.666666666666664</c:v>
                </c:pt>
                <c:pt idx="26">
                  <c:v>29.333333333333332</c:v>
                </c:pt>
                <c:pt idx="27">
                  <c:v>32</c:v>
                </c:pt>
                <c:pt idx="28">
                  <c:v>32</c:v>
                </c:pt>
                <c:pt idx="29">
                  <c:v>33.333333333333329</c:v>
                </c:pt>
                <c:pt idx="30">
                  <c:v>30.666666666666664</c:v>
                </c:pt>
                <c:pt idx="31">
                  <c:v>31.666666666666664</c:v>
                </c:pt>
                <c:pt idx="32">
                  <c:v>32</c:v>
                </c:pt>
                <c:pt idx="33">
                  <c:v>28.333333333333332</c:v>
                </c:pt>
                <c:pt idx="34">
                  <c:v>31.666666666666664</c:v>
                </c:pt>
                <c:pt idx="35">
                  <c:v>33.333333333333329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'G4'!$P$102</c:f>
              <c:strCache>
                <c:ptCount val="1"/>
                <c:pt idx="0">
                  <c:v>Prestar para microcrédito y/o Pyme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'G4'!$P$105:$P$140</c:f>
              <c:numCache>
                <c:formatCode>0.0</c:formatCode>
                <c:ptCount val="36"/>
                <c:pt idx="0">
                  <c:v>20</c:v>
                </c:pt>
                <c:pt idx="1">
                  <c:v>13.333333333333334</c:v>
                </c:pt>
                <c:pt idx="2">
                  <c:v>13.531746031746032</c:v>
                </c:pt>
                <c:pt idx="3">
                  <c:v>20</c:v>
                </c:pt>
                <c:pt idx="4">
                  <c:v>18.095238095238095</c:v>
                </c:pt>
                <c:pt idx="5">
                  <c:v>12.38095238095238</c:v>
                </c:pt>
                <c:pt idx="6">
                  <c:v>13.333333333333334</c:v>
                </c:pt>
                <c:pt idx="7">
                  <c:v>14.285714285714285</c:v>
                </c:pt>
                <c:pt idx="8">
                  <c:v>12.222222222222225</c:v>
                </c:pt>
                <c:pt idx="9">
                  <c:v>17.142857142857142</c:v>
                </c:pt>
                <c:pt idx="10">
                  <c:v>20</c:v>
                </c:pt>
                <c:pt idx="11">
                  <c:v>21.904761904761905</c:v>
                </c:pt>
                <c:pt idx="12">
                  <c:v>21.904761904761905</c:v>
                </c:pt>
                <c:pt idx="13">
                  <c:v>21.904761904761905</c:v>
                </c:pt>
                <c:pt idx="14">
                  <c:v>20.952380952380953</c:v>
                </c:pt>
                <c:pt idx="15">
                  <c:v>18.888888888888889</c:v>
                </c:pt>
                <c:pt idx="16">
                  <c:v>16.19047619047619</c:v>
                </c:pt>
                <c:pt idx="17">
                  <c:v>19.047619047619047</c:v>
                </c:pt>
                <c:pt idx="18">
                  <c:v>16.19047619047619</c:v>
                </c:pt>
                <c:pt idx="19">
                  <c:v>11.428571428571427</c:v>
                </c:pt>
                <c:pt idx="20">
                  <c:v>13.333333333333334</c:v>
                </c:pt>
                <c:pt idx="21">
                  <c:v>17.777777777777775</c:v>
                </c:pt>
                <c:pt idx="22">
                  <c:v>17.333333333333336</c:v>
                </c:pt>
                <c:pt idx="23">
                  <c:v>11.666666666666666</c:v>
                </c:pt>
                <c:pt idx="24">
                  <c:v>18.333333333333336</c:v>
                </c:pt>
                <c:pt idx="25">
                  <c:v>11.666666666666666</c:v>
                </c:pt>
                <c:pt idx="26">
                  <c:v>14.666666666666666</c:v>
                </c:pt>
                <c:pt idx="27">
                  <c:v>18.666666666666668</c:v>
                </c:pt>
                <c:pt idx="28">
                  <c:v>18.666666666666664</c:v>
                </c:pt>
                <c:pt idx="29">
                  <c:v>17.333333333333332</c:v>
                </c:pt>
                <c:pt idx="30">
                  <c:v>22.666666666666668</c:v>
                </c:pt>
                <c:pt idx="31">
                  <c:v>11.666666666666666</c:v>
                </c:pt>
                <c:pt idx="32">
                  <c:v>18.666666666666668</c:v>
                </c:pt>
                <c:pt idx="33">
                  <c:v>14.111111111111111</c:v>
                </c:pt>
                <c:pt idx="34">
                  <c:v>15</c:v>
                </c:pt>
                <c:pt idx="35">
                  <c:v>22.222222222222221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'G4'!$N$102</c:f>
              <c:strCache>
                <c:ptCount val="1"/>
                <c:pt idx="0">
                  <c:v>Prestar para vivienda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'G4'!$N$105:$N$140</c:f>
              <c:numCache>
                <c:formatCode>0.0</c:formatCode>
                <c:ptCount val="36"/>
                <c:pt idx="0">
                  <c:v>8.5714285714285712</c:v>
                </c:pt>
                <c:pt idx="1">
                  <c:v>12.380952380952381</c:v>
                </c:pt>
                <c:pt idx="2">
                  <c:v>12.698412698412698</c:v>
                </c:pt>
                <c:pt idx="3">
                  <c:v>7.7777777777777777</c:v>
                </c:pt>
                <c:pt idx="4">
                  <c:v>12.380952380952381</c:v>
                </c:pt>
                <c:pt idx="5">
                  <c:v>10.476190476190474</c:v>
                </c:pt>
                <c:pt idx="6">
                  <c:v>16.19047619047619</c:v>
                </c:pt>
                <c:pt idx="7">
                  <c:v>16.19047619047619</c:v>
                </c:pt>
                <c:pt idx="8">
                  <c:v>14.444444444444446</c:v>
                </c:pt>
                <c:pt idx="9">
                  <c:v>15.238095238095237</c:v>
                </c:pt>
                <c:pt idx="10">
                  <c:v>14.444444444444446</c:v>
                </c:pt>
                <c:pt idx="11">
                  <c:v>16.19047619047619</c:v>
                </c:pt>
                <c:pt idx="12">
                  <c:v>17.142857142857142</c:v>
                </c:pt>
                <c:pt idx="13">
                  <c:v>18.095238095238095</c:v>
                </c:pt>
                <c:pt idx="14">
                  <c:v>14.285714285714285</c:v>
                </c:pt>
                <c:pt idx="15">
                  <c:v>12.222222222222223</c:v>
                </c:pt>
                <c:pt idx="16">
                  <c:v>14.285714285714285</c:v>
                </c:pt>
                <c:pt idx="17">
                  <c:v>13.333333333333334</c:v>
                </c:pt>
                <c:pt idx="18">
                  <c:v>15.238095238095239</c:v>
                </c:pt>
                <c:pt idx="19">
                  <c:v>18.095238095238095</c:v>
                </c:pt>
                <c:pt idx="20">
                  <c:v>14.285714285714288</c:v>
                </c:pt>
                <c:pt idx="21">
                  <c:v>15.555555555555555</c:v>
                </c:pt>
                <c:pt idx="22">
                  <c:v>14.666666666666666</c:v>
                </c:pt>
                <c:pt idx="23">
                  <c:v>21.666666666666668</c:v>
                </c:pt>
                <c:pt idx="24">
                  <c:v>16.666666666666668</c:v>
                </c:pt>
                <c:pt idx="25">
                  <c:v>20</c:v>
                </c:pt>
                <c:pt idx="26">
                  <c:v>21.333333333333332</c:v>
                </c:pt>
                <c:pt idx="27">
                  <c:v>20</c:v>
                </c:pt>
                <c:pt idx="28">
                  <c:v>18.666666666666668</c:v>
                </c:pt>
                <c:pt idx="29">
                  <c:v>21.333333333333332</c:v>
                </c:pt>
                <c:pt idx="30">
                  <c:v>24</c:v>
                </c:pt>
                <c:pt idx="31">
                  <c:v>16.666666666666668</c:v>
                </c:pt>
                <c:pt idx="32">
                  <c:v>24.000000000000004</c:v>
                </c:pt>
                <c:pt idx="33">
                  <c:v>13.333333333333334</c:v>
                </c:pt>
                <c:pt idx="34">
                  <c:v>23.333333333333332</c:v>
                </c:pt>
                <c:pt idx="35">
                  <c:v>15.555555555555555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'G4'!$L$102</c:f>
              <c:strCache>
                <c:ptCount val="1"/>
                <c:pt idx="0">
                  <c:v>Prestar a empresas nacionales que producen para el mercado interno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'G4'!$L$105:$L$140</c:f>
              <c:numCache>
                <c:formatCode>0.0</c:formatCode>
                <c:ptCount val="36"/>
                <c:pt idx="0">
                  <c:v>15.238095238095237</c:v>
                </c:pt>
                <c:pt idx="1">
                  <c:v>15.238095238095237</c:v>
                </c:pt>
                <c:pt idx="2">
                  <c:v>14.484126984126986</c:v>
                </c:pt>
                <c:pt idx="3">
                  <c:v>14.444444444444443</c:v>
                </c:pt>
                <c:pt idx="4">
                  <c:v>14.285714285714285</c:v>
                </c:pt>
                <c:pt idx="5">
                  <c:v>14.285714285714285</c:v>
                </c:pt>
                <c:pt idx="6">
                  <c:v>5.7142857142857144</c:v>
                </c:pt>
                <c:pt idx="7">
                  <c:v>17.142857142857142</c:v>
                </c:pt>
                <c:pt idx="8">
                  <c:v>12.222222222222223</c:v>
                </c:pt>
                <c:pt idx="9">
                  <c:v>7.6190476190476186</c:v>
                </c:pt>
                <c:pt idx="10">
                  <c:v>11.111111111111112</c:v>
                </c:pt>
                <c:pt idx="11">
                  <c:v>11.428571428571429</c:v>
                </c:pt>
                <c:pt idx="12">
                  <c:v>12.38095238095238</c:v>
                </c:pt>
                <c:pt idx="13">
                  <c:v>5.7142857142857135</c:v>
                </c:pt>
                <c:pt idx="14">
                  <c:v>16.19047619047619</c:v>
                </c:pt>
                <c:pt idx="15">
                  <c:v>13.333333333333334</c:v>
                </c:pt>
                <c:pt idx="16">
                  <c:v>16.19047619047619</c:v>
                </c:pt>
                <c:pt idx="17">
                  <c:v>14.285714285714285</c:v>
                </c:pt>
                <c:pt idx="18">
                  <c:v>11.428571428571427</c:v>
                </c:pt>
                <c:pt idx="19">
                  <c:v>14.285714285714285</c:v>
                </c:pt>
                <c:pt idx="20">
                  <c:v>6.6666666666666652</c:v>
                </c:pt>
                <c:pt idx="21">
                  <c:v>14.444444444444443</c:v>
                </c:pt>
                <c:pt idx="22">
                  <c:v>9.3333333333333321</c:v>
                </c:pt>
                <c:pt idx="23">
                  <c:v>16.666666666666668</c:v>
                </c:pt>
                <c:pt idx="24">
                  <c:v>16.666666666666664</c:v>
                </c:pt>
                <c:pt idx="25">
                  <c:v>15</c:v>
                </c:pt>
                <c:pt idx="26">
                  <c:v>13.333333333333334</c:v>
                </c:pt>
                <c:pt idx="27">
                  <c:v>12</c:v>
                </c:pt>
                <c:pt idx="28">
                  <c:v>14.666666666666666</c:v>
                </c:pt>
                <c:pt idx="29">
                  <c:v>17.333333333333332</c:v>
                </c:pt>
                <c:pt idx="30">
                  <c:v>10.666666666666666</c:v>
                </c:pt>
                <c:pt idx="31">
                  <c:v>20</c:v>
                </c:pt>
                <c:pt idx="32">
                  <c:v>9.3333333333333321</c:v>
                </c:pt>
                <c:pt idx="33">
                  <c:v>17.777777777777779</c:v>
                </c:pt>
                <c:pt idx="34">
                  <c:v>18.333333333333332</c:v>
                </c:pt>
                <c:pt idx="35">
                  <c:v>13.333333333333334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'G4'!$O$102</c:f>
              <c:strCache>
                <c:ptCount val="1"/>
                <c:pt idx="0">
                  <c:v>Prestar a empresas nac. que producen en una alta proporción para m. externo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'G4'!$O$105:$O$140</c:f>
              <c:numCache>
                <c:formatCode>0.0</c:formatCode>
                <c:ptCount val="36"/>
                <c:pt idx="0">
                  <c:v>0.95238095238095233</c:v>
                </c:pt>
                <c:pt idx="1">
                  <c:v>7.6190476190476195</c:v>
                </c:pt>
                <c:pt idx="2">
                  <c:v>3.0555555555555558</c:v>
                </c:pt>
                <c:pt idx="3">
                  <c:v>5.5555555555555554</c:v>
                </c:pt>
                <c:pt idx="4">
                  <c:v>1.9047619047619047</c:v>
                </c:pt>
                <c:pt idx="5">
                  <c:v>1.9047619047619047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2.2222222222222223</c:v>
                </c:pt>
                <c:pt idx="11">
                  <c:v>0.95238095238095233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2.8571428571428572</c:v>
                </c:pt>
                <c:pt idx="17">
                  <c:v>0.95238095238095233</c:v>
                </c:pt>
                <c:pt idx="18">
                  <c:v>0</c:v>
                </c:pt>
                <c:pt idx="19">
                  <c:v>1.9047619047619047</c:v>
                </c:pt>
                <c:pt idx="20">
                  <c:v>1.9047619047619047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1.6666666666666667</c:v>
                </c:pt>
                <c:pt idx="25">
                  <c:v>1.6666666666666667</c:v>
                </c:pt>
                <c:pt idx="26">
                  <c:v>2.6666666666666665</c:v>
                </c:pt>
                <c:pt idx="27">
                  <c:v>0</c:v>
                </c:pt>
                <c:pt idx="28">
                  <c:v>5.333333333333333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2.6666666666666665</c:v>
                </c:pt>
                <c:pt idx="33">
                  <c:v>5</c:v>
                </c:pt>
                <c:pt idx="34">
                  <c:v>0</c:v>
                </c:pt>
                <c:pt idx="35">
                  <c:v>4.4444444444444446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'G4'!$G$102</c:f>
              <c:strCache>
                <c:ptCount val="1"/>
                <c:pt idx="0">
                  <c:v>Prestar a entidades financieras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'G4'!$C$105:$C$140</c:f>
              <c:numCache>
                <c:formatCode>mmm\-yy</c:formatCode>
                <c:ptCount val="36"/>
                <c:pt idx="0">
                  <c:v>39722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</c:numCache>
            </c:numRef>
          </c:cat>
          <c:val>
            <c:numRef>
              <c:f>'G4'!$G$105:$G$140</c:f>
              <c:numCache>
                <c:formatCode>0.0</c:formatCode>
                <c:ptCount val="36"/>
                <c:pt idx="0">
                  <c:v>3.8095238095238093</c:v>
                </c:pt>
                <c:pt idx="1">
                  <c:v>2.8571428571428568</c:v>
                </c:pt>
                <c:pt idx="2">
                  <c:v>0</c:v>
                </c:pt>
                <c:pt idx="3">
                  <c:v>5.5555555555555554</c:v>
                </c:pt>
                <c:pt idx="4">
                  <c:v>2.8571428571428572</c:v>
                </c:pt>
                <c:pt idx="5">
                  <c:v>2.8571428571428572</c:v>
                </c:pt>
                <c:pt idx="6">
                  <c:v>2.8571428571428568</c:v>
                </c:pt>
                <c:pt idx="7">
                  <c:v>1.9047619047619047</c:v>
                </c:pt>
                <c:pt idx="8">
                  <c:v>4.4444444444444446</c:v>
                </c:pt>
                <c:pt idx="9">
                  <c:v>6.666666666666667</c:v>
                </c:pt>
                <c:pt idx="10">
                  <c:v>10.000000000000002</c:v>
                </c:pt>
                <c:pt idx="11">
                  <c:v>4.7619047619047619</c:v>
                </c:pt>
                <c:pt idx="12">
                  <c:v>0.95238095238095233</c:v>
                </c:pt>
                <c:pt idx="13">
                  <c:v>1.9047619047619047</c:v>
                </c:pt>
                <c:pt idx="14">
                  <c:v>3.8095238095238098</c:v>
                </c:pt>
                <c:pt idx="15">
                  <c:v>8.8888888888888893</c:v>
                </c:pt>
                <c:pt idx="16">
                  <c:v>4.7619047619047619</c:v>
                </c:pt>
                <c:pt idx="17">
                  <c:v>3.8095238095238093</c:v>
                </c:pt>
                <c:pt idx="18">
                  <c:v>2.8571428571428572</c:v>
                </c:pt>
                <c:pt idx="19">
                  <c:v>2.8571428571428568</c:v>
                </c:pt>
                <c:pt idx="20">
                  <c:v>7.6190476190476195</c:v>
                </c:pt>
                <c:pt idx="21">
                  <c:v>4.4444444444444446</c:v>
                </c:pt>
                <c:pt idx="22">
                  <c:v>0</c:v>
                </c:pt>
                <c:pt idx="23">
                  <c:v>1.6666666666666667</c:v>
                </c:pt>
                <c:pt idx="24">
                  <c:v>0</c:v>
                </c:pt>
                <c:pt idx="25">
                  <c:v>1.6666666666666667</c:v>
                </c:pt>
                <c:pt idx="26">
                  <c:v>4</c:v>
                </c:pt>
                <c:pt idx="27">
                  <c:v>6.666666666666667</c:v>
                </c:pt>
                <c:pt idx="28">
                  <c:v>0</c:v>
                </c:pt>
                <c:pt idx="29">
                  <c:v>0</c:v>
                </c:pt>
                <c:pt idx="30">
                  <c:v>2.6666666666666665</c:v>
                </c:pt>
                <c:pt idx="31">
                  <c:v>0</c:v>
                </c:pt>
                <c:pt idx="32">
                  <c:v>2.6666666666666665</c:v>
                </c:pt>
                <c:pt idx="33">
                  <c:v>0</c:v>
                </c:pt>
                <c:pt idx="34">
                  <c:v>0</c:v>
                </c:pt>
                <c:pt idx="35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33344"/>
        <c:axId val="735533904"/>
      </c:lineChart>
      <c:dateAx>
        <c:axId val="735533344"/>
        <c:scaling>
          <c:orientation val="minMax"/>
          <c:max val="42979"/>
          <c:min val="40513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/>
            </a:pPr>
            <a:endParaRPr lang="es-CO"/>
          </a:p>
        </c:txPr>
        <c:crossAx val="735533904"/>
        <c:crosses val="autoZero"/>
        <c:auto val="1"/>
        <c:lblOffset val="100"/>
        <c:baseTimeUnit val="months"/>
        <c:majorUnit val="6"/>
        <c:majorTimeUnit val="months"/>
      </c:dateAx>
      <c:valAx>
        <c:axId val="73553390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73553334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8027409791286052E-2"/>
          <c:y val="0.79889731427353827"/>
          <c:w val="0.98197258313447555"/>
          <c:h val="0.201102685726461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ES" b="1"/>
              <a:t>A) Bancos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358942052700065E-2"/>
          <c:y val="0.10985575938630922"/>
          <c:w val="0.83158503264015071"/>
          <c:h val="0.6002309171809135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'G5'!$C$9:$C$47</c:f>
              <c:numCache>
                <c:formatCode>_(* #,##0.00_);_(* \(#,##0.00\);_(* "-"??_);_(@_)</c:formatCode>
                <c:ptCount val="39"/>
                <c:pt idx="0">
                  <c:v>71.428571428571431</c:v>
                </c:pt>
                <c:pt idx="1">
                  <c:v>46.666666666666664</c:v>
                </c:pt>
                <c:pt idx="2">
                  <c:v>76.470588235294116</c:v>
                </c:pt>
                <c:pt idx="3">
                  <c:v>57.142857142857139</c:v>
                </c:pt>
                <c:pt idx="4">
                  <c:v>55.555555555555557</c:v>
                </c:pt>
                <c:pt idx="5">
                  <c:v>63.157894736842103</c:v>
                </c:pt>
                <c:pt idx="6">
                  <c:v>66.666666666666657</c:v>
                </c:pt>
                <c:pt idx="7">
                  <c:v>47.058823529411761</c:v>
                </c:pt>
                <c:pt idx="8">
                  <c:v>72.222222222222214</c:v>
                </c:pt>
                <c:pt idx="9">
                  <c:v>88.888888888888886</c:v>
                </c:pt>
                <c:pt idx="10">
                  <c:v>84.210526315789465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77.777777777777786</c:v>
                </c:pt>
                <c:pt idx="14">
                  <c:v>76.19047619047619</c:v>
                </c:pt>
                <c:pt idx="15">
                  <c:v>71.428571428571431</c:v>
                </c:pt>
                <c:pt idx="16">
                  <c:v>90.476190476190482</c:v>
                </c:pt>
                <c:pt idx="17">
                  <c:v>65</c:v>
                </c:pt>
                <c:pt idx="18">
                  <c:v>85.714285714285708</c:v>
                </c:pt>
                <c:pt idx="19">
                  <c:v>65.217391304347828</c:v>
                </c:pt>
                <c:pt idx="20">
                  <c:v>36.363636363636367</c:v>
                </c:pt>
                <c:pt idx="21">
                  <c:v>73.68421052631578</c:v>
                </c:pt>
                <c:pt idx="22">
                  <c:v>66.666666666666657</c:v>
                </c:pt>
                <c:pt idx="23">
                  <c:v>77.777777777777786</c:v>
                </c:pt>
                <c:pt idx="24">
                  <c:v>68.421052631578945</c:v>
                </c:pt>
                <c:pt idx="25">
                  <c:v>61.111111111111114</c:v>
                </c:pt>
                <c:pt idx="26">
                  <c:v>62.5</c:v>
                </c:pt>
                <c:pt idx="27">
                  <c:v>46.153846153846153</c:v>
                </c:pt>
                <c:pt idx="28">
                  <c:v>78.571428571428569</c:v>
                </c:pt>
                <c:pt idx="29">
                  <c:v>82.35294117647058</c:v>
                </c:pt>
                <c:pt idx="30">
                  <c:v>46.153846153846153</c:v>
                </c:pt>
                <c:pt idx="31">
                  <c:v>40</c:v>
                </c:pt>
                <c:pt idx="32">
                  <c:v>56.25</c:v>
                </c:pt>
                <c:pt idx="33">
                  <c:v>50</c:v>
                </c:pt>
                <c:pt idx="34">
                  <c:v>80</c:v>
                </c:pt>
                <c:pt idx="35" formatCode="0.00">
                  <c:v>80</c:v>
                </c:pt>
                <c:pt idx="36">
                  <c:v>80</c:v>
                </c:pt>
                <c:pt idx="37">
                  <c:v>82.35294117647058</c:v>
                </c:pt>
                <c:pt idx="38">
                  <c:v>76.470588235294116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'G5'!$D$9:$D$47</c:f>
              <c:numCache>
                <c:formatCode>_(* #,##0.00_);_(* \(#,##0.00\);_(* "-"??_);_(@_)</c:formatCode>
                <c:ptCount val="39"/>
                <c:pt idx="0">
                  <c:v>42.857142857142854</c:v>
                </c:pt>
                <c:pt idx="1">
                  <c:v>46.666666666666664</c:v>
                </c:pt>
                <c:pt idx="2">
                  <c:v>88.235294117647058</c:v>
                </c:pt>
                <c:pt idx="3">
                  <c:v>50</c:v>
                </c:pt>
                <c:pt idx="4">
                  <c:v>50</c:v>
                </c:pt>
                <c:pt idx="5">
                  <c:v>63.157894736842103</c:v>
                </c:pt>
                <c:pt idx="6">
                  <c:v>77.777777777777786</c:v>
                </c:pt>
                <c:pt idx="7">
                  <c:v>58.82352941176471</c:v>
                </c:pt>
                <c:pt idx="8">
                  <c:v>55.555555555555557</c:v>
                </c:pt>
                <c:pt idx="9">
                  <c:v>100</c:v>
                </c:pt>
                <c:pt idx="10">
                  <c:v>78.94736842105263</c:v>
                </c:pt>
                <c:pt idx="11">
                  <c:v>82.35294117647058</c:v>
                </c:pt>
                <c:pt idx="12">
                  <c:v>78.94736842105263</c:v>
                </c:pt>
                <c:pt idx="13">
                  <c:v>55.555555555555557</c:v>
                </c:pt>
                <c:pt idx="14">
                  <c:v>71.428571428571431</c:v>
                </c:pt>
                <c:pt idx="15">
                  <c:v>61.904761904761905</c:v>
                </c:pt>
                <c:pt idx="16">
                  <c:v>76.19047619047619</c:v>
                </c:pt>
                <c:pt idx="17">
                  <c:v>75</c:v>
                </c:pt>
                <c:pt idx="18">
                  <c:v>85.714285714285708</c:v>
                </c:pt>
                <c:pt idx="19">
                  <c:v>69.565217391304344</c:v>
                </c:pt>
                <c:pt idx="20">
                  <c:v>52.380952380952387</c:v>
                </c:pt>
                <c:pt idx="21">
                  <c:v>68.421052631578945</c:v>
                </c:pt>
                <c:pt idx="22">
                  <c:v>76.19047619047619</c:v>
                </c:pt>
                <c:pt idx="23">
                  <c:v>72.222222222222214</c:v>
                </c:pt>
                <c:pt idx="24">
                  <c:v>73.68421052631578</c:v>
                </c:pt>
                <c:pt idx="25">
                  <c:v>72.222222222222214</c:v>
                </c:pt>
                <c:pt idx="26">
                  <c:v>81.25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70.588235294117652</c:v>
                </c:pt>
                <c:pt idx="30">
                  <c:v>50</c:v>
                </c:pt>
                <c:pt idx="31">
                  <c:v>33.333333333333329</c:v>
                </c:pt>
                <c:pt idx="32">
                  <c:v>43.75</c:v>
                </c:pt>
                <c:pt idx="33">
                  <c:v>50</c:v>
                </c:pt>
                <c:pt idx="34">
                  <c:v>46.666666666666664</c:v>
                </c:pt>
                <c:pt idx="35" formatCode="0.00">
                  <c:v>53.333333333333336</c:v>
                </c:pt>
                <c:pt idx="36">
                  <c:v>73.333333333333329</c:v>
                </c:pt>
                <c:pt idx="37">
                  <c:v>70.588235294117652</c:v>
                </c:pt>
                <c:pt idx="38">
                  <c:v>76.470588235294116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'G5'!$E$9:$E$47</c:f>
              <c:numCache>
                <c:formatCode>_(* #,##0.00_);_(* \(#,##0.00\);_(* "-"??_);_(@_)</c:formatCode>
                <c:ptCount val="39"/>
                <c:pt idx="0">
                  <c:v>57.142857142857139</c:v>
                </c:pt>
                <c:pt idx="1">
                  <c:v>60</c:v>
                </c:pt>
                <c:pt idx="2">
                  <c:v>58.82352941176471</c:v>
                </c:pt>
                <c:pt idx="3">
                  <c:v>57.142857142857139</c:v>
                </c:pt>
                <c:pt idx="4">
                  <c:v>44.444444444444443</c:v>
                </c:pt>
                <c:pt idx="5">
                  <c:v>36.84210526315789</c:v>
                </c:pt>
                <c:pt idx="6">
                  <c:v>66.666666666666657</c:v>
                </c:pt>
                <c:pt idx="7">
                  <c:v>41.17647058823529</c:v>
                </c:pt>
                <c:pt idx="8">
                  <c:v>50</c:v>
                </c:pt>
                <c:pt idx="9">
                  <c:v>66.666666666666657</c:v>
                </c:pt>
                <c:pt idx="10">
                  <c:v>78.94736842105263</c:v>
                </c:pt>
                <c:pt idx="11">
                  <c:v>88.235294117647058</c:v>
                </c:pt>
                <c:pt idx="12">
                  <c:v>63.157894736842103</c:v>
                </c:pt>
                <c:pt idx="13">
                  <c:v>55.555555555555557</c:v>
                </c:pt>
                <c:pt idx="14">
                  <c:v>52.380952380952387</c:v>
                </c:pt>
                <c:pt idx="15">
                  <c:v>71.428571428571431</c:v>
                </c:pt>
                <c:pt idx="16">
                  <c:v>66.666666666666657</c:v>
                </c:pt>
                <c:pt idx="17">
                  <c:v>35</c:v>
                </c:pt>
                <c:pt idx="18">
                  <c:v>76.19047619047619</c:v>
                </c:pt>
                <c:pt idx="19">
                  <c:v>43.478260869565219</c:v>
                </c:pt>
                <c:pt idx="20">
                  <c:v>57.142857142857139</c:v>
                </c:pt>
                <c:pt idx="21">
                  <c:v>61.111111111111114</c:v>
                </c:pt>
                <c:pt idx="22">
                  <c:v>47.619047619047613</c:v>
                </c:pt>
                <c:pt idx="23">
                  <c:v>50</c:v>
                </c:pt>
                <c:pt idx="24">
                  <c:v>78.94736842105263</c:v>
                </c:pt>
                <c:pt idx="25">
                  <c:v>66.666666666666657</c:v>
                </c:pt>
                <c:pt idx="26">
                  <c:v>43.75</c:v>
                </c:pt>
                <c:pt idx="27">
                  <c:v>38.461538461538467</c:v>
                </c:pt>
                <c:pt idx="28">
                  <c:v>64.285714285714292</c:v>
                </c:pt>
                <c:pt idx="29">
                  <c:v>58.82352941176471</c:v>
                </c:pt>
                <c:pt idx="30">
                  <c:v>78.571428571428569</c:v>
                </c:pt>
                <c:pt idx="31">
                  <c:v>53.333333333333336</c:v>
                </c:pt>
                <c:pt idx="32">
                  <c:v>50</c:v>
                </c:pt>
                <c:pt idx="33">
                  <c:v>55.555555555555557</c:v>
                </c:pt>
                <c:pt idx="34">
                  <c:v>46.666666666666664</c:v>
                </c:pt>
                <c:pt idx="35" formatCode="0.00">
                  <c:v>46.666666666666664</c:v>
                </c:pt>
                <c:pt idx="36">
                  <c:v>73.333333333333329</c:v>
                </c:pt>
                <c:pt idx="37">
                  <c:v>64.705882352941174</c:v>
                </c:pt>
                <c:pt idx="38">
                  <c:v>58.82352941176471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'G5'!$H$9:$H$47</c:f>
              <c:numCache>
                <c:formatCode>_(* #,##0.00_);_(* \(#,##0.00\);_(* "-"??_);_(@_)</c:formatCode>
                <c:ptCount val="39"/>
                <c:pt idx="0">
                  <c:v>71.428571428571431</c:v>
                </c:pt>
                <c:pt idx="1">
                  <c:v>73.333333333333329</c:v>
                </c:pt>
                <c:pt idx="2">
                  <c:v>82.35294117647058</c:v>
                </c:pt>
                <c:pt idx="3">
                  <c:v>64.285714285714292</c:v>
                </c:pt>
                <c:pt idx="4">
                  <c:v>38.888888888888893</c:v>
                </c:pt>
                <c:pt idx="5">
                  <c:v>52.631578947368418</c:v>
                </c:pt>
                <c:pt idx="6">
                  <c:v>55.555555555555557</c:v>
                </c:pt>
                <c:pt idx="7">
                  <c:v>41.17647058823529</c:v>
                </c:pt>
                <c:pt idx="8">
                  <c:v>72.222222222222214</c:v>
                </c:pt>
                <c:pt idx="9">
                  <c:v>77.777777777777786</c:v>
                </c:pt>
                <c:pt idx="10">
                  <c:v>68.421052631578945</c:v>
                </c:pt>
                <c:pt idx="11">
                  <c:v>58.82352941176471</c:v>
                </c:pt>
                <c:pt idx="12">
                  <c:v>57.894736842105267</c:v>
                </c:pt>
                <c:pt idx="13">
                  <c:v>61.111111111111114</c:v>
                </c:pt>
                <c:pt idx="14">
                  <c:v>52.380952380952387</c:v>
                </c:pt>
                <c:pt idx="15">
                  <c:v>61.904761904761905</c:v>
                </c:pt>
                <c:pt idx="16">
                  <c:v>76</c:v>
                </c:pt>
                <c:pt idx="17">
                  <c:v>55.000000000000007</c:v>
                </c:pt>
                <c:pt idx="18">
                  <c:v>61.904761904761905</c:v>
                </c:pt>
                <c:pt idx="19">
                  <c:v>39.130434782608695</c:v>
                </c:pt>
                <c:pt idx="20">
                  <c:v>31.818181818181817</c:v>
                </c:pt>
                <c:pt idx="21">
                  <c:v>68.421052631578945</c:v>
                </c:pt>
                <c:pt idx="22">
                  <c:v>47.619047619047613</c:v>
                </c:pt>
                <c:pt idx="23">
                  <c:v>50</c:v>
                </c:pt>
                <c:pt idx="24">
                  <c:v>68.421052631578945</c:v>
                </c:pt>
                <c:pt idx="25">
                  <c:v>66.666666666666657</c:v>
                </c:pt>
                <c:pt idx="26">
                  <c:v>56.25</c:v>
                </c:pt>
                <c:pt idx="27">
                  <c:v>46.153846153846153</c:v>
                </c:pt>
                <c:pt idx="28">
                  <c:v>57.142857142857139</c:v>
                </c:pt>
                <c:pt idx="29">
                  <c:v>58.82352941176471</c:v>
                </c:pt>
                <c:pt idx="30">
                  <c:v>50</c:v>
                </c:pt>
                <c:pt idx="31">
                  <c:v>20</c:v>
                </c:pt>
                <c:pt idx="32">
                  <c:v>18.75</c:v>
                </c:pt>
                <c:pt idx="33">
                  <c:v>33.333333333333329</c:v>
                </c:pt>
                <c:pt idx="34">
                  <c:v>26.666666666666668</c:v>
                </c:pt>
                <c:pt idx="35" formatCode="0.00">
                  <c:v>46.666666666666664</c:v>
                </c:pt>
                <c:pt idx="36">
                  <c:v>53.333333333333336</c:v>
                </c:pt>
                <c:pt idx="37">
                  <c:v>35.294117647058826</c:v>
                </c:pt>
                <c:pt idx="38">
                  <c:v>41.17647058823529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'G5'!$G$9:$G$47</c:f>
              <c:numCache>
                <c:formatCode>_(* #,##0.00_);_(* \(#,##0.00\);_(* "-"??_);_(@_)</c:formatCode>
                <c:ptCount val="39"/>
                <c:pt idx="0">
                  <c:v>-71.428571428571431</c:v>
                </c:pt>
                <c:pt idx="1">
                  <c:v>-6.666666666666667</c:v>
                </c:pt>
                <c:pt idx="2">
                  <c:v>-41.17647058823529</c:v>
                </c:pt>
                <c:pt idx="3">
                  <c:v>-28.571428571428569</c:v>
                </c:pt>
                <c:pt idx="4">
                  <c:v>-27.777777777777779</c:v>
                </c:pt>
                <c:pt idx="5">
                  <c:v>-31.578947368421051</c:v>
                </c:pt>
                <c:pt idx="6">
                  <c:v>-33.333333333333329</c:v>
                </c:pt>
                <c:pt idx="7">
                  <c:v>-52.941176470588239</c:v>
                </c:pt>
                <c:pt idx="8">
                  <c:v>-55.555555555555557</c:v>
                </c:pt>
                <c:pt idx="9">
                  <c:v>-22.222222222222221</c:v>
                </c:pt>
                <c:pt idx="10">
                  <c:v>-21.052631578947366</c:v>
                </c:pt>
                <c:pt idx="11">
                  <c:v>-52.941176470588239</c:v>
                </c:pt>
                <c:pt idx="12">
                  <c:v>-5.2631578947368416</c:v>
                </c:pt>
                <c:pt idx="13">
                  <c:v>-27.777777777777779</c:v>
                </c:pt>
                <c:pt idx="14">
                  <c:v>-28.571428571428569</c:v>
                </c:pt>
                <c:pt idx="15">
                  <c:v>-47.619047619047613</c:v>
                </c:pt>
                <c:pt idx="16">
                  <c:v>-23.809523809523807</c:v>
                </c:pt>
                <c:pt idx="17">
                  <c:v>-55.000000000000007</c:v>
                </c:pt>
                <c:pt idx="18">
                  <c:v>-52.380952380952387</c:v>
                </c:pt>
                <c:pt idx="19">
                  <c:v>-69.565217391304344</c:v>
                </c:pt>
                <c:pt idx="20">
                  <c:v>-45.454545454545453</c:v>
                </c:pt>
                <c:pt idx="21">
                  <c:v>-47.368421052631575</c:v>
                </c:pt>
                <c:pt idx="22">
                  <c:v>-61.904761904761905</c:v>
                </c:pt>
                <c:pt idx="23">
                  <c:v>-61.111111111111114</c:v>
                </c:pt>
                <c:pt idx="24">
                  <c:v>-36.84210526315789</c:v>
                </c:pt>
                <c:pt idx="25">
                  <c:v>-22.222222222222221</c:v>
                </c:pt>
                <c:pt idx="26">
                  <c:v>-37.5</c:v>
                </c:pt>
                <c:pt idx="27">
                  <c:v>-69.230769230769226</c:v>
                </c:pt>
                <c:pt idx="28">
                  <c:v>-85.714285714285708</c:v>
                </c:pt>
                <c:pt idx="29">
                  <c:v>-64.705882352941174</c:v>
                </c:pt>
                <c:pt idx="30">
                  <c:v>-21.428571428571427</c:v>
                </c:pt>
                <c:pt idx="31">
                  <c:v>-66.666666666666657</c:v>
                </c:pt>
                <c:pt idx="32">
                  <c:v>-50</c:v>
                </c:pt>
                <c:pt idx="33">
                  <c:v>-77.777777777777786</c:v>
                </c:pt>
                <c:pt idx="34">
                  <c:v>-66.666666666666657</c:v>
                </c:pt>
                <c:pt idx="35" formatCode="0.00">
                  <c:v>-60</c:v>
                </c:pt>
                <c:pt idx="36">
                  <c:v>-66.666666666666657</c:v>
                </c:pt>
                <c:pt idx="37">
                  <c:v>-52.941176470588239</c:v>
                </c:pt>
                <c:pt idx="38">
                  <c:v>-35.294117647058826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'G5'!$I$9:$I$47</c:f>
              <c:numCache>
                <c:formatCode>_(* #,##0.00_);_(* \(#,##0.00\);_(* "-"??_);_(@_)</c:formatCode>
                <c:ptCount val="39"/>
                <c:pt idx="0">
                  <c:v>-42.857142857142854</c:v>
                </c:pt>
                <c:pt idx="1">
                  <c:v>-20</c:v>
                </c:pt>
                <c:pt idx="2">
                  <c:v>-17.647058823529413</c:v>
                </c:pt>
                <c:pt idx="3">
                  <c:v>-7.1428571428571423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5.5555555555555554</c:v>
                </c:pt>
                <c:pt idx="7">
                  <c:v>0</c:v>
                </c:pt>
                <c:pt idx="8">
                  <c:v>-5.5555555555555554</c:v>
                </c:pt>
                <c:pt idx="9">
                  <c:v>5.5555555555555554</c:v>
                </c:pt>
                <c:pt idx="10">
                  <c:v>5.2631578947368416</c:v>
                </c:pt>
                <c:pt idx="11">
                  <c:v>-11.76470588235294</c:v>
                </c:pt>
                <c:pt idx="12">
                  <c:v>21.052631578947366</c:v>
                </c:pt>
                <c:pt idx="13">
                  <c:v>22.222222222222221</c:v>
                </c:pt>
                <c:pt idx="14">
                  <c:v>-9.5238095238095237</c:v>
                </c:pt>
                <c:pt idx="15">
                  <c:v>4.7619047619047619</c:v>
                </c:pt>
                <c:pt idx="16">
                  <c:v>28.999999999999996</c:v>
                </c:pt>
                <c:pt idx="17">
                  <c:v>45</c:v>
                </c:pt>
                <c:pt idx="18">
                  <c:v>23.809523809523807</c:v>
                </c:pt>
                <c:pt idx="19">
                  <c:v>13.043478260869565</c:v>
                </c:pt>
                <c:pt idx="20">
                  <c:v>-9.0909090909090917</c:v>
                </c:pt>
                <c:pt idx="21">
                  <c:v>10.526315789473683</c:v>
                </c:pt>
                <c:pt idx="22">
                  <c:v>14.285714285714285</c:v>
                </c:pt>
                <c:pt idx="23">
                  <c:v>38.888888888888893</c:v>
                </c:pt>
                <c:pt idx="24">
                  <c:v>44.444444444444443</c:v>
                </c:pt>
                <c:pt idx="25">
                  <c:v>22.222222222222221</c:v>
                </c:pt>
                <c:pt idx="26">
                  <c:v>37.5</c:v>
                </c:pt>
                <c:pt idx="27">
                  <c:v>69.230769230769226</c:v>
                </c:pt>
                <c:pt idx="28">
                  <c:v>85.714285714285708</c:v>
                </c:pt>
                <c:pt idx="29">
                  <c:v>52.941176470588239</c:v>
                </c:pt>
                <c:pt idx="30">
                  <c:v>57.142857142857139</c:v>
                </c:pt>
                <c:pt idx="31">
                  <c:v>57.142857142857139</c:v>
                </c:pt>
                <c:pt idx="32">
                  <c:v>25</c:v>
                </c:pt>
                <c:pt idx="33">
                  <c:v>27.777777777777779</c:v>
                </c:pt>
                <c:pt idx="34">
                  <c:v>40</c:v>
                </c:pt>
                <c:pt idx="35" formatCode="0.00">
                  <c:v>66.666666666666657</c:v>
                </c:pt>
                <c:pt idx="36">
                  <c:v>33.333333333333329</c:v>
                </c:pt>
                <c:pt idx="37">
                  <c:v>64.705882352941174</c:v>
                </c:pt>
                <c:pt idx="38">
                  <c:v>41.17647058823529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'G5'!$L$8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'G5'!$L$9:$L$47</c:f>
              <c:numCache>
                <c:formatCode>_(* #,##0.00_);_(* \(#,##0.00\);_(* "-"??_);_(@_)</c:formatCode>
                <c:ptCount val="39"/>
                <c:pt idx="0">
                  <c:v>14.285714285714285</c:v>
                </c:pt>
                <c:pt idx="1">
                  <c:v>26.666666666666668</c:v>
                </c:pt>
                <c:pt idx="2">
                  <c:v>29.411764705882355</c:v>
                </c:pt>
                <c:pt idx="3">
                  <c:v>0</c:v>
                </c:pt>
                <c:pt idx="4">
                  <c:v>-22.222222222222221</c:v>
                </c:pt>
                <c:pt idx="5">
                  <c:v>-5.2631578947368416</c:v>
                </c:pt>
                <c:pt idx="6">
                  <c:v>44.444444444444443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55.555555555555557</c:v>
                </c:pt>
                <c:pt idx="10">
                  <c:v>57.894736842105267</c:v>
                </c:pt>
                <c:pt idx="11">
                  <c:v>88.235294117647058</c:v>
                </c:pt>
                <c:pt idx="12">
                  <c:v>57.894736842105267</c:v>
                </c:pt>
                <c:pt idx="13">
                  <c:v>44.444444444444443</c:v>
                </c:pt>
                <c:pt idx="14">
                  <c:v>61.904761904761905</c:v>
                </c:pt>
                <c:pt idx="15">
                  <c:v>52.380952380952387</c:v>
                </c:pt>
                <c:pt idx="16">
                  <c:v>57.142857142857139</c:v>
                </c:pt>
                <c:pt idx="17">
                  <c:v>35</c:v>
                </c:pt>
                <c:pt idx="18">
                  <c:v>61.904761904761905</c:v>
                </c:pt>
                <c:pt idx="19">
                  <c:v>52.173913043478258</c:v>
                </c:pt>
                <c:pt idx="20">
                  <c:v>36.363636363636367</c:v>
                </c:pt>
                <c:pt idx="21">
                  <c:v>42.105263157894733</c:v>
                </c:pt>
                <c:pt idx="22">
                  <c:v>42.857142857142854</c:v>
                </c:pt>
                <c:pt idx="23">
                  <c:v>47.058823529411761</c:v>
                </c:pt>
                <c:pt idx="24">
                  <c:v>47.368421052631575</c:v>
                </c:pt>
                <c:pt idx="25">
                  <c:v>44.444444444444443</c:v>
                </c:pt>
                <c:pt idx="26">
                  <c:v>56.25</c:v>
                </c:pt>
                <c:pt idx="27">
                  <c:v>53.846153846153847</c:v>
                </c:pt>
                <c:pt idx="28">
                  <c:v>57.142857142857139</c:v>
                </c:pt>
                <c:pt idx="29">
                  <c:v>70.588235294117652</c:v>
                </c:pt>
                <c:pt idx="30">
                  <c:v>42.857142857142854</c:v>
                </c:pt>
                <c:pt idx="31">
                  <c:v>40</c:v>
                </c:pt>
                <c:pt idx="32">
                  <c:v>31.25</c:v>
                </c:pt>
                <c:pt idx="33">
                  <c:v>38.888888888888893</c:v>
                </c:pt>
                <c:pt idx="34">
                  <c:v>40</c:v>
                </c:pt>
                <c:pt idx="35" formatCode="0.00">
                  <c:v>53.333333333333336</c:v>
                </c:pt>
                <c:pt idx="36">
                  <c:v>33.333333333333329</c:v>
                </c:pt>
                <c:pt idx="37">
                  <c:v>41.17647058823529</c:v>
                </c:pt>
                <c:pt idx="38">
                  <c:v>58.82352941176471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'G5'!$J$8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'G5'!$J$9:$J$47</c:f>
              <c:numCache>
                <c:formatCode>_(* #,##0.00_);_(* \(#,##0.00\);_(* "-"??_);_(@_)</c:formatCode>
                <c:ptCount val="39"/>
                <c:pt idx="0">
                  <c:v>42.857142857142854</c:v>
                </c:pt>
                <c:pt idx="1">
                  <c:v>46.666666666666664</c:v>
                </c:pt>
                <c:pt idx="2">
                  <c:v>52.941176470588239</c:v>
                </c:pt>
                <c:pt idx="3">
                  <c:v>7.1428571428571423</c:v>
                </c:pt>
                <c:pt idx="4">
                  <c:v>-5.5555555555555554</c:v>
                </c:pt>
                <c:pt idx="5">
                  <c:v>21.052631578947366</c:v>
                </c:pt>
                <c:pt idx="6">
                  <c:v>16.666666666666664</c:v>
                </c:pt>
                <c:pt idx="7">
                  <c:v>17.647058823529413</c:v>
                </c:pt>
                <c:pt idx="8">
                  <c:v>33.333333333333329</c:v>
                </c:pt>
                <c:pt idx="9">
                  <c:v>44.444444444444443</c:v>
                </c:pt>
                <c:pt idx="10">
                  <c:v>57.894736842105267</c:v>
                </c:pt>
                <c:pt idx="11">
                  <c:v>35.294117647058826</c:v>
                </c:pt>
                <c:pt idx="12">
                  <c:v>57.894736842105267</c:v>
                </c:pt>
                <c:pt idx="13">
                  <c:v>66.666666666666657</c:v>
                </c:pt>
                <c:pt idx="14">
                  <c:v>52.380952380952387</c:v>
                </c:pt>
                <c:pt idx="15">
                  <c:v>52.380952380952387</c:v>
                </c:pt>
                <c:pt idx="16">
                  <c:v>42.857142857142854</c:v>
                </c:pt>
                <c:pt idx="17">
                  <c:v>50</c:v>
                </c:pt>
                <c:pt idx="18">
                  <c:v>57.142857142857139</c:v>
                </c:pt>
                <c:pt idx="19">
                  <c:v>34.782608695652172</c:v>
                </c:pt>
                <c:pt idx="20">
                  <c:v>36.363636363636367</c:v>
                </c:pt>
                <c:pt idx="21">
                  <c:v>36.84210526315789</c:v>
                </c:pt>
                <c:pt idx="22">
                  <c:v>50</c:v>
                </c:pt>
                <c:pt idx="23">
                  <c:v>44.444444444444443</c:v>
                </c:pt>
                <c:pt idx="24">
                  <c:v>52.631578947368418</c:v>
                </c:pt>
                <c:pt idx="25">
                  <c:v>38.888888888888893</c:v>
                </c:pt>
                <c:pt idx="26">
                  <c:v>50</c:v>
                </c:pt>
                <c:pt idx="27">
                  <c:v>46.153846153846153</c:v>
                </c:pt>
                <c:pt idx="28">
                  <c:v>14.285714285714285</c:v>
                </c:pt>
                <c:pt idx="29">
                  <c:v>23.52941176470588</c:v>
                </c:pt>
                <c:pt idx="30">
                  <c:v>-14.285714285714285</c:v>
                </c:pt>
                <c:pt idx="31">
                  <c:v>-60</c:v>
                </c:pt>
                <c:pt idx="32">
                  <c:v>-6.25</c:v>
                </c:pt>
                <c:pt idx="33">
                  <c:v>-44.444444444444443</c:v>
                </c:pt>
                <c:pt idx="34">
                  <c:v>-26.666666666666668</c:v>
                </c:pt>
                <c:pt idx="35" formatCode="0.00">
                  <c:v>33.333333333333329</c:v>
                </c:pt>
                <c:pt idx="36">
                  <c:v>-20</c:v>
                </c:pt>
                <c:pt idx="37">
                  <c:v>-5.8823529411764701</c:v>
                </c:pt>
                <c:pt idx="38">
                  <c:v>5.8823529411764701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'G5'!$F$8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'G5'!$B$9:$B$47</c:f>
              <c:numCache>
                <c:formatCode>mmm\-yy</c:formatCode>
                <c:ptCount val="39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'G5'!$F$9:$F$47</c:f>
              <c:numCache>
                <c:formatCode>_(* #,##0.00_);_(* \(#,##0.00\);_(* "-"??_);_(@_)</c:formatCode>
                <c:ptCount val="39"/>
                <c:pt idx="0">
                  <c:v>71.428571428571431</c:v>
                </c:pt>
                <c:pt idx="1">
                  <c:v>13.333333333333334</c:v>
                </c:pt>
                <c:pt idx="2">
                  <c:v>5.8823529411764701</c:v>
                </c:pt>
                <c:pt idx="3">
                  <c:v>0</c:v>
                </c:pt>
                <c:pt idx="4">
                  <c:v>-27.777777777777779</c:v>
                </c:pt>
                <c:pt idx="5">
                  <c:v>10.526315789473683</c:v>
                </c:pt>
                <c:pt idx="6">
                  <c:v>50</c:v>
                </c:pt>
                <c:pt idx="7">
                  <c:v>29.411764705882355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63.157894736842103</c:v>
                </c:pt>
                <c:pt idx="11">
                  <c:v>64.705882352941174</c:v>
                </c:pt>
                <c:pt idx="12">
                  <c:v>78.94736842105263</c:v>
                </c:pt>
                <c:pt idx="13">
                  <c:v>83.333333333333343</c:v>
                </c:pt>
                <c:pt idx="14">
                  <c:v>61.904761904761905</c:v>
                </c:pt>
                <c:pt idx="15">
                  <c:v>57.142857142857139</c:v>
                </c:pt>
                <c:pt idx="16">
                  <c:v>47.619047619047613</c:v>
                </c:pt>
                <c:pt idx="17">
                  <c:v>65</c:v>
                </c:pt>
                <c:pt idx="18">
                  <c:v>66.666666666666657</c:v>
                </c:pt>
                <c:pt idx="19">
                  <c:v>47.826086956521742</c:v>
                </c:pt>
                <c:pt idx="20">
                  <c:v>31.818181818181817</c:v>
                </c:pt>
                <c:pt idx="21">
                  <c:v>47.368421052631575</c:v>
                </c:pt>
                <c:pt idx="22">
                  <c:v>38.095238095238095</c:v>
                </c:pt>
                <c:pt idx="23">
                  <c:v>44.444444444444443</c:v>
                </c:pt>
                <c:pt idx="24">
                  <c:v>57.894736842105267</c:v>
                </c:pt>
                <c:pt idx="25">
                  <c:v>61.111111111111114</c:v>
                </c:pt>
                <c:pt idx="26">
                  <c:v>50</c:v>
                </c:pt>
                <c:pt idx="27">
                  <c:v>61.53846153846154</c:v>
                </c:pt>
                <c:pt idx="28">
                  <c:v>71.428571428571431</c:v>
                </c:pt>
                <c:pt idx="29">
                  <c:v>82.35294117647058</c:v>
                </c:pt>
                <c:pt idx="30">
                  <c:v>35.714285714285715</c:v>
                </c:pt>
                <c:pt idx="31">
                  <c:v>13.333333333333334</c:v>
                </c:pt>
                <c:pt idx="32">
                  <c:v>6.25</c:v>
                </c:pt>
                <c:pt idx="33">
                  <c:v>0</c:v>
                </c:pt>
                <c:pt idx="34">
                  <c:v>-20</c:v>
                </c:pt>
                <c:pt idx="35" formatCode="0.00">
                  <c:v>20</c:v>
                </c:pt>
                <c:pt idx="36">
                  <c:v>46.666666666666664</c:v>
                </c:pt>
                <c:pt idx="37">
                  <c:v>35.294117647058826</c:v>
                </c:pt>
                <c:pt idx="38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464096"/>
        <c:axId val="737464656"/>
      </c:lineChart>
      <c:dateAx>
        <c:axId val="737464096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737464656"/>
        <c:crosses val="autoZero"/>
        <c:auto val="0"/>
        <c:lblOffset val="100"/>
        <c:baseTimeUnit val="months"/>
        <c:majorUnit val="3"/>
        <c:majorTimeUnit val="months"/>
      </c:dateAx>
      <c:valAx>
        <c:axId val="73746465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7374640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3668825231356733E-2"/>
          <c:y val="0.78668422525275705"/>
          <c:w val="0.88898228375601607"/>
          <c:h val="9.43314192975470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B) CFC</a:t>
            </a:r>
          </a:p>
        </c:rich>
      </c:tx>
      <c:layout>
        <c:manualLayout>
          <c:xMode val="edge"/>
          <c:yMode val="edge"/>
          <c:x val="0.45994444822640429"/>
          <c:y val="2.96007095564393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636449100937305E-2"/>
          <c:y val="0.13267987016474406"/>
          <c:w val="0.87934738130769663"/>
          <c:h val="0.56150668524006819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'G5'!$C$92:$C$129</c:f>
              <c:numCache>
                <c:formatCode>_(* #,##0.00_);_(* \(#,##0.00\);_(* "-"??_);_(@_)</c:formatCode>
                <c:ptCount val="38"/>
                <c:pt idx="0">
                  <c:v>93.75</c:v>
                </c:pt>
                <c:pt idx="1">
                  <c:v>63.157894736842103</c:v>
                </c:pt>
                <c:pt idx="2">
                  <c:v>66.666666666666657</c:v>
                </c:pt>
                <c:pt idx="3">
                  <c:v>60</c:v>
                </c:pt>
                <c:pt idx="4">
                  <c:v>59.090909090909093</c:v>
                </c:pt>
                <c:pt idx="5">
                  <c:v>59.090909090909093</c:v>
                </c:pt>
                <c:pt idx="6">
                  <c:v>36.363636363636367</c:v>
                </c:pt>
                <c:pt idx="7">
                  <c:v>50</c:v>
                </c:pt>
                <c:pt idx="8">
                  <c:v>55.555555555555557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93.75</c:v>
                </c:pt>
                <c:pt idx="12">
                  <c:v>93.75</c:v>
                </c:pt>
                <c:pt idx="13">
                  <c:v>100</c:v>
                </c:pt>
                <c:pt idx="14">
                  <c:v>78.571428571428569</c:v>
                </c:pt>
                <c:pt idx="15">
                  <c:v>80</c:v>
                </c:pt>
                <c:pt idx="16">
                  <c:v>86.666666666666671</c:v>
                </c:pt>
                <c:pt idx="17">
                  <c:v>92.307692307692307</c:v>
                </c:pt>
                <c:pt idx="18">
                  <c:v>93.333333333333329</c:v>
                </c:pt>
                <c:pt idx="19">
                  <c:v>75</c:v>
                </c:pt>
                <c:pt idx="20">
                  <c:v>73.333333333333329</c:v>
                </c:pt>
                <c:pt idx="21">
                  <c:v>52.941176470588239</c:v>
                </c:pt>
                <c:pt idx="22">
                  <c:v>14.285714285714285</c:v>
                </c:pt>
                <c:pt idx="23">
                  <c:v>30</c:v>
                </c:pt>
                <c:pt idx="24">
                  <c:v>27.27272727272727</c:v>
                </c:pt>
                <c:pt idx="25">
                  <c:v>57.142857142857139</c:v>
                </c:pt>
                <c:pt idx="26">
                  <c:v>44.444444444444443</c:v>
                </c:pt>
                <c:pt idx="27">
                  <c:v>66.666666666666657</c:v>
                </c:pt>
                <c:pt idx="28">
                  <c:v>42.857142857142854</c:v>
                </c:pt>
                <c:pt idx="29">
                  <c:v>69.230769230769226</c:v>
                </c:pt>
                <c:pt idx="30">
                  <c:v>63.636363636363633</c:v>
                </c:pt>
                <c:pt idx="31">
                  <c:v>44.444444444444443</c:v>
                </c:pt>
                <c:pt idx="32">
                  <c:v>70</c:v>
                </c:pt>
                <c:pt idx="33">
                  <c:v>75</c:v>
                </c:pt>
                <c:pt idx="34">
                  <c:v>90</c:v>
                </c:pt>
                <c:pt idx="35">
                  <c:v>60</c:v>
                </c:pt>
                <c:pt idx="36">
                  <c:v>50</c:v>
                </c:pt>
                <c:pt idx="37">
                  <c:v>66.666666666666657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'G5'!$D$92:$D$129</c:f>
              <c:numCache>
                <c:formatCode>_(* #,##0.00_);_(* \(#,##0.00\);_(* "-"??_);_(@_)</c:formatCode>
                <c:ptCount val="38"/>
                <c:pt idx="0">
                  <c:v>81.25</c:v>
                </c:pt>
                <c:pt idx="1">
                  <c:v>57.894736842105267</c:v>
                </c:pt>
                <c:pt idx="2">
                  <c:v>47.619047619047613</c:v>
                </c:pt>
                <c:pt idx="3">
                  <c:v>65</c:v>
                </c:pt>
                <c:pt idx="4">
                  <c:v>68.181818181818173</c:v>
                </c:pt>
                <c:pt idx="5">
                  <c:v>68.181818181818173</c:v>
                </c:pt>
                <c:pt idx="6">
                  <c:v>50</c:v>
                </c:pt>
                <c:pt idx="7">
                  <c:v>50</c:v>
                </c:pt>
                <c:pt idx="8">
                  <c:v>72.222222222222214</c:v>
                </c:pt>
                <c:pt idx="9">
                  <c:v>72.222222222222214</c:v>
                </c:pt>
                <c:pt idx="10">
                  <c:v>88.888888888888886</c:v>
                </c:pt>
                <c:pt idx="11">
                  <c:v>81.25</c:v>
                </c:pt>
                <c:pt idx="12">
                  <c:v>93.75</c:v>
                </c:pt>
                <c:pt idx="13">
                  <c:v>92.857142857142861</c:v>
                </c:pt>
                <c:pt idx="14">
                  <c:v>78.571428571428569</c:v>
                </c:pt>
                <c:pt idx="15">
                  <c:v>80</c:v>
                </c:pt>
                <c:pt idx="16">
                  <c:v>73.333333333333329</c:v>
                </c:pt>
                <c:pt idx="17">
                  <c:v>84.615384615384613</c:v>
                </c:pt>
                <c:pt idx="18">
                  <c:v>100</c:v>
                </c:pt>
                <c:pt idx="19">
                  <c:v>93.75</c:v>
                </c:pt>
                <c:pt idx="20">
                  <c:v>73.333333333333329</c:v>
                </c:pt>
                <c:pt idx="21">
                  <c:v>64.705882352941174</c:v>
                </c:pt>
                <c:pt idx="22">
                  <c:v>42.857142857142854</c:v>
                </c:pt>
                <c:pt idx="23">
                  <c:v>70</c:v>
                </c:pt>
                <c:pt idx="24">
                  <c:v>81.818181818181827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35.714285714285715</c:v>
                </c:pt>
                <c:pt idx="29">
                  <c:v>76.923076923076934</c:v>
                </c:pt>
                <c:pt idx="30">
                  <c:v>63.636363636363633</c:v>
                </c:pt>
                <c:pt idx="31">
                  <c:v>11.111111111111111</c:v>
                </c:pt>
                <c:pt idx="32">
                  <c:v>40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50</c:v>
                </c:pt>
                <c:pt idx="37">
                  <c:v>11.111111111111111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'G5'!$E$92:$E$129</c:f>
              <c:numCache>
                <c:formatCode>_(* #,##0.00_);_(* \(#,##0.00\);_(* "-"??_);_(@_)</c:formatCode>
                <c:ptCount val="38"/>
                <c:pt idx="0">
                  <c:v>75</c:v>
                </c:pt>
                <c:pt idx="1">
                  <c:v>52.631578947368418</c:v>
                </c:pt>
                <c:pt idx="2">
                  <c:v>42.857142857142854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13.636363636363635</c:v>
                </c:pt>
                <c:pt idx="7">
                  <c:v>40.909090909090914</c:v>
                </c:pt>
                <c:pt idx="8">
                  <c:v>33.333333333333329</c:v>
                </c:pt>
                <c:pt idx="9">
                  <c:v>72.222222222222214</c:v>
                </c:pt>
                <c:pt idx="10">
                  <c:v>72.222222222222214</c:v>
                </c:pt>
                <c:pt idx="11">
                  <c:v>62.5</c:v>
                </c:pt>
                <c:pt idx="12">
                  <c:v>68.75</c:v>
                </c:pt>
                <c:pt idx="13">
                  <c:v>78.571428571428569</c:v>
                </c:pt>
                <c:pt idx="14">
                  <c:v>85.714285714285708</c:v>
                </c:pt>
                <c:pt idx="15">
                  <c:v>73.333333333333329</c:v>
                </c:pt>
                <c:pt idx="16">
                  <c:v>60</c:v>
                </c:pt>
                <c:pt idx="17">
                  <c:v>76.923076923076934</c:v>
                </c:pt>
                <c:pt idx="18">
                  <c:v>80</c:v>
                </c:pt>
                <c:pt idx="19">
                  <c:v>100</c:v>
                </c:pt>
                <c:pt idx="20">
                  <c:v>66.666666666666657</c:v>
                </c:pt>
                <c:pt idx="21">
                  <c:v>70.588235294117652</c:v>
                </c:pt>
                <c:pt idx="22">
                  <c:v>21.428571428571427</c:v>
                </c:pt>
                <c:pt idx="23">
                  <c:v>80</c:v>
                </c:pt>
                <c:pt idx="24">
                  <c:v>54.54545454545454</c:v>
                </c:pt>
                <c:pt idx="25">
                  <c:v>57.142857142857139</c:v>
                </c:pt>
                <c:pt idx="26">
                  <c:v>66.666666666666657</c:v>
                </c:pt>
                <c:pt idx="27">
                  <c:v>66.666666666666657</c:v>
                </c:pt>
                <c:pt idx="28">
                  <c:v>57.142857142857139</c:v>
                </c:pt>
                <c:pt idx="29">
                  <c:v>38.461538461538467</c:v>
                </c:pt>
                <c:pt idx="30">
                  <c:v>63.636363636363633</c:v>
                </c:pt>
                <c:pt idx="31">
                  <c:v>33.333333333333329</c:v>
                </c:pt>
                <c:pt idx="32">
                  <c:v>80</c:v>
                </c:pt>
                <c:pt idx="33">
                  <c:v>50</c:v>
                </c:pt>
                <c:pt idx="34">
                  <c:v>80</c:v>
                </c:pt>
                <c:pt idx="35">
                  <c:v>50</c:v>
                </c:pt>
                <c:pt idx="36">
                  <c:v>40</c:v>
                </c:pt>
                <c:pt idx="37">
                  <c:v>22.222222222222221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'G5'!$H$92:$H$129</c:f>
              <c:numCache>
                <c:formatCode>_(* #,##0.00_);_(* \(#,##0.00\);_(* "-"??_);_(@_)</c:formatCode>
                <c:ptCount val="38"/>
                <c:pt idx="0">
                  <c:v>43.75</c:v>
                </c:pt>
                <c:pt idx="1">
                  <c:v>68.421052631578945</c:v>
                </c:pt>
                <c:pt idx="2">
                  <c:v>61.904761904761905</c:v>
                </c:pt>
                <c:pt idx="3">
                  <c:v>30</c:v>
                </c:pt>
                <c:pt idx="4">
                  <c:v>45.454545454545453</c:v>
                </c:pt>
                <c:pt idx="5">
                  <c:v>45.454545454545453</c:v>
                </c:pt>
                <c:pt idx="6">
                  <c:v>36.363636363636367</c:v>
                </c:pt>
                <c:pt idx="7">
                  <c:v>68.181818181818173</c:v>
                </c:pt>
                <c:pt idx="8">
                  <c:v>38.888888888888893</c:v>
                </c:pt>
                <c:pt idx="9">
                  <c:v>50</c:v>
                </c:pt>
                <c:pt idx="10">
                  <c:v>50</c:v>
                </c:pt>
                <c:pt idx="11">
                  <c:v>37.5</c:v>
                </c:pt>
                <c:pt idx="12">
                  <c:v>68.75</c:v>
                </c:pt>
                <c:pt idx="13">
                  <c:v>57.142857142857139</c:v>
                </c:pt>
                <c:pt idx="14">
                  <c:v>35.714285714285715</c:v>
                </c:pt>
                <c:pt idx="15">
                  <c:v>40</c:v>
                </c:pt>
                <c:pt idx="16">
                  <c:v>40</c:v>
                </c:pt>
                <c:pt idx="17">
                  <c:v>46</c:v>
                </c:pt>
                <c:pt idx="18">
                  <c:v>40</c:v>
                </c:pt>
                <c:pt idx="19">
                  <c:v>68.75</c:v>
                </c:pt>
                <c:pt idx="20">
                  <c:v>33.333333333333329</c:v>
                </c:pt>
                <c:pt idx="21">
                  <c:v>52.941176470588239</c:v>
                </c:pt>
                <c:pt idx="22">
                  <c:v>7.1428571428571423</c:v>
                </c:pt>
                <c:pt idx="23">
                  <c:v>30</c:v>
                </c:pt>
                <c:pt idx="24">
                  <c:v>27.27272727272727</c:v>
                </c:pt>
                <c:pt idx="25">
                  <c:v>28.571428571428569</c:v>
                </c:pt>
                <c:pt idx="26">
                  <c:v>66.666666666666657</c:v>
                </c:pt>
                <c:pt idx="27">
                  <c:v>55.555555555555557</c:v>
                </c:pt>
                <c:pt idx="28">
                  <c:v>35.714285714285715</c:v>
                </c:pt>
                <c:pt idx="29">
                  <c:v>15.384615384615385</c:v>
                </c:pt>
                <c:pt idx="30">
                  <c:v>36.363636363636367</c:v>
                </c:pt>
                <c:pt idx="31">
                  <c:v>-22.222222222222221</c:v>
                </c:pt>
                <c:pt idx="32">
                  <c:v>70</c:v>
                </c:pt>
                <c:pt idx="33">
                  <c:v>50</c:v>
                </c:pt>
                <c:pt idx="34">
                  <c:v>60</c:v>
                </c:pt>
                <c:pt idx="35">
                  <c:v>10</c:v>
                </c:pt>
                <c:pt idx="36">
                  <c:v>30</c:v>
                </c:pt>
                <c:pt idx="37">
                  <c:v>-11.111111111111111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'G5'!$G$92:$G$129</c:f>
              <c:numCache>
                <c:formatCode>_(* #,##0.00_);_(* \(#,##0.00\);_(* "-"??_);_(@_)</c:formatCode>
                <c:ptCount val="38"/>
                <c:pt idx="0">
                  <c:v>-6.25</c:v>
                </c:pt>
                <c:pt idx="1">
                  <c:v>5.2631578947368416</c:v>
                </c:pt>
                <c:pt idx="2">
                  <c:v>-14.285714285714285</c:v>
                </c:pt>
                <c:pt idx="3">
                  <c:v>-25</c:v>
                </c:pt>
                <c:pt idx="4">
                  <c:v>-40.909090909090914</c:v>
                </c:pt>
                <c:pt idx="5">
                  <c:v>-40.909090909090914</c:v>
                </c:pt>
                <c:pt idx="6">
                  <c:v>-54.54545454545454</c:v>
                </c:pt>
                <c:pt idx="7">
                  <c:v>-31.818181818181817</c:v>
                </c:pt>
                <c:pt idx="8">
                  <c:v>-55.555555555555557</c:v>
                </c:pt>
                <c:pt idx="9">
                  <c:v>-50</c:v>
                </c:pt>
                <c:pt idx="10">
                  <c:v>-61.111111111111114</c:v>
                </c:pt>
                <c:pt idx="11">
                  <c:v>-68.75</c:v>
                </c:pt>
                <c:pt idx="12">
                  <c:v>-62.5</c:v>
                </c:pt>
                <c:pt idx="13">
                  <c:v>-57.142857142857139</c:v>
                </c:pt>
                <c:pt idx="14">
                  <c:v>-57.142857142857139</c:v>
                </c:pt>
                <c:pt idx="15">
                  <c:v>-53.333333333333336</c:v>
                </c:pt>
                <c:pt idx="16">
                  <c:v>-66.666666666666657</c:v>
                </c:pt>
                <c:pt idx="17">
                  <c:v>-69.230769230769226</c:v>
                </c:pt>
                <c:pt idx="18">
                  <c:v>-60</c:v>
                </c:pt>
                <c:pt idx="19">
                  <c:v>-56.25</c:v>
                </c:pt>
                <c:pt idx="20">
                  <c:v>-53.333333333333336</c:v>
                </c:pt>
                <c:pt idx="21">
                  <c:v>-58.82352941176471</c:v>
                </c:pt>
                <c:pt idx="22">
                  <c:v>-50</c:v>
                </c:pt>
                <c:pt idx="23">
                  <c:v>-80</c:v>
                </c:pt>
                <c:pt idx="24">
                  <c:v>-72.727272727272734</c:v>
                </c:pt>
                <c:pt idx="25">
                  <c:v>-50</c:v>
                </c:pt>
                <c:pt idx="26">
                  <c:v>-77.777777777777786</c:v>
                </c:pt>
                <c:pt idx="27">
                  <c:v>-77.777777777777786</c:v>
                </c:pt>
                <c:pt idx="28">
                  <c:v>-28.571428571428569</c:v>
                </c:pt>
                <c:pt idx="29">
                  <c:v>-84.615384615384613</c:v>
                </c:pt>
                <c:pt idx="30">
                  <c:v>-54.54545454545454</c:v>
                </c:pt>
                <c:pt idx="31">
                  <c:v>-55.555555555555557</c:v>
                </c:pt>
                <c:pt idx="32">
                  <c:v>-50</c:v>
                </c:pt>
                <c:pt idx="33">
                  <c:v>-50</c:v>
                </c:pt>
                <c:pt idx="34">
                  <c:v>-60</c:v>
                </c:pt>
                <c:pt idx="35">
                  <c:v>-50</c:v>
                </c:pt>
                <c:pt idx="36">
                  <c:v>-80</c:v>
                </c:pt>
                <c:pt idx="37">
                  <c:v>-33.333333333333329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'G5'!$I$92:$I$128</c:f>
              <c:numCache>
                <c:formatCode>_(* #,##0.00_);_(* \(#,##0.00\);_(* "-"??_);_(@_)</c:formatCode>
                <c:ptCount val="37"/>
                <c:pt idx="0">
                  <c:v>-12.5</c:v>
                </c:pt>
                <c:pt idx="1">
                  <c:v>-42.105263157894733</c:v>
                </c:pt>
                <c:pt idx="2">
                  <c:v>-14.285714285714285</c:v>
                </c:pt>
                <c:pt idx="3">
                  <c:v>-30</c:v>
                </c:pt>
                <c:pt idx="4">
                  <c:v>-59.090909090909093</c:v>
                </c:pt>
                <c:pt idx="5">
                  <c:v>-59.090909090909093</c:v>
                </c:pt>
                <c:pt idx="6">
                  <c:v>-50</c:v>
                </c:pt>
                <c:pt idx="7">
                  <c:v>-9.0909090909090917</c:v>
                </c:pt>
                <c:pt idx="8">
                  <c:v>-38.888888888888893</c:v>
                </c:pt>
                <c:pt idx="9">
                  <c:v>-33.333333333333329</c:v>
                </c:pt>
                <c:pt idx="10">
                  <c:v>-50</c:v>
                </c:pt>
                <c:pt idx="11">
                  <c:v>25</c:v>
                </c:pt>
                <c:pt idx="12">
                  <c:v>-25</c:v>
                </c:pt>
                <c:pt idx="13">
                  <c:v>28.571428571428569</c:v>
                </c:pt>
                <c:pt idx="14">
                  <c:v>-7.1428571428571423</c:v>
                </c:pt>
                <c:pt idx="15">
                  <c:v>-20</c:v>
                </c:pt>
                <c:pt idx="16">
                  <c:v>0</c:v>
                </c:pt>
                <c:pt idx="17">
                  <c:v>7.6923076923076925</c:v>
                </c:pt>
                <c:pt idx="18">
                  <c:v>13.333333333333334</c:v>
                </c:pt>
                <c:pt idx="19">
                  <c:v>0</c:v>
                </c:pt>
                <c:pt idx="20">
                  <c:v>6.666666666666667</c:v>
                </c:pt>
                <c:pt idx="21">
                  <c:v>0</c:v>
                </c:pt>
                <c:pt idx="22">
                  <c:v>0</c:v>
                </c:pt>
                <c:pt idx="23">
                  <c:v>-30</c:v>
                </c:pt>
                <c:pt idx="24">
                  <c:v>-9.0909090909090917</c:v>
                </c:pt>
                <c:pt idx="25">
                  <c:v>14.285714285714285</c:v>
                </c:pt>
                <c:pt idx="26">
                  <c:v>22.222222222222221</c:v>
                </c:pt>
                <c:pt idx="27">
                  <c:v>44.444444444444443</c:v>
                </c:pt>
                <c:pt idx="28">
                  <c:v>21.428571428571427</c:v>
                </c:pt>
                <c:pt idx="29">
                  <c:v>-7.6923076923076925</c:v>
                </c:pt>
                <c:pt idx="30">
                  <c:v>27.27272727272727</c:v>
                </c:pt>
                <c:pt idx="31">
                  <c:v>-11.111111111111111</c:v>
                </c:pt>
                <c:pt idx="32">
                  <c:v>30</c:v>
                </c:pt>
                <c:pt idx="33">
                  <c:v>37.5</c:v>
                </c:pt>
                <c:pt idx="34">
                  <c:v>30</c:v>
                </c:pt>
                <c:pt idx="35">
                  <c:v>0</c:v>
                </c:pt>
                <c:pt idx="36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'G5'!$L$91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pPr>
              <a:solidFill>
                <a:srgbClr val="D991CF"/>
              </a:solidFill>
              <a:ln>
                <a:solidFill>
                  <a:srgbClr val="D991CF"/>
                </a:solidFill>
              </a:ln>
            </c:spPr>
          </c:marker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'G5'!$L$92:$L$129</c:f>
              <c:numCache>
                <c:formatCode>_(* #,##0.00_);_(* \(#,##0.00\);_(* "-"??_);_(@_)</c:formatCode>
                <c:ptCount val="38"/>
                <c:pt idx="0">
                  <c:v>18.75</c:v>
                </c:pt>
                <c:pt idx="1">
                  <c:v>5.2631578947368416</c:v>
                </c:pt>
                <c:pt idx="2">
                  <c:v>0</c:v>
                </c:pt>
                <c:pt idx="3">
                  <c:v>0</c:v>
                </c:pt>
                <c:pt idx="4">
                  <c:v>9.0909090909090917</c:v>
                </c:pt>
                <c:pt idx="5">
                  <c:v>9.0909090909090917</c:v>
                </c:pt>
                <c:pt idx="6">
                  <c:v>9.0909090909090917</c:v>
                </c:pt>
                <c:pt idx="7">
                  <c:v>31.818181818181817</c:v>
                </c:pt>
                <c:pt idx="8">
                  <c:v>27.777777777777779</c:v>
                </c:pt>
                <c:pt idx="9">
                  <c:v>44.444444444444443</c:v>
                </c:pt>
                <c:pt idx="10">
                  <c:v>66.666666666666657</c:v>
                </c:pt>
                <c:pt idx="11">
                  <c:v>62.5</c:v>
                </c:pt>
                <c:pt idx="12">
                  <c:v>75</c:v>
                </c:pt>
                <c:pt idx="13">
                  <c:v>64.285714285714292</c:v>
                </c:pt>
                <c:pt idx="14">
                  <c:v>71.428571428571431</c:v>
                </c:pt>
                <c:pt idx="15">
                  <c:v>66.666666666666657</c:v>
                </c:pt>
                <c:pt idx="16">
                  <c:v>66.666666666666657</c:v>
                </c:pt>
                <c:pt idx="17">
                  <c:v>61.53846153846154</c:v>
                </c:pt>
                <c:pt idx="18">
                  <c:v>60</c:v>
                </c:pt>
                <c:pt idx="19">
                  <c:v>50</c:v>
                </c:pt>
                <c:pt idx="20">
                  <c:v>40</c:v>
                </c:pt>
                <c:pt idx="21">
                  <c:v>47.058823529411761</c:v>
                </c:pt>
                <c:pt idx="22">
                  <c:v>50</c:v>
                </c:pt>
                <c:pt idx="23">
                  <c:v>60</c:v>
                </c:pt>
                <c:pt idx="24">
                  <c:v>63.636363636363633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77.777777777777786</c:v>
                </c:pt>
                <c:pt idx="28">
                  <c:v>50</c:v>
                </c:pt>
                <c:pt idx="29">
                  <c:v>30.76923076923077</c:v>
                </c:pt>
                <c:pt idx="30">
                  <c:v>36.363636363636367</c:v>
                </c:pt>
                <c:pt idx="31">
                  <c:v>44.444444444444443</c:v>
                </c:pt>
                <c:pt idx="32">
                  <c:v>30</c:v>
                </c:pt>
                <c:pt idx="33">
                  <c:v>50</c:v>
                </c:pt>
                <c:pt idx="34">
                  <c:v>-10</c:v>
                </c:pt>
                <c:pt idx="35">
                  <c:v>40</c:v>
                </c:pt>
                <c:pt idx="36">
                  <c:v>20</c:v>
                </c:pt>
                <c:pt idx="37">
                  <c:v>22.222222222222221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'G5'!$J$91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'G5'!$J$92:$J$129</c:f>
              <c:numCache>
                <c:formatCode>_(* #,##0.00_);_(* \(#,##0.00\);_(* "-"??_);_(@_)</c:formatCode>
                <c:ptCount val="38"/>
                <c:pt idx="0">
                  <c:v>56.25</c:v>
                </c:pt>
                <c:pt idx="1">
                  <c:v>15.789473684210526</c:v>
                </c:pt>
                <c:pt idx="2">
                  <c:v>14.285714285714285</c:v>
                </c:pt>
                <c:pt idx="3">
                  <c:v>-30</c:v>
                </c:pt>
                <c:pt idx="4">
                  <c:v>-31.818181818181817</c:v>
                </c:pt>
                <c:pt idx="5">
                  <c:v>-31.818181818181817</c:v>
                </c:pt>
                <c:pt idx="6">
                  <c:v>0</c:v>
                </c:pt>
                <c:pt idx="7">
                  <c:v>22.727272727272727</c:v>
                </c:pt>
                <c:pt idx="8">
                  <c:v>-5.5555555555555554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31.25</c:v>
                </c:pt>
                <c:pt idx="12">
                  <c:v>25</c:v>
                </c:pt>
                <c:pt idx="13">
                  <c:v>64.285714285714292</c:v>
                </c:pt>
                <c:pt idx="14">
                  <c:v>42.857142857142854</c:v>
                </c:pt>
                <c:pt idx="15">
                  <c:v>40</c:v>
                </c:pt>
                <c:pt idx="16">
                  <c:v>13.333333333333334</c:v>
                </c:pt>
                <c:pt idx="17">
                  <c:v>61.53846153846154</c:v>
                </c:pt>
                <c:pt idx="18">
                  <c:v>46.666666666666664</c:v>
                </c:pt>
                <c:pt idx="19">
                  <c:v>50</c:v>
                </c:pt>
                <c:pt idx="20">
                  <c:v>26.666666666666668</c:v>
                </c:pt>
                <c:pt idx="21">
                  <c:v>29.411764705882355</c:v>
                </c:pt>
                <c:pt idx="22">
                  <c:v>46.153846153846153</c:v>
                </c:pt>
                <c:pt idx="23">
                  <c:v>0</c:v>
                </c:pt>
                <c:pt idx="24">
                  <c:v>9.0909090909090917</c:v>
                </c:pt>
                <c:pt idx="25">
                  <c:v>35.714285714285715</c:v>
                </c:pt>
                <c:pt idx="26">
                  <c:v>22.222222222222221</c:v>
                </c:pt>
                <c:pt idx="27">
                  <c:v>-11.111111111111111</c:v>
                </c:pt>
                <c:pt idx="28">
                  <c:v>14.285714285714285</c:v>
                </c:pt>
                <c:pt idx="29">
                  <c:v>-38.461538461538467</c:v>
                </c:pt>
                <c:pt idx="30">
                  <c:v>-27.27272727272727</c:v>
                </c:pt>
                <c:pt idx="31">
                  <c:v>0</c:v>
                </c:pt>
                <c:pt idx="32">
                  <c:v>-80</c:v>
                </c:pt>
                <c:pt idx="33">
                  <c:v>-25</c:v>
                </c:pt>
                <c:pt idx="34">
                  <c:v>-20</c:v>
                </c:pt>
                <c:pt idx="35">
                  <c:v>-10</c:v>
                </c:pt>
                <c:pt idx="36">
                  <c:v>-10</c:v>
                </c:pt>
                <c:pt idx="37">
                  <c:v>11.111111111111111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'G5'!$F$91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'G5'!$B$92:$B$129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'G5'!$F$92:$F$129</c:f>
              <c:numCache>
                <c:formatCode>_(* #,##0.00_);_(* \(#,##0.00\);_(* "-"??_);_(@_)</c:formatCode>
                <c:ptCount val="38"/>
                <c:pt idx="0">
                  <c:v>31.25</c:v>
                </c:pt>
                <c:pt idx="1">
                  <c:v>31.578947368421051</c:v>
                </c:pt>
                <c:pt idx="2">
                  <c:v>-4.7619047619047619</c:v>
                </c:pt>
                <c:pt idx="3">
                  <c:v>-30</c:v>
                </c:pt>
                <c:pt idx="4">
                  <c:v>-9.0909090909090917</c:v>
                </c:pt>
                <c:pt idx="5">
                  <c:v>-9.0909090909090917</c:v>
                </c:pt>
                <c:pt idx="6">
                  <c:v>0</c:v>
                </c:pt>
                <c:pt idx="7">
                  <c:v>27.27272727272727</c:v>
                </c:pt>
                <c:pt idx="8">
                  <c:v>5.5555555555555554</c:v>
                </c:pt>
                <c:pt idx="9">
                  <c:v>33.333333333333329</c:v>
                </c:pt>
                <c:pt idx="10">
                  <c:v>50</c:v>
                </c:pt>
                <c:pt idx="11">
                  <c:v>43.75</c:v>
                </c:pt>
                <c:pt idx="12">
                  <c:v>43.75</c:v>
                </c:pt>
                <c:pt idx="13">
                  <c:v>57.142857142857139</c:v>
                </c:pt>
                <c:pt idx="14">
                  <c:v>14.285714285714285</c:v>
                </c:pt>
                <c:pt idx="15">
                  <c:v>20</c:v>
                </c:pt>
                <c:pt idx="16">
                  <c:v>40</c:v>
                </c:pt>
                <c:pt idx="17">
                  <c:v>46.153846153846153</c:v>
                </c:pt>
                <c:pt idx="18">
                  <c:v>53.333333333333336</c:v>
                </c:pt>
                <c:pt idx="19">
                  <c:v>43.75</c:v>
                </c:pt>
                <c:pt idx="20">
                  <c:v>26.666666666666668</c:v>
                </c:pt>
                <c:pt idx="21">
                  <c:v>47.058823529411761</c:v>
                </c:pt>
                <c:pt idx="22">
                  <c:v>50</c:v>
                </c:pt>
                <c:pt idx="23">
                  <c:v>30</c:v>
                </c:pt>
                <c:pt idx="24">
                  <c:v>36.363636363636367</c:v>
                </c:pt>
                <c:pt idx="25">
                  <c:v>64.285714285714292</c:v>
                </c:pt>
                <c:pt idx="26">
                  <c:v>66.666666666666657</c:v>
                </c:pt>
                <c:pt idx="27">
                  <c:v>22.222222222222221</c:v>
                </c:pt>
                <c:pt idx="28">
                  <c:v>57.142857142857139</c:v>
                </c:pt>
                <c:pt idx="29">
                  <c:v>23.076923076923077</c:v>
                </c:pt>
                <c:pt idx="30">
                  <c:v>27.27272727272727</c:v>
                </c:pt>
                <c:pt idx="31">
                  <c:v>22.222222222222221</c:v>
                </c:pt>
                <c:pt idx="32">
                  <c:v>60</c:v>
                </c:pt>
                <c:pt idx="33">
                  <c:v>62.5</c:v>
                </c:pt>
                <c:pt idx="34">
                  <c:v>40</c:v>
                </c:pt>
                <c:pt idx="35">
                  <c:v>10</c:v>
                </c:pt>
                <c:pt idx="36">
                  <c:v>-10</c:v>
                </c:pt>
                <c:pt idx="37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471936"/>
        <c:axId val="737472496"/>
      </c:lineChart>
      <c:dateAx>
        <c:axId val="737471936"/>
        <c:scaling>
          <c:orientation val="minMax"/>
          <c:min val="41791"/>
        </c:scaling>
        <c:delete val="0"/>
        <c:axPos val="b"/>
        <c:numFmt formatCode="mmm\-yy" sourceLinked="0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737472496"/>
        <c:crosses val="autoZero"/>
        <c:auto val="0"/>
        <c:lblOffset val="100"/>
        <c:baseTimeUnit val="months"/>
        <c:majorUnit val="3"/>
        <c:majorTimeUnit val="months"/>
      </c:dateAx>
      <c:valAx>
        <c:axId val="73747249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7471936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048079899454931E-2"/>
          <c:y val="0.76469874240910329"/>
          <c:w val="0.97385276335288995"/>
          <c:h val="7.83109989316133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C) Cooperativas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50860450608906E-2"/>
          <c:y val="0.105297786402647"/>
          <c:w val="0.88632826162181289"/>
          <c:h val="0.60940671477996011"/>
        </c:manualLayout>
      </c:layout>
      <c:lineChart>
        <c:grouping val="standard"/>
        <c:varyColors val="0"/>
        <c:ser>
          <c:idx val="0"/>
          <c:order val="0"/>
          <c:tx>
            <c:strRef>
              <c:f>'G5'!$C$8</c:f>
              <c:strCache>
                <c:ptCount val="1"/>
                <c:pt idx="0">
                  <c:v>Industria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'G5'!$C$133:$C$170</c:f>
              <c:numCache>
                <c:formatCode>_(* #,##0.00_);_(* \(#,##0.00\);_(* "-"??_);_(@_)</c:formatCode>
                <c:ptCount val="38"/>
                <c:pt idx="0">
                  <c:v>50</c:v>
                </c:pt>
                <c:pt idx="1">
                  <c:v>40</c:v>
                </c:pt>
                <c:pt idx="2">
                  <c:v>42.857142857142854</c:v>
                </c:pt>
                <c:pt idx="3">
                  <c:v>57.142857142857139</c:v>
                </c:pt>
                <c:pt idx="4">
                  <c:v>28.571428571428569</c:v>
                </c:pt>
                <c:pt idx="5">
                  <c:v>33.333333333333329</c:v>
                </c:pt>
                <c:pt idx="6">
                  <c:v>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57.142857142857139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57.142857142857139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0</c:v>
                </c:pt>
                <c:pt idx="17">
                  <c:v>16.666666666666664</c:v>
                </c:pt>
                <c:pt idx="18">
                  <c:v>57.142857142857139</c:v>
                </c:pt>
                <c:pt idx="19">
                  <c:v>14.285714285714285</c:v>
                </c:pt>
                <c:pt idx="20">
                  <c:v>-14.285714285714285</c:v>
                </c:pt>
                <c:pt idx="21">
                  <c:v>14.285714285714285</c:v>
                </c:pt>
                <c:pt idx="22">
                  <c:v>14.285714285714285</c:v>
                </c:pt>
                <c:pt idx="23">
                  <c:v>0</c:v>
                </c:pt>
                <c:pt idx="24">
                  <c:v>40</c:v>
                </c:pt>
                <c:pt idx="25">
                  <c:v>0</c:v>
                </c:pt>
                <c:pt idx="26">
                  <c:v>25</c:v>
                </c:pt>
                <c:pt idx="27">
                  <c:v>75</c:v>
                </c:pt>
                <c:pt idx="28">
                  <c:v>40</c:v>
                </c:pt>
                <c:pt idx="29">
                  <c:v>-20</c:v>
                </c:pt>
                <c:pt idx="30">
                  <c:v>40</c:v>
                </c:pt>
                <c:pt idx="31">
                  <c:v>60</c:v>
                </c:pt>
                <c:pt idx="32">
                  <c:v>0</c:v>
                </c:pt>
                <c:pt idx="33">
                  <c:v>25</c:v>
                </c:pt>
                <c:pt idx="34">
                  <c:v>40</c:v>
                </c:pt>
                <c:pt idx="35" formatCode="General">
                  <c:v>75</c:v>
                </c:pt>
                <c:pt idx="36" formatCode="General">
                  <c:v>50</c:v>
                </c:pt>
                <c:pt idx="37" formatCode="General">
                  <c:v>-33.333333333333329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'G5'!$D$8</c:f>
              <c:strCache>
                <c:ptCount val="1"/>
                <c:pt idx="0">
                  <c:v>Servicios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'G5'!$D$133:$D$170</c:f>
              <c:numCache>
                <c:formatCode>_(* #,##0.00_);_(* \(#,##0.00\);_(* "-"??_);_(@_)</c:formatCode>
                <c:ptCount val="38"/>
                <c:pt idx="0">
                  <c:v>25</c:v>
                </c:pt>
                <c:pt idx="1">
                  <c:v>60</c:v>
                </c:pt>
                <c:pt idx="2">
                  <c:v>28.571428571428569</c:v>
                </c:pt>
                <c:pt idx="3">
                  <c:v>57.142857142857139</c:v>
                </c:pt>
                <c:pt idx="4">
                  <c:v>14.285714285714285</c:v>
                </c:pt>
                <c:pt idx="5">
                  <c:v>33.3333333333333</c:v>
                </c:pt>
                <c:pt idx="6">
                  <c:v>14.285714285714285</c:v>
                </c:pt>
                <c:pt idx="7">
                  <c:v>42.857142857142854</c:v>
                </c:pt>
                <c:pt idx="8">
                  <c:v>14.285714285714285</c:v>
                </c:pt>
                <c:pt idx="9">
                  <c:v>42.857142857142854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33.333333333333329</c:v>
                </c:pt>
                <c:pt idx="13">
                  <c:v>42.857142857142854</c:v>
                </c:pt>
                <c:pt idx="14">
                  <c:v>57.142857142857139</c:v>
                </c:pt>
                <c:pt idx="15">
                  <c:v>42.857142857142854</c:v>
                </c:pt>
                <c:pt idx="16">
                  <c:v>14.285714285714285</c:v>
                </c:pt>
                <c:pt idx="17">
                  <c:v>0</c:v>
                </c:pt>
                <c:pt idx="18">
                  <c:v>57.142857142857139</c:v>
                </c:pt>
                <c:pt idx="19">
                  <c:v>42.857142857142854</c:v>
                </c:pt>
                <c:pt idx="20">
                  <c:v>42.857142857142854</c:v>
                </c:pt>
                <c:pt idx="21">
                  <c:v>42.857142857142854</c:v>
                </c:pt>
                <c:pt idx="22">
                  <c:v>71.428571428571431</c:v>
                </c:pt>
                <c:pt idx="23">
                  <c:v>50</c:v>
                </c:pt>
                <c:pt idx="24">
                  <c:v>60</c:v>
                </c:pt>
                <c:pt idx="25">
                  <c:v>50</c:v>
                </c:pt>
                <c:pt idx="26">
                  <c:v>100</c:v>
                </c:pt>
                <c:pt idx="27">
                  <c:v>100</c:v>
                </c:pt>
                <c:pt idx="28">
                  <c:v>60</c:v>
                </c:pt>
                <c:pt idx="29">
                  <c:v>40</c:v>
                </c:pt>
                <c:pt idx="30">
                  <c:v>60</c:v>
                </c:pt>
                <c:pt idx="31">
                  <c:v>80</c:v>
                </c:pt>
                <c:pt idx="32">
                  <c:v>-40</c:v>
                </c:pt>
                <c:pt idx="33">
                  <c:v>25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75</c:v>
                </c:pt>
                <c:pt idx="37" formatCode="General">
                  <c:v>-33.333333333333329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'G5'!$E$8</c:f>
              <c:strCache>
                <c:ptCount val="1"/>
                <c:pt idx="0">
                  <c:v>Comercio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'G5'!$E$133:$E$170</c:f>
              <c:numCache>
                <c:formatCode>_(* #,##0.00_);_(* \(#,##0.00\);_(* "-"??_);_(@_)</c:formatCode>
                <c:ptCount val="38"/>
                <c:pt idx="0">
                  <c:v>50</c:v>
                </c:pt>
                <c:pt idx="1">
                  <c:v>80</c:v>
                </c:pt>
                <c:pt idx="2">
                  <c:v>71.428571428571431</c:v>
                </c:pt>
                <c:pt idx="3">
                  <c:v>42.857142857142854</c:v>
                </c:pt>
                <c:pt idx="4">
                  <c:v>0</c:v>
                </c:pt>
                <c:pt idx="5">
                  <c:v>33.333333333333329</c:v>
                </c:pt>
                <c:pt idx="6">
                  <c:v>42.857142857142854</c:v>
                </c:pt>
                <c:pt idx="7">
                  <c:v>42.857142857142854</c:v>
                </c:pt>
                <c:pt idx="8">
                  <c:v>57.142857142857139</c:v>
                </c:pt>
                <c:pt idx="9">
                  <c:v>42.857142857142854</c:v>
                </c:pt>
                <c:pt idx="10">
                  <c:v>83.333333333333343</c:v>
                </c:pt>
                <c:pt idx="11">
                  <c:v>85.714285714285708</c:v>
                </c:pt>
                <c:pt idx="12">
                  <c:v>50</c:v>
                </c:pt>
                <c:pt idx="13">
                  <c:v>57.142857142857139</c:v>
                </c:pt>
                <c:pt idx="14">
                  <c:v>85.714285714285708</c:v>
                </c:pt>
                <c:pt idx="15">
                  <c:v>57.142857142857139</c:v>
                </c:pt>
                <c:pt idx="16">
                  <c:v>42.857142857142854</c:v>
                </c:pt>
                <c:pt idx="17">
                  <c:v>16.666666666666664</c:v>
                </c:pt>
                <c:pt idx="18">
                  <c:v>85.714285714285708</c:v>
                </c:pt>
                <c:pt idx="19">
                  <c:v>85.714285714285708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71.428571428571431</c:v>
                </c:pt>
                <c:pt idx="23">
                  <c:v>50</c:v>
                </c:pt>
                <c:pt idx="24">
                  <c:v>80</c:v>
                </c:pt>
                <c:pt idx="25">
                  <c:v>50</c:v>
                </c:pt>
                <c:pt idx="26">
                  <c:v>100</c:v>
                </c:pt>
                <c:pt idx="27">
                  <c:v>75</c:v>
                </c:pt>
                <c:pt idx="28">
                  <c:v>40</c:v>
                </c:pt>
                <c:pt idx="29">
                  <c:v>40</c:v>
                </c:pt>
                <c:pt idx="30">
                  <c:v>80</c:v>
                </c:pt>
                <c:pt idx="31">
                  <c:v>60</c:v>
                </c:pt>
                <c:pt idx="32">
                  <c:v>-40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50</c:v>
                </c:pt>
                <c:pt idx="36" formatCode="General">
                  <c:v>50</c:v>
                </c:pt>
                <c:pt idx="37" formatCode="General">
                  <c:v>-66.666666666666657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'G5'!$H$8</c:f>
              <c:strCache>
                <c:ptCount val="1"/>
                <c:pt idx="0">
                  <c:v>Comunicaciones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'G5'!$H$133:$H$170</c:f>
              <c:numCache>
                <c:formatCode>_(* #,##0.00_);_(* \(#,##0.00\);_(* "-"??_);_(@_)</c:formatCode>
                <c:ptCount val="38"/>
                <c:pt idx="0">
                  <c:v>-75</c:v>
                </c:pt>
                <c:pt idx="1">
                  <c:v>-20</c:v>
                </c:pt>
                <c:pt idx="2">
                  <c:v>14.285714285714285</c:v>
                </c:pt>
                <c:pt idx="3">
                  <c:v>14.285714285714285</c:v>
                </c:pt>
                <c:pt idx="4">
                  <c:v>0</c:v>
                </c:pt>
                <c:pt idx="5">
                  <c:v>16.666666666666664</c:v>
                </c:pt>
                <c:pt idx="6">
                  <c:v>0</c:v>
                </c:pt>
                <c:pt idx="7">
                  <c:v>14.285714285714285</c:v>
                </c:pt>
                <c:pt idx="8">
                  <c:v>-28.571428571428569</c:v>
                </c:pt>
                <c:pt idx="9">
                  <c:v>-14.285714285714285</c:v>
                </c:pt>
                <c:pt idx="10">
                  <c:v>83.333333333333343</c:v>
                </c:pt>
                <c:pt idx="11">
                  <c:v>14.285714285714285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-28.999999999999996</c:v>
                </c:pt>
                <c:pt idx="16">
                  <c:v>14.285714285714285</c:v>
                </c:pt>
                <c:pt idx="17">
                  <c:v>-17</c:v>
                </c:pt>
                <c:pt idx="18">
                  <c:v>0</c:v>
                </c:pt>
                <c:pt idx="19">
                  <c:v>28.571428571428569</c:v>
                </c:pt>
                <c:pt idx="20">
                  <c:v>0</c:v>
                </c:pt>
                <c:pt idx="21">
                  <c:v>0</c:v>
                </c:pt>
                <c:pt idx="22">
                  <c:v>28.571428571428569</c:v>
                </c:pt>
                <c:pt idx="23">
                  <c:v>16.666666666666664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0</c:v>
                </c:pt>
                <c:pt idx="30">
                  <c:v>20</c:v>
                </c:pt>
                <c:pt idx="31">
                  <c:v>60</c:v>
                </c:pt>
                <c:pt idx="32">
                  <c:v>20</c:v>
                </c:pt>
                <c:pt idx="33">
                  <c:v>0</c:v>
                </c:pt>
                <c:pt idx="34">
                  <c:v>60</c:v>
                </c:pt>
                <c:pt idx="35" formatCode="General">
                  <c:v>75</c:v>
                </c:pt>
                <c:pt idx="36" formatCode="General">
                  <c:v>0</c:v>
                </c:pt>
                <c:pt idx="37" formatCode="General">
                  <c:v>-33.333333333333329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'G5'!$G$8</c:f>
              <c:strCache>
                <c:ptCount val="1"/>
                <c:pt idx="0">
                  <c:v>Agropecuario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'G5'!$G$133:$G$170</c:f>
              <c:numCache>
                <c:formatCode>_(* #,##0.00_);_(* \(#,##0.00\);_(* "-"??_);_(@_)</c:formatCode>
                <c:ptCount val="38"/>
                <c:pt idx="0">
                  <c:v>-25</c:v>
                </c:pt>
                <c:pt idx="1">
                  <c:v>-20</c:v>
                </c:pt>
                <c:pt idx="2">
                  <c:v>-28.571428571428569</c:v>
                </c:pt>
                <c:pt idx="3">
                  <c:v>-42.857142857142854</c:v>
                </c:pt>
                <c:pt idx="4">
                  <c:v>-57.142857142857139</c:v>
                </c:pt>
                <c:pt idx="5">
                  <c:v>-50</c:v>
                </c:pt>
                <c:pt idx="6">
                  <c:v>-42.857142857142854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0</c:v>
                </c:pt>
                <c:pt idx="11">
                  <c:v>-28.571428571428569</c:v>
                </c:pt>
                <c:pt idx="12">
                  <c:v>-83.333333333333343</c:v>
                </c:pt>
                <c:pt idx="13">
                  <c:v>-42.857142857142854</c:v>
                </c:pt>
                <c:pt idx="14">
                  <c:v>-57.142857142857139</c:v>
                </c:pt>
                <c:pt idx="15">
                  <c:v>-71.428571428571431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-71.428571428571431</c:v>
                </c:pt>
                <c:pt idx="19">
                  <c:v>-71.428571428571431</c:v>
                </c:pt>
                <c:pt idx="20">
                  <c:v>-85.714285714285708</c:v>
                </c:pt>
                <c:pt idx="21">
                  <c:v>-57.142857142857096</c:v>
                </c:pt>
                <c:pt idx="22">
                  <c:v>-100</c:v>
                </c:pt>
                <c:pt idx="23">
                  <c:v>-33.333333333333329</c:v>
                </c:pt>
                <c:pt idx="24">
                  <c:v>-60</c:v>
                </c:pt>
                <c:pt idx="25">
                  <c:v>-100</c:v>
                </c:pt>
                <c:pt idx="26">
                  <c:v>-50</c:v>
                </c:pt>
                <c:pt idx="27">
                  <c:v>-50</c:v>
                </c:pt>
                <c:pt idx="28">
                  <c:v>-40</c:v>
                </c:pt>
                <c:pt idx="29">
                  <c:v>-60</c:v>
                </c:pt>
                <c:pt idx="30">
                  <c:v>-20</c:v>
                </c:pt>
                <c:pt idx="31">
                  <c:v>-60</c:v>
                </c:pt>
                <c:pt idx="32">
                  <c:v>20</c:v>
                </c:pt>
                <c:pt idx="33">
                  <c:v>-75</c:v>
                </c:pt>
                <c:pt idx="34">
                  <c:v>-60</c:v>
                </c:pt>
                <c:pt idx="35" formatCode="General">
                  <c:v>-75</c:v>
                </c:pt>
                <c:pt idx="36" formatCode="General">
                  <c:v>-75</c:v>
                </c:pt>
                <c:pt idx="37" formatCode="General">
                  <c:v>-100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'G5'!$I$8</c:f>
              <c:strCache>
                <c:ptCount val="1"/>
                <c:pt idx="0">
                  <c:v>Exportadores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'G5'!$I$133:$I$170</c:f>
              <c:numCache>
                <c:formatCode>_(* #,##0.00_);_(* \(#,##0.00\);_(* "-"??_);_(@_)</c:formatCode>
                <c:ptCount val="38"/>
                <c:pt idx="0">
                  <c:v>-50</c:v>
                </c:pt>
                <c:pt idx="1">
                  <c:v>-20</c:v>
                </c:pt>
                <c:pt idx="2">
                  <c:v>-14.285714285714285</c:v>
                </c:pt>
                <c:pt idx="3">
                  <c:v>0</c:v>
                </c:pt>
                <c:pt idx="4">
                  <c:v>-71.428571428571431</c:v>
                </c:pt>
                <c:pt idx="5">
                  <c:v>-83.333333333333343</c:v>
                </c:pt>
                <c:pt idx="6">
                  <c:v>-85.714285714285708</c:v>
                </c:pt>
                <c:pt idx="7">
                  <c:v>-57.142857142857139</c:v>
                </c:pt>
                <c:pt idx="8">
                  <c:v>-57.142857142857139</c:v>
                </c:pt>
                <c:pt idx="9">
                  <c:v>-57.142857142857139</c:v>
                </c:pt>
                <c:pt idx="10">
                  <c:v>-33.333333333333329</c:v>
                </c:pt>
                <c:pt idx="11">
                  <c:v>-42.857142857142854</c:v>
                </c:pt>
                <c:pt idx="12">
                  <c:v>-33.333333333333329</c:v>
                </c:pt>
                <c:pt idx="13">
                  <c:v>-71.428571428571431</c:v>
                </c:pt>
                <c:pt idx="14">
                  <c:v>-71.428571428571431</c:v>
                </c:pt>
                <c:pt idx="15">
                  <c:v>-86</c:v>
                </c:pt>
                <c:pt idx="16">
                  <c:v>-42.857142857142854</c:v>
                </c:pt>
                <c:pt idx="17">
                  <c:v>-50</c:v>
                </c:pt>
                <c:pt idx="18">
                  <c:v>-57.142857142857139</c:v>
                </c:pt>
                <c:pt idx="19">
                  <c:v>-71.428571428571431</c:v>
                </c:pt>
                <c:pt idx="20">
                  <c:v>-50</c:v>
                </c:pt>
                <c:pt idx="21">
                  <c:v>-71.428571428571431</c:v>
                </c:pt>
                <c:pt idx="22">
                  <c:v>-28.571428571428569</c:v>
                </c:pt>
                <c:pt idx="23">
                  <c:v>-16.666666666666664</c:v>
                </c:pt>
                <c:pt idx="24">
                  <c:v>0</c:v>
                </c:pt>
                <c:pt idx="25">
                  <c:v>-25</c:v>
                </c:pt>
                <c:pt idx="26">
                  <c:v>0</c:v>
                </c:pt>
                <c:pt idx="27">
                  <c:v>25</c:v>
                </c:pt>
                <c:pt idx="28">
                  <c:v>0</c:v>
                </c:pt>
                <c:pt idx="29">
                  <c:v>-20</c:v>
                </c:pt>
                <c:pt idx="30">
                  <c:v>-20</c:v>
                </c:pt>
                <c:pt idx="31">
                  <c:v>20</c:v>
                </c:pt>
                <c:pt idx="32">
                  <c:v>60</c:v>
                </c:pt>
                <c:pt idx="33">
                  <c:v>0</c:v>
                </c:pt>
                <c:pt idx="34">
                  <c:v>-20</c:v>
                </c:pt>
                <c:pt idx="35" formatCode="General">
                  <c:v>0</c:v>
                </c:pt>
                <c:pt idx="36" formatCode="General">
                  <c:v>-50</c:v>
                </c:pt>
                <c:pt idx="37" formatCode="General">
                  <c:v>-33.333333333333329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'G5'!$L$132</c:f>
              <c:strCache>
                <c:ptCount val="1"/>
                <c:pt idx="0">
                  <c:v>Personas naturales</c:v>
                </c:pt>
              </c:strCache>
            </c:strRef>
          </c:tx>
          <c:spPr>
            <a:ln>
              <a:solidFill>
                <a:srgbClr val="D991CF"/>
              </a:solidFill>
            </a:ln>
          </c:spPr>
          <c:marker>
            <c:symbol val="plus"/>
            <c:size val="7"/>
            <c:spPr>
              <a:solidFill>
                <a:srgbClr val="D991CF"/>
              </a:solidFill>
              <a:ln>
                <a:noFill/>
              </a:ln>
            </c:spPr>
          </c:marker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'G5'!$L$133:$L$170</c:f>
              <c:numCache>
                <c:formatCode>_(* #,##0.00_);_(* \(#,##0.00\);_(* "-"??_);_(@_)</c:formatCode>
                <c:ptCount val="38"/>
                <c:pt idx="0">
                  <c:v>0</c:v>
                </c:pt>
                <c:pt idx="1">
                  <c:v>100</c:v>
                </c:pt>
                <c:pt idx="2">
                  <c:v>57.142857142857139</c:v>
                </c:pt>
                <c:pt idx="3">
                  <c:v>42.857142857142854</c:v>
                </c:pt>
                <c:pt idx="4">
                  <c:v>28.571428571428569</c:v>
                </c:pt>
                <c:pt idx="5">
                  <c:v>50</c:v>
                </c:pt>
                <c:pt idx="6">
                  <c:v>-28.571428571428569</c:v>
                </c:pt>
                <c:pt idx="7">
                  <c:v>57.142857142857139</c:v>
                </c:pt>
                <c:pt idx="8">
                  <c:v>57.142857142857139</c:v>
                </c:pt>
                <c:pt idx="9">
                  <c:v>57.142857142857139</c:v>
                </c:pt>
                <c:pt idx="10">
                  <c:v>100</c:v>
                </c:pt>
                <c:pt idx="11">
                  <c:v>42.857142857142854</c:v>
                </c:pt>
                <c:pt idx="12">
                  <c:v>83.333333333333343</c:v>
                </c:pt>
                <c:pt idx="13">
                  <c:v>57.142857142857139</c:v>
                </c:pt>
                <c:pt idx="14">
                  <c:v>71.428571428571431</c:v>
                </c:pt>
                <c:pt idx="15">
                  <c:v>85.714285714285708</c:v>
                </c:pt>
                <c:pt idx="16">
                  <c:v>14.285714285714285</c:v>
                </c:pt>
                <c:pt idx="17">
                  <c:v>16.666666666666664</c:v>
                </c:pt>
                <c:pt idx="18">
                  <c:v>28.571428571428569</c:v>
                </c:pt>
                <c:pt idx="19">
                  <c:v>71.428571428571431</c:v>
                </c:pt>
                <c:pt idx="20">
                  <c:v>57.142857142857139</c:v>
                </c:pt>
                <c:pt idx="21">
                  <c:v>57.142857142857139</c:v>
                </c:pt>
                <c:pt idx="22">
                  <c:v>42.857142857142854</c:v>
                </c:pt>
                <c:pt idx="23">
                  <c:v>50</c:v>
                </c:pt>
                <c:pt idx="24">
                  <c:v>40</c:v>
                </c:pt>
                <c:pt idx="25">
                  <c:v>25</c:v>
                </c:pt>
                <c:pt idx="26">
                  <c:v>75</c:v>
                </c:pt>
                <c:pt idx="27">
                  <c:v>100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0</c:v>
                </c:pt>
                <c:pt idx="33">
                  <c:v>50</c:v>
                </c:pt>
                <c:pt idx="34">
                  <c:v>40</c:v>
                </c:pt>
                <c:pt idx="35" formatCode="General">
                  <c:v>100</c:v>
                </c:pt>
                <c:pt idx="36" formatCode="General">
                  <c:v>75</c:v>
                </c:pt>
                <c:pt idx="37" formatCode="General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'G5'!$J$132</c:f>
              <c:strCache>
                <c:ptCount val="1"/>
                <c:pt idx="0">
                  <c:v>Importadores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'G5'!$J$133:$J$170</c:f>
              <c:numCache>
                <c:formatCode>_(* #,##0.00_);_(* \(#,##0.00\);_(* "-"??_);_(@_)</c:formatCode>
                <c:ptCount val="38"/>
                <c:pt idx="0">
                  <c:v>-50</c:v>
                </c:pt>
                <c:pt idx="1">
                  <c:v>-40</c:v>
                </c:pt>
                <c:pt idx="2">
                  <c:v>71.428571428571431</c:v>
                </c:pt>
                <c:pt idx="3">
                  <c:v>14.285714285714285</c:v>
                </c:pt>
                <c:pt idx="4">
                  <c:v>-42.857142857142854</c:v>
                </c:pt>
                <c:pt idx="5">
                  <c:v>-33.333333333333329</c:v>
                </c:pt>
                <c:pt idx="6">
                  <c:v>-42.857142857142854</c:v>
                </c:pt>
                <c:pt idx="7">
                  <c:v>-14.285714285714285</c:v>
                </c:pt>
                <c:pt idx="8">
                  <c:v>-42.857142857142854</c:v>
                </c:pt>
                <c:pt idx="9">
                  <c:v>-42.857142857142854</c:v>
                </c:pt>
                <c:pt idx="10">
                  <c:v>16.666666666666664</c:v>
                </c:pt>
                <c:pt idx="11">
                  <c:v>-14.285714285714285</c:v>
                </c:pt>
                <c:pt idx="12">
                  <c:v>16.666666666666664</c:v>
                </c:pt>
                <c:pt idx="13">
                  <c:v>28.571428571428569</c:v>
                </c:pt>
                <c:pt idx="14">
                  <c:v>-14.285714285714285</c:v>
                </c:pt>
                <c:pt idx="15">
                  <c:v>28.571428571428569</c:v>
                </c:pt>
                <c:pt idx="16">
                  <c:v>0</c:v>
                </c:pt>
                <c:pt idx="17">
                  <c:v>-33.333333333333329</c:v>
                </c:pt>
                <c:pt idx="18">
                  <c:v>0</c:v>
                </c:pt>
                <c:pt idx="19">
                  <c:v>0</c:v>
                </c:pt>
                <c:pt idx="20">
                  <c:v>-28.571428571428569</c:v>
                </c:pt>
                <c:pt idx="21">
                  <c:v>0</c:v>
                </c:pt>
                <c:pt idx="22">
                  <c:v>-14.285714285714285</c:v>
                </c:pt>
                <c:pt idx="23">
                  <c:v>0</c:v>
                </c:pt>
                <c:pt idx="24">
                  <c:v>20</c:v>
                </c:pt>
                <c:pt idx="25">
                  <c:v>-25</c:v>
                </c:pt>
                <c:pt idx="26">
                  <c:v>-75</c:v>
                </c:pt>
                <c:pt idx="27">
                  <c:v>-25</c:v>
                </c:pt>
                <c:pt idx="28">
                  <c:v>-80</c:v>
                </c:pt>
                <c:pt idx="29">
                  <c:v>-80</c:v>
                </c:pt>
                <c:pt idx="30">
                  <c:v>-80</c:v>
                </c:pt>
                <c:pt idx="31">
                  <c:v>-80</c:v>
                </c:pt>
                <c:pt idx="32">
                  <c:v>-20</c:v>
                </c:pt>
                <c:pt idx="33">
                  <c:v>-100</c:v>
                </c:pt>
                <c:pt idx="34">
                  <c:v>-60</c:v>
                </c:pt>
                <c:pt idx="35" formatCode="General">
                  <c:v>-25</c:v>
                </c:pt>
                <c:pt idx="36" formatCode="General">
                  <c:v>-50</c:v>
                </c:pt>
                <c:pt idx="37" formatCode="General">
                  <c:v>-100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'G5'!$F$132</c:f>
              <c:strCache>
                <c:ptCount val="1"/>
                <c:pt idx="0">
                  <c:v>Construcción</c:v>
                </c:pt>
              </c:strCache>
            </c:strRef>
          </c:tx>
          <c:cat>
            <c:numRef>
              <c:f>'G5'!$B$133:$B$170</c:f>
              <c:numCache>
                <c:formatCode>mmm\-yy</c:formatCode>
                <c:ptCount val="38"/>
                <c:pt idx="0">
                  <c:v>39539</c:v>
                </c:pt>
                <c:pt idx="1">
                  <c:v>39630</c:v>
                </c:pt>
                <c:pt idx="2">
                  <c:v>39722</c:v>
                </c:pt>
                <c:pt idx="3">
                  <c:v>39873</c:v>
                </c:pt>
                <c:pt idx="4">
                  <c:v>39965</c:v>
                </c:pt>
                <c:pt idx="5">
                  <c:v>40057</c:v>
                </c:pt>
                <c:pt idx="6">
                  <c:v>40148</c:v>
                </c:pt>
                <c:pt idx="7">
                  <c:v>40238</c:v>
                </c:pt>
                <c:pt idx="8">
                  <c:v>40330</c:v>
                </c:pt>
                <c:pt idx="9">
                  <c:v>40422</c:v>
                </c:pt>
                <c:pt idx="10">
                  <c:v>40513</c:v>
                </c:pt>
                <c:pt idx="11">
                  <c:v>40603</c:v>
                </c:pt>
                <c:pt idx="12">
                  <c:v>40695</c:v>
                </c:pt>
                <c:pt idx="13">
                  <c:v>40787</c:v>
                </c:pt>
                <c:pt idx="14">
                  <c:v>40878</c:v>
                </c:pt>
                <c:pt idx="15">
                  <c:v>40969</c:v>
                </c:pt>
                <c:pt idx="16">
                  <c:v>41061</c:v>
                </c:pt>
                <c:pt idx="17">
                  <c:v>41153</c:v>
                </c:pt>
                <c:pt idx="18">
                  <c:v>41244</c:v>
                </c:pt>
                <c:pt idx="19">
                  <c:v>41334</c:v>
                </c:pt>
                <c:pt idx="20">
                  <c:v>41426</c:v>
                </c:pt>
                <c:pt idx="21">
                  <c:v>41518</c:v>
                </c:pt>
                <c:pt idx="22">
                  <c:v>41609</c:v>
                </c:pt>
                <c:pt idx="23">
                  <c:v>41699</c:v>
                </c:pt>
                <c:pt idx="24">
                  <c:v>41791</c:v>
                </c:pt>
                <c:pt idx="25">
                  <c:v>41883</c:v>
                </c:pt>
                <c:pt idx="26">
                  <c:v>41974</c:v>
                </c:pt>
                <c:pt idx="27">
                  <c:v>42064</c:v>
                </c:pt>
                <c:pt idx="28">
                  <c:v>42156</c:v>
                </c:pt>
                <c:pt idx="29">
                  <c:v>42248</c:v>
                </c:pt>
                <c:pt idx="30">
                  <c:v>42339</c:v>
                </c:pt>
                <c:pt idx="31">
                  <c:v>42430</c:v>
                </c:pt>
                <c:pt idx="32">
                  <c:v>42522</c:v>
                </c:pt>
                <c:pt idx="33">
                  <c:v>42614</c:v>
                </c:pt>
                <c:pt idx="34">
                  <c:v>42705</c:v>
                </c:pt>
                <c:pt idx="35">
                  <c:v>42795</c:v>
                </c:pt>
                <c:pt idx="36">
                  <c:v>42887</c:v>
                </c:pt>
                <c:pt idx="37">
                  <c:v>42979</c:v>
                </c:pt>
              </c:numCache>
            </c:numRef>
          </c:cat>
          <c:val>
            <c:numRef>
              <c:f>'G5'!$F$133:$F$170</c:f>
              <c:numCache>
                <c:formatCode>_(* #,##0.00_);_(* \(#,##0.00\);_(* "-"??_);_(@_)</c:formatCode>
                <c:ptCount val="38"/>
                <c:pt idx="0">
                  <c:v>50</c:v>
                </c:pt>
                <c:pt idx="1">
                  <c:v>20</c:v>
                </c:pt>
                <c:pt idx="2">
                  <c:v>0</c:v>
                </c:pt>
                <c:pt idx="3">
                  <c:v>-14.285714285714285</c:v>
                </c:pt>
                <c:pt idx="4">
                  <c:v>-71.428571428571431</c:v>
                </c:pt>
                <c:pt idx="5">
                  <c:v>-50</c:v>
                </c:pt>
                <c:pt idx="6">
                  <c:v>-14.285714285714285</c:v>
                </c:pt>
                <c:pt idx="7">
                  <c:v>0</c:v>
                </c:pt>
                <c:pt idx="8">
                  <c:v>14.285714285714285</c:v>
                </c:pt>
                <c:pt idx="9">
                  <c:v>0</c:v>
                </c:pt>
                <c:pt idx="10">
                  <c:v>33.333333333333329</c:v>
                </c:pt>
                <c:pt idx="11">
                  <c:v>14.285714285714285</c:v>
                </c:pt>
                <c:pt idx="12">
                  <c:v>-16.666666666666664</c:v>
                </c:pt>
                <c:pt idx="13">
                  <c:v>14.285714285714285</c:v>
                </c:pt>
                <c:pt idx="14">
                  <c:v>28.571428571428569</c:v>
                </c:pt>
                <c:pt idx="15">
                  <c:v>14.285714285714285</c:v>
                </c:pt>
                <c:pt idx="16">
                  <c:v>0</c:v>
                </c:pt>
                <c:pt idx="17">
                  <c:v>-33.333333333333329</c:v>
                </c:pt>
                <c:pt idx="18">
                  <c:v>14.285714285714285</c:v>
                </c:pt>
                <c:pt idx="19">
                  <c:v>14.285714285714285</c:v>
                </c:pt>
                <c:pt idx="20">
                  <c:v>57.142857142857139</c:v>
                </c:pt>
                <c:pt idx="21">
                  <c:v>14.285714285714285</c:v>
                </c:pt>
                <c:pt idx="22">
                  <c:v>0</c:v>
                </c:pt>
                <c:pt idx="23">
                  <c:v>16.666666666666664</c:v>
                </c:pt>
                <c:pt idx="24">
                  <c:v>40</c:v>
                </c:pt>
                <c:pt idx="25">
                  <c:v>25</c:v>
                </c:pt>
                <c:pt idx="26">
                  <c:v>0</c:v>
                </c:pt>
                <c:pt idx="27">
                  <c:v>25</c:v>
                </c:pt>
                <c:pt idx="28">
                  <c:v>-20</c:v>
                </c:pt>
                <c:pt idx="29">
                  <c:v>-40</c:v>
                </c:pt>
                <c:pt idx="30">
                  <c:v>0</c:v>
                </c:pt>
                <c:pt idx="31">
                  <c:v>20</c:v>
                </c:pt>
                <c:pt idx="32">
                  <c:v>40</c:v>
                </c:pt>
                <c:pt idx="33">
                  <c:v>25</c:v>
                </c:pt>
                <c:pt idx="34">
                  <c:v>-40</c:v>
                </c:pt>
                <c:pt idx="35" formatCode="General">
                  <c:v>-25</c:v>
                </c:pt>
                <c:pt idx="36" formatCode="General">
                  <c:v>-25</c:v>
                </c:pt>
                <c:pt idx="37" formatCode="General">
                  <c:v>-33.333333333333329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479776"/>
        <c:axId val="737480336"/>
      </c:lineChart>
      <c:dateAx>
        <c:axId val="737479776"/>
        <c:scaling>
          <c:orientation val="minMax"/>
          <c:min val="41791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0"/>
          <a:lstStyle/>
          <a:p>
            <a:pPr>
              <a:defRPr/>
            </a:pPr>
            <a:endParaRPr lang="es-CO"/>
          </a:p>
        </c:txPr>
        <c:crossAx val="737480336"/>
        <c:crosses val="autoZero"/>
        <c:auto val="0"/>
        <c:lblOffset val="100"/>
        <c:baseTimeUnit val="months"/>
        <c:majorUnit val="3"/>
        <c:majorTimeUnit val="months"/>
      </c:dateAx>
      <c:valAx>
        <c:axId val="737480336"/>
        <c:scaling>
          <c:orientation val="minMax"/>
          <c:max val="100"/>
          <c:min val="-100"/>
        </c:scaling>
        <c:delete val="0"/>
        <c:axPos val="l"/>
        <c:numFmt formatCode="#,##0.0" sourceLinked="0"/>
        <c:majorTickMark val="in"/>
        <c:minorTickMark val="none"/>
        <c:tickLblPos val="nextTo"/>
        <c:crossAx val="7374797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7752765896620482E-2"/>
          <c:y val="0.78726574247669545"/>
          <c:w val="0.94091095409329184"/>
          <c:h val="7.383862037385821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88743176588537E-2"/>
          <c:y val="0.15945421625410108"/>
          <c:w val="0.90789473056969383"/>
          <c:h val="0.683080136226035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'G6'!$C$5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7272727272728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5782688766114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4848484848484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87862048721399E-17"/>
                  <c:y val="1.4732965009208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'G6'!$C$6:$C$9</c:f>
              <c:numCache>
                <c:formatCode>_(* #,##0.00_);_(* \(#,##0.00\);_(* "-"??_);_(@_)</c:formatCode>
                <c:ptCount val="4"/>
                <c:pt idx="0">
                  <c:v>-23.52941176470588</c:v>
                </c:pt>
                <c:pt idx="1">
                  <c:v>-29.411764705882355</c:v>
                </c:pt>
                <c:pt idx="2">
                  <c:v>41.17647058823529</c:v>
                </c:pt>
                <c:pt idx="3">
                  <c:v>17.647058823529413</c:v>
                </c:pt>
              </c:numCache>
            </c:numRef>
          </c:val>
        </c:ser>
        <c:ser>
          <c:idx val="1"/>
          <c:order val="1"/>
          <c:tx>
            <c:strRef>
              <c:f>'G6'!$D$5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8484848484848485E-3"/>
                  <c:y val="7.3664825046041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69696969696969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'G6'!$D$6:$D$9</c:f>
              <c:numCache>
                <c:formatCode>_(* #,##0.00_);_(* \(#,##0.00\);_(* "-"??_);_(@_)</c:formatCode>
                <c:ptCount val="4"/>
                <c:pt idx="0">
                  <c:v>-22.222222222222221</c:v>
                </c:pt>
                <c:pt idx="1">
                  <c:v>-11.111111111111111</c:v>
                </c:pt>
                <c:pt idx="2">
                  <c:v>11.111111111111111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'G6'!$E$5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9696969696972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'G6'!$E$6:$E$9</c:f>
              <c:numCache>
                <c:formatCode>_(* #,##0.00_);_(* \(#,##0.00\);_(* "-"??_);_(@_)</c:formatCode>
                <c:ptCount val="4"/>
                <c:pt idx="0">
                  <c:v>33.333333333333329</c:v>
                </c:pt>
                <c:pt idx="1">
                  <c:v>33.333333333333329</c:v>
                </c:pt>
                <c:pt idx="2">
                  <c:v>0</c:v>
                </c:pt>
                <c:pt idx="3">
                  <c:v>-33.333333333333329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7484256"/>
        <c:axId val="737484816"/>
      </c:barChart>
      <c:catAx>
        <c:axId val="737484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es-CO"/>
          </a:p>
        </c:txPr>
        <c:crossAx val="737484816"/>
        <c:crosses val="autoZero"/>
        <c:auto val="1"/>
        <c:lblAlgn val="ctr"/>
        <c:lblOffset val="100"/>
        <c:noMultiLvlLbl val="0"/>
      </c:catAx>
      <c:valAx>
        <c:axId val="737484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</a:t>
                </a:r>
                <a:r>
                  <a:rPr lang="es-CO" baseline="0"/>
                  <a:t> balance de respuestas)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3.4306745526100059E-2"/>
              <c:y val="8.018455308854614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748425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2186538333197388"/>
          <c:w val="1"/>
          <c:h val="7.5519496527022514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77707060988677E-2"/>
          <c:y val="0.15907516105941302"/>
          <c:w val="0.86182037830864577"/>
          <c:h val="0.665772846575996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'G6'!$G$5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'G6'!$G$6:$G$9</c:f>
              <c:numCache>
                <c:formatCode>_(* #,##0.00_);_(* \(#,##0.00\);_(* "-"??_);_(@_)</c:formatCode>
                <c:ptCount val="4"/>
                <c:pt idx="0">
                  <c:v>-35.294117647058826</c:v>
                </c:pt>
                <c:pt idx="1">
                  <c:v>0</c:v>
                </c:pt>
                <c:pt idx="2">
                  <c:v>41.17647058823529</c:v>
                </c:pt>
                <c:pt idx="3">
                  <c:v>35.294117647058826</c:v>
                </c:pt>
              </c:numCache>
            </c:numRef>
          </c:val>
        </c:ser>
        <c:ser>
          <c:idx val="0"/>
          <c:order val="1"/>
          <c:tx>
            <c:strRef>
              <c:f>'G6'!$H$5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'G6'!$H$6:$H$9</c:f>
              <c:numCache>
                <c:formatCode>_(* #,##0.00_);_(* \(#,##0.00\);_(* "-"??_);_(@_)</c:formatCode>
                <c:ptCount val="4"/>
                <c:pt idx="0">
                  <c:v>-70</c:v>
                </c:pt>
                <c:pt idx="1">
                  <c:v>-30</c:v>
                </c:pt>
                <c:pt idx="2">
                  <c:v>50</c:v>
                </c:pt>
                <c:pt idx="3">
                  <c:v>40</c:v>
                </c:pt>
              </c:numCache>
            </c:numRef>
          </c:val>
        </c:ser>
        <c:ser>
          <c:idx val="1"/>
          <c:order val="2"/>
          <c:tx>
            <c:strRef>
              <c:f>'G6'!$I$5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Ref>
              <c:f>'G6'!$B$6:$B$9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 Medianas</c:v>
                </c:pt>
                <c:pt idx="3">
                  <c:v>Grandes</c:v>
                </c:pt>
              </c:strCache>
            </c:strRef>
          </c:cat>
          <c:val>
            <c:numRef>
              <c:f>'G6'!$I$6:$I$9</c:f>
              <c:numCache>
                <c:formatCode>_(* #,##0.00_);_(* \(#,##0.00\);_(* "-"??_);_(@_)</c:formatCode>
                <c:ptCount val="4"/>
                <c:pt idx="0">
                  <c:v>25</c:v>
                </c:pt>
                <c:pt idx="1">
                  <c:v>-50</c:v>
                </c:pt>
                <c:pt idx="2">
                  <c:v>-75</c:v>
                </c:pt>
                <c:pt idx="3">
                  <c:v>-75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7488736"/>
        <c:axId val="737489296"/>
      </c:barChart>
      <c:catAx>
        <c:axId val="737488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737489296"/>
        <c:crosses val="autoZero"/>
        <c:auto val="1"/>
        <c:lblAlgn val="ctr"/>
        <c:lblOffset val="100"/>
        <c:noMultiLvlLbl val="0"/>
      </c:catAx>
      <c:valAx>
        <c:axId val="73748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914818831941666E-2"/>
              <c:y val="4.84037222619899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74887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1369475831242464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'G7'!$H$6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'G7'!$H$7:$H$20</c:f>
              <c:numCache>
                <c:formatCode>0.0</c:formatCode>
                <c:ptCount val="14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-13.333333333333334</c:v>
                </c:pt>
                <c:pt idx="12">
                  <c:v>0</c:v>
                </c:pt>
                <c:pt idx="13">
                  <c:v>5.8823529411764701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'G7'!$I$6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'G7'!$I$7:$I$20</c:f>
              <c:numCache>
                <c:formatCode>0.0</c:formatCode>
                <c:ptCount val="14"/>
                <c:pt idx="0">
                  <c:v>20.941710603538063</c:v>
                </c:pt>
                <c:pt idx="1">
                  <c:v>-18.477218102133318</c:v>
                </c:pt>
                <c:pt idx="2">
                  <c:v>-64.513918222040616</c:v>
                </c:pt>
                <c:pt idx="3">
                  <c:v>-43.723860329380379</c:v>
                </c:pt>
                <c:pt idx="4">
                  <c:v>-14.618645283065144</c:v>
                </c:pt>
                <c:pt idx="5">
                  <c:v>-52.640196991780684</c:v>
                </c:pt>
                <c:pt idx="6">
                  <c:v>-51.447769508194497</c:v>
                </c:pt>
                <c:pt idx="7">
                  <c:v>-51.325274620614103</c:v>
                </c:pt>
                <c:pt idx="8">
                  <c:v>-51.22881768643974</c:v>
                </c:pt>
                <c:pt idx="9">
                  <c:v>1.7294632258684879</c:v>
                </c:pt>
                <c:pt idx="10">
                  <c:v>-3.0764963554531946</c:v>
                </c:pt>
                <c:pt idx="11">
                  <c:v>10.88371766100869</c:v>
                </c:pt>
                <c:pt idx="12">
                  <c:v>4.9513866314952404</c:v>
                </c:pt>
                <c:pt idx="13">
                  <c:v>3.6123564058095652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'G7'!$J$6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'G7'!$J$7:$J$20</c:f>
              <c:numCache>
                <c:formatCode>0.0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20</c:v>
                </c:pt>
                <c:pt idx="10">
                  <c:v>6.666666666666667</c:v>
                </c:pt>
                <c:pt idx="11">
                  <c:v>13.333333333333334</c:v>
                </c:pt>
                <c:pt idx="12">
                  <c:v>29.411764705882355</c:v>
                </c:pt>
                <c:pt idx="13">
                  <c:v>17.647058823529413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'G7'!$K$6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'G7'!$K$7:$K$20</c:f>
              <c:numCache>
                <c:formatCode>0.0</c:formatCode>
                <c:ptCount val="14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13.333333333333334</c:v>
                </c:pt>
                <c:pt idx="10">
                  <c:v>6.666666666666667</c:v>
                </c:pt>
                <c:pt idx="11">
                  <c:v>26.666666666666668</c:v>
                </c:pt>
                <c:pt idx="12">
                  <c:v>5.8823529411764701</c:v>
                </c:pt>
                <c:pt idx="13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003056"/>
        <c:axId val="736003616"/>
      </c:lineChart>
      <c:dateAx>
        <c:axId val="736003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736003616"/>
        <c:crosses val="autoZero"/>
        <c:auto val="1"/>
        <c:lblOffset val="100"/>
        <c:baseTimeUnit val="months"/>
        <c:majorUnit val="3"/>
        <c:majorTimeUnit val="months"/>
      </c:dateAx>
      <c:valAx>
        <c:axId val="736003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360030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6106736657867E-2"/>
          <c:y val="0.18142123385053857"/>
          <c:w val="0.83736548556430435"/>
          <c:h val="0.67261314575503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'G1'!$G$5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'G1'!$G$6:$G$39</c:f>
              <c:numCache>
                <c:formatCode>0.00</c:formatCode>
                <c:ptCount val="34"/>
                <c:pt idx="0">
                  <c:v>15.261191061525409</c:v>
                </c:pt>
                <c:pt idx="1">
                  <c:v>12.506461260119522</c:v>
                </c:pt>
                <c:pt idx="2">
                  <c:v>11.685105799955849</c:v>
                </c:pt>
                <c:pt idx="3">
                  <c:v>13.064310495954246</c:v>
                </c:pt>
                <c:pt idx="4">
                  <c:v>14.779801716529946</c:v>
                </c:pt>
                <c:pt idx="5">
                  <c:v>16.184535716165669</c:v>
                </c:pt>
                <c:pt idx="6">
                  <c:v>17.011696623312076</c:v>
                </c:pt>
                <c:pt idx="7">
                  <c:v>17.07697078357819</c:v>
                </c:pt>
                <c:pt idx="8">
                  <c:v>17.139290065716466</c:v>
                </c:pt>
                <c:pt idx="9">
                  <c:v>18.340668917569516</c:v>
                </c:pt>
                <c:pt idx="10">
                  <c:v>18.729057752386041</c:v>
                </c:pt>
                <c:pt idx="11">
                  <c:v>19.454835361584074</c:v>
                </c:pt>
                <c:pt idx="12">
                  <c:v>19.407547339345243</c:v>
                </c:pt>
                <c:pt idx="13">
                  <c:v>18.387049465976773</c:v>
                </c:pt>
                <c:pt idx="14">
                  <c:v>14.876168175897902</c:v>
                </c:pt>
                <c:pt idx="15">
                  <c:v>14.344265730120881</c:v>
                </c:pt>
                <c:pt idx="16">
                  <c:v>13.445014324863962</c:v>
                </c:pt>
                <c:pt idx="17">
                  <c:v>13.957761942833429</c:v>
                </c:pt>
                <c:pt idx="18">
                  <c:v>17.784249201004428</c:v>
                </c:pt>
                <c:pt idx="19" formatCode="#,##0.00">
                  <c:v>19.455415139901703</c:v>
                </c:pt>
                <c:pt idx="20">
                  <c:v>20.614963520451226</c:v>
                </c:pt>
                <c:pt idx="21">
                  <c:v>21.2944438161569</c:v>
                </c:pt>
                <c:pt idx="22">
                  <c:v>19.967183622231531</c:v>
                </c:pt>
                <c:pt idx="23">
                  <c:v>17.901541756467225</c:v>
                </c:pt>
                <c:pt idx="24">
                  <c:v>16.380429567954891</c:v>
                </c:pt>
                <c:pt idx="25">
                  <c:v>14.890907509373946</c:v>
                </c:pt>
                <c:pt idx="26">
                  <c:v>14.983762314060485</c:v>
                </c:pt>
                <c:pt idx="27">
                  <c:v>15.321017808969884</c:v>
                </c:pt>
                <c:pt idx="28">
                  <c:v>13.883415492857122</c:v>
                </c:pt>
                <c:pt idx="29">
                  <c:v>14.389524680576326</c:v>
                </c:pt>
                <c:pt idx="30">
                  <c:v>13.522647880277887</c:v>
                </c:pt>
                <c:pt idx="31">
                  <c:v>12.807517442746574</c:v>
                </c:pt>
                <c:pt idx="32">
                  <c:v>13.491076332171925</c:v>
                </c:pt>
                <c:pt idx="33" formatCode="General">
                  <c:v>11.53867196170193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734640944"/>
        <c:axId val="734640384"/>
      </c:barChart>
      <c:lineChart>
        <c:grouping val="standard"/>
        <c:varyColors val="0"/>
        <c:ser>
          <c:idx val="1"/>
          <c:order val="0"/>
          <c:tx>
            <c:strRef>
              <c:f>'G1'!$H$5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'G1'!$B$6:$B$40</c:f>
              <c:numCache>
                <c:formatCode>mmm\-yy</c:formatCode>
                <c:ptCount val="35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</c:numCache>
            </c:numRef>
          </c:cat>
          <c:val>
            <c:numRef>
              <c:f>'G1'!$H$6:$H$40</c:f>
              <c:numCache>
                <c:formatCode>0.00</c:formatCode>
                <c:ptCount val="35"/>
                <c:pt idx="0">
                  <c:v>-15.345631093088674</c:v>
                </c:pt>
                <c:pt idx="1">
                  <c:v>-29.742854274216342</c:v>
                </c:pt>
                <c:pt idx="2">
                  <c:v>13.374501722058248</c:v>
                </c:pt>
                <c:pt idx="3">
                  <c:v>19.511113184206451</c:v>
                </c:pt>
                <c:pt idx="4">
                  <c:v>16.372880873185824</c:v>
                </c:pt>
                <c:pt idx="5">
                  <c:v>15.704333575435756</c:v>
                </c:pt>
                <c:pt idx="6">
                  <c:v>10.907191897757585</c:v>
                </c:pt>
                <c:pt idx="7">
                  <c:v>24.44134917522965</c:v>
                </c:pt>
                <c:pt idx="8">
                  <c:v>-0.19778870166602991</c:v>
                </c:pt>
                <c:pt idx="9">
                  <c:v>27.269131132340473</c:v>
                </c:pt>
                <c:pt idx="10">
                  <c:v>23.764171922948812</c:v>
                </c:pt>
                <c:pt idx="11">
                  <c:v>23.190670598412179</c:v>
                </c:pt>
                <c:pt idx="12">
                  <c:v>0.24302404871568581</c:v>
                </c:pt>
                <c:pt idx="13">
                  <c:v>9.7276453584821052</c:v>
                </c:pt>
                <c:pt idx="14">
                  <c:v>13.71374085108471</c:v>
                </c:pt>
                <c:pt idx="15">
                  <c:v>20.835212008264762</c:v>
                </c:pt>
                <c:pt idx="16">
                  <c:v>-8.8200276969622635</c:v>
                </c:pt>
                <c:pt idx="17">
                  <c:v>41.757698962011389</c:v>
                </c:pt>
                <c:pt idx="18">
                  <c:v>37.420412360156305</c:v>
                </c:pt>
                <c:pt idx="19">
                  <c:v>38.33328336953354</c:v>
                </c:pt>
                <c:pt idx="20">
                  <c:v>5.4716699286009982</c:v>
                </c:pt>
                <c:pt idx="21">
                  <c:v>27.520880005752357</c:v>
                </c:pt>
                <c:pt idx="22">
                  <c:v>26.359239520584872</c:v>
                </c:pt>
                <c:pt idx="23">
                  <c:v>15.373049860759219</c:v>
                </c:pt>
                <c:pt idx="24">
                  <c:v>7.0270426939648534</c:v>
                </c:pt>
                <c:pt idx="25">
                  <c:v>-5.6199355839129854</c:v>
                </c:pt>
                <c:pt idx="26">
                  <c:v>-6.7125163338172156</c:v>
                </c:pt>
                <c:pt idx="27">
                  <c:v>6.4953182061773251</c:v>
                </c:pt>
                <c:pt idx="28">
                  <c:v>6.1758899143441868</c:v>
                </c:pt>
                <c:pt idx="29">
                  <c:v>11.095571136413383</c:v>
                </c:pt>
                <c:pt idx="30">
                  <c:v>6.6585682831710669</c:v>
                </c:pt>
                <c:pt idx="31">
                  <c:v>-26.046725802342714</c:v>
                </c:pt>
                <c:pt idx="32">
                  <c:v>-19.378504252011425</c:v>
                </c:pt>
                <c:pt idx="33">
                  <c:v>5.8579130970507629</c:v>
                </c:pt>
                <c:pt idx="34">
                  <c:v>5.9332265404218791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639264"/>
        <c:axId val="734639824"/>
      </c:lineChart>
      <c:dateAx>
        <c:axId val="734639264"/>
        <c:scaling>
          <c:orientation val="minMax"/>
          <c:max val="42979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46398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39824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4.9777773596967395E-3"/>
              <c:y val="4.9179182448494778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39264"/>
        <c:crosses val="autoZero"/>
        <c:crossBetween val="between"/>
      </c:valAx>
      <c:valAx>
        <c:axId val="73464038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2301512597598248"/>
              <c:y val="4.619034387730065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40944"/>
        <c:crosses val="max"/>
        <c:crossBetween val="between"/>
      </c:valAx>
      <c:dateAx>
        <c:axId val="7346409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73464038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2791791935099033"/>
          <c:h val="0.78116802186837164"/>
        </c:manualLayout>
      </c:layout>
      <c:lineChart>
        <c:grouping val="standard"/>
        <c:varyColors val="0"/>
        <c:ser>
          <c:idx val="0"/>
          <c:order val="0"/>
          <c:tx>
            <c:strRef>
              <c:f>'G7'!$L$6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'G7'!$L$7:$L$20</c:f>
              <c:numCache>
                <c:formatCode>0.0</c:formatCode>
                <c:ptCount val="14"/>
                <c:pt idx="0">
                  <c:v>18.181818181818183</c:v>
                </c:pt>
                <c:pt idx="1">
                  <c:v>28.571428571428569</c:v>
                </c:pt>
                <c:pt idx="2">
                  <c:v>44.444444444444443</c:v>
                </c:pt>
                <c:pt idx="3">
                  <c:v>25</c:v>
                </c:pt>
                <c:pt idx="4">
                  <c:v>-14.285714285714285</c:v>
                </c:pt>
                <c:pt idx="5">
                  <c:v>23.076923076923077</c:v>
                </c:pt>
                <c:pt idx="6">
                  <c:v>18.181818181818183</c:v>
                </c:pt>
                <c:pt idx="7">
                  <c:v>33.333333333333329</c:v>
                </c:pt>
                <c:pt idx="8">
                  <c:v>-10</c:v>
                </c:pt>
                <c:pt idx="9">
                  <c:v>25</c:v>
                </c:pt>
                <c:pt idx="10">
                  <c:v>-20</c:v>
                </c:pt>
                <c:pt idx="11">
                  <c:v>10</c:v>
                </c:pt>
                <c:pt idx="12">
                  <c:v>30</c:v>
                </c:pt>
                <c:pt idx="13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'G7'!$M$6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'G7'!$M$7:$M$20</c:f>
              <c:numCache>
                <c:formatCode>0.0</c:formatCode>
                <c:ptCount val="14"/>
                <c:pt idx="0">
                  <c:v>21.89823075742672</c:v>
                </c:pt>
                <c:pt idx="1">
                  <c:v>6.7031498002477639</c:v>
                </c:pt>
                <c:pt idx="2">
                  <c:v>10.68679557623059</c:v>
                </c:pt>
                <c:pt idx="3">
                  <c:v>0</c:v>
                </c:pt>
                <c:pt idx="4">
                  <c:v>-2.9953176472343301</c:v>
                </c:pt>
                <c:pt idx="5">
                  <c:v>-1.6492272384543898</c:v>
                </c:pt>
                <c:pt idx="6">
                  <c:v>9.9878013725739283</c:v>
                </c:pt>
                <c:pt idx="7">
                  <c:v>12.884576938655574</c:v>
                </c:pt>
                <c:pt idx="8">
                  <c:v>12.000602721790912</c:v>
                </c:pt>
                <c:pt idx="9">
                  <c:v>5.9396700714866846</c:v>
                </c:pt>
                <c:pt idx="10">
                  <c:v>7.9238365012349545</c:v>
                </c:pt>
                <c:pt idx="11">
                  <c:v>-0.41006482743235273</c:v>
                </c:pt>
                <c:pt idx="12">
                  <c:v>0.88819388852329784</c:v>
                </c:pt>
                <c:pt idx="13">
                  <c:v>46.384555203786007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'G7'!$N$6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'G7'!$N$7:$N$20</c:f>
              <c:numCache>
                <c:formatCode>0.0</c:formatCode>
                <c:ptCount val="14"/>
                <c:pt idx="0">
                  <c:v>18.181818181818183</c:v>
                </c:pt>
                <c:pt idx="1">
                  <c:v>7.1428571428571423</c:v>
                </c:pt>
                <c:pt idx="2">
                  <c:v>33.333333333333329</c:v>
                </c:pt>
                <c:pt idx="3">
                  <c:v>12.5</c:v>
                </c:pt>
                <c:pt idx="4">
                  <c:v>7.1428571428571423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11.111111111111111</c:v>
                </c:pt>
                <c:pt idx="8">
                  <c:v>20</c:v>
                </c:pt>
                <c:pt idx="9">
                  <c:v>0</c:v>
                </c:pt>
                <c:pt idx="10">
                  <c:v>10</c:v>
                </c:pt>
                <c:pt idx="11">
                  <c:v>10</c:v>
                </c:pt>
                <c:pt idx="12">
                  <c:v>30</c:v>
                </c:pt>
                <c:pt idx="13">
                  <c:v>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'G7'!$O$6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'G7'!$O$7:$O$20</c:f>
              <c:numCache>
                <c:formatCode>0.0</c:formatCode>
                <c:ptCount val="14"/>
                <c:pt idx="0">
                  <c:v>0</c:v>
                </c:pt>
                <c:pt idx="1">
                  <c:v>-7.1428571428571423</c:v>
                </c:pt>
                <c:pt idx="2">
                  <c:v>-11.111111111111111</c:v>
                </c:pt>
                <c:pt idx="3">
                  <c:v>12.5</c:v>
                </c:pt>
                <c:pt idx="4">
                  <c:v>0</c:v>
                </c:pt>
                <c:pt idx="5">
                  <c:v>7.6923076923076925</c:v>
                </c:pt>
                <c:pt idx="6">
                  <c:v>9.0909090909090917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008096"/>
        <c:axId val="736008656"/>
      </c:lineChart>
      <c:dateAx>
        <c:axId val="73600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736008656"/>
        <c:crosses val="autoZero"/>
        <c:auto val="1"/>
        <c:lblOffset val="100"/>
        <c:baseTimeUnit val="months"/>
        <c:majorUnit val="3"/>
        <c:majorTimeUnit val="months"/>
      </c:dateAx>
      <c:valAx>
        <c:axId val="736008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360080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72552208866509E-2"/>
          <c:y val="9.6444033324731865E-2"/>
          <c:w val="0.90194389337696435"/>
          <c:h val="0.79133235835203009"/>
        </c:manualLayout>
      </c:layout>
      <c:lineChart>
        <c:grouping val="standard"/>
        <c:varyColors val="0"/>
        <c:ser>
          <c:idx val="0"/>
          <c:order val="0"/>
          <c:tx>
            <c:strRef>
              <c:f>'G7'!$P$6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'G7'!$P$7:$P$20</c:f>
              <c:numCache>
                <c:formatCode>0.0</c:formatCode>
                <c:ptCount val="14"/>
                <c:pt idx="0">
                  <c:v>40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-20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50</c:v>
                </c:pt>
                <c:pt idx="13">
                  <c:v>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'G7'!$Q$6</c:f>
              <c:strCache>
                <c:ptCount val="1"/>
                <c:pt idx="0">
                  <c:v>Comercial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'G7'!$Q$7:$Q$20</c:f>
              <c:numCache>
                <c:formatCode>0.0</c:formatCode>
                <c:ptCount val="14"/>
                <c:pt idx="0">
                  <c:v>23.734568839897211</c:v>
                </c:pt>
                <c:pt idx="1">
                  <c:v>-2.1004895504743875</c:v>
                </c:pt>
                <c:pt idx="2">
                  <c:v>-39.954484928776878</c:v>
                </c:pt>
                <c:pt idx="3">
                  <c:v>-25.713690251797395</c:v>
                </c:pt>
                <c:pt idx="4">
                  <c:v>2.5334697957878072E-2</c:v>
                </c:pt>
                <c:pt idx="5">
                  <c:v>-33.206946383896771</c:v>
                </c:pt>
                <c:pt idx="6">
                  <c:v>-22.078804491572228</c:v>
                </c:pt>
                <c:pt idx="7">
                  <c:v>8.7923127984530414</c:v>
                </c:pt>
                <c:pt idx="8">
                  <c:v>14.238654393445852</c:v>
                </c:pt>
                <c:pt idx="9">
                  <c:v>-20.316561099244161</c:v>
                </c:pt>
                <c:pt idx="10">
                  <c:v>-23.538070006869432</c:v>
                </c:pt>
                <c:pt idx="11">
                  <c:v>-18.463102427604234</c:v>
                </c:pt>
                <c:pt idx="12">
                  <c:v>23.855757313873898</c:v>
                </c:pt>
                <c:pt idx="13">
                  <c:v>34.170351168899558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'G7'!$R$6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'G7'!$R$7:$R$20</c:f>
              <c:numCache>
                <c:formatCode>0.0</c:formatCode>
                <c:ptCount val="14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75</c:v>
                </c:pt>
                <c:pt idx="4">
                  <c:v>40</c:v>
                </c:pt>
                <c:pt idx="5">
                  <c:v>20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50</c:v>
                </c:pt>
                <c:pt idx="10">
                  <c:v>0</c:v>
                </c:pt>
                <c:pt idx="11">
                  <c:v>75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'G7'!$S$6</c:f>
              <c:strCache>
                <c:ptCount val="1"/>
                <c:pt idx="0">
                  <c:v>Mircrocrédito</c:v>
                </c:pt>
              </c:strCache>
            </c:strRef>
          </c:tx>
          <c:marker>
            <c:symbol val="none"/>
          </c:marker>
          <c:cat>
            <c:numRef>
              <c:f>'G7'!$C$7:$C$20</c:f>
              <c:numCache>
                <c:formatCode>mmm\-yy</c:formatCode>
                <c:ptCount val="14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</c:numCache>
            </c:numRef>
          </c:cat>
          <c:val>
            <c:numRef>
              <c:f>'G7'!$S$7:$S$20</c:f>
              <c:numCache>
                <c:formatCode>0.0</c:formatCode>
                <c:ptCount val="14"/>
                <c:pt idx="0">
                  <c:v>-20</c:v>
                </c:pt>
                <c:pt idx="1">
                  <c:v>0</c:v>
                </c:pt>
                <c:pt idx="2">
                  <c:v>-25</c:v>
                </c:pt>
                <c:pt idx="3">
                  <c:v>50</c:v>
                </c:pt>
                <c:pt idx="4">
                  <c:v>40</c:v>
                </c:pt>
                <c:pt idx="5">
                  <c:v>-20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25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013136"/>
        <c:axId val="736013696"/>
      </c:lineChart>
      <c:dateAx>
        <c:axId val="736013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736013696"/>
        <c:crosses val="autoZero"/>
        <c:auto val="1"/>
        <c:lblOffset val="100"/>
        <c:baseTimeUnit val="months"/>
        <c:majorUnit val="3"/>
        <c:majorTimeUnit val="months"/>
      </c:dateAx>
      <c:valAx>
        <c:axId val="7360136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3.4277625314084285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36013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584852252605698"/>
          <c:y val="0.95530914707607428"/>
          <c:w val="0.62511381258944421"/>
          <c:h val="3.8331553508413801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44711555666028"/>
        </c:manualLayout>
      </c:layout>
      <c:lineChart>
        <c:grouping val="standard"/>
        <c:varyColors val="0"/>
        <c:ser>
          <c:idx val="0"/>
          <c:order val="0"/>
          <c:tx>
            <c:strRef>
              <c:f>'G8'!$B$6</c:f>
              <c:strCache>
                <c:ptCount val="1"/>
                <c:pt idx="0">
                  <c:v>Consumo 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'G8'!$B$7:$B$45</c:f>
              <c:numCache>
                <c:formatCode>0.00</c:formatCode>
                <c:ptCount val="39"/>
                <c:pt idx="0">
                  <c:v>0</c:v>
                </c:pt>
                <c:pt idx="1">
                  <c:v>-0.35714285714285715</c:v>
                </c:pt>
                <c:pt idx="2">
                  <c:v>-0.7857142857142857</c:v>
                </c:pt>
                <c:pt idx="3">
                  <c:v>-0.8</c:v>
                </c:pt>
                <c:pt idx="4">
                  <c:v>-0.77777777777777779</c:v>
                </c:pt>
                <c:pt idx="5">
                  <c:v>-0.52631578947368418</c:v>
                </c:pt>
                <c:pt idx="6">
                  <c:v>-0.5</c:v>
                </c:pt>
                <c:pt idx="7">
                  <c:v>-0.41176470588235292</c:v>
                </c:pt>
                <c:pt idx="8">
                  <c:v>-0.33333333333333331</c:v>
                </c:pt>
                <c:pt idx="9">
                  <c:v>0</c:v>
                </c:pt>
                <c:pt idx="10">
                  <c:v>0.15789473684210525</c:v>
                </c:pt>
                <c:pt idx="11">
                  <c:v>0.17647058823529413</c:v>
                </c:pt>
                <c:pt idx="12">
                  <c:v>5.2631578947368418E-2</c:v>
                </c:pt>
                <c:pt idx="13">
                  <c:v>-0.16666666666666666</c:v>
                </c:pt>
                <c:pt idx="14">
                  <c:v>-4.7619047619047616E-2</c:v>
                </c:pt>
                <c:pt idx="15">
                  <c:v>-0.23809523809523808</c:v>
                </c:pt>
                <c:pt idx="16">
                  <c:v>-0.3888888888888889</c:v>
                </c:pt>
                <c:pt idx="17">
                  <c:v>-0.52631578947368418</c:v>
                </c:pt>
                <c:pt idx="18">
                  <c:v>-0.5</c:v>
                </c:pt>
                <c:pt idx="19">
                  <c:v>-0.45454545454545453</c:v>
                </c:pt>
                <c:pt idx="20">
                  <c:v>-0.47368421052631576</c:v>
                </c:pt>
                <c:pt idx="21">
                  <c:v>-0.375</c:v>
                </c:pt>
                <c:pt idx="22">
                  <c:v>-0.21052631578947367</c:v>
                </c:pt>
                <c:pt idx="23">
                  <c:v>-0.125</c:v>
                </c:pt>
                <c:pt idx="24">
                  <c:v>0.11764705882352941</c:v>
                </c:pt>
                <c:pt idx="25">
                  <c:v>-0.17647058823529413</c:v>
                </c:pt>
                <c:pt idx="26">
                  <c:v>-0.21428571428571427</c:v>
                </c:pt>
                <c:pt idx="27">
                  <c:v>0</c:v>
                </c:pt>
                <c:pt idx="28">
                  <c:v>-0.23076923076923078</c:v>
                </c:pt>
                <c:pt idx="29">
                  <c:v>-0.46666666666666667</c:v>
                </c:pt>
                <c:pt idx="30">
                  <c:v>-0.66666666666666663</c:v>
                </c:pt>
                <c:pt idx="31">
                  <c:v>-0.46153846153846156</c:v>
                </c:pt>
                <c:pt idx="32">
                  <c:v>-0.38461538461538464</c:v>
                </c:pt>
                <c:pt idx="33">
                  <c:v>-0.53333333333333333</c:v>
                </c:pt>
                <c:pt idx="34">
                  <c:v>-0.46153846153846156</c:v>
                </c:pt>
                <c:pt idx="35">
                  <c:v>-0.42857142857142855</c:v>
                </c:pt>
                <c:pt idx="36">
                  <c:v>-0.23076923076923078</c:v>
                </c:pt>
                <c:pt idx="37">
                  <c:v>-0.69230769230769229</c:v>
                </c:pt>
                <c:pt idx="38">
                  <c:v>-0.69230769230769229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17056"/>
        <c:axId val="736017616"/>
      </c:lineChart>
      <c:lineChart>
        <c:grouping val="standard"/>
        <c:varyColors val="0"/>
        <c:ser>
          <c:idx val="2"/>
          <c:order val="1"/>
          <c:tx>
            <c:strRef>
              <c:f>'G8'!$F$6</c:f>
              <c:strCache>
                <c:ptCount val="1"/>
                <c:pt idx="0">
                  <c:v>Variación real anual consumo hogares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'G8'!$F$7:$F$45</c:f>
              <c:numCache>
                <c:formatCode>0.00</c:formatCode>
                <c:ptCount val="39"/>
                <c:pt idx="0">
                  <c:v>4.8</c:v>
                </c:pt>
                <c:pt idx="1">
                  <c:v>3.7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1.3</c:v>
                </c:pt>
                <c:pt idx="6">
                  <c:v>0.1</c:v>
                </c:pt>
                <c:pt idx="7">
                  <c:v>0.8</c:v>
                </c:pt>
                <c:pt idx="8">
                  <c:v>3</c:v>
                </c:pt>
                <c:pt idx="9">
                  <c:v>3.8</c:v>
                </c:pt>
                <c:pt idx="10">
                  <c:v>5.5</c:v>
                </c:pt>
                <c:pt idx="11">
                  <c:v>6.3</c:v>
                </c:pt>
                <c:pt idx="12">
                  <c:v>4.8</c:v>
                </c:pt>
                <c:pt idx="13">
                  <c:v>6.8</c:v>
                </c:pt>
                <c:pt idx="14">
                  <c:v>6.2</c:v>
                </c:pt>
                <c:pt idx="15">
                  <c:v>5.7</c:v>
                </c:pt>
                <c:pt idx="16">
                  <c:v>6.2</c:v>
                </c:pt>
                <c:pt idx="17">
                  <c:v>3.9</c:v>
                </c:pt>
                <c:pt idx="18">
                  <c:v>3.8</c:v>
                </c:pt>
                <c:pt idx="19">
                  <c:v>3.4</c:v>
                </c:pt>
                <c:pt idx="20">
                  <c:v>3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4.2</c:v>
                </c:pt>
                <c:pt idx="27">
                  <c:v>5.3</c:v>
                </c:pt>
                <c:pt idx="28">
                  <c:v>4.3</c:v>
                </c:pt>
                <c:pt idx="29">
                  <c:v>3.5</c:v>
                </c:pt>
                <c:pt idx="30" formatCode="0.0">
                  <c:v>4.0999999999999996</c:v>
                </c:pt>
                <c:pt idx="31" formatCode="0.0">
                  <c:v>2.2000000000000002</c:v>
                </c:pt>
                <c:pt idx="32">
                  <c:v>2.8</c:v>
                </c:pt>
                <c:pt idx="33">
                  <c:v>2.1</c:v>
                </c:pt>
                <c:pt idx="34">
                  <c:v>1</c:v>
                </c:pt>
                <c:pt idx="35">
                  <c:v>2.2000000000000002</c:v>
                </c:pt>
                <c:pt idx="36">
                  <c:v>1.3</c:v>
                </c:pt>
                <c:pt idx="37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18736"/>
        <c:axId val="736018176"/>
      </c:lineChart>
      <c:dateAx>
        <c:axId val="736017056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120000"/>
          <a:lstStyle/>
          <a:p>
            <a:pPr>
              <a:defRPr/>
            </a:pPr>
            <a:endParaRPr lang="es-CO"/>
          </a:p>
        </c:txPr>
        <c:crossAx val="73601761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60176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9.1271350623744456E-3"/>
              <c:y val="6.3860421694547837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6017056"/>
        <c:crosses val="autoZero"/>
        <c:crossBetween val="between"/>
      </c:valAx>
      <c:valAx>
        <c:axId val="736018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2.8268564253530346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736018736"/>
        <c:crosses val="max"/>
        <c:crossBetween val="between"/>
      </c:valAx>
      <c:dateAx>
        <c:axId val="7360187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601817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1"/>
          <c:order val="0"/>
          <c:tx>
            <c:strRef>
              <c:f>'G8'!$C$6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'G8'!$C$7:$C$45</c:f>
              <c:numCache>
                <c:formatCode>0.00</c:formatCode>
                <c:ptCount val="39"/>
                <c:pt idx="0">
                  <c:v>-0.16666666666666666</c:v>
                </c:pt>
                <c:pt idx="1">
                  <c:v>-0.6428571428571429</c:v>
                </c:pt>
                <c:pt idx="2">
                  <c:v>-0.7142857142857143</c:v>
                </c:pt>
                <c:pt idx="3">
                  <c:v>-0.73333333333333328</c:v>
                </c:pt>
                <c:pt idx="4">
                  <c:v>-0.5</c:v>
                </c:pt>
                <c:pt idx="5">
                  <c:v>-0.52631578947368418</c:v>
                </c:pt>
                <c:pt idx="6">
                  <c:v>-0.27777777777777779</c:v>
                </c:pt>
                <c:pt idx="7">
                  <c:v>-0.35294117647058826</c:v>
                </c:pt>
                <c:pt idx="8">
                  <c:v>-0.22222222222222221</c:v>
                </c:pt>
                <c:pt idx="9">
                  <c:v>-0.1111111111111111</c:v>
                </c:pt>
                <c:pt idx="10">
                  <c:v>0</c:v>
                </c:pt>
                <c:pt idx="11">
                  <c:v>0.11764705882352941</c:v>
                </c:pt>
                <c:pt idx="12">
                  <c:v>5.2631578947368418E-2</c:v>
                </c:pt>
                <c:pt idx="13">
                  <c:v>-0.1111111111111111</c:v>
                </c:pt>
                <c:pt idx="14">
                  <c:v>-4.7619047619047616E-2</c:v>
                </c:pt>
                <c:pt idx="15">
                  <c:v>-0.14285714285714285</c:v>
                </c:pt>
                <c:pt idx="16">
                  <c:v>-0.23809523809523808</c:v>
                </c:pt>
                <c:pt idx="17">
                  <c:v>-0.3</c:v>
                </c:pt>
                <c:pt idx="18">
                  <c:v>-0.25</c:v>
                </c:pt>
                <c:pt idx="19">
                  <c:v>-0.40909090909090912</c:v>
                </c:pt>
                <c:pt idx="20">
                  <c:v>-0.4</c:v>
                </c:pt>
                <c:pt idx="21">
                  <c:v>-0.44444444444444442</c:v>
                </c:pt>
                <c:pt idx="22">
                  <c:v>-0.31578947368421101</c:v>
                </c:pt>
                <c:pt idx="23">
                  <c:v>-0.29411764705882348</c:v>
                </c:pt>
                <c:pt idx="24">
                  <c:v>-0.26315789473684209</c:v>
                </c:pt>
                <c:pt idx="25">
                  <c:v>-0.23529411764705882</c:v>
                </c:pt>
                <c:pt idx="26">
                  <c:v>-0.3125</c:v>
                </c:pt>
                <c:pt idx="27">
                  <c:v>7.6923076923076927E-2</c:v>
                </c:pt>
                <c:pt idx="28">
                  <c:v>-0.38461538461538464</c:v>
                </c:pt>
                <c:pt idx="29">
                  <c:v>-0.375</c:v>
                </c:pt>
                <c:pt idx="30">
                  <c:v>-0.5714285714285714</c:v>
                </c:pt>
                <c:pt idx="31">
                  <c:v>-0.66666666666666663</c:v>
                </c:pt>
                <c:pt idx="32">
                  <c:v>-0.53333333333333333</c:v>
                </c:pt>
                <c:pt idx="33">
                  <c:v>-0.53333333333333333</c:v>
                </c:pt>
                <c:pt idx="34">
                  <c:v>-0.6428571428571429</c:v>
                </c:pt>
                <c:pt idx="35">
                  <c:v>-0.33333333333333331</c:v>
                </c:pt>
                <c:pt idx="36">
                  <c:v>-0.33333333333333331</c:v>
                </c:pt>
                <c:pt idx="37">
                  <c:v>-0.5</c:v>
                </c:pt>
                <c:pt idx="38">
                  <c:v>-0.3125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22096"/>
        <c:axId val="736022656"/>
      </c:lineChart>
      <c:lineChart>
        <c:grouping val="standard"/>
        <c:varyColors val="0"/>
        <c:ser>
          <c:idx val="2"/>
          <c:order val="1"/>
          <c:tx>
            <c:strRef>
              <c:f>'G8'!$G$6</c:f>
              <c:strCache>
                <c:ptCount val="1"/>
                <c:pt idx="0">
                  <c:v>Variación real anual formación bruta de capital fijo (eje derecho)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'G8'!$G$7:$G$45</c:f>
              <c:numCache>
                <c:formatCode>0.00</c:formatCode>
                <c:ptCount val="39"/>
                <c:pt idx="0">
                  <c:v>10.9</c:v>
                </c:pt>
                <c:pt idx="1">
                  <c:v>14.3</c:v>
                </c:pt>
                <c:pt idx="2">
                  <c:v>11.9</c:v>
                </c:pt>
                <c:pt idx="3">
                  <c:v>2.8</c:v>
                </c:pt>
                <c:pt idx="4">
                  <c:v>0</c:v>
                </c:pt>
                <c:pt idx="5">
                  <c:v>-1.1000000000000001</c:v>
                </c:pt>
                <c:pt idx="6">
                  <c:v>-4.5999999999999996</c:v>
                </c:pt>
                <c:pt idx="7">
                  <c:v>0.7</c:v>
                </c:pt>
                <c:pt idx="8">
                  <c:v>1.7</c:v>
                </c:pt>
                <c:pt idx="9">
                  <c:v>-0.3</c:v>
                </c:pt>
                <c:pt idx="10">
                  <c:v>4.7</c:v>
                </c:pt>
                <c:pt idx="11">
                  <c:v>13.4</c:v>
                </c:pt>
                <c:pt idx="12">
                  <c:v>15.3</c:v>
                </c:pt>
                <c:pt idx="13">
                  <c:v>22.6</c:v>
                </c:pt>
                <c:pt idx="14">
                  <c:v>23.1</c:v>
                </c:pt>
                <c:pt idx="15">
                  <c:v>15.2</c:v>
                </c:pt>
                <c:pt idx="16">
                  <c:v>12.5</c:v>
                </c:pt>
                <c:pt idx="17">
                  <c:v>11.1</c:v>
                </c:pt>
                <c:pt idx="18">
                  <c:v>-2.7</c:v>
                </c:pt>
                <c:pt idx="19">
                  <c:v>-0.9</c:v>
                </c:pt>
                <c:pt idx="20">
                  <c:v>3.2</c:v>
                </c:pt>
                <c:pt idx="21">
                  <c:v>1.2</c:v>
                </c:pt>
                <c:pt idx="22">
                  <c:v>12.6</c:v>
                </c:pt>
                <c:pt idx="23">
                  <c:v>10.7</c:v>
                </c:pt>
                <c:pt idx="24">
                  <c:v>10.8</c:v>
                </c:pt>
                <c:pt idx="25">
                  <c:v>8.4</c:v>
                </c:pt>
                <c:pt idx="26">
                  <c:v>11.3</c:v>
                </c:pt>
                <c:pt idx="27">
                  <c:v>8.9</c:v>
                </c:pt>
                <c:pt idx="28">
                  <c:v>5.0999999999999996</c:v>
                </c:pt>
                <c:pt idx="29">
                  <c:v>3.4</c:v>
                </c:pt>
                <c:pt idx="30" formatCode="0.0">
                  <c:v>-0.3</c:v>
                </c:pt>
                <c:pt idx="31" formatCode="0.0">
                  <c:v>-0.7</c:v>
                </c:pt>
                <c:pt idx="32">
                  <c:v>-4</c:v>
                </c:pt>
                <c:pt idx="33">
                  <c:v>-4</c:v>
                </c:pt>
                <c:pt idx="34">
                  <c:v>-3.6</c:v>
                </c:pt>
                <c:pt idx="35">
                  <c:v>-2.9</c:v>
                </c:pt>
                <c:pt idx="36">
                  <c:v>-0.8</c:v>
                </c:pt>
                <c:pt idx="37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23776"/>
        <c:axId val="736023216"/>
      </c:lineChart>
      <c:dateAx>
        <c:axId val="736022096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60226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6022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6022096"/>
        <c:crosses val="autoZero"/>
        <c:crossBetween val="between"/>
      </c:valAx>
      <c:valAx>
        <c:axId val="7360232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915127525660639"/>
              <c:y val="3.0203309079900924E-2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736023776"/>
        <c:crosses val="max"/>
        <c:crossBetween val="between"/>
      </c:valAx>
      <c:dateAx>
        <c:axId val="7360237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6023216"/>
        <c:crosses val="autoZero"/>
        <c:auto val="1"/>
        <c:lblOffset val="100"/>
        <c:baseTimeUnit val="months"/>
        <c:majorUnit val="1"/>
        <c:minorUnit val="1"/>
      </c:date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2639275488444086"/>
          <c:h val="0.6300294116793681"/>
        </c:manualLayout>
      </c:layout>
      <c:lineChart>
        <c:grouping val="standard"/>
        <c:varyColors val="0"/>
        <c:ser>
          <c:idx val="2"/>
          <c:order val="0"/>
          <c:tx>
            <c:strRef>
              <c:f>'G8'!$D$6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'G8'!$D$7:$D$45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-0.21428571428571427</c:v>
                </c:pt>
                <c:pt idx="3">
                  <c:v>-0.2</c:v>
                </c:pt>
                <c:pt idx="4">
                  <c:v>-0.27777777777777779</c:v>
                </c:pt>
                <c:pt idx="5">
                  <c:v>-0.10526315789473684</c:v>
                </c:pt>
                <c:pt idx="6">
                  <c:v>-0.1111111111111111</c:v>
                </c:pt>
                <c:pt idx="7">
                  <c:v>0</c:v>
                </c:pt>
                <c:pt idx="8">
                  <c:v>-0.1111111111111111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5.2631578947368418E-2</c:v>
                </c:pt>
                <c:pt idx="13">
                  <c:v>0.1111111111111111</c:v>
                </c:pt>
                <c:pt idx="14">
                  <c:v>9.5238095238095233E-2</c:v>
                </c:pt>
                <c:pt idx="15">
                  <c:v>9.5238095238095233E-2</c:v>
                </c:pt>
                <c:pt idx="16">
                  <c:v>0.21428571428571427</c:v>
                </c:pt>
                <c:pt idx="17">
                  <c:v>-0.14285714285714285</c:v>
                </c:pt>
                <c:pt idx="18">
                  <c:v>0</c:v>
                </c:pt>
                <c:pt idx="19">
                  <c:v>-7.1428571428571425E-2</c:v>
                </c:pt>
                <c:pt idx="20">
                  <c:v>-7.6923076923076927E-2</c:v>
                </c:pt>
                <c:pt idx="21">
                  <c:v>0.18181818181818182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-0.1111111111111111</c:v>
                </c:pt>
                <c:pt idx="28">
                  <c:v>-0.2857142857142857</c:v>
                </c:pt>
                <c:pt idx="29">
                  <c:v>-0.27272727272727271</c:v>
                </c:pt>
                <c:pt idx="30">
                  <c:v>-0.22222222222222221</c:v>
                </c:pt>
                <c:pt idx="31">
                  <c:v>-0.2</c:v>
                </c:pt>
                <c:pt idx="32">
                  <c:v>-0.14285714285714285</c:v>
                </c:pt>
                <c:pt idx="33">
                  <c:v>-0.2857142857142857</c:v>
                </c:pt>
                <c:pt idx="34">
                  <c:v>0</c:v>
                </c:pt>
                <c:pt idx="35">
                  <c:v>0</c:v>
                </c:pt>
                <c:pt idx="36">
                  <c:v>-0.25</c:v>
                </c:pt>
                <c:pt idx="37">
                  <c:v>0.1111111111111111</c:v>
                </c:pt>
                <c:pt idx="38">
                  <c:v>-0.22222222222222221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026576"/>
        <c:axId val="736027136"/>
      </c:lineChart>
      <c:dateAx>
        <c:axId val="736026576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60271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60271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602657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52550133871026E-2"/>
          <c:y val="0.1612177060706789"/>
          <c:w val="0.87318461883033904"/>
          <c:h val="0.6300294116793681"/>
        </c:manualLayout>
      </c:layout>
      <c:lineChart>
        <c:grouping val="standard"/>
        <c:varyColors val="0"/>
        <c:ser>
          <c:idx val="3"/>
          <c:order val="0"/>
          <c:tx>
            <c:strRef>
              <c:f>'G8'!$E$6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'G8'!$A$7:$A$45</c:f>
              <c:numCache>
                <c:formatCode>mmm\-yy</c:formatCode>
                <c:ptCount val="39"/>
                <c:pt idx="0">
                  <c:v>39508</c:v>
                </c:pt>
                <c:pt idx="1">
                  <c:v>39630</c:v>
                </c:pt>
                <c:pt idx="2">
                  <c:v>39722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</c:numCache>
            </c:numRef>
          </c:cat>
          <c:val>
            <c:numRef>
              <c:f>'G8'!$E$7:$E$45</c:f>
              <c:numCache>
                <c:formatCode>0.00</c:formatCode>
                <c:ptCount val="39"/>
                <c:pt idx="0">
                  <c:v>-0.33333333333333331</c:v>
                </c:pt>
                <c:pt idx="1">
                  <c:v>-0.14285714285714285</c:v>
                </c:pt>
                <c:pt idx="2">
                  <c:v>-0.35714285714285715</c:v>
                </c:pt>
                <c:pt idx="3">
                  <c:v>-0.4</c:v>
                </c:pt>
                <c:pt idx="4">
                  <c:v>-0.55555555555555558</c:v>
                </c:pt>
                <c:pt idx="5">
                  <c:v>-0.36842105263157893</c:v>
                </c:pt>
                <c:pt idx="6">
                  <c:v>-0.44444444444444442</c:v>
                </c:pt>
                <c:pt idx="7">
                  <c:v>-0.29411764705882354</c:v>
                </c:pt>
                <c:pt idx="8">
                  <c:v>-0.16666666666666666</c:v>
                </c:pt>
                <c:pt idx="9">
                  <c:v>-0.27777777777777779</c:v>
                </c:pt>
                <c:pt idx="10">
                  <c:v>-0.21052631578947367</c:v>
                </c:pt>
                <c:pt idx="11">
                  <c:v>-0.23529411764705882</c:v>
                </c:pt>
                <c:pt idx="12">
                  <c:v>0.10526315789473684</c:v>
                </c:pt>
                <c:pt idx="13">
                  <c:v>-5.5555555555555552E-2</c:v>
                </c:pt>
                <c:pt idx="14">
                  <c:v>-0.14285714285714285</c:v>
                </c:pt>
                <c:pt idx="15">
                  <c:v>-9.5238095238095233E-2</c:v>
                </c:pt>
                <c:pt idx="16">
                  <c:v>-0.23076923076923078</c:v>
                </c:pt>
                <c:pt idx="17">
                  <c:v>-0.45454545454545453</c:v>
                </c:pt>
                <c:pt idx="18">
                  <c:v>-0.2</c:v>
                </c:pt>
                <c:pt idx="19">
                  <c:v>-0.41666666666666669</c:v>
                </c:pt>
                <c:pt idx="20">
                  <c:v>-0.36363636363636365</c:v>
                </c:pt>
                <c:pt idx="21">
                  <c:v>-0.44444444444444442</c:v>
                </c:pt>
                <c:pt idx="22">
                  <c:v>-0.33333333333333331</c:v>
                </c:pt>
                <c:pt idx="23">
                  <c:v>-0.42857142857142855</c:v>
                </c:pt>
                <c:pt idx="24">
                  <c:v>-0.33333333333333331</c:v>
                </c:pt>
                <c:pt idx="25">
                  <c:v>-0.22222222222222221</c:v>
                </c:pt>
                <c:pt idx="26">
                  <c:v>-0.25</c:v>
                </c:pt>
                <c:pt idx="27">
                  <c:v>-0.2857142857142857</c:v>
                </c:pt>
                <c:pt idx="28">
                  <c:v>-0.16666666666666666</c:v>
                </c:pt>
                <c:pt idx="29">
                  <c:v>-0.55555555555555558</c:v>
                </c:pt>
                <c:pt idx="30">
                  <c:v>-0.75</c:v>
                </c:pt>
                <c:pt idx="31">
                  <c:v>-0.625</c:v>
                </c:pt>
                <c:pt idx="32">
                  <c:v>-0.33333333333333331</c:v>
                </c:pt>
                <c:pt idx="33">
                  <c:v>-0.44444444444444442</c:v>
                </c:pt>
                <c:pt idx="34">
                  <c:v>-0.14285714285714285</c:v>
                </c:pt>
                <c:pt idx="35">
                  <c:v>-0.33333333333333331</c:v>
                </c:pt>
                <c:pt idx="36">
                  <c:v>-0.3</c:v>
                </c:pt>
                <c:pt idx="37">
                  <c:v>-0.1111111111111111</c:v>
                </c:pt>
                <c:pt idx="38">
                  <c:v>-0.6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029376"/>
        <c:axId val="736029936"/>
      </c:lineChart>
      <c:dateAx>
        <c:axId val="736029376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60000"/>
          <a:lstStyle/>
          <a:p>
            <a:pPr>
              <a:defRPr/>
            </a:pPr>
            <a:endParaRPr lang="es-CO"/>
          </a:p>
        </c:txPr>
        <c:crossAx val="73602993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6029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74E-4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6029376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'G9'!$D$6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'G9'!$C$16:$C$46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'G9'!$D$16:$D$46</c:f>
              <c:numCache>
                <c:formatCode>0.0%</c:formatCode>
                <c:ptCount val="31"/>
                <c:pt idx="0">
                  <c:v>0.16699999999999998</c:v>
                </c:pt>
                <c:pt idx="1">
                  <c:v>5.2631578947368418E-2</c:v>
                </c:pt>
                <c:pt idx="2">
                  <c:v>0</c:v>
                </c:pt>
                <c:pt idx="3">
                  <c:v>0.10526315789473684</c:v>
                </c:pt>
                <c:pt idx="4">
                  <c:v>0.22222222222222221</c:v>
                </c:pt>
                <c:pt idx="5">
                  <c:v>0.14285714285714285</c:v>
                </c:pt>
                <c:pt idx="6">
                  <c:v>0.19047619047619047</c:v>
                </c:pt>
                <c:pt idx="7">
                  <c:v>0.28599999999999998</c:v>
                </c:pt>
                <c:pt idx="8">
                  <c:v>0.26300000000000001</c:v>
                </c:pt>
                <c:pt idx="9">
                  <c:v>0.28599999999999998</c:v>
                </c:pt>
                <c:pt idx="10">
                  <c:v>0.39100000000000001</c:v>
                </c:pt>
                <c:pt idx="11">
                  <c:v>0.45</c:v>
                </c:pt>
                <c:pt idx="12">
                  <c:v>0.5</c:v>
                </c:pt>
                <c:pt idx="13">
                  <c:v>0.31578947368421051</c:v>
                </c:pt>
                <c:pt idx="14">
                  <c:v>0.41176470588235292</c:v>
                </c:pt>
                <c:pt idx="15">
                  <c:v>0.36842105263157893</c:v>
                </c:pt>
                <c:pt idx="16">
                  <c:v>0.29411764705882354</c:v>
                </c:pt>
                <c:pt idx="17">
                  <c:v>0.3125</c:v>
                </c:pt>
                <c:pt idx="18">
                  <c:v>0.15384615384615385</c:v>
                </c:pt>
                <c:pt idx="19">
                  <c:v>0.38461538461538464</c:v>
                </c:pt>
                <c:pt idx="20">
                  <c:v>0.4375</c:v>
                </c:pt>
                <c:pt idx="21">
                  <c:v>0.5714285714285714</c:v>
                </c:pt>
                <c:pt idx="22">
                  <c:v>0.66666666666666663</c:v>
                </c:pt>
                <c:pt idx="23">
                  <c:v>0.53333333333333333</c:v>
                </c:pt>
                <c:pt idx="24">
                  <c:v>0.53333333333333333</c:v>
                </c:pt>
                <c:pt idx="25">
                  <c:v>0.7142857142857143</c:v>
                </c:pt>
                <c:pt idx="26">
                  <c:v>0.41666666666666663</c:v>
                </c:pt>
                <c:pt idx="27">
                  <c:v>0.33333333333333331</c:v>
                </c:pt>
                <c:pt idx="28">
                  <c:v>0.5625</c:v>
                </c:pt>
                <c:pt idx="29">
                  <c:v>0.4375</c:v>
                </c:pt>
                <c:pt idx="30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'G9'!$E$6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'G9'!$C$16:$C$46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'G9'!$E$16:$E$46</c:f>
              <c:numCache>
                <c:formatCode>0.0%</c:formatCode>
                <c:ptCount val="31"/>
                <c:pt idx="0">
                  <c:v>0.77700000000000002</c:v>
                </c:pt>
                <c:pt idx="1">
                  <c:v>0.89473684210526316</c:v>
                </c:pt>
                <c:pt idx="2">
                  <c:v>0.88235294117647056</c:v>
                </c:pt>
                <c:pt idx="3">
                  <c:v>0.73684210526315785</c:v>
                </c:pt>
                <c:pt idx="4">
                  <c:v>0.66666666666666663</c:v>
                </c:pt>
                <c:pt idx="5">
                  <c:v>0.76190476190476186</c:v>
                </c:pt>
                <c:pt idx="6">
                  <c:v>0.76190476190476186</c:v>
                </c:pt>
                <c:pt idx="7">
                  <c:v>0.66600000000000004</c:v>
                </c:pt>
                <c:pt idx="8">
                  <c:v>0.73699999999999999</c:v>
                </c:pt>
                <c:pt idx="9">
                  <c:v>0.61899999999999999</c:v>
                </c:pt>
                <c:pt idx="10">
                  <c:v>0.60899999999999999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0.68421052631578949</c:v>
                </c:pt>
                <c:pt idx="14">
                  <c:v>0.47058823529411764</c:v>
                </c:pt>
                <c:pt idx="15">
                  <c:v>0.52631578947368418</c:v>
                </c:pt>
                <c:pt idx="16">
                  <c:v>0.6470588235294118</c:v>
                </c:pt>
                <c:pt idx="17">
                  <c:v>0.6875</c:v>
                </c:pt>
                <c:pt idx="18">
                  <c:v>0.61538461538461542</c:v>
                </c:pt>
                <c:pt idx="19">
                  <c:v>0.61538461538461542</c:v>
                </c:pt>
                <c:pt idx="20">
                  <c:v>0.5</c:v>
                </c:pt>
                <c:pt idx="21">
                  <c:v>0.42857142857142855</c:v>
                </c:pt>
                <c:pt idx="22">
                  <c:v>0.33333333333333331</c:v>
                </c:pt>
                <c:pt idx="23">
                  <c:v>0.46666666666666667</c:v>
                </c:pt>
                <c:pt idx="24">
                  <c:v>0.46666666666666667</c:v>
                </c:pt>
                <c:pt idx="25">
                  <c:v>0.21428571428571427</c:v>
                </c:pt>
                <c:pt idx="26">
                  <c:v>0.5</c:v>
                </c:pt>
                <c:pt idx="27">
                  <c:v>0.66666666666666663</c:v>
                </c:pt>
                <c:pt idx="28">
                  <c:v>0.375</c:v>
                </c:pt>
                <c:pt idx="29">
                  <c:v>0.4375</c:v>
                </c:pt>
                <c:pt idx="30">
                  <c:v>0.4375</c:v>
                </c:pt>
              </c:numCache>
            </c:numRef>
          </c:val>
        </c:ser>
        <c:ser>
          <c:idx val="2"/>
          <c:order val="2"/>
          <c:tx>
            <c:strRef>
              <c:f>'G9'!$F$6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'G9'!$C$16:$C$46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'G9'!$F$16:$F$46</c:f>
              <c:numCache>
                <c:formatCode>0.0%</c:formatCode>
                <c:ptCount val="31"/>
                <c:pt idx="0">
                  <c:v>5.5999999999999994E-2</c:v>
                </c:pt>
                <c:pt idx="1">
                  <c:v>5.2631578947368418E-2</c:v>
                </c:pt>
                <c:pt idx="2">
                  <c:v>0.11764705882352941</c:v>
                </c:pt>
                <c:pt idx="3">
                  <c:v>0.15789473684210525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4.8000000000000001E-2</c:v>
                </c:pt>
                <c:pt idx="8">
                  <c:v>0</c:v>
                </c:pt>
                <c:pt idx="9">
                  <c:v>9.5000000000000001E-2</c:v>
                </c:pt>
                <c:pt idx="10">
                  <c:v>0</c:v>
                </c:pt>
                <c:pt idx="11">
                  <c:v>0.05</c:v>
                </c:pt>
                <c:pt idx="12">
                  <c:v>5.5555555555555552E-2</c:v>
                </c:pt>
                <c:pt idx="13">
                  <c:v>0</c:v>
                </c:pt>
                <c:pt idx="14">
                  <c:v>0.11764705882352941</c:v>
                </c:pt>
                <c:pt idx="15">
                  <c:v>0.10526315789473684</c:v>
                </c:pt>
                <c:pt idx="16">
                  <c:v>5.8823529411764705E-2</c:v>
                </c:pt>
                <c:pt idx="17">
                  <c:v>0</c:v>
                </c:pt>
                <c:pt idx="18">
                  <c:v>0.23076923076923078</c:v>
                </c:pt>
                <c:pt idx="19">
                  <c:v>0</c:v>
                </c:pt>
                <c:pt idx="20">
                  <c:v>6.25E-2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7.1428571428571425E-2</c:v>
                </c:pt>
                <c:pt idx="26">
                  <c:v>8.3333333333333329E-2</c:v>
                </c:pt>
                <c:pt idx="27">
                  <c:v>0</c:v>
                </c:pt>
                <c:pt idx="28">
                  <c:v>6.25E-2</c:v>
                </c:pt>
                <c:pt idx="29">
                  <c:v>0.125</c:v>
                </c:pt>
                <c:pt idx="30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6033296"/>
        <c:axId val="736033856"/>
      </c:barChart>
      <c:dateAx>
        <c:axId val="736033296"/>
        <c:scaling>
          <c:orientation val="minMax"/>
          <c:max val="43070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6033856"/>
        <c:crosses val="autoZero"/>
        <c:auto val="1"/>
        <c:lblOffset val="100"/>
        <c:baseTimeUnit val="months"/>
        <c:majorUnit val="6"/>
        <c:majorTimeUnit val="months"/>
        <c:minorUnit val="1"/>
        <c:minorTimeUnit val="months"/>
      </c:dateAx>
      <c:valAx>
        <c:axId val="736033856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60332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56276999649999E-2"/>
          <c:y val="2.8616687359310677E-2"/>
          <c:w val="0.84632394010042544"/>
          <c:h val="0.84506553149067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'G10'!$D$6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'G10'!$C$16:$C$46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'G10'!$D$16:$D$46</c:f>
              <c:numCache>
                <c:formatCode>0.0%</c:formatCode>
                <c:ptCount val="31"/>
                <c:pt idx="0">
                  <c:v>0.16699999999999998</c:v>
                </c:pt>
                <c:pt idx="1">
                  <c:v>5.2631578947368418E-2</c:v>
                </c:pt>
                <c:pt idx="2">
                  <c:v>5.9000000000000004E-2</c:v>
                </c:pt>
                <c:pt idx="3">
                  <c:v>0.15789473684210525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0.42857142857142855</c:v>
                </c:pt>
                <c:pt idx="7">
                  <c:v>0.42857142857142855</c:v>
                </c:pt>
                <c:pt idx="8">
                  <c:v>0.55555555555555547</c:v>
                </c:pt>
                <c:pt idx="9">
                  <c:v>0.49931224209078406</c:v>
                </c:pt>
                <c:pt idx="10">
                  <c:v>0.60855949895615868</c:v>
                </c:pt>
                <c:pt idx="11">
                  <c:v>0.6</c:v>
                </c:pt>
                <c:pt idx="12">
                  <c:v>0.4375</c:v>
                </c:pt>
                <c:pt idx="13">
                  <c:v>0.36842105263157893</c:v>
                </c:pt>
                <c:pt idx="14">
                  <c:v>0.3125</c:v>
                </c:pt>
                <c:pt idx="15">
                  <c:v>0.11764705882352941</c:v>
                </c:pt>
                <c:pt idx="16">
                  <c:v>0.29411764705882354</c:v>
                </c:pt>
                <c:pt idx="17">
                  <c:v>0.2857142857142857</c:v>
                </c:pt>
                <c:pt idx="18">
                  <c:v>0.25</c:v>
                </c:pt>
                <c:pt idx="19">
                  <c:v>0.30769230769230771</c:v>
                </c:pt>
                <c:pt idx="20">
                  <c:v>0.46666666666666667</c:v>
                </c:pt>
                <c:pt idx="21">
                  <c:v>0.66666666666666663</c:v>
                </c:pt>
                <c:pt idx="22">
                  <c:v>0.46153846153846156</c:v>
                </c:pt>
                <c:pt idx="23">
                  <c:v>0.46153846153846156</c:v>
                </c:pt>
                <c:pt idx="24">
                  <c:v>0.53333333333333333</c:v>
                </c:pt>
                <c:pt idx="25">
                  <c:v>0.6</c:v>
                </c:pt>
                <c:pt idx="26">
                  <c:v>0.42857142857142855</c:v>
                </c:pt>
                <c:pt idx="27">
                  <c:v>0.46153846153846156</c:v>
                </c:pt>
                <c:pt idx="28">
                  <c:v>0.69230769230769229</c:v>
                </c:pt>
                <c:pt idx="29">
                  <c:v>0.69230769230769229</c:v>
                </c:pt>
                <c:pt idx="30">
                  <c:v>0.53846153846153855</c:v>
                </c:pt>
              </c:numCache>
            </c:numRef>
          </c:val>
        </c:ser>
        <c:ser>
          <c:idx val="1"/>
          <c:order val="1"/>
          <c:tx>
            <c:strRef>
              <c:f>'G10'!$E$6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'G10'!$C$16:$C$46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'G10'!$E$16:$E$46</c:f>
              <c:numCache>
                <c:formatCode>0.0%</c:formatCode>
                <c:ptCount val="31"/>
                <c:pt idx="0">
                  <c:v>0.66600000000000004</c:v>
                </c:pt>
                <c:pt idx="1">
                  <c:v>0.73684210526315785</c:v>
                </c:pt>
                <c:pt idx="2">
                  <c:v>0.70599999999999996</c:v>
                </c:pt>
                <c:pt idx="3">
                  <c:v>0.63157894736842102</c:v>
                </c:pt>
                <c:pt idx="4">
                  <c:v>0.5</c:v>
                </c:pt>
                <c:pt idx="5">
                  <c:v>0.47619047619047616</c:v>
                </c:pt>
                <c:pt idx="6">
                  <c:v>0.38095238095238093</c:v>
                </c:pt>
                <c:pt idx="7">
                  <c:v>0.33333333333333331</c:v>
                </c:pt>
                <c:pt idx="8">
                  <c:v>0.38888888888888884</c:v>
                </c:pt>
                <c:pt idx="9">
                  <c:v>0.501</c:v>
                </c:pt>
                <c:pt idx="10">
                  <c:v>0.26096033402922758</c:v>
                </c:pt>
                <c:pt idx="11">
                  <c:v>0.3</c:v>
                </c:pt>
                <c:pt idx="12">
                  <c:v>0.5</c:v>
                </c:pt>
                <c:pt idx="13">
                  <c:v>0.47368421052631576</c:v>
                </c:pt>
                <c:pt idx="14">
                  <c:v>0.5</c:v>
                </c:pt>
                <c:pt idx="15">
                  <c:v>0.6470588235294118</c:v>
                </c:pt>
                <c:pt idx="16">
                  <c:v>0.58823529411764708</c:v>
                </c:pt>
                <c:pt idx="17">
                  <c:v>0.6428571428571429</c:v>
                </c:pt>
                <c:pt idx="18">
                  <c:v>0.5</c:v>
                </c:pt>
                <c:pt idx="19">
                  <c:v>0.61538461538461542</c:v>
                </c:pt>
                <c:pt idx="20">
                  <c:v>0.53333333333333333</c:v>
                </c:pt>
                <c:pt idx="21">
                  <c:v>0.33333333333333331</c:v>
                </c:pt>
                <c:pt idx="22">
                  <c:v>0.53846153846153844</c:v>
                </c:pt>
                <c:pt idx="23">
                  <c:v>0.46153846153846156</c:v>
                </c:pt>
                <c:pt idx="24">
                  <c:v>0.46666666666666667</c:v>
                </c:pt>
                <c:pt idx="25">
                  <c:v>0.33333333333333331</c:v>
                </c:pt>
                <c:pt idx="26">
                  <c:v>0.5714285714285714</c:v>
                </c:pt>
                <c:pt idx="27">
                  <c:v>0.30769230769230771</c:v>
                </c:pt>
                <c:pt idx="28">
                  <c:v>0.30769230769230771</c:v>
                </c:pt>
                <c:pt idx="29">
                  <c:v>0.30769230769230771</c:v>
                </c:pt>
                <c:pt idx="30">
                  <c:v>0.46153846153846156</c:v>
                </c:pt>
              </c:numCache>
            </c:numRef>
          </c:val>
        </c:ser>
        <c:ser>
          <c:idx val="2"/>
          <c:order val="2"/>
          <c:tx>
            <c:strRef>
              <c:f>'G10'!$F$6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'G10'!$C$16:$C$46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'G10'!$F$16:$F$46</c:f>
              <c:numCache>
                <c:formatCode>0.0%</c:formatCode>
                <c:ptCount val="31"/>
                <c:pt idx="0">
                  <c:v>0.16699999999999998</c:v>
                </c:pt>
                <c:pt idx="1">
                  <c:v>0.21052631578947367</c:v>
                </c:pt>
                <c:pt idx="2">
                  <c:v>0.23499999999999999</c:v>
                </c:pt>
                <c:pt idx="3">
                  <c:v>0.21052631578947367</c:v>
                </c:pt>
                <c:pt idx="4">
                  <c:v>0.16666666666666666</c:v>
                </c:pt>
                <c:pt idx="5">
                  <c:v>0.19047619047619047</c:v>
                </c:pt>
                <c:pt idx="6">
                  <c:v>0.19047619047619047</c:v>
                </c:pt>
                <c:pt idx="7">
                  <c:v>9.5238095238095233E-2</c:v>
                </c:pt>
                <c:pt idx="8">
                  <c:v>5.5555555555555559E-2</c:v>
                </c:pt>
                <c:pt idx="9">
                  <c:v>0</c:v>
                </c:pt>
                <c:pt idx="10">
                  <c:v>0.13048016701461379</c:v>
                </c:pt>
                <c:pt idx="11">
                  <c:v>0.1</c:v>
                </c:pt>
                <c:pt idx="12">
                  <c:v>6.25E-2</c:v>
                </c:pt>
                <c:pt idx="13">
                  <c:v>0.15789473684210525</c:v>
                </c:pt>
                <c:pt idx="14">
                  <c:v>0.1875</c:v>
                </c:pt>
                <c:pt idx="15">
                  <c:v>0.23529411764705882</c:v>
                </c:pt>
                <c:pt idx="16">
                  <c:v>0.11764705882352941</c:v>
                </c:pt>
                <c:pt idx="17">
                  <c:v>7.1428571428571425E-2</c:v>
                </c:pt>
                <c:pt idx="18">
                  <c:v>0.25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6.6666666666666666E-2</c:v>
                </c:pt>
                <c:pt idx="26">
                  <c:v>0</c:v>
                </c:pt>
                <c:pt idx="27">
                  <c:v>0.23076923076923078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9939232"/>
        <c:axId val="739939792"/>
      </c:barChart>
      <c:dateAx>
        <c:axId val="739939232"/>
        <c:scaling>
          <c:orientation val="minMax"/>
          <c:min val="40695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9939792"/>
        <c:crosses val="autoZero"/>
        <c:auto val="1"/>
        <c:lblOffset val="100"/>
        <c:baseTimeUnit val="months"/>
        <c:majorUnit val="6"/>
        <c:majorTimeUnit val="months"/>
      </c:dateAx>
      <c:valAx>
        <c:axId val="73993979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99392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33485349056553"/>
          <c:y val="0.94891287104764266"/>
          <c:w val="0.63446726447679569"/>
          <c:h val="5.1087149561231296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7649532677855E-2"/>
          <c:y val="2.9682543392393877E-2"/>
          <c:w val="0.87554540122713553"/>
          <c:h val="0.826008452194532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'G11'!$D$6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'G11'!$C$16:$C$46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'G11'!$D$16:$D$46</c:f>
              <c:numCache>
                <c:formatCode>0.0%</c:formatCode>
                <c:ptCount val="31"/>
                <c:pt idx="0">
                  <c:v>0.111</c:v>
                </c:pt>
                <c:pt idx="1">
                  <c:v>0.10526315789473684</c:v>
                </c:pt>
                <c:pt idx="2">
                  <c:v>5.8823529411764705E-2</c:v>
                </c:pt>
                <c:pt idx="3">
                  <c:v>0.15789473684210525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0.23076923076923078</c:v>
                </c:pt>
                <c:pt idx="9">
                  <c:v>0.49931224209078406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0.1111111111111111</c:v>
                </c:pt>
                <c:pt idx="19">
                  <c:v>0.2857142857142857</c:v>
                </c:pt>
                <c:pt idx="20">
                  <c:v>0.27272727272727271</c:v>
                </c:pt>
                <c:pt idx="21">
                  <c:v>0.22222222222222221</c:v>
                </c:pt>
                <c:pt idx="22">
                  <c:v>0.2</c:v>
                </c:pt>
                <c:pt idx="23">
                  <c:v>0.2857142857142857</c:v>
                </c:pt>
                <c:pt idx="24">
                  <c:v>0.2857142857142857</c:v>
                </c:pt>
                <c:pt idx="25">
                  <c:v>0</c:v>
                </c:pt>
                <c:pt idx="26">
                  <c:v>0</c:v>
                </c:pt>
                <c:pt idx="27">
                  <c:v>0.375</c:v>
                </c:pt>
                <c:pt idx="28">
                  <c:v>0</c:v>
                </c:pt>
                <c:pt idx="29">
                  <c:v>0.33333333333333331</c:v>
                </c:pt>
                <c:pt idx="30">
                  <c:v>0.22222222222222221</c:v>
                </c:pt>
              </c:numCache>
            </c:numRef>
          </c:val>
        </c:ser>
        <c:ser>
          <c:idx val="1"/>
          <c:order val="1"/>
          <c:tx>
            <c:strRef>
              <c:f>'G11'!$E$6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'G11'!$C$16:$C$46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'G11'!$E$16:$E$46</c:f>
              <c:numCache>
                <c:formatCode>0.0%</c:formatCode>
                <c:ptCount val="31"/>
                <c:pt idx="0">
                  <c:v>0.77800000000000002</c:v>
                </c:pt>
                <c:pt idx="1">
                  <c:v>0.78947368421052633</c:v>
                </c:pt>
                <c:pt idx="2">
                  <c:v>0.82352941176470584</c:v>
                </c:pt>
                <c:pt idx="3">
                  <c:v>0.63157894736842102</c:v>
                </c:pt>
                <c:pt idx="4">
                  <c:v>0.88888888888888884</c:v>
                </c:pt>
                <c:pt idx="5">
                  <c:v>0.90476190476190477</c:v>
                </c:pt>
                <c:pt idx="6">
                  <c:v>0.90476190476190477</c:v>
                </c:pt>
                <c:pt idx="7">
                  <c:v>0.52380952380952384</c:v>
                </c:pt>
                <c:pt idx="8">
                  <c:v>0.61538461538461542</c:v>
                </c:pt>
                <c:pt idx="9">
                  <c:v>0.50068775790921594</c:v>
                </c:pt>
                <c:pt idx="10">
                  <c:v>0.66720000000000002</c:v>
                </c:pt>
                <c:pt idx="11">
                  <c:v>0.92300000000000004</c:v>
                </c:pt>
                <c:pt idx="12">
                  <c:v>0.81818181818181823</c:v>
                </c:pt>
                <c:pt idx="13">
                  <c:v>0.83333333333333337</c:v>
                </c:pt>
                <c:pt idx="14">
                  <c:v>1</c:v>
                </c:pt>
                <c:pt idx="15">
                  <c:v>0.88888888888888884</c:v>
                </c:pt>
                <c:pt idx="16">
                  <c:v>0.83333333333333337</c:v>
                </c:pt>
                <c:pt idx="17">
                  <c:v>0.8</c:v>
                </c:pt>
                <c:pt idx="18">
                  <c:v>0.88888888888888884</c:v>
                </c:pt>
                <c:pt idx="19">
                  <c:v>0.7142857142857143</c:v>
                </c:pt>
                <c:pt idx="20">
                  <c:v>0.72727272727272729</c:v>
                </c:pt>
                <c:pt idx="21">
                  <c:v>0.77777777777777779</c:v>
                </c:pt>
                <c:pt idx="22">
                  <c:v>0.8</c:v>
                </c:pt>
                <c:pt idx="23">
                  <c:v>0.5714285714285714</c:v>
                </c:pt>
                <c:pt idx="24">
                  <c:v>0.7142857142857143</c:v>
                </c:pt>
                <c:pt idx="25">
                  <c:v>1</c:v>
                </c:pt>
                <c:pt idx="26">
                  <c:v>1</c:v>
                </c:pt>
                <c:pt idx="27">
                  <c:v>0.5</c:v>
                </c:pt>
                <c:pt idx="28">
                  <c:v>0.88888888888888884</c:v>
                </c:pt>
                <c:pt idx="29">
                  <c:v>0.55555555555555558</c:v>
                </c:pt>
                <c:pt idx="30">
                  <c:v>0.77777777777777779</c:v>
                </c:pt>
              </c:numCache>
            </c:numRef>
          </c:val>
        </c:ser>
        <c:ser>
          <c:idx val="2"/>
          <c:order val="2"/>
          <c:tx>
            <c:strRef>
              <c:f>'G11'!$F$6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'G11'!$C$16:$C$46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'G11'!$F$16:$F$46</c:f>
              <c:numCache>
                <c:formatCode>0.0%</c:formatCode>
                <c:ptCount val="31"/>
                <c:pt idx="0">
                  <c:v>0.111</c:v>
                </c:pt>
                <c:pt idx="1">
                  <c:v>0.10526315789473684</c:v>
                </c:pt>
                <c:pt idx="2">
                  <c:v>0.11764705882352941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9.5238095238095233E-2</c:v>
                </c:pt>
                <c:pt idx="7">
                  <c:v>0.14285714285714285</c:v>
                </c:pt>
                <c:pt idx="8">
                  <c:v>0.15384615384615385</c:v>
                </c:pt>
                <c:pt idx="9">
                  <c:v>0</c:v>
                </c:pt>
                <c:pt idx="10">
                  <c:v>0.1328</c:v>
                </c:pt>
                <c:pt idx="11">
                  <c:v>7.6999999999999999E-2</c:v>
                </c:pt>
                <c:pt idx="12">
                  <c:v>0.18181818181818182</c:v>
                </c:pt>
                <c:pt idx="13">
                  <c:v>8.3333333333333329E-2</c:v>
                </c:pt>
                <c:pt idx="14">
                  <c:v>0</c:v>
                </c:pt>
                <c:pt idx="15">
                  <c:v>0.1111111111111111</c:v>
                </c:pt>
                <c:pt idx="16">
                  <c:v>8.3333333333333329E-2</c:v>
                </c:pt>
                <c:pt idx="17">
                  <c:v>0.1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0.14285714285714285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0.125</c:v>
                </c:pt>
                <c:pt idx="28">
                  <c:v>0.1111111111111111</c:v>
                </c:pt>
                <c:pt idx="29">
                  <c:v>0.1111111111111111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9943712"/>
        <c:axId val="739944272"/>
      </c:barChart>
      <c:dateAx>
        <c:axId val="739943712"/>
        <c:scaling>
          <c:orientation val="minMax"/>
          <c:max val="43070"/>
          <c:min val="41061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kern="100" baseline="0">
                <a:latin typeface="ZapfHumnst BT" panose="020B0502050508020304" pitchFamily="34" charset="0"/>
              </a:defRPr>
            </a:pPr>
            <a:endParaRPr lang="es-CO"/>
          </a:p>
        </c:txPr>
        <c:crossAx val="739944272"/>
        <c:crosses val="autoZero"/>
        <c:auto val="1"/>
        <c:lblOffset val="100"/>
        <c:baseTimeUnit val="months"/>
        <c:majorUnit val="6"/>
        <c:majorTimeUnit val="months"/>
        <c:minorUnit val="6"/>
        <c:minorTimeUnit val="months"/>
      </c:dateAx>
      <c:valAx>
        <c:axId val="73994427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99437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24183135605478"/>
          <c:y val="0.93751390372956722"/>
          <c:w val="0.54351633728789051"/>
          <c:h val="6.2486096270432771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4383190299167E-2"/>
          <c:y val="2.8291974800092996E-2"/>
          <c:w val="0.85134588104685349"/>
          <c:h val="0.8296396447418031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'G12'!$D$6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'G12'!$C$16:$C$46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'G12'!$D$16:$D$46</c:f>
              <c:numCache>
                <c:formatCode>0.0%</c:formatCode>
                <c:ptCount val="31"/>
                <c:pt idx="0">
                  <c:v>0.27777777777777779</c:v>
                </c:pt>
                <c:pt idx="1">
                  <c:v>0.21052631578947367</c:v>
                </c:pt>
                <c:pt idx="2">
                  <c:v>0.29411764705882354</c:v>
                </c:pt>
                <c:pt idx="3">
                  <c:v>0.10526315789473684</c:v>
                </c:pt>
                <c:pt idx="4">
                  <c:v>0.16666666666666666</c:v>
                </c:pt>
                <c:pt idx="5">
                  <c:v>0.23809523809523808</c:v>
                </c:pt>
                <c:pt idx="6">
                  <c:v>0.14285714285714285</c:v>
                </c:pt>
                <c:pt idx="7">
                  <c:v>0.14285714285714285</c:v>
                </c:pt>
                <c:pt idx="8">
                  <c:v>0.45419847328244273</c:v>
                </c:pt>
                <c:pt idx="9">
                  <c:v>0.5</c:v>
                </c:pt>
                <c:pt idx="10">
                  <c:v>0.38447319778188549</c:v>
                </c:pt>
                <c:pt idx="11">
                  <c:v>0.5</c:v>
                </c:pt>
                <c:pt idx="12">
                  <c:v>0.44444444444444442</c:v>
                </c:pt>
                <c:pt idx="13">
                  <c:v>0.33333333333333331</c:v>
                </c:pt>
                <c:pt idx="14">
                  <c:v>0.42857142857142855</c:v>
                </c:pt>
                <c:pt idx="15">
                  <c:v>0.44444444444444442</c:v>
                </c:pt>
                <c:pt idx="16">
                  <c:v>0.22222222222222221</c:v>
                </c:pt>
                <c:pt idx="17">
                  <c:v>0.375</c:v>
                </c:pt>
                <c:pt idx="18">
                  <c:v>0.2857142857142857</c:v>
                </c:pt>
                <c:pt idx="19">
                  <c:v>0.16666666666666666</c:v>
                </c:pt>
                <c:pt idx="20">
                  <c:v>0.55555555555555558</c:v>
                </c:pt>
                <c:pt idx="21">
                  <c:v>0.75</c:v>
                </c:pt>
                <c:pt idx="22">
                  <c:v>0.625</c:v>
                </c:pt>
                <c:pt idx="23">
                  <c:v>0.33333333333333331</c:v>
                </c:pt>
                <c:pt idx="24">
                  <c:v>0.44444444444444442</c:v>
                </c:pt>
                <c:pt idx="25">
                  <c:v>0.42857142857142855</c:v>
                </c:pt>
                <c:pt idx="26">
                  <c:v>0.33333333333333331</c:v>
                </c:pt>
                <c:pt idx="27">
                  <c:v>0.30000000000000004</c:v>
                </c:pt>
                <c:pt idx="28">
                  <c:v>0.1111111111111111</c:v>
                </c:pt>
                <c:pt idx="29">
                  <c:v>0.79999999999999993</c:v>
                </c:pt>
                <c:pt idx="30">
                  <c:v>0.60000000000000009</c:v>
                </c:pt>
              </c:numCache>
            </c:numRef>
          </c:val>
        </c:ser>
        <c:ser>
          <c:idx val="1"/>
          <c:order val="1"/>
          <c:tx>
            <c:strRef>
              <c:f>'G12'!$E$6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'G12'!$C$16:$C$46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'G12'!$E$16:$E$46</c:f>
              <c:numCache>
                <c:formatCode>0.0%</c:formatCode>
                <c:ptCount val="31"/>
                <c:pt idx="0">
                  <c:v>0.72222222222222221</c:v>
                </c:pt>
                <c:pt idx="1">
                  <c:v>0.78947368421052633</c:v>
                </c:pt>
                <c:pt idx="2">
                  <c:v>0.6470588235294118</c:v>
                </c:pt>
                <c:pt idx="3">
                  <c:v>0.68421052631578949</c:v>
                </c:pt>
                <c:pt idx="4">
                  <c:v>0.72222222222222221</c:v>
                </c:pt>
                <c:pt idx="5">
                  <c:v>0.66666666666666663</c:v>
                </c:pt>
                <c:pt idx="6">
                  <c:v>0.80952380952380953</c:v>
                </c:pt>
                <c:pt idx="7">
                  <c:v>0.47619047619047616</c:v>
                </c:pt>
                <c:pt idx="8">
                  <c:v>0.54580152671755733</c:v>
                </c:pt>
                <c:pt idx="9">
                  <c:v>0.33300000000000002</c:v>
                </c:pt>
                <c:pt idx="10">
                  <c:v>0.61552680221811462</c:v>
                </c:pt>
                <c:pt idx="11">
                  <c:v>0.41699999999999998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0.5714285714285714</c:v>
                </c:pt>
                <c:pt idx="15">
                  <c:v>0.44444444444444442</c:v>
                </c:pt>
                <c:pt idx="16">
                  <c:v>0.77777777777777779</c:v>
                </c:pt>
                <c:pt idx="17">
                  <c:v>0.5</c:v>
                </c:pt>
                <c:pt idx="18">
                  <c:v>0.7142857142857143</c:v>
                </c:pt>
                <c:pt idx="19">
                  <c:v>0.83333333333333337</c:v>
                </c:pt>
                <c:pt idx="20">
                  <c:v>0.44444444444444442</c:v>
                </c:pt>
                <c:pt idx="21">
                  <c:v>0.25</c:v>
                </c:pt>
                <c:pt idx="22">
                  <c:v>0.375</c:v>
                </c:pt>
                <c:pt idx="23">
                  <c:v>0.66666666666666663</c:v>
                </c:pt>
                <c:pt idx="24">
                  <c:v>0.55555555555555558</c:v>
                </c:pt>
                <c:pt idx="25">
                  <c:v>0.2857142857142857</c:v>
                </c:pt>
                <c:pt idx="26">
                  <c:v>0.66666666666666663</c:v>
                </c:pt>
                <c:pt idx="27">
                  <c:v>0.7</c:v>
                </c:pt>
                <c:pt idx="28">
                  <c:v>0.88888888888888884</c:v>
                </c:pt>
                <c:pt idx="29">
                  <c:v>0</c:v>
                </c:pt>
                <c:pt idx="30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'G12'!$F$6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numRef>
              <c:f>'G12'!$C$16:$C$46</c:f>
              <c:numCache>
                <c:formatCode>mmm\-yy</c:formatCode>
                <c:ptCount val="31"/>
                <c:pt idx="0">
                  <c:v>40330</c:v>
                </c:pt>
                <c:pt idx="1">
                  <c:v>40422</c:v>
                </c:pt>
                <c:pt idx="2">
                  <c:v>40513</c:v>
                </c:pt>
                <c:pt idx="3">
                  <c:v>40603</c:v>
                </c:pt>
                <c:pt idx="4">
                  <c:v>40695</c:v>
                </c:pt>
                <c:pt idx="5">
                  <c:v>40787</c:v>
                </c:pt>
                <c:pt idx="6">
                  <c:v>40878</c:v>
                </c:pt>
                <c:pt idx="7">
                  <c:v>40969</c:v>
                </c:pt>
                <c:pt idx="8">
                  <c:v>41061</c:v>
                </c:pt>
                <c:pt idx="9">
                  <c:v>41153</c:v>
                </c:pt>
                <c:pt idx="10">
                  <c:v>41244</c:v>
                </c:pt>
                <c:pt idx="11">
                  <c:v>41334</c:v>
                </c:pt>
                <c:pt idx="12">
                  <c:v>41426</c:v>
                </c:pt>
                <c:pt idx="13">
                  <c:v>41518</c:v>
                </c:pt>
                <c:pt idx="14">
                  <c:v>41609</c:v>
                </c:pt>
                <c:pt idx="15">
                  <c:v>41699</c:v>
                </c:pt>
                <c:pt idx="16">
                  <c:v>41791</c:v>
                </c:pt>
                <c:pt idx="17">
                  <c:v>41883</c:v>
                </c:pt>
                <c:pt idx="18">
                  <c:v>41974</c:v>
                </c:pt>
                <c:pt idx="19">
                  <c:v>42064</c:v>
                </c:pt>
                <c:pt idx="20">
                  <c:v>42156</c:v>
                </c:pt>
                <c:pt idx="21">
                  <c:v>42248</c:v>
                </c:pt>
                <c:pt idx="22">
                  <c:v>42339</c:v>
                </c:pt>
                <c:pt idx="23">
                  <c:v>42430</c:v>
                </c:pt>
                <c:pt idx="24">
                  <c:v>42522</c:v>
                </c:pt>
                <c:pt idx="25">
                  <c:v>42614</c:v>
                </c:pt>
                <c:pt idx="26">
                  <c:v>42705</c:v>
                </c:pt>
                <c:pt idx="27">
                  <c:v>42795</c:v>
                </c:pt>
                <c:pt idx="28">
                  <c:v>42887</c:v>
                </c:pt>
                <c:pt idx="29">
                  <c:v>42979</c:v>
                </c:pt>
                <c:pt idx="30">
                  <c:v>43070</c:v>
                </c:pt>
              </c:numCache>
            </c:numRef>
          </c:cat>
          <c:val>
            <c:numRef>
              <c:f>'G12'!$F$16:$F$46</c:f>
              <c:numCache>
                <c:formatCode>0.0%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0.21052631578947367</c:v>
                </c:pt>
                <c:pt idx="4">
                  <c:v>0.1111111111111111</c:v>
                </c:pt>
                <c:pt idx="5">
                  <c:v>9.5238095238095233E-2</c:v>
                </c:pt>
                <c:pt idx="6">
                  <c:v>4.7619047619047616E-2</c:v>
                </c:pt>
                <c:pt idx="7">
                  <c:v>0</c:v>
                </c:pt>
                <c:pt idx="8">
                  <c:v>0</c:v>
                </c:pt>
                <c:pt idx="9">
                  <c:v>0.16699999999999998</c:v>
                </c:pt>
                <c:pt idx="10">
                  <c:v>0</c:v>
                </c:pt>
                <c:pt idx="11">
                  <c:v>8.3000000000000004E-2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0.1111111111111111</c:v>
                </c:pt>
                <c:pt idx="16">
                  <c:v>0</c:v>
                </c:pt>
                <c:pt idx="17">
                  <c:v>0.125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0.2857142857142857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9948192"/>
        <c:axId val="739948752"/>
      </c:barChart>
      <c:dateAx>
        <c:axId val="739948192"/>
        <c:scaling>
          <c:orientation val="minMax"/>
          <c:max val="43070"/>
          <c:min val="41061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9948752"/>
        <c:crosses val="autoZero"/>
        <c:auto val="1"/>
        <c:lblOffset val="100"/>
        <c:baseTimeUnit val="months"/>
        <c:majorUnit val="6"/>
        <c:majorTimeUnit val="months"/>
      </c:dateAx>
      <c:valAx>
        <c:axId val="739948752"/>
        <c:scaling>
          <c:orientation val="minMax"/>
        </c:scaling>
        <c:delete val="0"/>
        <c:axPos val="l"/>
        <c:numFmt formatCode="0.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73994819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841504066988075"/>
          <c:y val="0.94227519786994041"/>
          <c:w val="0.53491035044162227"/>
          <c:h val="5.7724724614696112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0265143509905"/>
          <c:y val="0.20367855008213678"/>
          <c:w val="0.81514326334208265"/>
          <c:h val="0.695278053331609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'G1'!$I$5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cat>
            <c:numRef>
              <c:f>'G1'!$B$6:$B$40</c:f>
              <c:numCache>
                <c:formatCode>mmm\-yy</c:formatCode>
                <c:ptCount val="35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</c:numCache>
            </c:numRef>
          </c:cat>
          <c:val>
            <c:numRef>
              <c:f>'G1'!$I$6:$I$40</c:f>
              <c:numCache>
                <c:formatCode>0.00</c:formatCode>
                <c:ptCount val="35"/>
                <c:pt idx="0">
                  <c:v>63.623443757769891</c:v>
                </c:pt>
                <c:pt idx="1">
                  <c:v>58.592117652921985</c:v>
                </c:pt>
                <c:pt idx="2">
                  <c:v>55.075452666928328</c:v>
                </c:pt>
                <c:pt idx="3">
                  <c:v>24.444308171667718</c:v>
                </c:pt>
                <c:pt idx="4">
                  <c:v>17.189710600562471</c:v>
                </c:pt>
                <c:pt idx="5">
                  <c:v>11.777506178215202</c:v>
                </c:pt>
                <c:pt idx="6">
                  <c:v>9.8153782662758982</c:v>
                </c:pt>
                <c:pt idx="7">
                  <c:v>12.118619525126917</c:v>
                </c:pt>
                <c:pt idx="8">
                  <c:v>30.018507556569762</c:v>
                </c:pt>
                <c:pt idx="9">
                  <c:v>34.60840786864501</c:v>
                </c:pt>
                <c:pt idx="10">
                  <c:v>37.534865000045549</c:v>
                </c:pt>
                <c:pt idx="11">
                  <c:v>38.311595104117281</c:v>
                </c:pt>
                <c:pt idx="12">
                  <c:v>23.002930312856272</c:v>
                </c:pt>
                <c:pt idx="13">
                  <c:v>21.15818085438006</c:v>
                </c:pt>
                <c:pt idx="14">
                  <c:v>20.781380579176066</c:v>
                </c:pt>
                <c:pt idx="15">
                  <c:v>19.725277475663038</c:v>
                </c:pt>
                <c:pt idx="16">
                  <c:v>19.017869153411169</c:v>
                </c:pt>
                <c:pt idx="17">
                  <c:v>20.267215412091822</c:v>
                </c:pt>
                <c:pt idx="18">
                  <c:v>19.201085207520443</c:v>
                </c:pt>
                <c:pt idx="19">
                  <c:v>17.345277806111259</c:v>
                </c:pt>
                <c:pt idx="20">
                  <c:v>16.090411221022016</c:v>
                </c:pt>
                <c:pt idx="21">
                  <c:v>13.772169011612512</c:v>
                </c:pt>
                <c:pt idx="22">
                  <c:v>11.346895364444865</c:v>
                </c:pt>
                <c:pt idx="23" formatCode="_(* #,##0.00_);_(* \(#,##0.00\);_(* &quot;-&quot;??_);_(@_)">
                  <c:v>9.446399984853926</c:v>
                </c:pt>
                <c:pt idx="24">
                  <c:v>19.429270220309558</c:v>
                </c:pt>
                <c:pt idx="25">
                  <c:v>17.760059414822681</c:v>
                </c:pt>
                <c:pt idx="26">
                  <c:v>15.804879732190447</c:v>
                </c:pt>
                <c:pt idx="27">
                  <c:v>15.291389638555364</c:v>
                </c:pt>
                <c:pt idx="28">
                  <c:v>4.0374262608223743</c:v>
                </c:pt>
                <c:pt idx="29">
                  <c:v>4.4468129493839825</c:v>
                </c:pt>
                <c:pt idx="30">
                  <c:v>6.3062729129652553</c:v>
                </c:pt>
                <c:pt idx="31">
                  <c:v>6.6647027798399483</c:v>
                </c:pt>
                <c:pt idx="32">
                  <c:v>8.1154892897335138</c:v>
                </c:pt>
                <c:pt idx="33">
                  <c:v>8.5802078183224282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734645984"/>
        <c:axId val="734645424"/>
      </c:barChart>
      <c:lineChart>
        <c:grouping val="standard"/>
        <c:varyColors val="0"/>
        <c:ser>
          <c:idx val="1"/>
          <c:order val="0"/>
          <c:tx>
            <c:strRef>
              <c:f>'G1'!$J$5</c:f>
              <c:strCache>
                <c:ptCount val="1"/>
                <c:pt idx="0">
                  <c:v>Encuesta (eje derecho)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'G1'!$B$6:$B$40</c:f>
              <c:numCache>
                <c:formatCode>mmm\-yy</c:formatCode>
                <c:ptCount val="35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</c:numCache>
            </c:numRef>
          </c:cat>
          <c:val>
            <c:numRef>
              <c:f>'G1'!$J$6:$J$40</c:f>
              <c:numCache>
                <c:formatCode>0.00</c:formatCode>
                <c:ptCount val="35"/>
                <c:pt idx="0">
                  <c:v>-5.7711799523784455</c:v>
                </c:pt>
                <c:pt idx="1">
                  <c:v>-10.259102049387623</c:v>
                </c:pt>
                <c:pt idx="2">
                  <c:v>-16.33599968678481</c:v>
                </c:pt>
                <c:pt idx="3">
                  <c:v>9.2553138918444589</c:v>
                </c:pt>
                <c:pt idx="4">
                  <c:v>20.19755652690823</c:v>
                </c:pt>
                <c:pt idx="5">
                  <c:v>9.9862566794641285</c:v>
                </c:pt>
                <c:pt idx="6">
                  <c:v>-15.884220633891935</c:v>
                </c:pt>
                <c:pt idx="7">
                  <c:v>28.268409921164551</c:v>
                </c:pt>
                <c:pt idx="8">
                  <c:v>29.813361610213661</c:v>
                </c:pt>
                <c:pt idx="9">
                  <c:v>26.256747979437161</c:v>
                </c:pt>
                <c:pt idx="10">
                  <c:v>28.382600532843284</c:v>
                </c:pt>
                <c:pt idx="11">
                  <c:v>15.092215983946911</c:v>
                </c:pt>
                <c:pt idx="12">
                  <c:v>14.522367013144786</c:v>
                </c:pt>
                <c:pt idx="13">
                  <c:v>-8.840094496802763</c:v>
                </c:pt>
                <c:pt idx="14">
                  <c:v>4.8717555007636539</c:v>
                </c:pt>
                <c:pt idx="15">
                  <c:v>8.5329162765070059</c:v>
                </c:pt>
                <c:pt idx="16">
                  <c:v>-1.3210520004265442</c:v>
                </c:pt>
                <c:pt idx="17">
                  <c:v>0.67413312958954208</c:v>
                </c:pt>
                <c:pt idx="18">
                  <c:v>4.3239539300874821</c:v>
                </c:pt>
                <c:pt idx="19">
                  <c:v>15.888273729927255</c:v>
                </c:pt>
                <c:pt idx="20">
                  <c:v>-5.2821605563966516</c:v>
                </c:pt>
                <c:pt idx="21">
                  <c:v>9.97215122566943</c:v>
                </c:pt>
                <c:pt idx="22">
                  <c:v>18.181276467890196</c:v>
                </c:pt>
                <c:pt idx="23">
                  <c:v>6.0717152452987024</c:v>
                </c:pt>
                <c:pt idx="24">
                  <c:v>-0.23815885711275642</c:v>
                </c:pt>
                <c:pt idx="25">
                  <c:v>-6.0785403584994802</c:v>
                </c:pt>
                <c:pt idx="26">
                  <c:v>20.671855344570986</c:v>
                </c:pt>
                <c:pt idx="27">
                  <c:v>-12.467661785051773</c:v>
                </c:pt>
                <c:pt idx="28">
                  <c:v>-18.617978872549131</c:v>
                </c:pt>
                <c:pt idx="29">
                  <c:v>-5.8239580130822066</c:v>
                </c:pt>
                <c:pt idx="30">
                  <c:v>-0.53025147433576858</c:v>
                </c:pt>
                <c:pt idx="31">
                  <c:v>5.2317454672391106</c:v>
                </c:pt>
                <c:pt idx="32">
                  <c:v>-8.6001133454496864E-2</c:v>
                </c:pt>
                <c:pt idx="33">
                  <c:v>-17.001778621726547</c:v>
                </c:pt>
                <c:pt idx="34">
                  <c:v>-12.536647429046589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644304"/>
        <c:axId val="734644864"/>
      </c:lineChart>
      <c:dateAx>
        <c:axId val="734644304"/>
        <c:scaling>
          <c:orientation val="minMax"/>
          <c:max val="42979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7346448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44864"/>
        <c:scaling>
          <c:orientation val="minMax"/>
          <c:max val="5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4899280694906473E-2"/>
              <c:y val="1.3238682854275185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44304"/>
        <c:crosses val="autoZero"/>
        <c:crossBetween val="between"/>
      </c:valAx>
      <c:valAx>
        <c:axId val="734645424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225918681435441"/>
              <c:y val="6.495791664526057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45984"/>
        <c:crosses val="max"/>
        <c:crossBetween val="between"/>
      </c:valAx>
      <c:dateAx>
        <c:axId val="73464598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73464542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985694457465259"/>
          <c:y val="2.7908477604882326E-2"/>
          <c:w val="0.44083868899931022"/>
          <c:h val="0.795347877128231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'G13'!$D$4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'G13'!$C$5:$C$11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'G13'!$D$5:$D$11</c:f>
              <c:numCache>
                <c:formatCode>0.0</c:formatCode>
                <c:ptCount val="7"/>
                <c:pt idx="0">
                  <c:v>23.52941176470588</c:v>
                </c:pt>
                <c:pt idx="1">
                  <c:v>23.52941176470588</c:v>
                </c:pt>
                <c:pt idx="2">
                  <c:v>13.725490196078432</c:v>
                </c:pt>
                <c:pt idx="3">
                  <c:v>13.725490196078432</c:v>
                </c:pt>
                <c:pt idx="4">
                  <c:v>8.8235294117647047</c:v>
                </c:pt>
                <c:pt idx="5">
                  <c:v>11.76470588235294</c:v>
                </c:pt>
                <c:pt idx="6">
                  <c:v>4.9019607843137258</c:v>
                </c:pt>
              </c:numCache>
            </c:numRef>
          </c:val>
        </c:ser>
        <c:ser>
          <c:idx val="1"/>
          <c:order val="1"/>
          <c:tx>
            <c:strRef>
              <c:f>'G13'!$E$4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cat>
            <c:strRef>
              <c:f>'G13'!$C$5:$C$11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'G13'!$E$5:$E$11</c:f>
              <c:numCache>
                <c:formatCode>0.0</c:formatCode>
                <c:ptCount val="7"/>
                <c:pt idx="0">
                  <c:v>13.888888888888889</c:v>
                </c:pt>
                <c:pt idx="1">
                  <c:v>19.166666666666664</c:v>
                </c:pt>
                <c:pt idx="2">
                  <c:v>22.499999999999996</c:v>
                </c:pt>
                <c:pt idx="3">
                  <c:v>24.166666666666664</c:v>
                </c:pt>
                <c:pt idx="4">
                  <c:v>7.2222222222222214</c:v>
                </c:pt>
                <c:pt idx="5">
                  <c:v>7.2222222222222214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'G13'!$F$4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cat>
            <c:strRef>
              <c:f>'G13'!$C$5:$C$11</c:f>
              <c:strCache>
                <c:ptCount val="7"/>
                <c:pt idx="0">
                  <c:v>El flujo de caja proyectado</c:v>
                </c:pt>
                <c:pt idx="1">
                  <c:v>La historia de crédito del cliente</c:v>
                </c:pt>
                <c:pt idx="2">
                  <c:v>Las utilidades o ingresos recientes de la empresa o persona natural</c:v>
                </c:pt>
                <c:pt idx="3">
                  <c:v>La relación deuda-patrimonio o deuda-activos de la empresa o persona natural</c:v>
                </c:pt>
                <c:pt idx="4">
                  <c:v>La actividad económica del cliente</c:v>
                </c:pt>
                <c:pt idx="5">
                  <c:v>El crecimiento de las ventas del negocio</c:v>
                </c:pt>
                <c:pt idx="6">
                  <c:v>La existencia y la cantidad de garantías</c:v>
                </c:pt>
              </c:strCache>
            </c:strRef>
          </c:cat>
          <c:val>
            <c:numRef>
              <c:f>'G13'!$F$5:$F$11</c:f>
              <c:numCache>
                <c:formatCode>0.0</c:formatCode>
                <c:ptCount val="7"/>
                <c:pt idx="0">
                  <c:v>36.111111111111107</c:v>
                </c:pt>
                <c:pt idx="1">
                  <c:v>33.333333333333329</c:v>
                </c:pt>
                <c:pt idx="2">
                  <c:v>5.5555555555555554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9952672"/>
        <c:axId val="739953232"/>
      </c:barChart>
      <c:catAx>
        <c:axId val="739952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CO"/>
          </a:p>
        </c:txPr>
        <c:crossAx val="73995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9953232"/>
        <c:scaling>
          <c:orientation val="minMax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9952672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527006648667665"/>
          <c:w val="1"/>
          <c:h val="4.7758471480170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 alignWithMargins="0"/>
    <c:pageMargins b="1" l="0.75000000000001266" r="0.75000000000001266" t="1" header="0" footer="0"/>
    <c:pageSetup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7399843987414E-2"/>
          <c:y val="0.16581993185501667"/>
          <c:w val="0.91858504751051262"/>
          <c:h val="0.554146865673672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'G14'!$C$4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'G14'!$B$5:$B$9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'G14'!$C$5:$C$9</c:f>
              <c:numCache>
                <c:formatCode>_(* #,##0.00_);_(* \(#,##0.00\);_(* "-"??_);_(@_)</c:formatCode>
                <c:ptCount val="5"/>
                <c:pt idx="0">
                  <c:v>43.333333333333329</c:v>
                </c:pt>
                <c:pt idx="1">
                  <c:v>12.592592592592592</c:v>
                </c:pt>
                <c:pt idx="2">
                  <c:v>12.962962962962962</c:v>
                </c:pt>
                <c:pt idx="3">
                  <c:v>3.3333333333333335</c:v>
                </c:pt>
                <c:pt idx="4">
                  <c:v>2.2222222222222219</c:v>
                </c:pt>
              </c:numCache>
            </c:numRef>
          </c:val>
        </c:ser>
        <c:ser>
          <c:idx val="3"/>
          <c:order val="1"/>
          <c:tx>
            <c:strRef>
              <c:f>'G14'!$D$4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'G14'!$B$5:$B$9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'G14'!$D$5:$D$9</c:f>
              <c:numCache>
                <c:formatCode>_(* #,##0.00_);_(* \(#,##0.00\);_(* "-"??_);_(@_)</c:formatCode>
                <c:ptCount val="5"/>
                <c:pt idx="0">
                  <c:v>43.80952380952381</c:v>
                </c:pt>
                <c:pt idx="1">
                  <c:v>15.238095238095237</c:v>
                </c:pt>
                <c:pt idx="2">
                  <c:v>13.095238095238093</c:v>
                </c:pt>
                <c:pt idx="3">
                  <c:v>8.3333333333333321</c:v>
                </c:pt>
                <c:pt idx="4">
                  <c:v>1.1904761904761905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9956592"/>
        <c:axId val="739957152"/>
      </c:barChart>
      <c:catAx>
        <c:axId val="739956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57152"/>
        <c:crosses val="autoZero"/>
        <c:auto val="1"/>
        <c:lblAlgn val="ctr"/>
        <c:lblOffset val="100"/>
        <c:noMultiLvlLbl val="0"/>
      </c:catAx>
      <c:valAx>
        <c:axId val="73995715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56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0127567484919631E-3"/>
          <c:y val="0.90051201538136005"/>
          <c:w val="0.99079402374222336"/>
          <c:h val="9.91446135108816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4610673665799"/>
          <c:y val="8.9511468409106232E-2"/>
          <c:w val="0.82872725064246078"/>
          <c:h val="0.635566346723492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'G14'!$G$4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'G14'!$F$5:$F$9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'G14'!$G$5:$G$9</c:f>
              <c:numCache>
                <c:formatCode>_(* #,##0.00_);_(* \(#,##0.00\);_(* "-"??_);_(@_)</c:formatCode>
                <c:ptCount val="5"/>
                <c:pt idx="0">
                  <c:v>37.037037037037038</c:v>
                </c:pt>
                <c:pt idx="1">
                  <c:v>16.666666666666664</c:v>
                </c:pt>
                <c:pt idx="2">
                  <c:v>7.4074074074074066</c:v>
                </c:pt>
                <c:pt idx="3">
                  <c:v>12.962962962962962</c:v>
                </c:pt>
                <c:pt idx="4">
                  <c:v>1.8518518518518516</c:v>
                </c:pt>
              </c:numCache>
            </c:numRef>
          </c:val>
        </c:ser>
        <c:ser>
          <c:idx val="2"/>
          <c:order val="1"/>
          <c:tx>
            <c:strRef>
              <c:f>'G14'!$H$4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'G14'!$F$5:$F$9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'G14'!$H$5:$H$9</c:f>
              <c:numCache>
                <c:formatCode>_(* #,##0.00_);_(* \(#,##0.00\);_(* "-"??_);_(@_)</c:formatCode>
                <c:ptCount val="5"/>
                <c:pt idx="0" formatCode="_(* #,##0.0_);_(* \(#,##0.0\);_(* &quot;-&quot;??_);_(@_)">
                  <c:v>37.5</c:v>
                </c:pt>
                <c:pt idx="1">
                  <c:v>16.666666666666664</c:v>
                </c:pt>
                <c:pt idx="2">
                  <c:v>14.583333333333334</c:v>
                </c:pt>
                <c:pt idx="3">
                  <c:v>10.416666666666666</c:v>
                </c:pt>
                <c:pt idx="4">
                  <c:v>6.25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9960512"/>
        <c:axId val="739961072"/>
      </c:barChart>
      <c:catAx>
        <c:axId val="73996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61072"/>
        <c:crosses val="autoZero"/>
        <c:auto val="1"/>
        <c:lblAlgn val="ctr"/>
        <c:lblOffset val="100"/>
        <c:noMultiLvlLbl val="0"/>
      </c:catAx>
      <c:valAx>
        <c:axId val="7399610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605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3.1106735603079218E-2"/>
          <c:y val="0.9435258248429379"/>
          <c:w val="0.92867007515468114"/>
          <c:h val="5.515781660746105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68214444751018"/>
          <c:y val="0.11365598297994711"/>
          <c:w val="0.81767058189232056"/>
          <c:h val="0.6147932271266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'G14'!$L$4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'G14'!$K$5:$K$9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'G14'!$L$5:$L$9</c:f>
              <c:numCache>
                <c:formatCode>_(* #,##0.00_);_(* \(#,##0.00\);_(* "-"??_);_(@_)</c:formatCode>
                <c:ptCount val="5"/>
                <c:pt idx="0">
                  <c:v>41.666666666666664</c:v>
                </c:pt>
                <c:pt idx="1">
                  <c:v>8.3333333333333321</c:v>
                </c:pt>
                <c:pt idx="2">
                  <c:v>4.1666666666666661</c:v>
                </c:pt>
                <c:pt idx="3">
                  <c:v>12.5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'G14'!$M$4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'G14'!$K$5:$K$9</c:f>
              <c:strCache>
                <c:ptCount val="5"/>
                <c:pt idx="0">
                  <c:v>Capacidad de pago de los clientes existentes</c:v>
                </c:pt>
                <c:pt idx="1">
                  <c:v>Actividad económica del cliente</c:v>
                </c:pt>
                <c:pt idx="2">
                  <c:v>Niveles de capital del cliente</c:v>
                </c:pt>
                <c:pt idx="3">
                  <c:v>Falta de interés por parte de los clientes en el cumplimiento de sus obligaciones</c:v>
                </c:pt>
                <c:pt idx="4">
                  <c:v>Escasez de proyectos</c:v>
                </c:pt>
              </c:strCache>
            </c:strRef>
          </c:cat>
          <c:val>
            <c:numRef>
              <c:f>'G14'!$M$5:$M$9</c:f>
              <c:numCache>
                <c:formatCode>_(* #,##0.00_);_(* \(#,##0.00\);_(* "-"??_);_(@_)</c:formatCode>
                <c:ptCount val="5"/>
                <c:pt idx="0">
                  <c:v>50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11.111111111111111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39964432"/>
        <c:axId val="739964992"/>
      </c:barChart>
      <c:catAx>
        <c:axId val="73996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64992"/>
        <c:crosses val="autoZero"/>
        <c:auto val="1"/>
        <c:lblAlgn val="ctr"/>
        <c:lblOffset val="100"/>
        <c:noMultiLvlLbl val="0"/>
      </c:catAx>
      <c:valAx>
        <c:axId val="7399649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996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0709799577858328E-2"/>
          <c:y val="0.92895352769353257"/>
          <c:w val="0.93530325120757762"/>
          <c:h val="7.09921529887607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474628664771674"/>
          <c:y val="2.9086938715256777E-2"/>
          <c:w val="0.47756607261799555"/>
          <c:h val="0.769592926522894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'G15'!$B$5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'G15'!$B$6:$B$13</c:f>
              <c:numCache>
                <c:formatCode>0.0</c:formatCode>
                <c:ptCount val="8"/>
                <c:pt idx="0">
                  <c:v>22.549019607843135</c:v>
                </c:pt>
                <c:pt idx="1">
                  <c:v>18.627450980392158</c:v>
                </c:pt>
                <c:pt idx="2">
                  <c:v>21.568627450980394</c:v>
                </c:pt>
                <c:pt idx="3">
                  <c:v>2.9411764705882351</c:v>
                </c:pt>
                <c:pt idx="4">
                  <c:v>19.6078431372549</c:v>
                </c:pt>
                <c:pt idx="5">
                  <c:v>9.8039215686274517</c:v>
                </c:pt>
                <c:pt idx="6">
                  <c:v>1.9607843137254901</c:v>
                </c:pt>
                <c:pt idx="7">
                  <c:v>2.9411764705882351</c:v>
                </c:pt>
              </c:numCache>
            </c:numRef>
          </c:val>
        </c:ser>
        <c:ser>
          <c:idx val="0"/>
          <c:order val="1"/>
          <c:tx>
            <c:strRef>
              <c:f>'G15'!$C$5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'G15'!$A$6:$A$13</c:f>
              <c:strCache>
                <c:ptCount val="8"/>
                <c:pt idx="0">
                  <c:v>Las tasas de interés están muy altas</c:v>
                </c:pt>
                <c:pt idx="1">
                  <c:v>El proceso del crédito es muy largo</c:v>
                </c:pt>
                <c:pt idx="2">
                  <c:v>Las condiciones de aprobación del crédito son muy difíciles</c:v>
                </c:pt>
                <c:pt idx="3">
                  <c:v>El plazo del crédito es muy corto</c:v>
                </c:pt>
                <c:pt idx="4">
                  <c:v>La cantidad de crédito disponible no es suficiente</c:v>
                </c:pt>
                <c:pt idx="5">
                  <c:v>Las garantías exigidas son muy altas</c:v>
                </c:pt>
                <c:pt idx="6">
                  <c:v>Falta de acompañamiento en la solicitud del crédito</c:v>
                </c:pt>
                <c:pt idx="7">
                  <c:v>Otra*</c:v>
                </c:pt>
              </c:strCache>
            </c:strRef>
          </c:cat>
          <c:val>
            <c:numRef>
              <c:f>'G15'!$C$6:$C$13</c:f>
              <c:numCache>
                <c:formatCode>0.0</c:formatCode>
                <c:ptCount val="8"/>
                <c:pt idx="0">
                  <c:v>40.740740740740748</c:v>
                </c:pt>
                <c:pt idx="1">
                  <c:v>22.222222222222221</c:v>
                </c:pt>
                <c:pt idx="2">
                  <c:v>20.37037037037037</c:v>
                </c:pt>
                <c:pt idx="3">
                  <c:v>5.5555555555555554</c:v>
                </c:pt>
                <c:pt idx="4">
                  <c:v>5.5555555555555554</c:v>
                </c:pt>
                <c:pt idx="5">
                  <c:v>5.5555555555555554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'G15'!$D$5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'G15'!$D$6:$D$13</c:f>
              <c:numCache>
                <c:formatCode>0.0</c:formatCode>
                <c:ptCount val="8"/>
                <c:pt idx="0">
                  <c:v>16.666666666666664</c:v>
                </c:pt>
                <c:pt idx="1">
                  <c:v>22.222222222222221</c:v>
                </c:pt>
                <c:pt idx="2">
                  <c:v>27.777777777777779</c:v>
                </c:pt>
                <c:pt idx="3">
                  <c:v>0</c:v>
                </c:pt>
                <c:pt idx="4">
                  <c:v>0</c:v>
                </c:pt>
                <c:pt idx="5">
                  <c:v>33.333333333333336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25632"/>
        <c:axId val="740826192"/>
      </c:barChart>
      <c:catAx>
        <c:axId val="740825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s-CO"/>
          </a:p>
        </c:txPr>
        <c:crossAx val="740826192"/>
        <c:crosses val="autoZero"/>
        <c:auto val="1"/>
        <c:lblAlgn val="ctr"/>
        <c:lblOffset val="100"/>
        <c:noMultiLvlLbl val="0"/>
      </c:catAx>
      <c:valAx>
        <c:axId val="740826192"/>
        <c:scaling>
          <c:orientation val="minMax"/>
          <c:max val="40"/>
        </c:scaling>
        <c:delete val="0"/>
        <c:axPos val="b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40825632"/>
        <c:crosses val="max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98639661192791"/>
          <c:y val="0.92584168318452775"/>
          <c:w val="0.39075402074975896"/>
          <c:h val="4.36212225361637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1957525609965E-2"/>
          <c:y val="0.11857608509010395"/>
          <c:w val="0.87764226399306122"/>
          <c:h val="0.61243115309796159"/>
        </c:manualLayout>
      </c:layout>
      <c:lineChart>
        <c:grouping val="standard"/>
        <c:varyColors val="0"/>
        <c:ser>
          <c:idx val="0"/>
          <c:order val="0"/>
          <c:tx>
            <c:strRef>
              <c:f>'G16'!$E$3</c:f>
              <c:strCache>
                <c:ptCount val="1"/>
                <c:pt idx="0">
                  <c:v>Las tasas de interés están muy altas</c:v>
                </c:pt>
              </c:strCache>
            </c:strRef>
          </c:tx>
          <c:marker>
            <c:symbol val="none"/>
          </c:marker>
          <c:cat>
            <c:numRef>
              <c:f>'G16'!$A$9:$A$39</c:f>
              <c:numCache>
                <c:formatCode>mmm\-yy</c:formatCode>
                <c:ptCount val="31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</c:numCache>
            </c:numRef>
          </c:cat>
          <c:val>
            <c:numRef>
              <c:f>'G16'!$B$9:$B$39</c:f>
              <c:numCache>
                <c:formatCode>_(* #,##0.0_);_(* \(#,##0.0\);_(* "-"??_);_(@_)</c:formatCode>
                <c:ptCount val="31"/>
                <c:pt idx="0">
                  <c:v>29.566563467492259</c:v>
                </c:pt>
                <c:pt idx="1">
                  <c:v>32.407407407407405</c:v>
                </c:pt>
                <c:pt idx="2">
                  <c:v>25.750487329434694</c:v>
                </c:pt>
                <c:pt idx="3">
                  <c:v>20.166122004357298</c:v>
                </c:pt>
                <c:pt idx="4">
                  <c:v>29.887914230019497</c:v>
                </c:pt>
                <c:pt idx="5">
                  <c:v>23.148148148148145</c:v>
                </c:pt>
                <c:pt idx="6">
                  <c:v>34.920634920634917</c:v>
                </c:pt>
                <c:pt idx="7">
                  <c:v>34.126984126984127</c:v>
                </c:pt>
                <c:pt idx="8">
                  <c:v>38.376623376623378</c:v>
                </c:pt>
                <c:pt idx="9">
                  <c:v>36.507936507936506</c:v>
                </c:pt>
                <c:pt idx="10">
                  <c:v>31.705251270468658</c:v>
                </c:pt>
                <c:pt idx="11">
                  <c:v>28.663043478260867</c:v>
                </c:pt>
                <c:pt idx="12">
                  <c:v>33.803877282138153</c:v>
                </c:pt>
                <c:pt idx="13" formatCode="0.0">
                  <c:v>35.087719298245609</c:v>
                </c:pt>
                <c:pt idx="14" formatCode="0.0">
                  <c:v>30.952380952380953</c:v>
                </c:pt>
                <c:pt idx="15" formatCode="0.0">
                  <c:v>25</c:v>
                </c:pt>
                <c:pt idx="16" formatCode="0.0">
                  <c:v>28.07017543859649</c:v>
                </c:pt>
                <c:pt idx="17" formatCode="0.0">
                  <c:v>30.555555555555554</c:v>
                </c:pt>
                <c:pt idx="18" formatCode="0.0">
                  <c:v>30.208333333333332</c:v>
                </c:pt>
                <c:pt idx="19" formatCode="0.0">
                  <c:v>28.205128205128204</c:v>
                </c:pt>
                <c:pt idx="20" formatCode="0.0">
                  <c:v>34.572649572649574</c:v>
                </c:pt>
                <c:pt idx="21" formatCode="0.0">
                  <c:v>28.6900871459695</c:v>
                </c:pt>
                <c:pt idx="22" formatCode="0.0">
                  <c:v>19.047619047619047</c:v>
                </c:pt>
                <c:pt idx="23" formatCode="0.0">
                  <c:v>29.761904761904763</c:v>
                </c:pt>
                <c:pt idx="24" formatCode="0.0">
                  <c:v>33.333333333333329</c:v>
                </c:pt>
                <c:pt idx="25" formatCode="0.0">
                  <c:v>36.111111111111114</c:v>
                </c:pt>
                <c:pt idx="26" formatCode="0.0">
                  <c:v>41.111111111111107</c:v>
                </c:pt>
                <c:pt idx="27" formatCode="0.0">
                  <c:v>34.444444444444443</c:v>
                </c:pt>
                <c:pt idx="28" formatCode="0.0">
                  <c:v>23.333333333333332</c:v>
                </c:pt>
                <c:pt idx="29" formatCode="0.0">
                  <c:v>34.136710239651414</c:v>
                </c:pt>
                <c:pt idx="30" formatCode="0.0">
                  <c:v>22.549019607843135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'G16'!$F$3</c:f>
              <c:strCache>
                <c:ptCount val="1"/>
                <c:pt idx="0">
                  <c:v>El proceso del crédito es muy largo</c:v>
                </c:pt>
              </c:strCache>
            </c:strRef>
          </c:tx>
          <c:marker>
            <c:symbol val="none"/>
          </c:marker>
          <c:cat>
            <c:numRef>
              <c:f>'G16'!$A$9:$A$39</c:f>
              <c:numCache>
                <c:formatCode>mmm\-yy</c:formatCode>
                <c:ptCount val="31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</c:numCache>
            </c:numRef>
          </c:cat>
          <c:val>
            <c:numRef>
              <c:f>'G16'!$C$9:$C$39</c:f>
              <c:numCache>
                <c:formatCode>_(* #,##0.0_);_(* \(#,##0.0\);_(* "-"??_);_(@_)</c:formatCode>
                <c:ptCount val="31"/>
                <c:pt idx="0">
                  <c:v>18.005389290219011</c:v>
                </c:pt>
                <c:pt idx="1">
                  <c:v>17.592592592592592</c:v>
                </c:pt>
                <c:pt idx="2">
                  <c:v>25.643274853801167</c:v>
                </c:pt>
                <c:pt idx="3">
                  <c:v>21.53458605664488</c:v>
                </c:pt>
                <c:pt idx="4">
                  <c:v>16.968810916179336</c:v>
                </c:pt>
                <c:pt idx="5">
                  <c:v>25.925925925925924</c:v>
                </c:pt>
                <c:pt idx="6">
                  <c:v>19.047619047619047</c:v>
                </c:pt>
                <c:pt idx="7">
                  <c:v>18.253968253968253</c:v>
                </c:pt>
                <c:pt idx="8">
                  <c:v>19.069264069264069</c:v>
                </c:pt>
                <c:pt idx="9">
                  <c:v>19.841269841269842</c:v>
                </c:pt>
                <c:pt idx="10">
                  <c:v>14.520986260116695</c:v>
                </c:pt>
                <c:pt idx="11">
                  <c:v>18.996376811594203</c:v>
                </c:pt>
                <c:pt idx="12">
                  <c:v>18.122215948302902</c:v>
                </c:pt>
                <c:pt idx="13" formatCode="0.0">
                  <c:v>20.175438596491226</c:v>
                </c:pt>
                <c:pt idx="14" formatCode="0.0">
                  <c:v>20.634920634920633</c:v>
                </c:pt>
                <c:pt idx="15" formatCode="0.0">
                  <c:v>21.296296296296298</c:v>
                </c:pt>
                <c:pt idx="16" formatCode="0.0">
                  <c:v>19.298245614035086</c:v>
                </c:pt>
                <c:pt idx="17" formatCode="0.0">
                  <c:v>25</c:v>
                </c:pt>
                <c:pt idx="18" formatCode="0.0">
                  <c:v>24.999999999999996</c:v>
                </c:pt>
                <c:pt idx="19" formatCode="0.0">
                  <c:v>23.076923076923077</c:v>
                </c:pt>
                <c:pt idx="20" formatCode="0.0">
                  <c:v>24.456654456654455</c:v>
                </c:pt>
                <c:pt idx="21" formatCode="0.0">
                  <c:v>31.998910675381264</c:v>
                </c:pt>
                <c:pt idx="22" formatCode="0.0">
                  <c:v>26.190476190476186</c:v>
                </c:pt>
                <c:pt idx="23" formatCode="0.0">
                  <c:v>29.761904761904756</c:v>
                </c:pt>
                <c:pt idx="24" formatCode="0.0">
                  <c:v>15.624999999999996</c:v>
                </c:pt>
                <c:pt idx="25" formatCode="0.0">
                  <c:v>18.518518518518519</c:v>
                </c:pt>
                <c:pt idx="26" formatCode="0.0">
                  <c:v>17.777777777777779</c:v>
                </c:pt>
                <c:pt idx="27" formatCode="0.0">
                  <c:v>16.666666666666664</c:v>
                </c:pt>
                <c:pt idx="28" formatCode="0.0">
                  <c:v>28.888888888888893</c:v>
                </c:pt>
                <c:pt idx="29" formatCode="0.0">
                  <c:v>18.164488017429193</c:v>
                </c:pt>
                <c:pt idx="30" formatCode="0.0">
                  <c:v>18.627450980392158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'G16'!$G$3</c:f>
              <c:strCache>
                <c:ptCount val="1"/>
                <c:pt idx="0">
                  <c:v>Las condiciones de aprobación del crédito son muy difíciles</c:v>
                </c:pt>
              </c:strCache>
            </c:strRef>
          </c:tx>
          <c:marker>
            <c:symbol val="none"/>
          </c:marker>
          <c:cat>
            <c:numRef>
              <c:f>'G16'!$A$9:$A$39</c:f>
              <c:numCache>
                <c:formatCode>mmm\-yy</c:formatCode>
                <c:ptCount val="31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</c:numCache>
            </c:numRef>
          </c:cat>
          <c:val>
            <c:numRef>
              <c:f>'G16'!$D$10:$D$39</c:f>
              <c:numCache>
                <c:formatCode>_(* #,##0.0_);_(* \(#,##0.0\);_(* "-"??_);_(@_)</c:formatCode>
                <c:ptCount val="30"/>
                <c:pt idx="0">
                  <c:v>12.037037037037036</c:v>
                </c:pt>
                <c:pt idx="1">
                  <c:v>14.853801169590641</c:v>
                </c:pt>
                <c:pt idx="2">
                  <c:v>24.428104575163399</c:v>
                </c:pt>
                <c:pt idx="3">
                  <c:v>20.487329434697855</c:v>
                </c:pt>
                <c:pt idx="4">
                  <c:v>19.444444444444443</c:v>
                </c:pt>
                <c:pt idx="5">
                  <c:v>23.015873015873016</c:v>
                </c:pt>
                <c:pt idx="6">
                  <c:v>15.873015873015872</c:v>
                </c:pt>
                <c:pt idx="7">
                  <c:v>16.125541125541123</c:v>
                </c:pt>
                <c:pt idx="8">
                  <c:v>18.253968253968253</c:v>
                </c:pt>
                <c:pt idx="9">
                  <c:v>12.657632222849614</c:v>
                </c:pt>
                <c:pt idx="10">
                  <c:v>16.764492753623188</c:v>
                </c:pt>
                <c:pt idx="11">
                  <c:v>20.3353409875149</c:v>
                </c:pt>
                <c:pt idx="12" formatCode="0.0">
                  <c:v>16.666666666666664</c:v>
                </c:pt>
                <c:pt idx="13" formatCode="0.0">
                  <c:v>19.047619047619047</c:v>
                </c:pt>
                <c:pt idx="14" formatCode="0.0">
                  <c:v>21.296296296296298</c:v>
                </c:pt>
                <c:pt idx="15" formatCode="0.0">
                  <c:v>16.666666666666664</c:v>
                </c:pt>
                <c:pt idx="16" formatCode="0.0">
                  <c:v>20.37037037037037</c:v>
                </c:pt>
                <c:pt idx="17" formatCode="0.0">
                  <c:v>16.666666666666664</c:v>
                </c:pt>
                <c:pt idx="18" formatCode="0.0">
                  <c:v>23.076923076923077</c:v>
                </c:pt>
                <c:pt idx="19" formatCode="0.0">
                  <c:v>3.8461538461538463</c:v>
                </c:pt>
                <c:pt idx="20" formatCode="0.0">
                  <c:v>22.875816993464053</c:v>
                </c:pt>
                <c:pt idx="21" formatCode="0.0">
                  <c:v>19.047619047619047</c:v>
                </c:pt>
                <c:pt idx="22" formatCode="0.0">
                  <c:v>19.047619047619047</c:v>
                </c:pt>
                <c:pt idx="23" formatCode="0.0">
                  <c:v>14.583333333333332</c:v>
                </c:pt>
                <c:pt idx="24" formatCode="0.0">
                  <c:v>10.185185185185185</c:v>
                </c:pt>
                <c:pt idx="25" formatCode="0.0">
                  <c:v>17.777777777777775</c:v>
                </c:pt>
                <c:pt idx="26" formatCode="0.0">
                  <c:v>12.222222222222221</c:v>
                </c:pt>
                <c:pt idx="27" formatCode="0.0">
                  <c:v>16.666666666666668</c:v>
                </c:pt>
                <c:pt idx="28" formatCode="0.0">
                  <c:v>20.663126361655774</c:v>
                </c:pt>
                <c:pt idx="29" formatCode="0.0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0830112"/>
        <c:axId val="740830672"/>
      </c:lineChart>
      <c:dateAx>
        <c:axId val="740830112"/>
        <c:scaling>
          <c:orientation val="minMax"/>
          <c:min val="40787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40830672"/>
        <c:crosses val="autoZero"/>
        <c:auto val="1"/>
        <c:lblOffset val="100"/>
        <c:baseTimeUnit val="months"/>
        <c:majorUnit val="6"/>
        <c:majorTimeUnit val="months"/>
      </c:dateAx>
      <c:valAx>
        <c:axId val="74083067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408301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491"/>
          <c:y val="4.2014863675087132E-2"/>
          <c:w val="0.54397728367738352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Disminución de la tasa de interés del crédito</c:v>
                </c:pt>
                <c:pt idx="4">
                  <c:v>Consolidación de créditos</c:v>
                </c:pt>
                <c:pt idx="5">
                  <c:v>Reducción en el monto de los pagos</c:v>
                </c:pt>
                <c:pt idx="6">
                  <c:v>Reducción de la cuota a solo el pago de intereses</c:v>
                </c:pt>
                <c:pt idx="7">
                  <c:v>Diferimiento del pago de intereses</c:v>
                </c:pt>
                <c:pt idx="8">
                  <c:v>Otorgamiento de nuevos créditos para cumplir con obligaciones anteriores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'G17'!$B$5:$B$14</c:f>
              <c:numCache>
                <c:formatCode>0.00</c:formatCode>
                <c:ptCount val="10"/>
                <c:pt idx="0">
                  <c:v>25.423728813559322</c:v>
                </c:pt>
                <c:pt idx="1">
                  <c:v>15.254237288135593</c:v>
                </c:pt>
                <c:pt idx="2">
                  <c:v>11.864406779661017</c:v>
                </c:pt>
                <c:pt idx="3">
                  <c:v>5.0847457627118651</c:v>
                </c:pt>
                <c:pt idx="4">
                  <c:v>10.16949152542373</c:v>
                </c:pt>
                <c:pt idx="5">
                  <c:v>6.7796610169491522</c:v>
                </c:pt>
                <c:pt idx="6">
                  <c:v>5.0847457627118651</c:v>
                </c:pt>
                <c:pt idx="7">
                  <c:v>6.7796610169491522</c:v>
                </c:pt>
                <c:pt idx="8">
                  <c:v>5.0847457627118651</c:v>
                </c:pt>
                <c:pt idx="9">
                  <c:v>6.7796610169491522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'G17'!$A$5:$A$14</c:f>
              <c:strCache>
                <c:ptCount val="10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Capitalización de cuotas atrasadas</c:v>
                </c:pt>
                <c:pt idx="3">
                  <c:v>Disminución de la tasa de interés del crédito</c:v>
                </c:pt>
                <c:pt idx="4">
                  <c:v>Consolidación de créditos</c:v>
                </c:pt>
                <c:pt idx="5">
                  <c:v>Reducción en el monto de los pagos</c:v>
                </c:pt>
                <c:pt idx="6">
                  <c:v>Reducción de la cuota a solo el pago de intereses</c:v>
                </c:pt>
                <c:pt idx="7">
                  <c:v>Diferimiento del pago de intereses</c:v>
                </c:pt>
                <c:pt idx="8">
                  <c:v>Otorgamiento de nuevos créditos para cumplir con obligaciones anteriores</c:v>
                </c:pt>
                <c:pt idx="9">
                  <c:v>Condonación parcial del crédito</c:v>
                </c:pt>
              </c:strCache>
            </c:strRef>
          </c:cat>
          <c:val>
            <c:numRef>
              <c:f>'G17'!$C$5:$C$14</c:f>
              <c:numCache>
                <c:formatCode>0.00</c:formatCode>
                <c:ptCount val="10"/>
                <c:pt idx="0">
                  <c:v>27.419354838709676</c:v>
                </c:pt>
                <c:pt idx="1">
                  <c:v>12.903225806451612</c:v>
                </c:pt>
                <c:pt idx="2">
                  <c:v>11.29032258064516</c:v>
                </c:pt>
                <c:pt idx="3">
                  <c:v>9.67741935483871</c:v>
                </c:pt>
                <c:pt idx="4">
                  <c:v>9.67741935483871</c:v>
                </c:pt>
                <c:pt idx="5">
                  <c:v>9.67741935483871</c:v>
                </c:pt>
                <c:pt idx="6">
                  <c:v>6.4516129032258061</c:v>
                </c:pt>
                <c:pt idx="7">
                  <c:v>4.838709677419355</c:v>
                </c:pt>
                <c:pt idx="8">
                  <c:v>4.838709677419355</c:v>
                </c:pt>
                <c:pt idx="9">
                  <c:v>3.225806451612903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34032"/>
        <c:axId val="740834592"/>
      </c:barChart>
      <c:catAx>
        <c:axId val="74083403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740834592"/>
        <c:crosses val="autoZero"/>
        <c:auto val="1"/>
        <c:lblAlgn val="ctr"/>
        <c:lblOffset val="100"/>
        <c:noMultiLvlLbl val="0"/>
      </c:catAx>
      <c:valAx>
        <c:axId val="74083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04"/>
              <c:y val="0.8692346587218005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7408340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12"/>
          <c:y val="0.93921310288745152"/>
          <c:w val="0.77206342705180164"/>
          <c:h val="5.93022477736028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Reducción en el monto de los pagos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Capitalización de cuotas atrasadas</c:v>
                </c:pt>
                <c:pt idx="7">
                  <c:v>Condonación parcial del crédito</c:v>
                </c:pt>
                <c:pt idx="8">
                  <c:v>Diferimiento del pago de intereses</c:v>
                </c:pt>
              </c:strCache>
            </c:strRef>
          </c:cat>
          <c:val>
            <c:numRef>
              <c:f>'G17'!$B$19:$B$27</c:f>
              <c:numCache>
                <c:formatCode>0.00</c:formatCode>
                <c:ptCount val="9"/>
                <c:pt idx="0">
                  <c:v>30.434782608695656</c:v>
                </c:pt>
                <c:pt idx="1">
                  <c:v>17.391304347826086</c:v>
                </c:pt>
                <c:pt idx="2">
                  <c:v>8.695652173913043</c:v>
                </c:pt>
                <c:pt idx="3">
                  <c:v>8.695652173913043</c:v>
                </c:pt>
                <c:pt idx="4">
                  <c:v>8.695652173913043</c:v>
                </c:pt>
                <c:pt idx="5">
                  <c:v>0</c:v>
                </c:pt>
                <c:pt idx="6">
                  <c:v>8.695652173913043</c:v>
                </c:pt>
                <c:pt idx="7">
                  <c:v>4.3478260869565215</c:v>
                </c:pt>
                <c:pt idx="8">
                  <c:v>4.3478260869565215</c:v>
                </c:pt>
              </c:numCache>
            </c:numRef>
          </c:val>
        </c:ser>
        <c:ser>
          <c:idx val="0"/>
          <c:order val="1"/>
          <c:tx>
            <c:strRef>
              <c:f>'G17'!$C$4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'G17'!$A$19:$A$27</c:f>
              <c:strCache>
                <c:ptCount val="9"/>
                <c:pt idx="0">
                  <c:v>Extensión del plazo del crédito</c:v>
                </c:pt>
                <c:pt idx="1">
                  <c:v>Períodos de gracia</c:v>
                </c:pt>
                <c:pt idx="2">
                  <c:v>Disminución de la tasa de interés del crédito</c:v>
                </c:pt>
                <c:pt idx="3">
                  <c:v>Reducción en el monto de los pagos</c:v>
                </c:pt>
                <c:pt idx="4">
                  <c:v>Consolidación de créditos</c:v>
                </c:pt>
                <c:pt idx="5">
                  <c:v>Reducción de cuota a solo el pago de intereses</c:v>
                </c:pt>
                <c:pt idx="6">
                  <c:v>Capitalización de cuotas atrasadas</c:v>
                </c:pt>
                <c:pt idx="7">
                  <c:v>Condonación parcial del crédito</c:v>
                </c:pt>
                <c:pt idx="8">
                  <c:v>Diferimiento del pago de intereses</c:v>
                </c:pt>
              </c:strCache>
            </c:strRef>
          </c:cat>
          <c:val>
            <c:numRef>
              <c:f>'G17'!$C$19:$C$27</c:f>
              <c:numCache>
                <c:formatCode>0.00</c:formatCode>
                <c:ptCount val="9"/>
                <c:pt idx="0">
                  <c:v>38.095238095238095</c:v>
                </c:pt>
                <c:pt idx="1">
                  <c:v>19.047619047619047</c:v>
                </c:pt>
                <c:pt idx="2">
                  <c:v>9.5238095238095237</c:v>
                </c:pt>
                <c:pt idx="3">
                  <c:v>9.5238095238095237</c:v>
                </c:pt>
                <c:pt idx="4">
                  <c:v>9.5238095238095237</c:v>
                </c:pt>
                <c:pt idx="5">
                  <c:v>4.7619047619047619</c:v>
                </c:pt>
                <c:pt idx="6">
                  <c:v>4.7619047619047619</c:v>
                </c:pt>
                <c:pt idx="7">
                  <c:v>4.7619047619047619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37952"/>
        <c:axId val="740838512"/>
      </c:barChart>
      <c:catAx>
        <c:axId val="74083795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740838512"/>
        <c:crosses val="autoZero"/>
        <c:auto val="1"/>
        <c:lblAlgn val="ctr"/>
        <c:lblOffset val="100"/>
        <c:noMultiLvlLbl val="0"/>
      </c:catAx>
      <c:valAx>
        <c:axId val="74083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crossAx val="7408379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081376138168519"/>
          <c:y val="4.2014863675087111E-2"/>
          <c:w val="0.54397728367738363"/>
          <c:h val="0.7606731308589670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'G17'!$B$32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'G17'!$B$33:$B$40</c:f>
              <c:numCache>
                <c:formatCode>0.0</c:formatCode>
                <c:ptCount val="8"/>
                <c:pt idx="0">
                  <c:v>27.27</c:v>
                </c:pt>
                <c:pt idx="1">
                  <c:v>18.18</c:v>
                </c:pt>
                <c:pt idx="2">
                  <c:v>18.18</c:v>
                </c:pt>
                <c:pt idx="3">
                  <c:v>9.09</c:v>
                </c:pt>
                <c:pt idx="4">
                  <c:v>0</c:v>
                </c:pt>
                <c:pt idx="5">
                  <c:v>9.09</c:v>
                </c:pt>
                <c:pt idx="6">
                  <c:v>9.09</c:v>
                </c:pt>
                <c:pt idx="7">
                  <c:v>9.09</c:v>
                </c:pt>
              </c:numCache>
            </c:numRef>
          </c:val>
        </c:ser>
        <c:ser>
          <c:idx val="0"/>
          <c:order val="1"/>
          <c:tx>
            <c:strRef>
              <c:f>'G17'!$C$32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'G17'!$A$33:$A$40</c:f>
              <c:strCache>
                <c:ptCount val="8"/>
                <c:pt idx="0">
                  <c:v>Extensión del plazo del crédito</c:v>
                </c:pt>
                <c:pt idx="1">
                  <c:v>Otorgamiento de nuevos créditos para cumplir con obligaciones anteriores</c:v>
                </c:pt>
                <c:pt idx="2">
                  <c:v>Consolidación de créditos</c:v>
                </c:pt>
                <c:pt idx="3">
                  <c:v>Capitalización de cuotas atrasadas</c:v>
                </c:pt>
                <c:pt idx="4">
                  <c:v>Diferimiento del pago de intereses</c:v>
                </c:pt>
                <c:pt idx="5">
                  <c:v>Reducción de cuota a solo el pago de intereses</c:v>
                </c:pt>
                <c:pt idx="6">
                  <c:v>Períodos de gracia</c:v>
                </c:pt>
                <c:pt idx="7">
                  <c:v>Condonación parcial del crédito</c:v>
                </c:pt>
              </c:strCache>
            </c:strRef>
          </c:cat>
          <c:val>
            <c:numRef>
              <c:f>'G17'!$C$33:$C$40</c:f>
              <c:numCache>
                <c:formatCode>0.0</c:formatCode>
                <c:ptCount val="8"/>
                <c:pt idx="0">
                  <c:v>37.5</c:v>
                </c:pt>
                <c:pt idx="1">
                  <c:v>37.5</c:v>
                </c:pt>
                <c:pt idx="2">
                  <c:v>12.5</c:v>
                </c:pt>
                <c:pt idx="3">
                  <c:v>12.5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41872"/>
        <c:axId val="740842432"/>
      </c:barChart>
      <c:catAx>
        <c:axId val="74084187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740842432"/>
        <c:crosses val="autoZero"/>
        <c:auto val="1"/>
        <c:lblAlgn val="ctr"/>
        <c:lblOffset val="100"/>
        <c:noMultiLvlLbl val="0"/>
      </c:catAx>
      <c:valAx>
        <c:axId val="74084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6117456256780246"/>
              <c:y val="0.86923465872180061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74084187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86399734276623"/>
          <c:y val="0.9392131028874513"/>
          <c:w val="0.77206342705180164"/>
          <c:h val="5.930224777360285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'G18'!$B$6</c:f>
              <c:strCache>
                <c:ptCount val="1"/>
                <c:pt idx="0">
                  <c:v>Bancos</c:v>
                </c:pt>
              </c:strCache>
            </c:strRef>
          </c:tx>
          <c:invertIfNegative val="0"/>
          <c:cat>
            <c:strRef>
              <c:f>'G18'!$A$7:$A$10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'G18'!$B$7:$B$10</c:f>
              <c:numCache>
                <c:formatCode>0.0</c:formatCode>
                <c:ptCount val="4"/>
                <c:pt idx="0">
                  <c:v>32.837606837606835</c:v>
                </c:pt>
                <c:pt idx="1">
                  <c:v>30.991452991452988</c:v>
                </c:pt>
                <c:pt idx="2">
                  <c:v>17.555555555555557</c:v>
                </c:pt>
                <c:pt idx="3">
                  <c:v>18.615384615384613</c:v>
                </c:pt>
              </c:numCache>
            </c:numRef>
          </c:val>
        </c:ser>
        <c:ser>
          <c:idx val="1"/>
          <c:order val="1"/>
          <c:tx>
            <c:strRef>
              <c:f>'G18'!$C$6</c:f>
              <c:strCache>
                <c:ptCount val="1"/>
                <c:pt idx="0">
                  <c:v>CFC</c:v>
                </c:pt>
              </c:strCache>
            </c:strRef>
          </c:tx>
          <c:invertIfNegative val="0"/>
          <c:val>
            <c:numRef>
              <c:f>'G18'!$C$7:$C$10</c:f>
              <c:numCache>
                <c:formatCode>0.0</c:formatCode>
                <c:ptCount val="4"/>
                <c:pt idx="0">
                  <c:v>27</c:v>
                </c:pt>
                <c:pt idx="1">
                  <c:v>37</c:v>
                </c:pt>
                <c:pt idx="2">
                  <c:v>5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'G18'!$D$6</c:f>
              <c:strCache>
                <c:ptCount val="1"/>
                <c:pt idx="0">
                  <c:v>Cooperativas</c:v>
                </c:pt>
              </c:strCache>
            </c:strRef>
          </c:tx>
          <c:invertIfNegative val="0"/>
          <c:val>
            <c:numRef>
              <c:f>'G18'!$D$7:$D$10</c:f>
              <c:numCache>
                <c:formatCode>0.0</c:formatCode>
                <c:ptCount val="4"/>
                <c:pt idx="0">
                  <c:v>40.000000000000007</c:v>
                </c:pt>
                <c:pt idx="1">
                  <c:v>26.666666666666668</c:v>
                </c:pt>
                <c:pt idx="2">
                  <c:v>10.000000000000002</c:v>
                </c:pt>
                <c:pt idx="3">
                  <c:v>23.333333333333332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46352"/>
        <c:axId val="740846912"/>
      </c:barChart>
      <c:catAx>
        <c:axId val="7408463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740846912"/>
        <c:crosses val="autoZero"/>
        <c:auto val="1"/>
        <c:lblAlgn val="ctr"/>
        <c:lblOffset val="100"/>
        <c:noMultiLvlLbl val="0"/>
      </c:catAx>
      <c:valAx>
        <c:axId val="7408469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7408463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57680413710658"/>
          <c:y val="0.92333380067641302"/>
          <c:w val="0.43052956004261844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479768239324237E-2"/>
          <c:y val="0.21870547030180951"/>
          <c:w val="0.87043528391224834"/>
          <c:h val="0.6912240287545646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'G1'!$E$5</c:f>
              <c:strCache>
                <c:ptCount val="1"/>
                <c:pt idx="0">
                  <c:v>Crecimiento nominal cartera</c:v>
                </c:pt>
              </c:strCache>
            </c:strRef>
          </c:tx>
          <c:spPr>
            <a:solidFill>
              <a:srgbClr val="EAB200"/>
            </a:solidFill>
            <a:ln w="0">
              <a:noFill/>
            </a:ln>
          </c:spPr>
          <c:invertIfNegative val="0"/>
          <c:cat>
            <c:numRef>
              <c:f>'G1'!$B$6:$B$39</c:f>
              <c:numCache>
                <c:formatCode>mmm\-yy</c:formatCode>
                <c:ptCount val="34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</c:numCache>
            </c:numRef>
          </c:cat>
          <c:val>
            <c:numRef>
              <c:f>'G1'!$E$6:$E$39</c:f>
              <c:numCache>
                <c:formatCode>0.00</c:formatCode>
                <c:ptCount val="34"/>
                <c:pt idx="0">
                  <c:v>17.490761534005461</c:v>
                </c:pt>
                <c:pt idx="1">
                  <c:v>14.451530743355189</c:v>
                </c:pt>
                <c:pt idx="2">
                  <c:v>4.6710985383894732</c:v>
                </c:pt>
                <c:pt idx="3">
                  <c:v>0.52634967058895477</c:v>
                </c:pt>
                <c:pt idx="4">
                  <c:v>0.45206453853234851</c:v>
                </c:pt>
                <c:pt idx="5">
                  <c:v>1.6117786593028871</c:v>
                </c:pt>
                <c:pt idx="6">
                  <c:v>10.125428637083411</c:v>
                </c:pt>
                <c:pt idx="7">
                  <c:v>18.929012486700316</c:v>
                </c:pt>
                <c:pt idx="8">
                  <c:v>22.240624473816382</c:v>
                </c:pt>
                <c:pt idx="9">
                  <c:v>23.06240517935969</c:v>
                </c:pt>
                <c:pt idx="10">
                  <c:v>23.139248809694468</c:v>
                </c:pt>
                <c:pt idx="11">
                  <c:v>18.729129326484294</c:v>
                </c:pt>
                <c:pt idx="12">
                  <c:v>16.107479691439018</c:v>
                </c:pt>
                <c:pt idx="13">
                  <c:v>14.999727058278101</c:v>
                </c:pt>
                <c:pt idx="14">
                  <c:v>12.292533744473989</c:v>
                </c:pt>
                <c:pt idx="15">
                  <c:v>13.112504800433666</c:v>
                </c:pt>
                <c:pt idx="16">
                  <c:v>13.586711059308975</c:v>
                </c:pt>
                <c:pt idx="17">
                  <c:v>15.627133004162408</c:v>
                </c:pt>
                <c:pt idx="18">
                  <c:v>15.318970108898622</c:v>
                </c:pt>
                <c:pt idx="19">
                  <c:v>11.388139772158357</c:v>
                </c:pt>
                <c:pt idx="20">
                  <c:v>13.276460353140806</c:v>
                </c:pt>
                <c:pt idx="21">
                  <c:v>12.43092112692079</c:v>
                </c:pt>
                <c:pt idx="22">
                  <c:v>11.252235945082067</c:v>
                </c:pt>
                <c:pt idx="23" formatCode="_(* #,##0.00_);_(* \(#,##0.00\);_(* &quot;-&quot;??_);_(@_)">
                  <c:v>15.513781995489605</c:v>
                </c:pt>
                <c:pt idx="24">
                  <c:v>18.229188418377706</c:v>
                </c:pt>
                <c:pt idx="25">
                  <c:v>17.321748898040035</c:v>
                </c:pt>
                <c:pt idx="26">
                  <c:v>21.809723094637668</c:v>
                </c:pt>
                <c:pt idx="27">
                  <c:v>17.704713761483369</c:v>
                </c:pt>
                <c:pt idx="28">
                  <c:v>13.387027595493306</c:v>
                </c:pt>
                <c:pt idx="29">
                  <c:v>10.902883650248828</c:v>
                </c:pt>
                <c:pt idx="30">
                  <c:v>6.2494121474863551</c:v>
                </c:pt>
                <c:pt idx="31">
                  <c:v>4.1124211767247232</c:v>
                </c:pt>
                <c:pt idx="32">
                  <c:v>2.8688352242885795</c:v>
                </c:pt>
                <c:pt idx="33">
                  <c:v>3.8629721248258919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30"/>
        <c:axId val="734651024"/>
        <c:axId val="734650464"/>
      </c:barChart>
      <c:lineChart>
        <c:grouping val="standard"/>
        <c:varyColors val="0"/>
        <c:ser>
          <c:idx val="1"/>
          <c:order val="0"/>
          <c:tx>
            <c:strRef>
              <c:f>'G1'!$D$5</c:f>
              <c:strCache>
                <c:ptCount val="1"/>
                <c:pt idx="0">
                  <c:v>Cambio en la demanda (encuesta)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'G1'!$B$6:$B$40</c:f>
              <c:numCache>
                <c:formatCode>mmm\-yy</c:formatCode>
                <c:ptCount val="35"/>
                <c:pt idx="0">
                  <c:v>39873</c:v>
                </c:pt>
                <c:pt idx="1">
                  <c:v>39965</c:v>
                </c:pt>
                <c:pt idx="2">
                  <c:v>40057</c:v>
                </c:pt>
                <c:pt idx="3">
                  <c:v>40148</c:v>
                </c:pt>
                <c:pt idx="4">
                  <c:v>40238</c:v>
                </c:pt>
                <c:pt idx="5">
                  <c:v>40330</c:v>
                </c:pt>
                <c:pt idx="6">
                  <c:v>40422</c:v>
                </c:pt>
                <c:pt idx="7">
                  <c:v>40513</c:v>
                </c:pt>
                <c:pt idx="8">
                  <c:v>40603</c:v>
                </c:pt>
                <c:pt idx="9">
                  <c:v>40695</c:v>
                </c:pt>
                <c:pt idx="10">
                  <c:v>40787</c:v>
                </c:pt>
                <c:pt idx="11">
                  <c:v>40878</c:v>
                </c:pt>
                <c:pt idx="12">
                  <c:v>40969</c:v>
                </c:pt>
                <c:pt idx="13">
                  <c:v>41061</c:v>
                </c:pt>
                <c:pt idx="14">
                  <c:v>41153</c:v>
                </c:pt>
                <c:pt idx="15">
                  <c:v>41244</c:v>
                </c:pt>
                <c:pt idx="16">
                  <c:v>41334</c:v>
                </c:pt>
                <c:pt idx="17">
                  <c:v>41426</c:v>
                </c:pt>
                <c:pt idx="18">
                  <c:v>41518</c:v>
                </c:pt>
                <c:pt idx="19">
                  <c:v>41609</c:v>
                </c:pt>
                <c:pt idx="20">
                  <c:v>41699</c:v>
                </c:pt>
                <c:pt idx="21">
                  <c:v>41791</c:v>
                </c:pt>
                <c:pt idx="22">
                  <c:v>41883</c:v>
                </c:pt>
                <c:pt idx="23">
                  <c:v>41974</c:v>
                </c:pt>
                <c:pt idx="24">
                  <c:v>42064</c:v>
                </c:pt>
                <c:pt idx="25">
                  <c:v>42156</c:v>
                </c:pt>
                <c:pt idx="26">
                  <c:v>42248</c:v>
                </c:pt>
                <c:pt idx="27">
                  <c:v>42339</c:v>
                </c:pt>
                <c:pt idx="28">
                  <c:v>42430</c:v>
                </c:pt>
                <c:pt idx="29">
                  <c:v>42522</c:v>
                </c:pt>
                <c:pt idx="30">
                  <c:v>42614</c:v>
                </c:pt>
                <c:pt idx="31">
                  <c:v>42705</c:v>
                </c:pt>
                <c:pt idx="32">
                  <c:v>42795</c:v>
                </c:pt>
                <c:pt idx="33">
                  <c:v>42887</c:v>
                </c:pt>
                <c:pt idx="34">
                  <c:v>42979</c:v>
                </c:pt>
              </c:numCache>
            </c:numRef>
          </c:cat>
          <c:val>
            <c:numRef>
              <c:f>'G1'!$F$6:$F$40</c:f>
              <c:numCache>
                <c:formatCode>0.00</c:formatCode>
                <c:ptCount val="35"/>
                <c:pt idx="0">
                  <c:v>-25.366669212108189</c:v>
                </c:pt>
                <c:pt idx="1">
                  <c:v>-14.146272246849984</c:v>
                </c:pt>
                <c:pt idx="2">
                  <c:v>-12.548385500673334</c:v>
                </c:pt>
                <c:pt idx="3">
                  <c:v>-17.934611947184777</c:v>
                </c:pt>
                <c:pt idx="4">
                  <c:v>2.3273755389688033</c:v>
                </c:pt>
                <c:pt idx="5">
                  <c:v>21.830743748299952</c:v>
                </c:pt>
                <c:pt idx="6">
                  <c:v>48.923023552112419</c:v>
                </c:pt>
                <c:pt idx="7">
                  <c:v>55.327510635406561</c:v>
                </c:pt>
                <c:pt idx="8">
                  <c:v>13.044764596413369</c:v>
                </c:pt>
                <c:pt idx="9">
                  <c:v>31.621557242613296</c:v>
                </c:pt>
                <c:pt idx="10">
                  <c:v>43.515948418326772</c:v>
                </c:pt>
                <c:pt idx="11">
                  <c:v>16.252556407540659</c:v>
                </c:pt>
                <c:pt idx="12">
                  <c:v>14.3595575700231</c:v>
                </c:pt>
                <c:pt idx="13">
                  <c:v>0.29691490271196219</c:v>
                </c:pt>
                <c:pt idx="14">
                  <c:v>-6.2192621662344907</c:v>
                </c:pt>
                <c:pt idx="15">
                  <c:v>9.1148838596783897</c:v>
                </c:pt>
                <c:pt idx="16">
                  <c:v>-36.15847330979885</c:v>
                </c:pt>
                <c:pt idx="17">
                  <c:v>3.2480111607320441</c:v>
                </c:pt>
                <c:pt idx="18">
                  <c:v>6.9419764304857257</c:v>
                </c:pt>
                <c:pt idx="19">
                  <c:v>14.009277407120205</c:v>
                </c:pt>
                <c:pt idx="20">
                  <c:v>-15.788308154450286</c:v>
                </c:pt>
                <c:pt idx="21">
                  <c:v>11.565837357775749</c:v>
                </c:pt>
                <c:pt idx="22">
                  <c:v>11.26667503824088</c:v>
                </c:pt>
                <c:pt idx="23">
                  <c:v>31.233607797758939</c:v>
                </c:pt>
                <c:pt idx="24">
                  <c:v>26.328290183640888</c:v>
                </c:pt>
                <c:pt idx="25">
                  <c:v>7.9001231751041994</c:v>
                </c:pt>
                <c:pt idx="26">
                  <c:v>23.951941011098622</c:v>
                </c:pt>
                <c:pt idx="27">
                  <c:v>43.297234181871112</c:v>
                </c:pt>
                <c:pt idx="28">
                  <c:v>-24.958106894358451</c:v>
                </c:pt>
                <c:pt idx="29">
                  <c:v>-13.225571434264669</c:v>
                </c:pt>
                <c:pt idx="30">
                  <c:v>-30.821415075877002</c:v>
                </c:pt>
                <c:pt idx="31">
                  <c:v>-8.1121805229023938</c:v>
                </c:pt>
                <c:pt idx="32">
                  <c:v>-31.332650891390916</c:v>
                </c:pt>
                <c:pt idx="33">
                  <c:v>-11.85607100308037</c:v>
                </c:pt>
                <c:pt idx="34">
                  <c:v>-31.370176657904132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649344"/>
        <c:axId val="734649904"/>
      </c:lineChart>
      <c:dateAx>
        <c:axId val="734649344"/>
        <c:scaling>
          <c:orientation val="minMax"/>
          <c:max val="42979"/>
          <c:min val="40695"/>
        </c:scaling>
        <c:delete val="0"/>
        <c:axPos val="b"/>
        <c:numFmt formatCode="mmm\-yy" sourceLinked="1"/>
        <c:majorTickMark val="in"/>
        <c:minorTickMark val="none"/>
        <c:tickLblPos val="low"/>
        <c:spPr>
          <a:noFill/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46499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49904"/>
        <c:scaling>
          <c:orientation val="minMax"/>
          <c:max val="70"/>
          <c:min val="-7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1.1103333920265473E-2"/>
              <c:y val="2.1463987520735383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49344"/>
        <c:crosses val="autoZero"/>
        <c:crossBetween val="between"/>
      </c:valAx>
      <c:valAx>
        <c:axId val="734650464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5763305247435606"/>
              <c:y val="4.807789632822241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51024"/>
        <c:crosses val="max"/>
        <c:crossBetween val="between"/>
      </c:valAx>
      <c:dateAx>
        <c:axId val="73465102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73465046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7751531058612E-2"/>
          <c:y val="0.13039070322347682"/>
          <c:w val="0.86957374514232222"/>
          <c:h val="0.6895421184132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'G18'!$B$13</c:f>
              <c:strCache>
                <c:ptCount val="1"/>
                <c:pt idx="0">
                  <c:v>Bancos</c:v>
                </c:pt>
              </c:strCache>
            </c:strRef>
          </c:tx>
          <c:spPr>
            <a:noFill/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'G18'!$B$14:$B$17</c:f>
              <c:numCache>
                <c:formatCode>0.0</c:formatCode>
                <c:ptCount val="4"/>
                <c:pt idx="0">
                  <c:v>31.939393939393941</c:v>
                </c:pt>
                <c:pt idx="1">
                  <c:v>34.238095238095241</c:v>
                </c:pt>
                <c:pt idx="2">
                  <c:v>14.415584415584417</c:v>
                </c:pt>
                <c:pt idx="3">
                  <c:v>19.406926406926409</c:v>
                </c:pt>
              </c:numCache>
            </c:numRef>
          </c:val>
        </c:ser>
        <c:ser>
          <c:idx val="1"/>
          <c:order val="1"/>
          <c:tx>
            <c:strRef>
              <c:f>'G18'!$C$13</c:f>
              <c:strCache>
                <c:ptCount val="1"/>
                <c:pt idx="0">
                  <c:v>CFC</c:v>
                </c:pt>
              </c:strCache>
            </c:strRef>
          </c:tx>
          <c:spPr>
            <a:noFill/>
            <a:ln>
              <a:solidFill>
                <a:srgbClr val="C00000"/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'G18'!$C$14:$C$17</c:f>
              <c:numCache>
                <c:formatCode>0.0</c:formatCode>
                <c:ptCount val="4"/>
                <c:pt idx="0">
                  <c:v>32.142857142857146</c:v>
                </c:pt>
                <c:pt idx="1">
                  <c:v>37.857142857142854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'G18'!$D$13</c:f>
              <c:strCache>
                <c:ptCount val="1"/>
                <c:pt idx="0">
                  <c:v>Cooperativas</c:v>
                </c:pt>
              </c:strCache>
            </c:strRef>
          </c:tx>
          <c:spPr>
            <a:noFill/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'G18'!$A$14:$A$17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'G18'!$D$14:$D$17</c:f>
              <c:numCache>
                <c:formatCode>0.0</c:formatCode>
                <c:ptCount val="4"/>
                <c:pt idx="0">
                  <c:v>40</c:v>
                </c:pt>
                <c:pt idx="1">
                  <c:v>23.333333333333332</c:v>
                </c:pt>
                <c:pt idx="2">
                  <c:v>10</c:v>
                </c:pt>
                <c:pt idx="3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50832"/>
        <c:axId val="740851392"/>
      </c:barChart>
      <c:catAx>
        <c:axId val="7408508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740851392"/>
        <c:crosses val="autoZero"/>
        <c:auto val="1"/>
        <c:lblAlgn val="ctr"/>
        <c:lblOffset val="100"/>
        <c:noMultiLvlLbl val="0"/>
      </c:catAx>
      <c:valAx>
        <c:axId val="740851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8.4210526315789506E-3"/>
              <c:y val="2.3940783975190769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7408508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018101903928673"/>
          <c:y val="0.92333380067641302"/>
          <c:w val="0.43138378536016331"/>
          <c:h val="7.66661993235870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626219799448152"/>
          <c:y val="4.6449920343746967E-2"/>
          <c:w val="0.71383839463505971"/>
          <c:h val="0.766288072104690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'G19'!$D$6</c:f>
              <c:strCache>
                <c:ptCount val="1"/>
                <c:pt idx="0">
                  <c:v>Cooperativas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Industria</c:v>
                </c:pt>
                <c:pt idx="7">
                  <c:v>Agropecuario</c:v>
                </c:pt>
                <c:pt idx="8">
                  <c:v>Servicios</c:v>
                </c:pt>
                <c:pt idx="9">
                  <c:v>Personas naturales</c:v>
                </c:pt>
                <c:pt idx="10">
                  <c:v>Comercio</c:v>
                </c:pt>
              </c:strCache>
            </c:strRef>
          </c:cat>
          <c:val>
            <c:numRef>
              <c:f>'G19'!$D$7:$D$17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30</c:v>
                </c:pt>
              </c:numCache>
            </c:numRef>
          </c:val>
        </c:ser>
        <c:ser>
          <c:idx val="1"/>
          <c:order val="1"/>
          <c:tx>
            <c:strRef>
              <c:f>'G19'!$C$6</c:f>
              <c:strCache>
                <c:ptCount val="1"/>
                <c:pt idx="0">
                  <c:v>CFC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Industria</c:v>
                </c:pt>
                <c:pt idx="7">
                  <c:v>Agropecuario</c:v>
                </c:pt>
                <c:pt idx="8">
                  <c:v>Servicios</c:v>
                </c:pt>
                <c:pt idx="9">
                  <c:v>Personas naturales</c:v>
                </c:pt>
                <c:pt idx="10">
                  <c:v>Comercio</c:v>
                </c:pt>
              </c:strCache>
            </c:strRef>
          </c:cat>
          <c:val>
            <c:numRef>
              <c:f>'G19'!$C$7:$C$17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9.5238095238095237</c:v>
                </c:pt>
                <c:pt idx="5">
                  <c:v>14.285714285714285</c:v>
                </c:pt>
                <c:pt idx="6">
                  <c:v>14.285714285714285</c:v>
                </c:pt>
                <c:pt idx="7">
                  <c:v>4.7619047619047619</c:v>
                </c:pt>
                <c:pt idx="8">
                  <c:v>14.285714285714285</c:v>
                </c:pt>
                <c:pt idx="9">
                  <c:v>19.047619047619047</c:v>
                </c:pt>
                <c:pt idx="10">
                  <c:v>23.809523809523807</c:v>
                </c:pt>
              </c:numCache>
            </c:numRef>
          </c:val>
        </c:ser>
        <c:ser>
          <c:idx val="0"/>
          <c:order val="2"/>
          <c:tx>
            <c:strRef>
              <c:f>'G19'!$B$6</c:f>
              <c:strCache>
                <c:ptCount val="1"/>
                <c:pt idx="0">
                  <c:v>Bancos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'G19'!$A$7:$A$17</c:f>
              <c:strCache>
                <c:ptCount val="11"/>
                <c:pt idx="0">
                  <c:v>Comunicaciones</c:v>
                </c:pt>
                <c:pt idx="1">
                  <c:v>Exportadores</c:v>
                </c:pt>
                <c:pt idx="2">
                  <c:v>Departamentos </c:v>
                </c:pt>
                <c:pt idx="3">
                  <c:v>Importadores</c:v>
                </c:pt>
                <c:pt idx="4">
                  <c:v>Transporte</c:v>
                </c:pt>
                <c:pt idx="5">
                  <c:v>Construcción</c:v>
                </c:pt>
                <c:pt idx="6">
                  <c:v>Industria</c:v>
                </c:pt>
                <c:pt idx="7">
                  <c:v>Agropecuario</c:v>
                </c:pt>
                <c:pt idx="8">
                  <c:v>Servicios</c:v>
                </c:pt>
                <c:pt idx="9">
                  <c:v>Personas naturales</c:v>
                </c:pt>
                <c:pt idx="10">
                  <c:v>Comercio</c:v>
                </c:pt>
              </c:strCache>
            </c:strRef>
          </c:cat>
          <c:val>
            <c:numRef>
              <c:f>'G19'!$B$7:$B$17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9.5238095238095237</c:v>
                </c:pt>
                <c:pt idx="5">
                  <c:v>9.5238095238095237</c:v>
                </c:pt>
                <c:pt idx="6">
                  <c:v>14.285714285714285</c:v>
                </c:pt>
                <c:pt idx="7">
                  <c:v>9.5238095238095237</c:v>
                </c:pt>
                <c:pt idx="8">
                  <c:v>14.285714285714285</c:v>
                </c:pt>
                <c:pt idx="9">
                  <c:v>23.809523809523807</c:v>
                </c:pt>
                <c:pt idx="10">
                  <c:v>19.047619047619047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855312"/>
        <c:axId val="740855872"/>
      </c:barChart>
      <c:catAx>
        <c:axId val="740855312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740855872"/>
        <c:crosses val="autoZero"/>
        <c:auto val="1"/>
        <c:lblAlgn val="ctr"/>
        <c:lblOffset val="100"/>
        <c:noMultiLvlLbl val="0"/>
      </c:catAx>
      <c:valAx>
        <c:axId val="7408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.52312173647977256"/>
              <c:y val="0.87736239470774724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7408553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5.8656879861051885E-2"/>
          <c:y val="0.93084978426939968"/>
          <c:w val="0.90938840766161011"/>
          <c:h val="5.4011807870748753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1960767845198309"/>
          <c:w val="0.86351531577705509"/>
          <c:h val="0.638737039787452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G20A!$K$4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G20A!$K$5:$K$8</c:f>
              <c:numCache>
                <c:formatCode>0.0</c:formatCode>
                <c:ptCount val="4"/>
                <c:pt idx="0">
                  <c:v>35.294117647058826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-11.76470588235294</c:v>
                </c:pt>
              </c:numCache>
            </c:numRef>
          </c:val>
        </c:ser>
        <c:ser>
          <c:idx val="0"/>
          <c:order val="1"/>
          <c:tx>
            <c:strRef>
              <c:f>G20A!$L$4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G20A!$A$5:$A$8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G20A!$L$5:$L$8</c:f>
              <c:numCache>
                <c:formatCode>0.0</c:formatCode>
                <c:ptCount val="4"/>
                <c:pt idx="0">
                  <c:v>28.571428571428569</c:v>
                </c:pt>
                <c:pt idx="1">
                  <c:v>28.571428571428569</c:v>
                </c:pt>
                <c:pt idx="2">
                  <c:v>7.1428571428571423</c:v>
                </c:pt>
                <c:pt idx="3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02416"/>
        <c:axId val="741902976"/>
      </c:barChart>
      <c:catAx>
        <c:axId val="741902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050"/>
            </a:pPr>
            <a:endParaRPr lang="es-CO"/>
          </a:p>
        </c:txPr>
        <c:crossAx val="741902976"/>
        <c:crosses val="autoZero"/>
        <c:auto val="1"/>
        <c:lblAlgn val="ctr"/>
        <c:lblOffset val="100"/>
        <c:noMultiLvlLbl val="0"/>
      </c:catAx>
      <c:valAx>
        <c:axId val="741902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741902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31131740840456"/>
          <c:y val="0.94092880289600589"/>
          <c:w val="0.4058975859466436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3374787682374418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G20B!$K$4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G20B!$K$5:$K$8</c:f>
              <c:numCache>
                <c:formatCode>0</c:formatCode>
                <c:ptCount val="4"/>
                <c:pt idx="0">
                  <c:v>-40</c:v>
                </c:pt>
                <c:pt idx="1">
                  <c:v>50</c:v>
                </c:pt>
                <c:pt idx="2">
                  <c:v>-10</c:v>
                </c:pt>
                <c:pt idx="3">
                  <c:v>20</c:v>
                </c:pt>
              </c:numCache>
            </c:numRef>
          </c:val>
        </c:ser>
        <c:ser>
          <c:idx val="0"/>
          <c:order val="1"/>
          <c:tx>
            <c:strRef>
              <c:f>G20B!$L$4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G20B!$A$5:$A$8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G20B!$L$5:$L$8</c:f>
              <c:numCache>
                <c:formatCode>0</c:formatCode>
                <c:ptCount val="4"/>
                <c:pt idx="0">
                  <c:v>-42.857142857142854</c:v>
                </c:pt>
                <c:pt idx="1">
                  <c:v>-28.571428571428569</c:v>
                </c:pt>
                <c:pt idx="2">
                  <c:v>0</c:v>
                </c:pt>
                <c:pt idx="3">
                  <c:v>14.285714285714285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06336"/>
        <c:axId val="741906896"/>
      </c:barChart>
      <c:catAx>
        <c:axId val="7419063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741906896"/>
        <c:crosses val="autoZero"/>
        <c:auto val="1"/>
        <c:lblAlgn val="ctr"/>
        <c:lblOffset val="100"/>
        <c:noMultiLvlLbl val="0"/>
      </c:catAx>
      <c:valAx>
        <c:axId val="741906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crossAx val="74190633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85395985067839"/>
          <c:y val="0.94092880289600589"/>
          <c:w val="0.4902386629810253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418778644339E-2"/>
          <c:y val="0.20758757414791459"/>
          <c:w val="0.86351531577705509"/>
          <c:h val="0.62722625015936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G20C!$K$4</c:f>
              <c:strCache>
                <c:ptCount val="1"/>
                <c:pt idx="0">
                  <c:v>jun-16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G20C!$K$5:$K$8</c:f>
              <c:numCache>
                <c:formatCode>General</c:formatCode>
                <c:ptCount val="4"/>
                <c:pt idx="0">
                  <c:v>-20</c:v>
                </c:pt>
                <c:pt idx="1">
                  <c:v>-60</c:v>
                </c:pt>
                <c:pt idx="2">
                  <c:v>-60</c:v>
                </c:pt>
                <c:pt idx="3">
                  <c:v>-40</c:v>
                </c:pt>
              </c:numCache>
            </c:numRef>
          </c:val>
        </c:ser>
        <c:ser>
          <c:idx val="0"/>
          <c:order val="1"/>
          <c:tx>
            <c:strRef>
              <c:f>G20C!$L$4</c:f>
              <c:strCache>
                <c:ptCount val="1"/>
                <c:pt idx="0">
                  <c:v>sep-16</c:v>
                </c:pt>
              </c:strCache>
            </c:strRef>
          </c:tx>
          <c:invertIfNegative val="0"/>
          <c:cat>
            <c:strRef>
              <c:f>G20C!$A$5:$A$8</c:f>
              <c:strCache>
                <c:ptCount val="4"/>
                <c:pt idx="0">
                  <c:v>Consumo</c:v>
                </c:pt>
                <c:pt idx="1">
                  <c:v>Comercial</c:v>
                </c:pt>
                <c:pt idx="2">
                  <c:v>Vivienda</c:v>
                </c:pt>
                <c:pt idx="3">
                  <c:v>Microcrédito</c:v>
                </c:pt>
              </c:strCache>
            </c:strRef>
          </c:cat>
          <c:val>
            <c:numRef>
              <c:f>G20C!$L$5:$L$8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-50</c:v>
                </c:pt>
                <c:pt idx="3">
                  <c:v>-25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10256"/>
        <c:axId val="741910816"/>
      </c:barChart>
      <c:catAx>
        <c:axId val="7419102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741910816"/>
        <c:crosses val="autoZero"/>
        <c:auto val="1"/>
        <c:lblAlgn val="ctr"/>
        <c:lblOffset val="100"/>
        <c:noMultiLvlLbl val="0"/>
      </c:catAx>
      <c:valAx>
        <c:axId val="741910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7.4418597383278072E-3"/>
              <c:y val="2.200645450156466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crossAx val="7419102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66015897843775"/>
          <c:y val="0.94092880289600589"/>
          <c:w val="0.50264176254490511"/>
          <c:h val="5.907119710399409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G7A!$B$7:$B$16</c:f>
              <c:numCache>
                <c:formatCode>0.0</c:formatCode>
                <c:ptCount val="10"/>
                <c:pt idx="0">
                  <c:v>3.8</c:v>
                </c:pt>
                <c:pt idx="1">
                  <c:v>3.2666666666666666</c:v>
                </c:pt>
                <c:pt idx="2">
                  <c:v>3.2666666666666666</c:v>
                </c:pt>
                <c:pt idx="3">
                  <c:v>3.1333333333333333</c:v>
                </c:pt>
                <c:pt idx="4">
                  <c:v>2.8666666666666667</c:v>
                </c:pt>
                <c:pt idx="5">
                  <c:v>2.8</c:v>
                </c:pt>
                <c:pt idx="6">
                  <c:v>2.7333333333333334</c:v>
                </c:pt>
                <c:pt idx="7">
                  <c:v>2.6666666666666665</c:v>
                </c:pt>
                <c:pt idx="8">
                  <c:v>2.0666666666666669</c:v>
                </c:pt>
                <c:pt idx="9">
                  <c:v>2.0666666666666669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13616"/>
        <c:axId val="741914176"/>
      </c:barChart>
      <c:catAx>
        <c:axId val="74191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14176"/>
        <c:crosses val="autoZero"/>
        <c:auto val="1"/>
        <c:lblAlgn val="ctr"/>
        <c:lblOffset val="100"/>
        <c:noMultiLvlLbl val="0"/>
      </c:catAx>
      <c:valAx>
        <c:axId val="74191417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13616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G7A!$A$7:$A$16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Importadores</c:v>
                </c:pt>
                <c:pt idx="8">
                  <c:v>Departamentos y municipios</c:v>
                </c:pt>
                <c:pt idx="9">
                  <c:v>Agropecuario</c:v>
                </c:pt>
              </c:strCache>
            </c:strRef>
          </c:cat>
          <c:val>
            <c:numRef>
              <c:f>G7A!$C$7:$C$16</c:f>
              <c:numCache>
                <c:formatCode>0.0</c:formatCode>
                <c:ptCount val="10"/>
                <c:pt idx="0">
                  <c:v>33.299999999999997</c:v>
                </c:pt>
                <c:pt idx="1">
                  <c:v>13.3</c:v>
                </c:pt>
                <c:pt idx="2">
                  <c:v>20</c:v>
                </c:pt>
                <c:pt idx="3">
                  <c:v>13.3</c:v>
                </c:pt>
                <c:pt idx="4">
                  <c:v>0</c:v>
                </c:pt>
                <c:pt idx="5">
                  <c:v>0</c:v>
                </c:pt>
                <c:pt idx="6">
                  <c:v>6.7</c:v>
                </c:pt>
                <c:pt idx="7">
                  <c:v>20</c:v>
                </c:pt>
                <c:pt idx="8">
                  <c:v>46.7</c:v>
                </c:pt>
                <c:pt idx="9">
                  <c:v>93.3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16416"/>
        <c:axId val="741916976"/>
      </c:barChart>
      <c:catAx>
        <c:axId val="74191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16976"/>
        <c:crosses val="autoZero"/>
        <c:auto val="1"/>
        <c:lblAlgn val="ctr"/>
        <c:lblOffset val="100"/>
        <c:noMultiLvlLbl val="0"/>
      </c:catAx>
      <c:valAx>
        <c:axId val="741916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1641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G7B!$C$3:$C$13</c:f>
              <c:numCache>
                <c:formatCode>0.0</c:formatCode>
                <c:ptCount val="11"/>
                <c:pt idx="0">
                  <c:v>-17.592592592592592</c:v>
                </c:pt>
                <c:pt idx="1">
                  <c:v>-15.423280423280422</c:v>
                </c:pt>
                <c:pt idx="2">
                  <c:v>-11.481481481481481</c:v>
                </c:pt>
                <c:pt idx="3">
                  <c:v>-10.952380952380953</c:v>
                </c:pt>
                <c:pt idx="4">
                  <c:v>-9.8148148148148149</c:v>
                </c:pt>
                <c:pt idx="5">
                  <c:v>-9.2592592592592595</c:v>
                </c:pt>
                <c:pt idx="6">
                  <c:v>-9.1005291005291014</c:v>
                </c:pt>
                <c:pt idx="7">
                  <c:v>-6.8783068783068781</c:v>
                </c:pt>
                <c:pt idx="8">
                  <c:v>-4.2857142857142856</c:v>
                </c:pt>
                <c:pt idx="9">
                  <c:v>-2.7777777777777777</c:v>
                </c:pt>
                <c:pt idx="10">
                  <c:v>-2.4338624338624339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19216"/>
        <c:axId val="741919776"/>
      </c:barChart>
      <c:catAx>
        <c:axId val="74191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19776"/>
        <c:crosses val="autoZero"/>
        <c:auto val="1"/>
        <c:lblAlgn val="ctr"/>
        <c:lblOffset val="100"/>
        <c:noMultiLvlLbl val="0"/>
      </c:catAx>
      <c:valAx>
        <c:axId val="741919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19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G7B!$B$3:$B$13</c:f>
              <c:strCache>
                <c:ptCount val="11"/>
                <c:pt idx="0">
                  <c:v>Construcción</c:v>
                </c:pt>
                <c:pt idx="1">
                  <c:v>Agropecuario</c:v>
                </c:pt>
                <c:pt idx="2">
                  <c:v>Comercio</c:v>
                </c:pt>
                <c:pt idx="3">
                  <c:v>Importadores</c:v>
                </c:pt>
                <c:pt idx="4">
                  <c:v>Servicios</c:v>
                </c:pt>
                <c:pt idx="5">
                  <c:v>Industria</c:v>
                </c:pt>
                <c:pt idx="6">
                  <c:v>Personas naturales</c:v>
                </c:pt>
                <c:pt idx="7">
                  <c:v>Departamentos y municipios</c:v>
                </c:pt>
                <c:pt idx="8">
                  <c:v>Comunicaciones</c:v>
                </c:pt>
                <c:pt idx="9">
                  <c:v>Otro</c:v>
                </c:pt>
                <c:pt idx="10">
                  <c:v>Exportadores</c:v>
                </c:pt>
              </c:strCache>
            </c:strRef>
          </c:cat>
          <c:val>
            <c:numRef>
              <c:f>G7B!$D$3:$D$13</c:f>
              <c:numCache>
                <c:formatCode>0.0</c:formatCode>
                <c:ptCount val="11"/>
                <c:pt idx="0">
                  <c:v>0</c:v>
                </c:pt>
                <c:pt idx="1">
                  <c:v>90</c:v>
                </c:pt>
                <c:pt idx="2">
                  <c:v>30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22016"/>
        <c:axId val="741922576"/>
      </c:barChart>
      <c:catAx>
        <c:axId val="74192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22576"/>
        <c:crosses val="autoZero"/>
        <c:auto val="1"/>
        <c:lblAlgn val="ctr"/>
        <c:lblOffset val="100"/>
        <c:noMultiLvlLbl val="0"/>
      </c:catAx>
      <c:valAx>
        <c:axId val="7419225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2201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27245938333788"/>
          <c:w val="0.81932992853674891"/>
          <c:h val="0.52793714011530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G7C!$C$3:$C$12</c:f>
              <c:numCache>
                <c:formatCode>0.0</c:formatCode>
                <c:ptCount val="10"/>
                <c:pt idx="0">
                  <c:v>3.75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  <c:pt idx="4">
                  <c:v>3.25</c:v>
                </c:pt>
                <c:pt idx="5">
                  <c:v>2.75</c:v>
                </c:pt>
                <c:pt idx="6">
                  <c:v>2.5</c:v>
                </c:pt>
                <c:pt idx="7">
                  <c:v>2.5</c:v>
                </c:pt>
                <c:pt idx="8">
                  <c:v>2.25</c:v>
                </c:pt>
                <c:pt idx="9">
                  <c:v>2.25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24816"/>
        <c:axId val="741925376"/>
      </c:barChart>
      <c:catAx>
        <c:axId val="74192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25376"/>
        <c:crosses val="autoZero"/>
        <c:auto val="1"/>
        <c:lblAlgn val="ctr"/>
        <c:lblOffset val="100"/>
        <c:noMultiLvlLbl val="0"/>
      </c:catAx>
      <c:valAx>
        <c:axId val="741925376"/>
        <c:scaling>
          <c:orientation val="minMax"/>
          <c:max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Rentabilidad</a:t>
                </a:r>
                <a:br>
                  <a:rPr lang="es-CO"/>
                </a:br>
                <a:r>
                  <a:rPr lang="es-CO"/>
                  <a:t>(de</a:t>
                </a:r>
                <a:r>
                  <a:rPr lang="es-CO" baseline="0"/>
                  <a:t> 1 a 5)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24816"/>
        <c:crosses val="autoZero"/>
        <c:crossBetween val="between"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8233865228508068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'G2'!$B$12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'G2'!$C$12:$AJ$12</c:f>
              <c:numCache>
                <c:formatCode>_(* #,##0.00_);_(* \(#,##0.00\);_(* "-"??_);_(@_)</c:formatCode>
                <c:ptCount val="34"/>
                <c:pt idx="0">
                  <c:v>-55.000000000000007</c:v>
                </c:pt>
                <c:pt idx="1">
                  <c:v>-40.909090909090914</c:v>
                </c:pt>
                <c:pt idx="2">
                  <c:v>-40.909090909090899</c:v>
                </c:pt>
                <c:pt idx="3">
                  <c:v>-9.0909090909090917</c:v>
                </c:pt>
                <c:pt idx="4">
                  <c:v>0</c:v>
                </c:pt>
                <c:pt idx="5">
                  <c:v>38.888888888888893</c:v>
                </c:pt>
                <c:pt idx="6">
                  <c:v>77.777777777777786</c:v>
                </c:pt>
                <c:pt idx="7">
                  <c:v>37.5</c:v>
                </c:pt>
                <c:pt idx="8">
                  <c:v>43.75</c:v>
                </c:pt>
                <c:pt idx="9">
                  <c:v>50</c:v>
                </c:pt>
                <c:pt idx="10">
                  <c:v>64.285714285714292</c:v>
                </c:pt>
                <c:pt idx="11">
                  <c:v>26.666666666666668</c:v>
                </c:pt>
                <c:pt idx="12">
                  <c:v>7.0000000000000009</c:v>
                </c:pt>
                <c:pt idx="13">
                  <c:v>-15</c:v>
                </c:pt>
                <c:pt idx="14">
                  <c:v>46.666666666666664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17.647058823529413</c:v>
                </c:pt>
                <c:pt idx="18">
                  <c:v>28.571428571428569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22.222222222222221</c:v>
                </c:pt>
                <c:pt idx="23">
                  <c:v>-11.111111111111111</c:v>
                </c:pt>
                <c:pt idx="24">
                  <c:v>-21.428571428571427</c:v>
                </c:pt>
                <c:pt idx="25">
                  <c:v>7.6923076923076925</c:v>
                </c:pt>
                <c:pt idx="26">
                  <c:v>27.27272727272727</c:v>
                </c:pt>
                <c:pt idx="27">
                  <c:v>-11.111111111111111</c:v>
                </c:pt>
                <c:pt idx="28">
                  <c:v>-20</c:v>
                </c:pt>
                <c:pt idx="29">
                  <c:v>-12.5</c:v>
                </c:pt>
                <c:pt idx="30">
                  <c:v>-10</c:v>
                </c:pt>
                <c:pt idx="31">
                  <c:v>0</c:v>
                </c:pt>
                <c:pt idx="32">
                  <c:v>10</c:v>
                </c:pt>
                <c:pt idx="33">
                  <c:v>22.222222222222221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'G2'!$B$13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'G2'!$C$13:$AJ$13</c:f>
              <c:numCache>
                <c:formatCode>_(* #,##0.00_);_(* \(#,##0.00\);_(* "-"??_);_(@_)</c:formatCode>
                <c:ptCount val="34"/>
                <c:pt idx="0">
                  <c:v>-39.284617625675466</c:v>
                </c:pt>
                <c:pt idx="1">
                  <c:v>-37.886468018349987</c:v>
                </c:pt>
                <c:pt idx="2">
                  <c:v>-2.859898811972148</c:v>
                </c:pt>
                <c:pt idx="3">
                  <c:v>9.2380180351110877</c:v>
                </c:pt>
                <c:pt idx="4">
                  <c:v>14.608702511404159</c:v>
                </c:pt>
                <c:pt idx="5">
                  <c:v>39.639387332361828</c:v>
                </c:pt>
                <c:pt idx="6">
                  <c:v>36.398239683789733</c:v>
                </c:pt>
                <c:pt idx="7">
                  <c:v>3.0137335493753241</c:v>
                </c:pt>
                <c:pt idx="8">
                  <c:v>37.148918969394437</c:v>
                </c:pt>
                <c:pt idx="9">
                  <c:v>29.56332825123441</c:v>
                </c:pt>
                <c:pt idx="10">
                  <c:v>30.430690265901866</c:v>
                </c:pt>
                <c:pt idx="11">
                  <c:v>29.77930359250956</c:v>
                </c:pt>
                <c:pt idx="12">
                  <c:v>15.711929197137763</c:v>
                </c:pt>
                <c:pt idx="13">
                  <c:v>4.6473960407521808</c:v>
                </c:pt>
                <c:pt idx="14">
                  <c:v>0.92992444245270278</c:v>
                </c:pt>
                <c:pt idx="15">
                  <c:v>-23.176695839327486</c:v>
                </c:pt>
                <c:pt idx="16">
                  <c:v>-15.736495276972398</c:v>
                </c:pt>
                <c:pt idx="17">
                  <c:v>-18.429780856660528</c:v>
                </c:pt>
                <c:pt idx="18">
                  <c:v>22.048974044728482</c:v>
                </c:pt>
                <c:pt idx="19">
                  <c:v>-18.936616496075498</c:v>
                </c:pt>
                <c:pt idx="20">
                  <c:v>32.13462330744705</c:v>
                </c:pt>
                <c:pt idx="21">
                  <c:v>15.876212368018198</c:v>
                </c:pt>
                <c:pt idx="22">
                  <c:v>-11.111111111111111</c:v>
                </c:pt>
                <c:pt idx="23">
                  <c:v>-19.064652353232539</c:v>
                </c:pt>
                <c:pt idx="24">
                  <c:v>-15.498526521026065</c:v>
                </c:pt>
                <c:pt idx="25">
                  <c:v>4.3938532153989129</c:v>
                </c:pt>
                <c:pt idx="26">
                  <c:v>8.9894405645254203</c:v>
                </c:pt>
                <c:pt idx="27">
                  <c:v>-23.131951142664871</c:v>
                </c:pt>
                <c:pt idx="28">
                  <c:v>-8.9036708492562671</c:v>
                </c:pt>
                <c:pt idx="29">
                  <c:v>-44.523005774201792</c:v>
                </c:pt>
                <c:pt idx="30">
                  <c:v>-7.7462942725954802</c:v>
                </c:pt>
                <c:pt idx="31">
                  <c:v>-22.946519975025804</c:v>
                </c:pt>
                <c:pt idx="32">
                  <c:v>-45.309178625757504</c:v>
                </c:pt>
                <c:pt idx="33">
                  <c:v>6.2767830357635779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'G2'!$B$14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'G2'!$C$14:$AJ$14</c:f>
              <c:numCache>
                <c:formatCode>_(* #,##0.00_);_(* \(#,##0.00\);_(* "-"??_);_(@_)</c:formatCode>
                <c:ptCount val="34"/>
                <c:pt idx="0">
                  <c:v>-20</c:v>
                </c:pt>
                <c:pt idx="1">
                  <c:v>-13.636363636363635</c:v>
                </c:pt>
                <c:pt idx="2">
                  <c:v>-9.0909090909090917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16.666666666666664</c:v>
                </c:pt>
                <c:pt idx="6">
                  <c:v>22.222222222222221</c:v>
                </c:pt>
                <c:pt idx="7">
                  <c:v>-6.25</c:v>
                </c:pt>
                <c:pt idx="8">
                  <c:v>6.25</c:v>
                </c:pt>
                <c:pt idx="9">
                  <c:v>21.428571428571427</c:v>
                </c:pt>
                <c:pt idx="10">
                  <c:v>7.1428571428571423</c:v>
                </c:pt>
                <c:pt idx="11">
                  <c:v>6.666666666666667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-5.8823529411764701</c:v>
                </c:pt>
                <c:pt idx="18">
                  <c:v>0</c:v>
                </c:pt>
                <c:pt idx="19">
                  <c:v>20</c:v>
                </c:pt>
                <c:pt idx="20">
                  <c:v>9.0909090909090917</c:v>
                </c:pt>
                <c:pt idx="21">
                  <c:v>14.285714285714285</c:v>
                </c:pt>
                <c:pt idx="22">
                  <c:v>11.111111111111111</c:v>
                </c:pt>
                <c:pt idx="23">
                  <c:v>22.222222222222221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-12.5</c:v>
                </c:pt>
                <c:pt idx="30">
                  <c:v>10</c:v>
                </c:pt>
                <c:pt idx="31">
                  <c:v>0</c:v>
                </c:pt>
                <c:pt idx="32">
                  <c:v>-10</c:v>
                </c:pt>
                <c:pt idx="33">
                  <c:v>-11.111111111111111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'G2'!$B$15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'G2'!$C$15:$AJ$15</c:f>
              <c:numCache>
                <c:formatCode>_(* #,##0.00_);_(* \(#,##0.00\);_(* "-"??_);_(@_)</c:formatCode>
                <c:ptCount val="34"/>
                <c:pt idx="0">
                  <c:v>-5</c:v>
                </c:pt>
                <c:pt idx="1">
                  <c:v>-18.181818181818183</c:v>
                </c:pt>
                <c:pt idx="2">
                  <c:v>-27.27272727272727</c:v>
                </c:pt>
                <c:pt idx="3">
                  <c:v>-4.5454545454545459</c:v>
                </c:pt>
                <c:pt idx="4">
                  <c:v>-5.5555555555555554</c:v>
                </c:pt>
                <c:pt idx="5">
                  <c:v>-11.111111111111111</c:v>
                </c:pt>
                <c:pt idx="6">
                  <c:v>5.5555555555555554</c:v>
                </c:pt>
                <c:pt idx="7">
                  <c:v>0</c:v>
                </c:pt>
                <c:pt idx="8">
                  <c:v>0</c:v>
                </c:pt>
                <c:pt idx="9">
                  <c:v>14.285714285714285</c:v>
                </c:pt>
                <c:pt idx="10">
                  <c:v>14.285714285714285</c:v>
                </c:pt>
                <c:pt idx="11">
                  <c:v>13.333333333333334</c:v>
                </c:pt>
                <c:pt idx="12">
                  <c:v>0</c:v>
                </c:pt>
                <c:pt idx="13">
                  <c:v>8</c:v>
                </c:pt>
                <c:pt idx="14">
                  <c:v>6.666666666666667</c:v>
                </c:pt>
                <c:pt idx="15">
                  <c:v>-18.75</c:v>
                </c:pt>
                <c:pt idx="16">
                  <c:v>13.333333333333334</c:v>
                </c:pt>
                <c:pt idx="17">
                  <c:v>-5.8823529411764701</c:v>
                </c:pt>
                <c:pt idx="18">
                  <c:v>7.1428571428571423</c:v>
                </c:pt>
                <c:pt idx="19">
                  <c:v>-10</c:v>
                </c:pt>
                <c:pt idx="20">
                  <c:v>-9.0909090909090917</c:v>
                </c:pt>
                <c:pt idx="21">
                  <c:v>0</c:v>
                </c:pt>
                <c:pt idx="22">
                  <c:v>-22.222222222222221</c:v>
                </c:pt>
                <c:pt idx="23">
                  <c:v>11.111111111111111</c:v>
                </c:pt>
                <c:pt idx="24">
                  <c:v>-7.1428571428571423</c:v>
                </c:pt>
                <c:pt idx="25">
                  <c:v>7.6923076923076925</c:v>
                </c:pt>
                <c:pt idx="26">
                  <c:v>0</c:v>
                </c:pt>
                <c:pt idx="27">
                  <c:v>0</c:v>
                </c:pt>
                <c:pt idx="28">
                  <c:v>-10</c:v>
                </c:pt>
                <c:pt idx="29">
                  <c:v>-12.5</c:v>
                </c:pt>
                <c:pt idx="30">
                  <c:v>10</c:v>
                </c:pt>
                <c:pt idx="31">
                  <c:v>-10</c:v>
                </c:pt>
                <c:pt idx="32">
                  <c:v>-20</c:v>
                </c:pt>
                <c:pt idx="33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655504"/>
        <c:axId val="734656064"/>
      </c:lineChart>
      <c:dateAx>
        <c:axId val="73465550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465606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56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555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3974013838009E-2"/>
          <c:y val="0.14677494308921188"/>
          <c:w val="0.81932992853674891"/>
          <c:h val="0.489446584679211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B200"/>
            </a:solidFill>
          </c:spPr>
          <c:invertIfNegative val="0"/>
          <c:cat>
            <c:strRef>
              <c:f>G7C!$B$3:$B$12</c:f>
              <c:strCache>
                <c:ptCount val="10"/>
                <c:pt idx="0">
                  <c:v>Personas naturales</c:v>
                </c:pt>
                <c:pt idx="1">
                  <c:v>Exportadores</c:v>
                </c:pt>
                <c:pt idx="2">
                  <c:v>Comercio</c:v>
                </c:pt>
                <c:pt idx="3">
                  <c:v>Servicios</c:v>
                </c:pt>
                <c:pt idx="4">
                  <c:v>Industria</c:v>
                </c:pt>
                <c:pt idx="5">
                  <c:v>Comunicaciones</c:v>
                </c:pt>
                <c:pt idx="6">
                  <c:v>Construcción</c:v>
                </c:pt>
                <c:pt idx="7">
                  <c:v>Departamentos y municipios</c:v>
                </c:pt>
                <c:pt idx="8">
                  <c:v>Agropecuario</c:v>
                </c:pt>
                <c:pt idx="9">
                  <c:v>Importadores</c:v>
                </c:pt>
              </c:strCache>
            </c:strRef>
          </c:cat>
          <c:val>
            <c:numRef>
              <c:f>G7C!$D$3:$D$12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75</c:v>
                </c:pt>
                <c:pt idx="7">
                  <c:v>0</c:v>
                </c:pt>
                <c:pt idx="8">
                  <c:v>100</c:v>
                </c:pt>
                <c:pt idx="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1927616"/>
        <c:axId val="741928176"/>
      </c:barChart>
      <c:catAx>
        <c:axId val="74192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741928176"/>
        <c:crosses val="autoZero"/>
        <c:auto val="1"/>
        <c:lblAlgn val="ctr"/>
        <c:lblOffset val="100"/>
        <c:noMultiLvlLbl val="0"/>
      </c:catAx>
      <c:valAx>
        <c:axId val="74192817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 respuestas)</a:t>
                </a:r>
              </a:p>
            </c:rich>
          </c:tx>
          <c:layout>
            <c:manualLayout>
              <c:xMode val="edge"/>
              <c:yMode val="edge"/>
              <c:x val="4.2524374410482313E-3"/>
              <c:y val="1.248258725823093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741927616"/>
        <c:crosses val="autoZero"/>
        <c:crossBetween val="between"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7318461883033904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'G2'!$B$5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'G2'!$C$5:$AJ$5</c:f>
              <c:numCache>
                <c:formatCode>_(* #,##0.00_);_(* \(#,##0.00\);_(* "-"??_);_(@_)</c:formatCode>
                <c:ptCount val="34"/>
                <c:pt idx="0">
                  <c:v>-63.157894736842103</c:v>
                </c:pt>
                <c:pt idx="1">
                  <c:v>-27.777777777777779</c:v>
                </c:pt>
                <c:pt idx="2">
                  <c:v>-41.17647058823529</c:v>
                </c:pt>
                <c:pt idx="3">
                  <c:v>22.222222222222221</c:v>
                </c:pt>
                <c:pt idx="4">
                  <c:v>16.666666666666664</c:v>
                </c:pt>
                <c:pt idx="5">
                  <c:v>22.222222222222221</c:v>
                </c:pt>
                <c:pt idx="6">
                  <c:v>47.058823529411761</c:v>
                </c:pt>
                <c:pt idx="7">
                  <c:v>15.789473684210526</c:v>
                </c:pt>
                <c:pt idx="8">
                  <c:v>61.111111111111114</c:v>
                </c:pt>
                <c:pt idx="9">
                  <c:v>28.571428571428569</c:v>
                </c:pt>
                <c:pt idx="10">
                  <c:v>19.047619047619047</c:v>
                </c:pt>
                <c:pt idx="11">
                  <c:v>0</c:v>
                </c:pt>
                <c:pt idx="12">
                  <c:v>-20</c:v>
                </c:pt>
                <c:pt idx="13">
                  <c:v>-13.636363636363635</c:v>
                </c:pt>
                <c:pt idx="14">
                  <c:v>-4.1666666666666661</c:v>
                </c:pt>
                <c:pt idx="15">
                  <c:v>-50</c:v>
                </c:pt>
                <c:pt idx="16">
                  <c:v>10.526315789473683</c:v>
                </c:pt>
                <c:pt idx="17">
                  <c:v>14.285714285714285</c:v>
                </c:pt>
                <c:pt idx="18">
                  <c:v>22.222222222222221</c:v>
                </c:pt>
                <c:pt idx="19">
                  <c:v>-21.052631578947366</c:v>
                </c:pt>
                <c:pt idx="20">
                  <c:v>5.5555555555555554</c:v>
                </c:pt>
                <c:pt idx="21">
                  <c:v>0</c:v>
                </c:pt>
                <c:pt idx="22">
                  <c:v>46.153846153846153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14.285714285714285</c:v>
                </c:pt>
                <c:pt idx="26">
                  <c:v>-6.666666666666667</c:v>
                </c:pt>
                <c:pt idx="27">
                  <c:v>-12.5</c:v>
                </c:pt>
                <c:pt idx="28">
                  <c:v>-16.666666666666664</c:v>
                </c:pt>
                <c:pt idx="29">
                  <c:v>-20</c:v>
                </c:pt>
                <c:pt idx="30">
                  <c:v>0</c:v>
                </c:pt>
                <c:pt idx="31">
                  <c:v>-33.333333333333329</c:v>
                </c:pt>
                <c:pt idx="32">
                  <c:v>-17.647058823529413</c:v>
                </c:pt>
                <c:pt idx="33">
                  <c:v>-23.52941176470588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'G2'!$B$6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'G2'!$C$6:$AJ$6</c:f>
              <c:numCache>
                <c:formatCode>_(* #,##0.00_);_(* \(#,##0.00\);_(* "-"??_);_(@_)</c:formatCode>
                <c:ptCount val="34"/>
                <c:pt idx="0">
                  <c:v>-9.58979155636227</c:v>
                </c:pt>
                <c:pt idx="1">
                  <c:v>-7.8295626473006221</c:v>
                </c:pt>
                <c:pt idx="2">
                  <c:v>-20.649874214004825</c:v>
                </c:pt>
                <c:pt idx="3">
                  <c:v>1.2637122821273292</c:v>
                </c:pt>
                <c:pt idx="4">
                  <c:v>23.127213531997775</c:v>
                </c:pt>
                <c:pt idx="5">
                  <c:v>50.352573839517788</c:v>
                </c:pt>
                <c:pt idx="6">
                  <c:v>57.357613239751039</c:v>
                </c:pt>
                <c:pt idx="7">
                  <c:v>15.011956833065836</c:v>
                </c:pt>
                <c:pt idx="8">
                  <c:v>31.211501130202112</c:v>
                </c:pt>
                <c:pt idx="9">
                  <c:v>44.818898308793976</c:v>
                </c:pt>
                <c:pt idx="10">
                  <c:v>15.022921189236088</c:v>
                </c:pt>
                <c:pt idx="11">
                  <c:v>13.194819447564166</c:v>
                </c:pt>
                <c:pt idx="12">
                  <c:v>-1.1274129991867519</c:v>
                </c:pt>
                <c:pt idx="13">
                  <c:v>-7.0952109170484503</c:v>
                </c:pt>
                <c:pt idx="14">
                  <c:v>9.7029588938187867</c:v>
                </c:pt>
                <c:pt idx="15">
                  <c:v>-37.199170564698086</c:v>
                </c:pt>
                <c:pt idx="16">
                  <c:v>4.9648584570564118</c:v>
                </c:pt>
                <c:pt idx="17">
                  <c:v>8.9497259616603539</c:v>
                </c:pt>
                <c:pt idx="18">
                  <c:v>13.417528278767508</c:v>
                </c:pt>
                <c:pt idx="19">
                  <c:v>-15.514616437129886</c:v>
                </c:pt>
                <c:pt idx="20">
                  <c:v>8.9713856418714411</c:v>
                </c:pt>
                <c:pt idx="21">
                  <c:v>10.967058073920152</c:v>
                </c:pt>
                <c:pt idx="22">
                  <c:v>34.469359219959919</c:v>
                </c:pt>
                <c:pt idx="23">
                  <c:v>29.714681669972308</c:v>
                </c:pt>
                <c:pt idx="24">
                  <c:v>9.691704957110483</c:v>
                </c:pt>
                <c:pt idx="25">
                  <c:v>25.655966253667579</c:v>
                </c:pt>
                <c:pt idx="26">
                  <c:v>46.468711029283206</c:v>
                </c:pt>
                <c:pt idx="27">
                  <c:v>-25.078964906111302</c:v>
                </c:pt>
                <c:pt idx="28">
                  <c:v>-13.58003411903772</c:v>
                </c:pt>
                <c:pt idx="29">
                  <c:v>-29.674724993103808</c:v>
                </c:pt>
                <c:pt idx="30">
                  <c:v>-8.0688769811466763</c:v>
                </c:pt>
                <c:pt idx="31">
                  <c:v>-31.469999395386751</c:v>
                </c:pt>
                <c:pt idx="32">
                  <c:v>-11.358139397047987</c:v>
                </c:pt>
                <c:pt idx="33">
                  <c:v>-31.915141972674029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'G2'!$B$7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'G2'!$C$7:$AJ$7</c:f>
              <c:numCache>
                <c:formatCode>_(* #,##0.00_);_(* \(#,##0.00\);_(* "-"??_);_(@_)</c:formatCode>
                <c:ptCount val="34"/>
                <c:pt idx="0">
                  <c:v>-31.578947368421051</c:v>
                </c:pt>
                <c:pt idx="1">
                  <c:v>16.666666666666664</c:v>
                </c:pt>
                <c:pt idx="2">
                  <c:v>23.52941176470588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11.111111111111111</c:v>
                </c:pt>
                <c:pt idx="6">
                  <c:v>23.52941176470588</c:v>
                </c:pt>
                <c:pt idx="7">
                  <c:v>0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23.809523809523807</c:v>
                </c:pt>
                <c:pt idx="11">
                  <c:v>0</c:v>
                </c:pt>
                <c:pt idx="12">
                  <c:v>10</c:v>
                </c:pt>
                <c:pt idx="13">
                  <c:v>13.636363636363635</c:v>
                </c:pt>
                <c:pt idx="14">
                  <c:v>20.833333333333336</c:v>
                </c:pt>
                <c:pt idx="15">
                  <c:v>-9.0909090909090917</c:v>
                </c:pt>
                <c:pt idx="16">
                  <c:v>42.105263157894733</c:v>
                </c:pt>
                <c:pt idx="17">
                  <c:v>38.095238095238095</c:v>
                </c:pt>
                <c:pt idx="18">
                  <c:v>38.888888888888893</c:v>
                </c:pt>
                <c:pt idx="19">
                  <c:v>5.2631578947368416</c:v>
                </c:pt>
                <c:pt idx="20">
                  <c:v>27.777777777777779</c:v>
                </c:pt>
                <c:pt idx="21">
                  <c:v>25</c:v>
                </c:pt>
                <c:pt idx="22">
                  <c:v>15.384615384615385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-7.1428571428571423</c:v>
                </c:pt>
                <c:pt idx="26">
                  <c:v>6.666666666666667</c:v>
                </c:pt>
                <c:pt idx="27">
                  <c:v>6.25</c:v>
                </c:pt>
                <c:pt idx="28">
                  <c:v>11.111111111111111</c:v>
                </c:pt>
                <c:pt idx="29">
                  <c:v>6.666666666666667</c:v>
                </c:pt>
                <c:pt idx="30">
                  <c:v>-26.666666666666668</c:v>
                </c:pt>
                <c:pt idx="31">
                  <c:v>-20</c:v>
                </c:pt>
                <c:pt idx="32">
                  <c:v>-5.8823529411764701</c:v>
                </c:pt>
                <c:pt idx="33">
                  <c:v>5.8823529411764701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'G2'!$B$8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'G2'!$C$8:$AJ$8</c:f>
              <c:numCache>
                <c:formatCode>_(* #,##0.00_);_(* \(#,##0.00\);_(* "-"??_);_(@_)</c:formatCode>
                <c:ptCount val="34"/>
                <c:pt idx="0">
                  <c:v>-10.526315789473683</c:v>
                </c:pt>
                <c:pt idx="1">
                  <c:v>-16.666666666666664</c:v>
                </c:pt>
                <c:pt idx="2">
                  <c:v>11.76470588235294</c:v>
                </c:pt>
                <c:pt idx="3">
                  <c:v>22.222222222222221</c:v>
                </c:pt>
                <c:pt idx="4">
                  <c:v>11.111111111111111</c:v>
                </c:pt>
                <c:pt idx="5">
                  <c:v>-16.666666666666664</c:v>
                </c:pt>
                <c:pt idx="6">
                  <c:v>29.411764705882355</c:v>
                </c:pt>
                <c:pt idx="7">
                  <c:v>31.578947368421051</c:v>
                </c:pt>
                <c:pt idx="8">
                  <c:v>27.777777777777779</c:v>
                </c:pt>
                <c:pt idx="9">
                  <c:v>28.571428571428569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-10</c:v>
                </c:pt>
                <c:pt idx="13">
                  <c:v>4.5454545454545459</c:v>
                </c:pt>
                <c:pt idx="14">
                  <c:v>8.3333333333333321</c:v>
                </c:pt>
                <c:pt idx="15">
                  <c:v>0</c:v>
                </c:pt>
                <c:pt idx="16">
                  <c:v>0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-5.2631578947368416</c:v>
                </c:pt>
                <c:pt idx="20">
                  <c:v>11.111111111111111</c:v>
                </c:pt>
                <c:pt idx="21">
                  <c:v>18.75</c:v>
                </c:pt>
                <c:pt idx="22">
                  <c:v>7.6923076923076925</c:v>
                </c:pt>
                <c:pt idx="23">
                  <c:v>0</c:v>
                </c:pt>
                <c:pt idx="24">
                  <c:v>-5.8823529411764701</c:v>
                </c:pt>
                <c:pt idx="25">
                  <c:v>21.428571428571427</c:v>
                </c:pt>
                <c:pt idx="26">
                  <c:v>-13.333333333333334</c:v>
                </c:pt>
                <c:pt idx="27">
                  <c:v>-18.75</c:v>
                </c:pt>
                <c:pt idx="28">
                  <c:v>-5.5555555555555554</c:v>
                </c:pt>
                <c:pt idx="29">
                  <c:v>0</c:v>
                </c:pt>
                <c:pt idx="30">
                  <c:v>6.666666666666667</c:v>
                </c:pt>
                <c:pt idx="31">
                  <c:v>0</c:v>
                </c:pt>
                <c:pt idx="32">
                  <c:v>-17.647058823529413</c:v>
                </c:pt>
                <c:pt idx="33">
                  <c:v>-11.76470588235294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660544"/>
        <c:axId val="734661104"/>
      </c:lineChart>
      <c:dateAx>
        <c:axId val="73466054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es-CO"/>
          </a:p>
        </c:txPr>
        <c:crossAx val="73466110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61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605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2550133870915E-2"/>
          <c:y val="0.1612177060706789"/>
          <c:w val="0.89143883714549943"/>
          <c:h val="0.63002941167936743"/>
        </c:manualLayout>
      </c:layout>
      <c:lineChart>
        <c:grouping val="standard"/>
        <c:varyColors val="0"/>
        <c:ser>
          <c:idx val="0"/>
          <c:order val="0"/>
          <c:tx>
            <c:strRef>
              <c:f>'G2'!$B$19</c:f>
              <c:strCache>
                <c:ptCount val="1"/>
                <c:pt idx="0">
                  <c:v>Consumo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'G2'!$C$19:$AJ$19</c:f>
              <c:numCache>
                <c:formatCode>_(* #,##0.00_);_(* \(#,##0.00\);_(* "-"??_);_(@_)</c:formatCode>
                <c:ptCount val="34"/>
                <c:pt idx="0">
                  <c:v>-14.285714285714285</c:v>
                </c:pt>
                <c:pt idx="1">
                  <c:v>0</c:v>
                </c:pt>
                <c:pt idx="2">
                  <c:v>-42.857142857142854</c:v>
                </c:pt>
                <c:pt idx="3">
                  <c:v>0</c:v>
                </c:pt>
                <c:pt idx="4">
                  <c:v>-28.571428571428569</c:v>
                </c:pt>
                <c:pt idx="5">
                  <c:v>42.857142857142854</c:v>
                </c:pt>
                <c:pt idx="6">
                  <c:v>100</c:v>
                </c:pt>
                <c:pt idx="7">
                  <c:v>0</c:v>
                </c:pt>
                <c:pt idx="8">
                  <c:v>50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33.333333333333329</c:v>
                </c:pt>
                <c:pt idx="12">
                  <c:v>-14.285714285714285</c:v>
                </c:pt>
                <c:pt idx="13">
                  <c:v>-16.666666666666664</c:v>
                </c:pt>
                <c:pt idx="14">
                  <c:v>14.285714285714285</c:v>
                </c:pt>
                <c:pt idx="15">
                  <c:v>-57.142857142857139</c:v>
                </c:pt>
                <c:pt idx="16">
                  <c:v>-28.571428571428569</c:v>
                </c:pt>
                <c:pt idx="17">
                  <c:v>-42.857142857142854</c:v>
                </c:pt>
                <c:pt idx="18">
                  <c:v>0</c:v>
                </c:pt>
                <c:pt idx="19">
                  <c:v>-33.333333333333329</c:v>
                </c:pt>
                <c:pt idx="20">
                  <c:v>0</c:v>
                </c:pt>
                <c:pt idx="21">
                  <c:v>25</c:v>
                </c:pt>
                <c:pt idx="22">
                  <c:v>25</c:v>
                </c:pt>
                <c:pt idx="23">
                  <c:v>0</c:v>
                </c:pt>
                <c:pt idx="24">
                  <c:v>-40</c:v>
                </c:pt>
                <c:pt idx="25">
                  <c:v>20</c:v>
                </c:pt>
                <c:pt idx="26">
                  <c:v>20</c:v>
                </c:pt>
                <c:pt idx="27">
                  <c:v>-60</c:v>
                </c:pt>
                <c:pt idx="28">
                  <c:v>-40</c:v>
                </c:pt>
                <c:pt idx="29">
                  <c:v>-25</c:v>
                </c:pt>
                <c:pt idx="30">
                  <c:v>-20</c:v>
                </c:pt>
                <c:pt idx="31">
                  <c:v>40</c:v>
                </c:pt>
                <c:pt idx="32">
                  <c:v>40</c:v>
                </c:pt>
                <c:pt idx="33">
                  <c:v>-33.333333333333329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'G2'!$B$20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'G2'!$C$20:$AJ$20</c:f>
              <c:numCache>
                <c:formatCode>_(* #,##0.00_);_(* \(#,##0.00\);_(* "-"??_);_(@_)</c:formatCode>
                <c:ptCount val="34"/>
                <c:pt idx="0">
                  <c:v>-18.761122033841136</c:v>
                </c:pt>
                <c:pt idx="1">
                  <c:v>-10.110926845699089</c:v>
                </c:pt>
                <c:pt idx="2">
                  <c:v>-36.550330698564181</c:v>
                </c:pt>
                <c:pt idx="3">
                  <c:v>-20.437357650893624</c:v>
                </c:pt>
                <c:pt idx="4">
                  <c:v>-43.222138015407126</c:v>
                </c:pt>
                <c:pt idx="5">
                  <c:v>-25.854262336304458</c:v>
                </c:pt>
                <c:pt idx="6">
                  <c:v>25.758955475488388</c:v>
                </c:pt>
                <c:pt idx="7">
                  <c:v>-13.757224157993214</c:v>
                </c:pt>
                <c:pt idx="8">
                  <c:v>17.346362958035119</c:v>
                </c:pt>
                <c:pt idx="9">
                  <c:v>18.249343879512136</c:v>
                </c:pt>
                <c:pt idx="10">
                  <c:v>21.153554329024793</c:v>
                </c:pt>
                <c:pt idx="11">
                  <c:v>-23.886114127377422</c:v>
                </c:pt>
                <c:pt idx="12">
                  <c:v>14.285714285714285</c:v>
                </c:pt>
                <c:pt idx="13">
                  <c:v>-4.9103440639701157</c:v>
                </c:pt>
                <c:pt idx="14">
                  <c:v>24.356805488738392</c:v>
                </c:pt>
                <c:pt idx="15">
                  <c:v>-34.746712585311585</c:v>
                </c:pt>
                <c:pt idx="16">
                  <c:v>-47.318743251836523</c:v>
                </c:pt>
                <c:pt idx="17">
                  <c:v>-15.336844834953226</c:v>
                </c:pt>
                <c:pt idx="18">
                  <c:v>-10.238796632431448</c:v>
                </c:pt>
                <c:pt idx="19">
                  <c:v>-31.858927679981942</c:v>
                </c:pt>
                <c:pt idx="20">
                  <c:v>-13.115045631161909</c:v>
                </c:pt>
                <c:pt idx="21">
                  <c:v>-48.285568267439736</c:v>
                </c:pt>
                <c:pt idx="22">
                  <c:v>-57.0069595768095</c:v>
                </c:pt>
                <c:pt idx="23">
                  <c:v>-12.052236929166506</c:v>
                </c:pt>
                <c:pt idx="24">
                  <c:v>-49.322670783163517</c:v>
                </c:pt>
                <c:pt idx="25">
                  <c:v>-14.798807230174516</c:v>
                </c:pt>
                <c:pt idx="26">
                  <c:v>-9.2162186537110014</c:v>
                </c:pt>
                <c:pt idx="27">
                  <c:v>-49.779752047628833</c:v>
                </c:pt>
                <c:pt idx="28">
                  <c:v>-13.865775622526408</c:v>
                </c:pt>
                <c:pt idx="29">
                  <c:v>-33.666109764079003</c:v>
                </c:pt>
                <c:pt idx="30">
                  <c:v>-44.739553800380783</c:v>
                </c:pt>
                <c:pt idx="31">
                  <c:v>-33.805712174270042</c:v>
                </c:pt>
                <c:pt idx="32">
                  <c:v>16.16038230894047</c:v>
                </c:pt>
                <c:pt idx="33">
                  <c:v>-74.153928188337773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'G2'!$B$21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'G2'!$C$21:$AJ$21</c:f>
              <c:numCache>
                <c:formatCode>_(* #,##0.00_);_(* \(#,##0.00\);_(* "-"??_);_(@_)</c:formatCode>
                <c:ptCount val="34"/>
                <c:pt idx="0">
                  <c:v>0</c:v>
                </c:pt>
                <c:pt idx="1">
                  <c:v>-16.666666666666664</c:v>
                </c:pt>
                <c:pt idx="2">
                  <c:v>-28.571428571428569</c:v>
                </c:pt>
                <c:pt idx="3">
                  <c:v>14.285714285714285</c:v>
                </c:pt>
                <c:pt idx="4">
                  <c:v>-14.285714285714285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83.333333333333343</c:v>
                </c:pt>
                <c:pt idx="9">
                  <c:v>33.333333333333329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33.333333333333329</c:v>
                </c:pt>
                <c:pt idx="14">
                  <c:v>28.571428571428569</c:v>
                </c:pt>
                <c:pt idx="15">
                  <c:v>28.571428571428569</c:v>
                </c:pt>
                <c:pt idx="16">
                  <c:v>42.857142857142854</c:v>
                </c:pt>
                <c:pt idx="17">
                  <c:v>-28.571428571428569</c:v>
                </c:pt>
                <c:pt idx="18">
                  <c:v>0</c:v>
                </c:pt>
                <c:pt idx="19">
                  <c:v>16.666666666666664</c:v>
                </c:pt>
                <c:pt idx="20">
                  <c:v>20</c:v>
                </c:pt>
                <c:pt idx="21">
                  <c:v>0</c:v>
                </c:pt>
                <c:pt idx="22">
                  <c:v>25</c:v>
                </c:pt>
                <c:pt idx="23">
                  <c:v>25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25</c:v>
                </c:pt>
                <c:pt idx="30">
                  <c:v>40</c:v>
                </c:pt>
                <c:pt idx="31">
                  <c:v>60</c:v>
                </c:pt>
                <c:pt idx="32">
                  <c:v>20</c:v>
                </c:pt>
                <c:pt idx="33">
                  <c:v>33.333333333333329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'G2'!$B$22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'G2'!$C$4:$AJ$4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'G2'!$C$22:$AJ$22</c:f>
              <c:numCache>
                <c:formatCode>_(* #,##0.00_);_(* \(#,##0.00\);_(* "-"??_);_(@_)</c:formatCode>
                <c:ptCount val="34"/>
                <c:pt idx="0">
                  <c:v>-14.285714285714285</c:v>
                </c:pt>
                <c:pt idx="1">
                  <c:v>-16.666666666666664</c:v>
                </c:pt>
                <c:pt idx="2">
                  <c:v>0</c:v>
                </c:pt>
                <c:pt idx="3">
                  <c:v>-28.571428571428569</c:v>
                </c:pt>
                <c:pt idx="4">
                  <c:v>-28.571428571428569</c:v>
                </c:pt>
                <c:pt idx="5">
                  <c:v>-14.285714285714285</c:v>
                </c:pt>
                <c:pt idx="6">
                  <c:v>83.333333333333343</c:v>
                </c:pt>
                <c:pt idx="7">
                  <c:v>14.285714285714285</c:v>
                </c:pt>
                <c:pt idx="8">
                  <c:v>33.333333333333329</c:v>
                </c:pt>
                <c:pt idx="9">
                  <c:v>66.666666666666657</c:v>
                </c:pt>
                <c:pt idx="10">
                  <c:v>50</c:v>
                </c:pt>
                <c:pt idx="11">
                  <c:v>16.666666666666664</c:v>
                </c:pt>
                <c:pt idx="12">
                  <c:v>42.857142857142854</c:v>
                </c:pt>
                <c:pt idx="13">
                  <c:v>-50</c:v>
                </c:pt>
                <c:pt idx="14">
                  <c:v>28.571428571428569</c:v>
                </c:pt>
                <c:pt idx="15">
                  <c:v>-14.285714285714285</c:v>
                </c:pt>
                <c:pt idx="16">
                  <c:v>-42.857142857142854</c:v>
                </c:pt>
                <c:pt idx="17">
                  <c:v>-28.571428571428569</c:v>
                </c:pt>
                <c:pt idx="18">
                  <c:v>-28.571428571428569</c:v>
                </c:pt>
                <c:pt idx="19">
                  <c:v>-16.666666666666664</c:v>
                </c:pt>
                <c:pt idx="20">
                  <c:v>-20</c:v>
                </c:pt>
                <c:pt idx="21">
                  <c:v>-50</c:v>
                </c:pt>
                <c:pt idx="22">
                  <c:v>0</c:v>
                </c:pt>
                <c:pt idx="23">
                  <c:v>-25</c:v>
                </c:pt>
                <c:pt idx="24">
                  <c:v>-20</c:v>
                </c:pt>
                <c:pt idx="25">
                  <c:v>-40</c:v>
                </c:pt>
                <c:pt idx="26">
                  <c:v>40</c:v>
                </c:pt>
                <c:pt idx="27">
                  <c:v>-20</c:v>
                </c:pt>
                <c:pt idx="28">
                  <c:v>-20</c:v>
                </c:pt>
                <c:pt idx="29">
                  <c:v>-25</c:v>
                </c:pt>
                <c:pt idx="30">
                  <c:v>-80</c:v>
                </c:pt>
                <c:pt idx="31">
                  <c:v>0</c:v>
                </c:pt>
                <c:pt idx="32">
                  <c:v>20</c:v>
                </c:pt>
                <c:pt idx="33">
                  <c:v>-66.666666666666657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665584"/>
        <c:axId val="734666144"/>
      </c:lineChart>
      <c:dateAx>
        <c:axId val="73466558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7346661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4666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7346655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81735776267328752"/>
          <c:h val="0.104008151319753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4869264759626598E-2"/>
          <c:y val="0.18385233095863021"/>
          <c:w val="0.87318461883033904"/>
          <c:h val="0.54532414326396161"/>
        </c:manualLayout>
      </c:layout>
      <c:lineChart>
        <c:grouping val="standard"/>
        <c:varyColors val="0"/>
        <c:ser>
          <c:idx val="0"/>
          <c:order val="0"/>
          <c:tx>
            <c:strRef>
              <c:f>'G3'!$C$4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'G3'!$C$5:$C$38</c:f>
              <c:numCache>
                <c:formatCode>_(* #,##0.00_);_(* \(#,##0.00\);_(* "-"??_);_(@_)</c:formatCode>
                <c:ptCount val="34"/>
                <c:pt idx="0">
                  <c:v>-26.315789473684209</c:v>
                </c:pt>
                <c:pt idx="1">
                  <c:v>-27.777777777777779</c:v>
                </c:pt>
                <c:pt idx="2">
                  <c:v>-5.8823529411764701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-5.5555555555555554</c:v>
                </c:pt>
                <c:pt idx="6">
                  <c:v>23.52941176470588</c:v>
                </c:pt>
                <c:pt idx="7">
                  <c:v>26.315789473684209</c:v>
                </c:pt>
                <c:pt idx="8">
                  <c:v>27.777777777777779</c:v>
                </c:pt>
                <c:pt idx="9">
                  <c:v>23.809523809523807</c:v>
                </c:pt>
                <c:pt idx="10">
                  <c:v>19.047619047619047</c:v>
                </c:pt>
                <c:pt idx="11">
                  <c:v>4.7619047619047619</c:v>
                </c:pt>
                <c:pt idx="12">
                  <c:v>-5</c:v>
                </c:pt>
                <c:pt idx="13">
                  <c:v>-14.000000000000002</c:v>
                </c:pt>
                <c:pt idx="14">
                  <c:v>8.3333333333333321</c:v>
                </c:pt>
                <c:pt idx="15">
                  <c:v>-18.181818181818183</c:v>
                </c:pt>
                <c:pt idx="16">
                  <c:v>0</c:v>
                </c:pt>
                <c:pt idx="17">
                  <c:v>0</c:v>
                </c:pt>
                <c:pt idx="18">
                  <c:v>16.666666666666664</c:v>
                </c:pt>
                <c:pt idx="19">
                  <c:v>-21.052631578947366</c:v>
                </c:pt>
                <c:pt idx="20">
                  <c:v>-5.5555555555555554</c:v>
                </c:pt>
                <c:pt idx="21">
                  <c:v>0</c:v>
                </c:pt>
                <c:pt idx="22">
                  <c:v>23.076923076923077</c:v>
                </c:pt>
                <c:pt idx="23">
                  <c:v>6.666666666666667</c:v>
                </c:pt>
                <c:pt idx="24">
                  <c:v>-5.8823529411764701</c:v>
                </c:pt>
                <c:pt idx="25">
                  <c:v>0</c:v>
                </c:pt>
                <c:pt idx="26">
                  <c:v>0</c:v>
                </c:pt>
                <c:pt idx="27">
                  <c:v>-31.25</c:v>
                </c:pt>
                <c:pt idx="28">
                  <c:v>5.5555555555555554</c:v>
                </c:pt>
                <c:pt idx="29">
                  <c:v>-6.666666666666667</c:v>
                </c:pt>
                <c:pt idx="30">
                  <c:v>20</c:v>
                </c:pt>
                <c:pt idx="31">
                  <c:v>-6.666666666666667</c:v>
                </c:pt>
                <c:pt idx="32">
                  <c:v>-23.52941176470588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'G3'!$D$4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'G3'!$D$5:$D$38</c:f>
              <c:numCache>
                <c:formatCode>_(* #,##0.00_);_(* \(#,##0.00\);_(* "-"??_);_(@_)</c:formatCode>
                <c:ptCount val="34"/>
                <c:pt idx="0">
                  <c:v>-31.578947368421051</c:v>
                </c:pt>
                <c:pt idx="1">
                  <c:v>-11.111111111111111</c:v>
                </c:pt>
                <c:pt idx="2">
                  <c:v>-11.76470588235294</c:v>
                </c:pt>
                <c:pt idx="3">
                  <c:v>22.222222222222221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23.52941176470588</c:v>
                </c:pt>
                <c:pt idx="7">
                  <c:v>36.84210526315789</c:v>
                </c:pt>
                <c:pt idx="8">
                  <c:v>55.555555555555557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18</c:v>
                </c:pt>
                <c:pt idx="14">
                  <c:v>12.5</c:v>
                </c:pt>
                <c:pt idx="15">
                  <c:v>-27.27272727272727</c:v>
                </c:pt>
                <c:pt idx="16">
                  <c:v>10.526315789473683</c:v>
                </c:pt>
                <c:pt idx="17">
                  <c:v>4.7619047619047619</c:v>
                </c:pt>
                <c:pt idx="18">
                  <c:v>16.666666666666664</c:v>
                </c:pt>
                <c:pt idx="19">
                  <c:v>0</c:v>
                </c:pt>
                <c:pt idx="20">
                  <c:v>5.5555555555555554</c:v>
                </c:pt>
                <c:pt idx="21">
                  <c:v>25</c:v>
                </c:pt>
                <c:pt idx="22">
                  <c:v>15.384615384615385</c:v>
                </c:pt>
                <c:pt idx="23">
                  <c:v>20</c:v>
                </c:pt>
                <c:pt idx="24">
                  <c:v>0</c:v>
                </c:pt>
                <c:pt idx="25">
                  <c:v>21.428571428571427</c:v>
                </c:pt>
                <c:pt idx="26">
                  <c:v>13.333333333333334</c:v>
                </c:pt>
                <c:pt idx="27">
                  <c:v>-18.75</c:v>
                </c:pt>
                <c:pt idx="28">
                  <c:v>11.111111111111111</c:v>
                </c:pt>
                <c:pt idx="29">
                  <c:v>-6.666666666666667</c:v>
                </c:pt>
                <c:pt idx="30">
                  <c:v>13.333333333333334</c:v>
                </c:pt>
                <c:pt idx="31">
                  <c:v>-46.666666666666664</c:v>
                </c:pt>
                <c:pt idx="32">
                  <c:v>-5.8823529411764701</c:v>
                </c:pt>
                <c:pt idx="33">
                  <c:v>-29.411764705882355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'G3'!$E$4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'G3'!$E$5:$E$38</c:f>
              <c:numCache>
                <c:formatCode>_(* #,##0.00_);_(* \(#,##0.00\);_(* "-"??_);_(@_)</c:formatCode>
                <c:ptCount val="34"/>
                <c:pt idx="0">
                  <c:v>-15.789473684210526</c:v>
                </c:pt>
                <c:pt idx="1">
                  <c:v>0</c:v>
                </c:pt>
                <c:pt idx="2">
                  <c:v>-17.647058823529413</c:v>
                </c:pt>
                <c:pt idx="3">
                  <c:v>27.777777777777779</c:v>
                </c:pt>
                <c:pt idx="4">
                  <c:v>38.888888888888893</c:v>
                </c:pt>
                <c:pt idx="5">
                  <c:v>33.333333333333329</c:v>
                </c:pt>
                <c:pt idx="6">
                  <c:v>52.941176470588239</c:v>
                </c:pt>
                <c:pt idx="7">
                  <c:v>36.84210526315789</c:v>
                </c:pt>
                <c:pt idx="8">
                  <c:v>61.111111111111114</c:v>
                </c:pt>
                <c:pt idx="9">
                  <c:v>42.857142857142854</c:v>
                </c:pt>
                <c:pt idx="10">
                  <c:v>19.047619047619047</c:v>
                </c:pt>
                <c:pt idx="11">
                  <c:v>14.285714285714285</c:v>
                </c:pt>
                <c:pt idx="12">
                  <c:v>-10</c:v>
                </c:pt>
                <c:pt idx="13">
                  <c:v>9</c:v>
                </c:pt>
                <c:pt idx="14">
                  <c:v>29.166666666666668</c:v>
                </c:pt>
                <c:pt idx="15">
                  <c:v>-31.818181818181817</c:v>
                </c:pt>
                <c:pt idx="16">
                  <c:v>5.2631578947368416</c:v>
                </c:pt>
                <c:pt idx="17">
                  <c:v>23.809523809523807</c:v>
                </c:pt>
                <c:pt idx="18">
                  <c:v>38.888888888888893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25</c:v>
                </c:pt>
                <c:pt idx="22">
                  <c:v>15.384615384615385</c:v>
                </c:pt>
                <c:pt idx="23">
                  <c:v>13.333333333333334</c:v>
                </c:pt>
                <c:pt idx="24">
                  <c:v>5.8823529411764701</c:v>
                </c:pt>
                <c:pt idx="25">
                  <c:v>14.285714285714285</c:v>
                </c:pt>
                <c:pt idx="26">
                  <c:v>20</c:v>
                </c:pt>
                <c:pt idx="27">
                  <c:v>-25</c:v>
                </c:pt>
                <c:pt idx="28">
                  <c:v>-11.111111111111111</c:v>
                </c:pt>
                <c:pt idx="29">
                  <c:v>-20</c:v>
                </c:pt>
                <c:pt idx="30">
                  <c:v>13.333333333333334</c:v>
                </c:pt>
                <c:pt idx="31">
                  <c:v>-20</c:v>
                </c:pt>
                <c:pt idx="32">
                  <c:v>5.8823529411764701</c:v>
                </c:pt>
                <c:pt idx="33">
                  <c:v>-23.52941176470588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'G3'!$F$4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'G3'!$F$5:$F$38</c:f>
              <c:numCache>
                <c:formatCode>_(* #,##0.00_);_(* \(#,##0.00\);_(* "-"??_);_(@_)</c:formatCode>
                <c:ptCount val="34"/>
                <c:pt idx="0">
                  <c:v>-5.2631578947368416</c:v>
                </c:pt>
                <c:pt idx="1">
                  <c:v>-5.5555555555555554</c:v>
                </c:pt>
                <c:pt idx="2">
                  <c:v>-23.52941176470588</c:v>
                </c:pt>
                <c:pt idx="3">
                  <c:v>-5.5555555555555554</c:v>
                </c:pt>
                <c:pt idx="4">
                  <c:v>22.222222222222221</c:v>
                </c:pt>
                <c:pt idx="5">
                  <c:v>61.111111111111114</c:v>
                </c:pt>
                <c:pt idx="6">
                  <c:v>64.705882352941174</c:v>
                </c:pt>
                <c:pt idx="7">
                  <c:v>10.526315789473683</c:v>
                </c:pt>
                <c:pt idx="8">
                  <c:v>27.777777777777779</c:v>
                </c:pt>
                <c:pt idx="9">
                  <c:v>47.619047619047613</c:v>
                </c:pt>
                <c:pt idx="10">
                  <c:v>14.285714285714285</c:v>
                </c:pt>
                <c:pt idx="11">
                  <c:v>14.285714285714285</c:v>
                </c:pt>
                <c:pt idx="12">
                  <c:v>0</c:v>
                </c:pt>
                <c:pt idx="13">
                  <c:v>-9</c:v>
                </c:pt>
                <c:pt idx="14">
                  <c:v>8.3333333333333321</c:v>
                </c:pt>
                <c:pt idx="15">
                  <c:v>-40.909090909090914</c:v>
                </c:pt>
                <c:pt idx="16">
                  <c:v>5.2631578947368416</c:v>
                </c:pt>
                <c:pt idx="17">
                  <c:v>9.5238095238095237</c:v>
                </c:pt>
                <c:pt idx="18">
                  <c:v>11.111111111111111</c:v>
                </c:pt>
                <c:pt idx="19">
                  <c:v>-15.789473684210526</c:v>
                </c:pt>
                <c:pt idx="20">
                  <c:v>11.111111111111111</c:v>
                </c:pt>
                <c:pt idx="21">
                  <c:v>12.5</c:v>
                </c:pt>
                <c:pt idx="22">
                  <c:v>38.461538461538467</c:v>
                </c:pt>
                <c:pt idx="23">
                  <c:v>33.333333333333329</c:v>
                </c:pt>
                <c:pt idx="24">
                  <c:v>11.76470588235294</c:v>
                </c:pt>
                <c:pt idx="25">
                  <c:v>28.571428571428569</c:v>
                </c:pt>
                <c:pt idx="26">
                  <c:v>53.333333333333336</c:v>
                </c:pt>
                <c:pt idx="27">
                  <c:v>-25</c:v>
                </c:pt>
                <c:pt idx="28">
                  <c:v>-16.666666666666664</c:v>
                </c:pt>
                <c:pt idx="29">
                  <c:v>-33.333333333333329</c:v>
                </c:pt>
                <c:pt idx="30">
                  <c:v>-13.333333333333334</c:v>
                </c:pt>
                <c:pt idx="31">
                  <c:v>-33.333333333333329</c:v>
                </c:pt>
                <c:pt idx="32">
                  <c:v>-11.76470588235294</c:v>
                </c:pt>
                <c:pt idx="33">
                  <c:v>-35.294117647058826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04784"/>
        <c:axId val="735505344"/>
      </c:lineChart>
      <c:dateAx>
        <c:axId val="73550478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es-CO"/>
          </a:p>
        </c:txPr>
        <c:crossAx val="7355053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55053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  <a:p>
                <a:pPr>
                  <a:defRPr/>
                </a:pPr>
                <a:endParaRPr lang="es-CO"/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550478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952550133870915E-2"/>
          <c:y val="0.18117780187656191"/>
          <c:w val="0.87318461883033904"/>
          <c:h val="0.56807761746544705"/>
        </c:manualLayout>
      </c:layout>
      <c:lineChart>
        <c:grouping val="standard"/>
        <c:varyColors val="0"/>
        <c:ser>
          <c:idx val="0"/>
          <c:order val="0"/>
          <c:tx>
            <c:strRef>
              <c:f>'G3'!$G$4</c:f>
              <c:strCache>
                <c:ptCount val="1"/>
                <c:pt idx="0">
                  <c:v>Microempresas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'G3'!$G$5:$G$38</c:f>
              <c:numCache>
                <c:formatCode>_(* #,##0.00_);_(* \(#,##0.00\);_(* "-"??_);_(@_)</c:formatCode>
                <c:ptCount val="34"/>
                <c:pt idx="0">
                  <c:v>-35</c:v>
                </c:pt>
                <c:pt idx="1">
                  <c:v>-45.454545454545453</c:v>
                </c:pt>
                <c:pt idx="2">
                  <c:v>-27.27272727272727</c:v>
                </c:pt>
                <c:pt idx="3">
                  <c:v>0</c:v>
                </c:pt>
                <c:pt idx="4">
                  <c:v>11.111111111111111</c:v>
                </c:pt>
                <c:pt idx="5">
                  <c:v>27.777777777777779</c:v>
                </c:pt>
                <c:pt idx="6">
                  <c:v>16.666666666666664</c:v>
                </c:pt>
                <c:pt idx="7">
                  <c:v>6.25</c:v>
                </c:pt>
                <c:pt idx="8">
                  <c:v>37.5</c:v>
                </c:pt>
                <c:pt idx="9">
                  <c:v>28.571428571428569</c:v>
                </c:pt>
                <c:pt idx="10">
                  <c:v>21.428571428571427</c:v>
                </c:pt>
                <c:pt idx="11">
                  <c:v>6.666666666666667</c:v>
                </c:pt>
                <c:pt idx="12">
                  <c:v>6.666666666666667</c:v>
                </c:pt>
                <c:pt idx="13">
                  <c:v>15</c:v>
                </c:pt>
                <c:pt idx="14">
                  <c:v>0</c:v>
                </c:pt>
                <c:pt idx="15">
                  <c:v>-18.75</c:v>
                </c:pt>
                <c:pt idx="16">
                  <c:v>-6.666666666666667</c:v>
                </c:pt>
                <c:pt idx="17">
                  <c:v>-17.647058823529413</c:v>
                </c:pt>
                <c:pt idx="18">
                  <c:v>28.571428571428569</c:v>
                </c:pt>
                <c:pt idx="19">
                  <c:v>0</c:v>
                </c:pt>
                <c:pt idx="20">
                  <c:v>-18.181818181818183</c:v>
                </c:pt>
                <c:pt idx="21">
                  <c:v>7.1428571428571423</c:v>
                </c:pt>
                <c:pt idx="22">
                  <c:v>-11.111111111111111</c:v>
                </c:pt>
                <c:pt idx="23">
                  <c:v>0</c:v>
                </c:pt>
                <c:pt idx="24">
                  <c:v>7.1428571428571423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-11.111111111111111</c:v>
                </c:pt>
                <c:pt idx="28">
                  <c:v>-10</c:v>
                </c:pt>
                <c:pt idx="29">
                  <c:v>-25</c:v>
                </c:pt>
                <c:pt idx="30">
                  <c:v>10</c:v>
                </c:pt>
                <c:pt idx="31">
                  <c:v>-10</c:v>
                </c:pt>
                <c:pt idx="32">
                  <c:v>-10</c:v>
                </c:pt>
                <c:pt idx="33">
                  <c:v>11.111111111111111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'G3'!$H$4</c:f>
              <c:strCache>
                <c:ptCount val="1"/>
                <c:pt idx="0">
                  <c:v>Empresas pequeñas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'G3'!$H$5:$H$38</c:f>
              <c:numCache>
                <c:formatCode>_(* #,##0.00_);_(* \(#,##0.00\);_(* "-"??_);_(@_)</c:formatCode>
                <c:ptCount val="34"/>
                <c:pt idx="0">
                  <c:v>-50</c:v>
                </c:pt>
                <c:pt idx="1">
                  <c:v>-31.818181818181817</c:v>
                </c:pt>
                <c:pt idx="2">
                  <c:v>-13.636363636363635</c:v>
                </c:pt>
                <c:pt idx="3">
                  <c:v>0</c:v>
                </c:pt>
                <c:pt idx="4">
                  <c:v>16.666666666666664</c:v>
                </c:pt>
                <c:pt idx="5">
                  <c:v>50</c:v>
                </c:pt>
                <c:pt idx="6">
                  <c:v>38.888888888888893</c:v>
                </c:pt>
                <c:pt idx="7">
                  <c:v>25</c:v>
                </c:pt>
                <c:pt idx="8">
                  <c:v>43.75</c:v>
                </c:pt>
                <c:pt idx="9">
                  <c:v>50</c:v>
                </c:pt>
                <c:pt idx="10">
                  <c:v>42.857142857142854</c:v>
                </c:pt>
                <c:pt idx="11">
                  <c:v>13.333333333333334</c:v>
                </c:pt>
                <c:pt idx="12">
                  <c:v>13.333333333333334</c:v>
                </c:pt>
                <c:pt idx="13">
                  <c:v>8</c:v>
                </c:pt>
                <c:pt idx="14">
                  <c:v>-6.666666666666667</c:v>
                </c:pt>
                <c:pt idx="15">
                  <c:v>-25</c:v>
                </c:pt>
                <c:pt idx="16">
                  <c:v>-20</c:v>
                </c:pt>
                <c:pt idx="17">
                  <c:v>-23.52941176470588</c:v>
                </c:pt>
                <c:pt idx="18">
                  <c:v>57.142857142857139</c:v>
                </c:pt>
                <c:pt idx="19">
                  <c:v>0</c:v>
                </c:pt>
                <c:pt idx="20">
                  <c:v>18.181818181818183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-11.111111111111111</c:v>
                </c:pt>
                <c:pt idx="24">
                  <c:v>7.1428571428571423</c:v>
                </c:pt>
                <c:pt idx="25">
                  <c:v>-7.6923076923076925</c:v>
                </c:pt>
                <c:pt idx="26">
                  <c:v>18.181818181818183</c:v>
                </c:pt>
                <c:pt idx="27">
                  <c:v>-33.333333333333329</c:v>
                </c:pt>
                <c:pt idx="28">
                  <c:v>-10</c:v>
                </c:pt>
                <c:pt idx="29">
                  <c:v>-37.5</c:v>
                </c:pt>
                <c:pt idx="30">
                  <c:v>20</c:v>
                </c:pt>
                <c:pt idx="31">
                  <c:v>-10</c:v>
                </c:pt>
                <c:pt idx="32">
                  <c:v>-20</c:v>
                </c:pt>
                <c:pt idx="33">
                  <c:v>-11.111111111111111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'G3'!$I$4</c:f>
              <c:strCache>
                <c:ptCount val="1"/>
                <c:pt idx="0">
                  <c:v>Empresas medianas</c:v>
                </c:pt>
              </c:strCache>
            </c:strRef>
          </c:tx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'G3'!$I$5:$I$38</c:f>
              <c:numCache>
                <c:formatCode>_(* #,##0.00_);_(* \(#,##0.00\);_(* "-"??_);_(@_)</c:formatCode>
                <c:ptCount val="34"/>
                <c:pt idx="0">
                  <c:v>-55.000000000000007</c:v>
                </c:pt>
                <c:pt idx="1">
                  <c:v>-36.363636363636367</c:v>
                </c:pt>
                <c:pt idx="2">
                  <c:v>0</c:v>
                </c:pt>
                <c:pt idx="3">
                  <c:v>13.636363636363635</c:v>
                </c:pt>
                <c:pt idx="4">
                  <c:v>11.111111111111111</c:v>
                </c:pt>
                <c:pt idx="5">
                  <c:v>55.555555555555557</c:v>
                </c:pt>
                <c:pt idx="6">
                  <c:v>61.111111111111114</c:v>
                </c:pt>
                <c:pt idx="7">
                  <c:v>12.5</c:v>
                </c:pt>
                <c:pt idx="8">
                  <c:v>56.25</c:v>
                </c:pt>
                <c:pt idx="9">
                  <c:v>57.142857142857139</c:v>
                </c:pt>
                <c:pt idx="10">
                  <c:v>42.857142857142854</c:v>
                </c:pt>
                <c:pt idx="11">
                  <c:v>46.666666666666664</c:v>
                </c:pt>
                <c:pt idx="12">
                  <c:v>46.666666666666664</c:v>
                </c:pt>
                <c:pt idx="13">
                  <c:v>8</c:v>
                </c:pt>
                <c:pt idx="14">
                  <c:v>13.333333333333334</c:v>
                </c:pt>
                <c:pt idx="15">
                  <c:v>-18.75</c:v>
                </c:pt>
                <c:pt idx="16">
                  <c:v>-33.333333333333329</c:v>
                </c:pt>
                <c:pt idx="17">
                  <c:v>-17.647058823529413</c:v>
                </c:pt>
                <c:pt idx="18">
                  <c:v>42.857142857142854</c:v>
                </c:pt>
                <c:pt idx="19">
                  <c:v>-10</c:v>
                </c:pt>
                <c:pt idx="20">
                  <c:v>54.54545454545454</c:v>
                </c:pt>
                <c:pt idx="21">
                  <c:v>35.714285714285715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-7.1428571428571423</c:v>
                </c:pt>
                <c:pt idx="25">
                  <c:v>-7.6923076923076925</c:v>
                </c:pt>
                <c:pt idx="26">
                  <c:v>0</c:v>
                </c:pt>
                <c:pt idx="27">
                  <c:v>-33.333333333333329</c:v>
                </c:pt>
                <c:pt idx="28">
                  <c:v>0</c:v>
                </c:pt>
                <c:pt idx="29">
                  <c:v>-37.5</c:v>
                </c:pt>
                <c:pt idx="30">
                  <c:v>0</c:v>
                </c:pt>
                <c:pt idx="31">
                  <c:v>-20</c:v>
                </c:pt>
                <c:pt idx="32">
                  <c:v>-50</c:v>
                </c:pt>
                <c:pt idx="33">
                  <c:v>11.111111111111111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'G3'!$J$4</c:f>
              <c:strCache>
                <c:ptCount val="1"/>
                <c:pt idx="0">
                  <c:v>Empresas grandes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'G3'!$B$5:$B$38</c:f>
              <c:numCache>
                <c:formatCode>mmm\-yy</c:formatCode>
                <c:ptCount val="34"/>
                <c:pt idx="0">
                  <c:v>39965</c:v>
                </c:pt>
                <c:pt idx="1">
                  <c:v>40057</c:v>
                </c:pt>
                <c:pt idx="2">
                  <c:v>40148</c:v>
                </c:pt>
                <c:pt idx="3">
                  <c:v>40238</c:v>
                </c:pt>
                <c:pt idx="4">
                  <c:v>40330</c:v>
                </c:pt>
                <c:pt idx="5">
                  <c:v>40422</c:v>
                </c:pt>
                <c:pt idx="6">
                  <c:v>40513</c:v>
                </c:pt>
                <c:pt idx="7">
                  <c:v>40603</c:v>
                </c:pt>
                <c:pt idx="8">
                  <c:v>40695</c:v>
                </c:pt>
                <c:pt idx="9">
                  <c:v>40787</c:v>
                </c:pt>
                <c:pt idx="10">
                  <c:v>40878</c:v>
                </c:pt>
                <c:pt idx="11">
                  <c:v>40969</c:v>
                </c:pt>
                <c:pt idx="12">
                  <c:v>41061</c:v>
                </c:pt>
                <c:pt idx="13">
                  <c:v>41153</c:v>
                </c:pt>
                <c:pt idx="14">
                  <c:v>41244</c:v>
                </c:pt>
                <c:pt idx="15">
                  <c:v>41334</c:v>
                </c:pt>
                <c:pt idx="16">
                  <c:v>41426</c:v>
                </c:pt>
                <c:pt idx="17">
                  <c:v>41518</c:v>
                </c:pt>
                <c:pt idx="18">
                  <c:v>41609</c:v>
                </c:pt>
                <c:pt idx="19">
                  <c:v>41699</c:v>
                </c:pt>
                <c:pt idx="20">
                  <c:v>41791</c:v>
                </c:pt>
                <c:pt idx="21">
                  <c:v>41883</c:v>
                </c:pt>
                <c:pt idx="22">
                  <c:v>41974</c:v>
                </c:pt>
                <c:pt idx="23">
                  <c:v>42064</c:v>
                </c:pt>
                <c:pt idx="24">
                  <c:v>42156</c:v>
                </c:pt>
                <c:pt idx="25">
                  <c:v>42248</c:v>
                </c:pt>
                <c:pt idx="26">
                  <c:v>42339</c:v>
                </c:pt>
                <c:pt idx="27">
                  <c:v>42430</c:v>
                </c:pt>
                <c:pt idx="28">
                  <c:v>42522</c:v>
                </c:pt>
                <c:pt idx="29">
                  <c:v>42614</c:v>
                </c:pt>
                <c:pt idx="30">
                  <c:v>42705</c:v>
                </c:pt>
                <c:pt idx="31">
                  <c:v>42795</c:v>
                </c:pt>
                <c:pt idx="32">
                  <c:v>42887</c:v>
                </c:pt>
                <c:pt idx="33">
                  <c:v>42979</c:v>
                </c:pt>
              </c:numCache>
            </c:numRef>
          </c:cat>
          <c:val>
            <c:numRef>
              <c:f>'G3'!$J$5:$J$38</c:f>
              <c:numCache>
                <c:formatCode>_(* #,##0.00_);_(* \(#,##0.00\);_(* "-"??_);_(@_)</c:formatCode>
                <c:ptCount val="34"/>
                <c:pt idx="0">
                  <c:v>-35</c:v>
                </c:pt>
                <c:pt idx="1">
                  <c:v>-36.363636363636367</c:v>
                </c:pt>
                <c:pt idx="2">
                  <c:v>9.0909090909090917</c:v>
                </c:pt>
                <c:pt idx="3">
                  <c:v>13.636363636363635</c:v>
                </c:pt>
                <c:pt idx="4">
                  <c:v>16.666666666666664</c:v>
                </c:pt>
                <c:pt idx="5">
                  <c:v>38.888888888888893</c:v>
                </c:pt>
                <c:pt idx="6">
                  <c:v>38.888888888888893</c:v>
                </c:pt>
                <c:pt idx="7">
                  <c:v>-6.25</c:v>
                </c:pt>
                <c:pt idx="8">
                  <c:v>31.25</c:v>
                </c:pt>
                <c:pt idx="9">
                  <c:v>14.285714285714285</c:v>
                </c:pt>
                <c:pt idx="10">
                  <c:v>28.571428571428569</c:v>
                </c:pt>
                <c:pt idx="11">
                  <c:v>40</c:v>
                </c:pt>
                <c:pt idx="12">
                  <c:v>40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-13.333333333333334</c:v>
                </c:pt>
                <c:pt idx="17">
                  <c:v>-17.647058823529413</c:v>
                </c:pt>
                <c:pt idx="18">
                  <c:v>7.1428571428571423</c:v>
                </c:pt>
                <c:pt idx="19">
                  <c:v>-30</c:v>
                </c:pt>
                <c:pt idx="20">
                  <c:v>36.363636363636367</c:v>
                </c:pt>
                <c:pt idx="21">
                  <c:v>14.285714285714285</c:v>
                </c:pt>
                <c:pt idx="22">
                  <c:v>-11.111111111111111</c:v>
                </c:pt>
                <c:pt idx="23">
                  <c:v>-22.222222222222221</c:v>
                </c:pt>
                <c:pt idx="24">
                  <c:v>-28.571428571428569</c:v>
                </c:pt>
                <c:pt idx="25">
                  <c:v>7.6923076923076925</c:v>
                </c:pt>
                <c:pt idx="26">
                  <c:v>9.0909090909090917</c:v>
                </c:pt>
                <c:pt idx="27">
                  <c:v>-22.222222222222221</c:v>
                </c:pt>
                <c:pt idx="28">
                  <c:v>-10</c:v>
                </c:pt>
                <c:pt idx="29">
                  <c:v>-50</c:v>
                </c:pt>
                <c:pt idx="30">
                  <c:v>-20</c:v>
                </c:pt>
                <c:pt idx="31">
                  <c:v>-30</c:v>
                </c:pt>
                <c:pt idx="32">
                  <c:v>-60</c:v>
                </c:pt>
                <c:pt idx="33">
                  <c:v>-11.111111111111111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509824"/>
        <c:axId val="735510384"/>
      </c:lineChart>
      <c:dateAx>
        <c:axId val="735509824"/>
        <c:scaling>
          <c:orientation val="minMax"/>
          <c:max val="42979"/>
          <c:min val="40513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ysClr val="windowText" lastClr="000000"/>
            </a:solidFill>
          </a:ln>
        </c:spPr>
        <c:crossAx val="73551038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7355103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 del balance de respuestas)</a:t>
                </a:r>
              </a:p>
            </c:rich>
          </c:tx>
          <c:layout>
            <c:manualLayout>
              <c:xMode val="edge"/>
              <c:yMode val="edge"/>
              <c:x val="0"/>
              <c:y val="6.3848390043299641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7355098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8.9326515015856978E-2"/>
          <c:y val="0.89599191275281764"/>
          <c:w val="0.7781168344662952"/>
          <c:h val="0.1013974394426736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149679</xdr:colOff>
      <xdr:row>45</xdr:row>
      <xdr:rowOff>13607</xdr:rowOff>
    </xdr:from>
    <xdr:to>
      <xdr:col>13</xdr:col>
      <xdr:colOff>666751</xdr:colOff>
      <xdr:row>62</xdr:row>
      <xdr:rowOff>13607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133890</xdr:colOff>
      <xdr:row>63</xdr:row>
      <xdr:rowOff>139773</xdr:rowOff>
    </xdr:from>
    <xdr:to>
      <xdr:col>7</xdr:col>
      <xdr:colOff>653143</xdr:colOff>
      <xdr:row>80</xdr:row>
      <xdr:rowOff>13607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108857</xdr:colOff>
      <xdr:row>63</xdr:row>
      <xdr:rowOff>58410</xdr:rowOff>
    </xdr:from>
    <xdr:to>
      <xdr:col>14</xdr:col>
      <xdr:colOff>143434</xdr:colOff>
      <xdr:row>79</xdr:row>
      <xdr:rowOff>95250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121230</xdr:colOff>
      <xdr:row>46</xdr:row>
      <xdr:rowOff>17318</xdr:rowOff>
    </xdr:from>
    <xdr:to>
      <xdr:col>7</xdr:col>
      <xdr:colOff>489858</xdr:colOff>
      <xdr:row>60</xdr:row>
      <xdr:rowOff>176893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612322</xdr:colOff>
      <xdr:row>81</xdr:row>
      <xdr:rowOff>95250</xdr:rowOff>
    </xdr:from>
    <xdr:to>
      <xdr:col>3</xdr:col>
      <xdr:colOff>1074965</xdr:colOff>
      <xdr:row>81</xdr:row>
      <xdr:rowOff>95250</xdr:rowOff>
    </xdr:to>
    <xdr:cxnSp macro="">
      <xdr:nvCxnSpPr>
        <xdr:cNvPr id="6" name="5 Conector recto"/>
        <xdr:cNvCxnSpPr/>
      </xdr:nvCxnSpPr>
      <xdr:spPr>
        <a:xfrm>
          <a:off x="2726872" y="16487775"/>
          <a:ext cx="462643" cy="0"/>
        </a:xfrm>
        <a:prstGeom prst="line">
          <a:avLst/>
        </a:prstGeom>
        <a:ln w="28575">
          <a:solidFill>
            <a:srgbClr val="9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81</xdr:row>
      <xdr:rowOff>122464</xdr:rowOff>
    </xdr:from>
    <xdr:to>
      <xdr:col>8</xdr:col>
      <xdr:colOff>911679</xdr:colOff>
      <xdr:row>81</xdr:row>
      <xdr:rowOff>122464</xdr:rowOff>
    </xdr:to>
    <xdr:cxnSp macro="">
      <xdr:nvCxnSpPr>
        <xdr:cNvPr id="7" name="6 Conector recto"/>
        <xdr:cNvCxnSpPr/>
      </xdr:nvCxnSpPr>
      <xdr:spPr>
        <a:xfrm>
          <a:off x="6878411" y="16514989"/>
          <a:ext cx="462643" cy="0"/>
        </a:xfrm>
        <a:prstGeom prst="line">
          <a:avLst/>
        </a:prstGeom>
        <a:ln w="76200">
          <a:solidFill>
            <a:srgbClr val="EAB2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0.74848</cdr:x>
      <cdr:y>0.90608</cdr:y>
    </cdr:from>
    <cdr:to>
      <cdr:x>0.9412</cdr:x>
      <cdr:y>0.98343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92961" y="3797381"/>
          <a:ext cx="1234102" cy="324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jun-2017</a:t>
          </a:r>
        </a:p>
      </cdr:txBody>
    </cdr:sp>
  </cdr:relSizeAnchor>
  <cdr:relSizeAnchor xmlns:cdr="http://schemas.openxmlformats.org/drawingml/2006/chartDrawing">
    <cdr:from>
      <cdr:x>0.72</cdr:x>
      <cdr:y>0.92818</cdr:y>
    </cdr:from>
    <cdr:to>
      <cdr:x>0.74364</cdr:x>
      <cdr:y>0.9558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771900" y="3200401"/>
          <a:ext cx="123825" cy="952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557893</xdr:colOff>
      <xdr:row>23</xdr:row>
      <xdr:rowOff>0</xdr:rowOff>
    </xdr:from>
    <xdr:to>
      <xdr:col>11</xdr:col>
      <xdr:colOff>190500</xdr:colOff>
      <xdr:row>48</xdr:row>
      <xdr:rowOff>17690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585107</xdr:colOff>
      <xdr:row>22</xdr:row>
      <xdr:rowOff>176893</xdr:rowOff>
    </xdr:from>
    <xdr:to>
      <xdr:col>21</xdr:col>
      <xdr:colOff>299357</xdr:colOff>
      <xdr:row>48</xdr:row>
      <xdr:rowOff>85725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530679</xdr:colOff>
      <xdr:row>49</xdr:row>
      <xdr:rowOff>163285</xdr:rowOff>
    </xdr:from>
    <xdr:to>
      <xdr:col>16</xdr:col>
      <xdr:colOff>244929</xdr:colOff>
      <xdr:row>75</xdr:row>
      <xdr:rowOff>126546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34017</xdr:colOff>
      <xdr:row>8</xdr:row>
      <xdr:rowOff>77560</xdr:rowOff>
    </xdr:from>
    <xdr:to>
      <xdr:col>17</xdr:col>
      <xdr:colOff>265838</xdr:colOff>
      <xdr:row>29</xdr:row>
      <xdr:rowOff>122464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85725</xdr:rowOff>
    </xdr:from>
    <xdr:to>
      <xdr:col>10</xdr:col>
      <xdr:colOff>104775</xdr:colOff>
      <xdr:row>15</xdr:row>
      <xdr:rowOff>38100</xdr:rowOff>
    </xdr:to>
    <xdr:sp macro="" textlink="">
      <xdr:nvSpPr>
        <xdr:cNvPr id="3" name="2 CuadroTexto"/>
        <xdr:cNvSpPr txBox="1"/>
      </xdr:nvSpPr>
      <xdr:spPr>
        <a:xfrm>
          <a:off x="9220200" y="3781425"/>
          <a:ext cx="8667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0</xdr:colOff>
      <xdr:row>19</xdr:row>
      <xdr:rowOff>95250</xdr:rowOff>
    </xdr:from>
    <xdr:to>
      <xdr:col>10</xdr:col>
      <xdr:colOff>142876</xdr:colOff>
      <xdr:row>22</xdr:row>
      <xdr:rowOff>47625</xdr:rowOff>
    </xdr:to>
    <xdr:sp macro="" textlink="">
      <xdr:nvSpPr>
        <xdr:cNvPr id="4" name="3 CuadroTexto"/>
        <xdr:cNvSpPr txBox="1"/>
      </xdr:nvSpPr>
      <xdr:spPr>
        <a:xfrm>
          <a:off x="9220200" y="5124450"/>
          <a:ext cx="904876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693964</xdr:colOff>
      <xdr:row>8</xdr:row>
      <xdr:rowOff>104776</xdr:rowOff>
    </xdr:from>
    <xdr:to>
      <xdr:col>26</xdr:col>
      <xdr:colOff>544285</xdr:colOff>
      <xdr:row>30</xdr:row>
      <xdr:rowOff>13608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676274</xdr:colOff>
      <xdr:row>12</xdr:row>
      <xdr:rowOff>85725</xdr:rowOff>
    </xdr:from>
    <xdr:to>
      <xdr:col>19</xdr:col>
      <xdr:colOff>104775</xdr:colOff>
      <xdr:row>15</xdr:row>
      <xdr:rowOff>38100</xdr:rowOff>
    </xdr:to>
    <xdr:sp macro="" textlink="">
      <xdr:nvSpPr>
        <xdr:cNvPr id="6" name="5 CuadroTexto"/>
        <xdr:cNvSpPr txBox="1"/>
      </xdr:nvSpPr>
      <xdr:spPr>
        <a:xfrm>
          <a:off x="15992474" y="37814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17</xdr:col>
      <xdr:colOff>714375</xdr:colOff>
      <xdr:row>19</xdr:row>
      <xdr:rowOff>95250</xdr:rowOff>
    </xdr:from>
    <xdr:to>
      <xdr:col>19</xdr:col>
      <xdr:colOff>142876</xdr:colOff>
      <xdr:row>22</xdr:row>
      <xdr:rowOff>47625</xdr:rowOff>
    </xdr:to>
    <xdr:sp macro="" textlink="">
      <xdr:nvSpPr>
        <xdr:cNvPr id="7" name="6 CuadroTexto"/>
        <xdr:cNvSpPr txBox="1"/>
      </xdr:nvSpPr>
      <xdr:spPr>
        <a:xfrm>
          <a:off x="16030575" y="512445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10</xdr:col>
      <xdr:colOff>292554</xdr:colOff>
      <xdr:row>30</xdr:row>
      <xdr:rowOff>172811</xdr:rowOff>
    </xdr:from>
    <xdr:to>
      <xdr:col>18</xdr:col>
      <xdr:colOff>217714</xdr:colOff>
      <xdr:row>52</xdr:row>
      <xdr:rowOff>54429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91167</xdr:colOff>
      <xdr:row>35</xdr:row>
      <xdr:rowOff>126547</xdr:rowOff>
    </xdr:from>
    <xdr:to>
      <xdr:col>10</xdr:col>
      <xdr:colOff>281668</xdr:colOff>
      <xdr:row>38</xdr:row>
      <xdr:rowOff>78922</xdr:rowOff>
    </xdr:to>
    <xdr:sp macro="" textlink="">
      <xdr:nvSpPr>
        <xdr:cNvPr id="9" name="8 CuadroTexto"/>
        <xdr:cNvSpPr txBox="1"/>
      </xdr:nvSpPr>
      <xdr:spPr>
        <a:xfrm>
          <a:off x="9311367" y="8203747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9</xdr:col>
      <xdr:colOff>129268</xdr:colOff>
      <xdr:row>42</xdr:row>
      <xdr:rowOff>136072</xdr:rowOff>
    </xdr:from>
    <xdr:to>
      <xdr:col>10</xdr:col>
      <xdr:colOff>319769</xdr:colOff>
      <xdr:row>45</xdr:row>
      <xdr:rowOff>88447</xdr:rowOff>
    </xdr:to>
    <xdr:sp macro="" textlink="">
      <xdr:nvSpPr>
        <xdr:cNvPr id="10" name="9 CuadroTexto"/>
        <xdr:cNvSpPr txBox="1"/>
      </xdr:nvSpPr>
      <xdr:spPr>
        <a:xfrm>
          <a:off x="9349468" y="9546772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707572</xdr:colOff>
      <xdr:row>30</xdr:row>
      <xdr:rowOff>149679</xdr:rowOff>
    </xdr:from>
    <xdr:to>
      <xdr:col>26</xdr:col>
      <xdr:colOff>632732</xdr:colOff>
      <xdr:row>52</xdr:row>
      <xdr:rowOff>31297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190501</xdr:colOff>
      <xdr:row>37</xdr:row>
      <xdr:rowOff>142875</xdr:rowOff>
    </xdr:to>
    <xdr:sp macro="" textlink="">
      <xdr:nvSpPr>
        <xdr:cNvPr id="12" name="11 CuadroTexto"/>
        <xdr:cNvSpPr txBox="1"/>
      </xdr:nvSpPr>
      <xdr:spPr>
        <a:xfrm>
          <a:off x="16078200" y="8077200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Menos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  <xdr:twoCellAnchor>
    <xdr:from>
      <xdr:col>18</xdr:col>
      <xdr:colOff>38101</xdr:colOff>
      <xdr:row>42</xdr:row>
      <xdr:rowOff>9525</xdr:rowOff>
    </xdr:from>
    <xdr:to>
      <xdr:col>19</xdr:col>
      <xdr:colOff>228602</xdr:colOff>
      <xdr:row>44</xdr:row>
      <xdr:rowOff>152400</xdr:rowOff>
    </xdr:to>
    <xdr:sp macro="" textlink="">
      <xdr:nvSpPr>
        <xdr:cNvPr id="13" name="12 CuadroTexto"/>
        <xdr:cNvSpPr txBox="1"/>
      </xdr:nvSpPr>
      <xdr:spPr>
        <a:xfrm>
          <a:off x="16116301" y="9420225"/>
          <a:ext cx="952501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/>
            <a:t>Más</a:t>
          </a:r>
        </a:p>
        <a:p>
          <a:pPr algn="ctr"/>
          <a:r>
            <a:rPr lang="es-CO" sz="1100"/>
            <a:t>restrictivos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51</xdr:row>
      <xdr:rowOff>20450</xdr:rowOff>
    </xdr:from>
    <xdr:to>
      <xdr:col>7</xdr:col>
      <xdr:colOff>185455</xdr:colOff>
      <xdr:row>75</xdr:row>
      <xdr:rowOff>20450</xdr:rowOff>
    </xdr:to>
    <xdr:grpSp>
      <xdr:nvGrpSpPr>
        <xdr:cNvPr id="2" name="1 Grupo"/>
        <xdr:cNvGrpSpPr/>
      </xdr:nvGrpSpPr>
      <xdr:grpSpPr>
        <a:xfrm>
          <a:off x="14007" y="10617013"/>
          <a:ext cx="9339261" cy="4572000"/>
          <a:chOff x="14007" y="9669276"/>
          <a:chExt cx="9135596" cy="4572000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14007" y="9669276"/>
          <a:ext cx="9135596" cy="457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267096" y="13625514"/>
            <a:ext cx="829210" cy="226217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 dic-17 (a)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75237</xdr:colOff>
      <xdr:row>51</xdr:row>
      <xdr:rowOff>89647</xdr:rowOff>
    </xdr:from>
    <xdr:to>
      <xdr:col>6</xdr:col>
      <xdr:colOff>1275669</xdr:colOff>
      <xdr:row>75</xdr:row>
      <xdr:rowOff>56029</xdr:rowOff>
    </xdr:to>
    <xdr:grpSp>
      <xdr:nvGrpSpPr>
        <xdr:cNvPr id="2" name="1 Grupo"/>
        <xdr:cNvGrpSpPr/>
      </xdr:nvGrpSpPr>
      <xdr:grpSpPr>
        <a:xfrm>
          <a:off x="75237" y="10689611"/>
          <a:ext cx="9119789" cy="4538382"/>
          <a:chOff x="75237" y="9728947"/>
          <a:chExt cx="9125232" cy="4538382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75237" y="9728947"/>
          <a:ext cx="9125232" cy="45383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8101034" y="13732244"/>
            <a:ext cx="844147" cy="38100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>
                <a:latin typeface="ZapfHumnst BT" panose="020B0502050508020304" pitchFamily="34" charset="0"/>
                <a:cs typeface="Times New Roman" pitchFamily="18" charset="0"/>
              </a:rPr>
              <a:t>dic-17(a)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50</xdr:row>
      <xdr:rowOff>63498</xdr:rowOff>
    </xdr:from>
    <xdr:to>
      <xdr:col>7</xdr:col>
      <xdr:colOff>952501</xdr:colOff>
      <xdr:row>75</xdr:row>
      <xdr:rowOff>63497</xdr:rowOff>
    </xdr:to>
    <xdr:grpSp>
      <xdr:nvGrpSpPr>
        <xdr:cNvPr id="2" name="1 Grupo"/>
        <xdr:cNvGrpSpPr/>
      </xdr:nvGrpSpPr>
      <xdr:grpSpPr>
        <a:xfrm>
          <a:off x="1562100" y="10464798"/>
          <a:ext cx="8636001" cy="4762499"/>
          <a:chOff x="2254746" y="9745475"/>
          <a:chExt cx="9631519" cy="4523747"/>
        </a:xfrm>
      </xdr:grpSpPr>
      <xdr:graphicFrame macro="">
        <xdr:nvGraphicFramePr>
          <xdr:cNvPr id="3" name="2 Gráfico"/>
          <xdr:cNvGraphicFramePr>
            <a:graphicFrameLocks/>
          </xdr:cNvGraphicFramePr>
        </xdr:nvGraphicFramePr>
        <xdr:xfrm>
          <a:off x="2254746" y="9745475"/>
          <a:ext cx="9631518" cy="45237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3 CuadroTexto"/>
          <xdr:cNvSpPr txBox="1"/>
        </xdr:nvSpPr>
        <xdr:spPr>
          <a:xfrm>
            <a:off x="10852293" y="13638154"/>
            <a:ext cx="1033972" cy="293296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>
                <a:latin typeface="ZapfHumnst BT" panose="020B0502050508020304" pitchFamily="34" charset="0"/>
                <a:cs typeface="Times New Roman" pitchFamily="18" charset="0"/>
              </a:rPr>
              <a:t>dic- 17 (a)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69739</xdr:rowOff>
    </xdr:from>
    <xdr:to>
      <xdr:col>6</xdr:col>
      <xdr:colOff>1803400</xdr:colOff>
      <xdr:row>77</xdr:row>
      <xdr:rowOff>20919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0.87989</cdr:x>
      <cdr:y>0.86749</cdr:y>
    </cdr:from>
    <cdr:to>
      <cdr:x>0.97258</cdr:x>
      <cdr:y>0.9281</cdr:y>
    </cdr:to>
    <cdr:sp macro="" textlink="">
      <cdr:nvSpPr>
        <cdr:cNvPr id="2" name="3 CuadroTexto"/>
        <cdr:cNvSpPr txBox="1"/>
      </cdr:nvSpPr>
      <cdr:spPr>
        <a:xfrm xmlns:a="http://schemas.openxmlformats.org/drawingml/2006/main">
          <a:off x="8559774" y="4419562"/>
          <a:ext cx="901707" cy="3087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>
              <a:latin typeface="ZapfHumnst BT" panose="020B0502050508020304" pitchFamily="34" charset="0"/>
              <a:cs typeface="Times New Roman" pitchFamily="18" charset="0"/>
            </a:rPr>
            <a:t> dic-17 (a)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138792</xdr:colOff>
      <xdr:row>19</xdr:row>
      <xdr:rowOff>78921</xdr:rowOff>
    </xdr:from>
    <xdr:to>
      <xdr:col>8</xdr:col>
      <xdr:colOff>481853</xdr:colOff>
      <xdr:row>49</xdr:row>
      <xdr:rowOff>122465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0.82451</cdr:x>
      <cdr:y>0.86901</cdr:y>
    </cdr:from>
    <cdr:to>
      <cdr:x>0.96492</cdr:x>
      <cdr:y>0.93079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77531" y="4361509"/>
          <a:ext cx="762501" cy="310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0"/>
            <a:t>(porcentaje)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30</xdr:row>
      <xdr:rowOff>112760</xdr:rowOff>
    </xdr:from>
    <xdr:to>
      <xdr:col>15</xdr:col>
      <xdr:colOff>708071</xdr:colOff>
      <xdr:row>52</xdr:row>
      <xdr:rowOff>57532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160386</xdr:colOff>
      <xdr:row>30</xdr:row>
      <xdr:rowOff>157015</xdr:rowOff>
    </xdr:from>
    <xdr:to>
      <xdr:col>8</xdr:col>
      <xdr:colOff>291354</xdr:colOff>
      <xdr:row>52</xdr:row>
      <xdr:rowOff>101787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67235</xdr:colOff>
      <xdr:row>53</xdr:row>
      <xdr:rowOff>11206</xdr:rowOff>
    </xdr:from>
    <xdr:to>
      <xdr:col>12</xdr:col>
      <xdr:colOff>299056</xdr:colOff>
      <xdr:row>74</xdr:row>
      <xdr:rowOff>146478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150763</xdr:colOff>
      <xdr:row>15</xdr:row>
      <xdr:rowOff>9204</xdr:rowOff>
    </xdr:from>
    <xdr:to>
      <xdr:col>4</xdr:col>
      <xdr:colOff>2475</xdr:colOff>
      <xdr:row>33</xdr:row>
      <xdr:rowOff>108857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1224645</xdr:colOff>
      <xdr:row>15</xdr:row>
      <xdr:rowOff>13607</xdr:rowOff>
    </xdr:from>
    <xdr:to>
      <xdr:col>10</xdr:col>
      <xdr:colOff>911681</xdr:colOff>
      <xdr:row>33</xdr:row>
      <xdr:rowOff>136071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3042898</xdr:colOff>
      <xdr:row>35</xdr:row>
      <xdr:rowOff>1</xdr:rowOff>
    </xdr:from>
    <xdr:to>
      <xdr:col>7</xdr:col>
      <xdr:colOff>544286</xdr:colOff>
      <xdr:row>54</xdr:row>
      <xdr:rowOff>136071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0.00453</cdr:x>
      <cdr:y>0.02109</cdr:y>
    </cdr:from>
    <cdr:to>
      <cdr:x>0.4119</cdr:x>
      <cdr:y>0.13023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279" y="74419"/>
          <a:ext cx="2273243" cy="38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1000" b="0"/>
            <a:t>(porcentaje de respuestas)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0.01296</cdr:x>
      <cdr:y>0</cdr:y>
    </cdr:from>
    <cdr:to>
      <cdr:x>0.35091</cdr:x>
      <cdr:y>0.0693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403" y="0"/>
          <a:ext cx="2070526" cy="29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/>
            <a:t>(porcentaje de respuestas)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0.01043</cdr:y>
    </cdr:from>
    <cdr:to>
      <cdr:x>0.47105</cdr:x>
      <cdr:y>0.09764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5062"/>
          <a:ext cx="2887651" cy="376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>
              <a:latin typeface="+mn-lt"/>
              <a:ea typeface="+mn-ea"/>
              <a:cs typeface="+mn-cs"/>
            </a:rPr>
            <a:t>(porcentaje</a:t>
          </a:r>
          <a:r>
            <a:rPr lang="es-CO" sz="1100" baseline="0">
              <a:latin typeface="+mn-lt"/>
              <a:ea typeface="+mn-ea"/>
              <a:cs typeface="+mn-cs"/>
            </a:rPr>
            <a:t> </a:t>
          </a:r>
          <a:r>
            <a:rPr lang="es-CO" sz="1100">
              <a:latin typeface="+mn-lt"/>
              <a:ea typeface="+mn-ea"/>
              <a:cs typeface="+mn-cs"/>
            </a:rPr>
            <a:t>de respuestas)</a:t>
          </a:r>
          <a:endParaRPr lang="es-ES"/>
        </a:p>
        <a:p xmlns:a="http://schemas.openxmlformats.org/drawingml/2006/main">
          <a:endParaRPr lang="es-E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23</xdr:row>
      <xdr:rowOff>38097</xdr:rowOff>
    </xdr:from>
    <xdr:to>
      <xdr:col>3</xdr:col>
      <xdr:colOff>1602440</xdr:colOff>
      <xdr:row>52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0.63866</cdr:x>
      <cdr:y>0.84694</cdr:y>
    </cdr:from>
    <cdr:to>
      <cdr:x>0.78655</cdr:x>
      <cdr:y>0.91306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437184" y="4143646"/>
          <a:ext cx="1027488" cy="323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 b="1">
              <a:latin typeface="Times New Roman" panose="02020603050405020304" pitchFamily="18" charset="0"/>
              <a:cs typeface="Times New Roman" panose="02020603050405020304" pitchFamily="18" charset="0"/>
            </a:rPr>
            <a:t>(porcentaje)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142873</xdr:colOff>
      <xdr:row>45</xdr:row>
      <xdr:rowOff>78443</xdr:rowOff>
    </xdr:from>
    <xdr:to>
      <xdr:col>6</xdr:col>
      <xdr:colOff>603250</xdr:colOff>
      <xdr:row>67</xdr:row>
      <xdr:rowOff>123265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0.00733</cdr:x>
      <cdr:y>0.01266</cdr:y>
    </cdr:from>
    <cdr:to>
      <cdr:x>0.26374</cdr:x>
      <cdr:y>0.09177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8102" y="38100"/>
          <a:ext cx="13335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/>
            <a:t>(porcentaje)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151869</xdr:colOff>
      <xdr:row>6</xdr:row>
      <xdr:rowOff>101067</xdr:rowOff>
    </xdr:from>
    <xdr:to>
      <xdr:col>12</xdr:col>
      <xdr:colOff>535869</xdr:colOff>
      <xdr:row>29</xdr:row>
      <xdr:rowOff>128217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300566</xdr:colOff>
      <xdr:row>5</xdr:row>
      <xdr:rowOff>129117</xdr:rowOff>
    </xdr:from>
    <xdr:to>
      <xdr:col>20</xdr:col>
      <xdr:colOff>684566</xdr:colOff>
      <xdr:row>30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17</xdr:col>
      <xdr:colOff>384000</xdr:colOff>
      <xdr:row>56</xdr:row>
      <xdr:rowOff>55725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4</xdr:row>
      <xdr:rowOff>128587</xdr:rowOff>
    </xdr:from>
    <xdr:to>
      <xdr:col>16</xdr:col>
      <xdr:colOff>238125</xdr:colOff>
      <xdr:row>20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95250</xdr:rowOff>
    </xdr:from>
    <xdr:to>
      <xdr:col>16</xdr:col>
      <xdr:colOff>228600</xdr:colOff>
      <xdr:row>36</xdr:row>
      <xdr:rowOff>71438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742950</xdr:colOff>
      <xdr:row>35</xdr:row>
      <xdr:rowOff>95250</xdr:rowOff>
    </xdr:from>
    <xdr:to>
      <xdr:col>15</xdr:col>
      <xdr:colOff>742950</xdr:colOff>
      <xdr:row>36</xdr:row>
      <xdr:rowOff>133350</xdr:rowOff>
    </xdr:to>
    <xdr:sp macro="" textlink="">
      <xdr:nvSpPr>
        <xdr:cNvPr id="4" name="1 CuadroTexto"/>
        <xdr:cNvSpPr txBox="1"/>
      </xdr:nvSpPr>
      <xdr:spPr>
        <a:xfrm>
          <a:off x="11725275" y="7219950"/>
          <a:ext cx="762000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/>
            <a:t>jun-17</a:t>
          </a:r>
        </a:p>
      </xdr:txBody>
    </xdr:sp>
    <xdr:clientData/>
  </xdr:twoCellAnchor>
  <xdr:twoCellAnchor>
    <xdr:from>
      <xdr:col>14</xdr:col>
      <xdr:colOff>657225</xdr:colOff>
      <xdr:row>35</xdr:row>
      <xdr:rowOff>180975</xdr:rowOff>
    </xdr:from>
    <xdr:to>
      <xdr:col>15</xdr:col>
      <xdr:colOff>20659</xdr:colOff>
      <xdr:row>36</xdr:row>
      <xdr:rowOff>106231</xdr:rowOff>
    </xdr:to>
    <xdr:sp macro="" textlink="">
      <xdr:nvSpPr>
        <xdr:cNvPr id="5" name="1 Rectángulo"/>
        <xdr:cNvSpPr/>
      </xdr:nvSpPr>
      <xdr:spPr>
        <a:xfrm>
          <a:off x="11639550" y="7305675"/>
          <a:ext cx="125434" cy="115756"/>
        </a:xfrm>
        <a:prstGeom prst="rect">
          <a:avLst/>
        </a:prstGeom>
        <a:solidFill>
          <a:schemeClr val="bg1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187324</xdr:colOff>
      <xdr:row>44</xdr:row>
      <xdr:rowOff>120649</xdr:rowOff>
    </xdr:from>
    <xdr:to>
      <xdr:col>5</xdr:col>
      <xdr:colOff>1059656</xdr:colOff>
      <xdr:row>65</xdr:row>
      <xdr:rowOff>31750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83344</xdr:colOff>
      <xdr:row>44</xdr:row>
      <xdr:rowOff>4763</xdr:rowOff>
    </xdr:from>
    <xdr:to>
      <xdr:col>11</xdr:col>
      <xdr:colOff>905667</xdr:colOff>
      <xdr:row>64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1037431</xdr:colOff>
      <xdr:row>67</xdr:row>
      <xdr:rowOff>146846</xdr:rowOff>
    </xdr:from>
    <xdr:to>
      <xdr:col>9</xdr:col>
      <xdr:colOff>250031</xdr:colOff>
      <xdr:row>86</xdr:row>
      <xdr:rowOff>11908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287867</xdr:colOff>
      <xdr:row>4</xdr:row>
      <xdr:rowOff>129644</xdr:rowOff>
    </xdr:from>
    <xdr:to>
      <xdr:col>15</xdr:col>
      <xdr:colOff>506942</xdr:colOff>
      <xdr:row>25</xdr:row>
      <xdr:rowOff>58208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12</xdr:row>
      <xdr:rowOff>157162</xdr:rowOff>
    </xdr:from>
    <xdr:to>
      <xdr:col>7</xdr:col>
      <xdr:colOff>561975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705969</xdr:colOff>
      <xdr:row>24</xdr:row>
      <xdr:rowOff>146798</xdr:rowOff>
    </xdr:from>
    <xdr:to>
      <xdr:col>4</xdr:col>
      <xdr:colOff>1221441</xdr:colOff>
      <xdr:row>40</xdr:row>
      <xdr:rowOff>33618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672352</xdr:colOff>
      <xdr:row>39</xdr:row>
      <xdr:rowOff>89646</xdr:rowOff>
    </xdr:from>
    <xdr:to>
      <xdr:col>4</xdr:col>
      <xdr:colOff>1187824</xdr:colOff>
      <xdr:row>55</xdr:row>
      <xdr:rowOff>11206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862852</xdr:colOff>
      <xdr:row>19</xdr:row>
      <xdr:rowOff>89648</xdr:rowOff>
    </xdr:from>
    <xdr:to>
      <xdr:col>7</xdr:col>
      <xdr:colOff>268942</xdr:colOff>
      <xdr:row>34</xdr:row>
      <xdr:rowOff>166968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829235</xdr:colOff>
      <xdr:row>34</xdr:row>
      <xdr:rowOff>32496</xdr:rowOff>
    </xdr:from>
    <xdr:to>
      <xdr:col>7</xdr:col>
      <xdr:colOff>235325</xdr:colOff>
      <xdr:row>49</xdr:row>
      <xdr:rowOff>144556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818028</xdr:colOff>
      <xdr:row>20</xdr:row>
      <xdr:rowOff>89647</xdr:rowOff>
    </xdr:from>
    <xdr:to>
      <xdr:col>6</xdr:col>
      <xdr:colOff>537883</xdr:colOff>
      <xdr:row>35</xdr:row>
      <xdr:rowOff>166967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784411</xdr:colOff>
      <xdr:row>35</xdr:row>
      <xdr:rowOff>32495</xdr:rowOff>
    </xdr:from>
    <xdr:to>
      <xdr:col>6</xdr:col>
      <xdr:colOff>504266</xdr:colOff>
      <xdr:row>50</xdr:row>
      <xdr:rowOff>144555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91686</xdr:colOff>
      <xdr:row>147</xdr:row>
      <xdr:rowOff>88629</xdr:rowOff>
    </xdr:from>
    <xdr:to>
      <xdr:col>5</xdr:col>
      <xdr:colOff>2008910</xdr:colOff>
      <xdr:row>170</xdr:row>
      <xdr:rowOff>10188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433</xdr:colOff>
      <xdr:row>147</xdr:row>
      <xdr:rowOff>25086</xdr:rowOff>
    </xdr:from>
    <xdr:to>
      <xdr:col>10</xdr:col>
      <xdr:colOff>537882</xdr:colOff>
      <xdr:row>169</xdr:row>
      <xdr:rowOff>166688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44504</xdr:colOff>
      <xdr:row>171</xdr:row>
      <xdr:rowOff>123391</xdr:rowOff>
    </xdr:from>
    <xdr:to>
      <xdr:col>8</xdr:col>
      <xdr:colOff>493059</xdr:colOff>
      <xdr:row>194</xdr:row>
      <xdr:rowOff>59531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0.00305</cdr:x>
      <cdr:y>0.02379</cdr:y>
    </cdr:from>
    <cdr:to>
      <cdr:x>0.16881</cdr:x>
      <cdr:y>0.07191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043" y="102360"/>
          <a:ext cx="980922" cy="20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 b="1"/>
            <a:t>(</a:t>
          </a:r>
          <a:r>
            <a:rPr lang="es-CO" sz="1100" b="0">
              <a:latin typeface="Times New Roman" pitchFamily="18" charset="0"/>
              <a:cs typeface="Times New Roman" pitchFamily="18" charset="0"/>
            </a:rPr>
            <a:t>porcentaje</a:t>
          </a:r>
          <a:r>
            <a:rPr lang="es-CO" sz="1100" b="1"/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0.00982</cdr:x>
      <cdr:y>0.04281</cdr:y>
    </cdr:from>
    <cdr:to>
      <cdr:x>0.17589</cdr:x>
      <cdr:y>0.09164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3942" y="196487"/>
          <a:ext cx="1081218" cy="224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0.00987</cdr:x>
      <cdr:y>0.03497</cdr:y>
    </cdr:from>
    <cdr:to>
      <cdr:x>0.17584</cdr:x>
      <cdr:y>0.08308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2005" y="162875"/>
          <a:ext cx="1042161" cy="22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100" b="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130627</xdr:colOff>
      <xdr:row>52</xdr:row>
      <xdr:rowOff>77221</xdr:rowOff>
    </xdr:from>
    <xdr:to>
      <xdr:col>8</xdr:col>
      <xdr:colOff>930087</xdr:colOff>
      <xdr:row>80</xdr:row>
      <xdr:rowOff>78441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257916</xdr:colOff>
      <xdr:row>52</xdr:row>
      <xdr:rowOff>4173</xdr:rowOff>
    </xdr:from>
    <xdr:to>
      <xdr:col>15</xdr:col>
      <xdr:colOff>444500</xdr:colOff>
      <xdr:row>81</xdr:row>
      <xdr:rowOff>70849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740387</xdr:colOff>
      <xdr:row>52</xdr:row>
      <xdr:rowOff>111126</xdr:rowOff>
    </xdr:from>
    <xdr:to>
      <xdr:col>25</xdr:col>
      <xdr:colOff>95250</xdr:colOff>
      <xdr:row>81</xdr:row>
      <xdr:rowOff>177802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9</xdr:col>
      <xdr:colOff>235323</xdr:colOff>
      <xdr:row>35</xdr:row>
      <xdr:rowOff>56029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39781</xdr:colOff>
      <xdr:row>38</xdr:row>
      <xdr:rowOff>168088</xdr:rowOff>
    </xdr:from>
    <xdr:to>
      <xdr:col>9</xdr:col>
      <xdr:colOff>347380</xdr:colOff>
      <xdr:row>60</xdr:row>
      <xdr:rowOff>168088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U90"/>
  <sheetViews>
    <sheetView view="pageBreakPreview" zoomScale="85" zoomScaleNormal="85" zoomScaleSheetLayoutView="85" workbookViewId="0">
      <pane xSplit="2" ySplit="5" topLeftCell="C48" activePane="bottomRight" state="frozen"/>
      <selection pane="topRight" activeCell="C1" sqref="C1"/>
      <selection pane="bottomLeft" activeCell="A6" sqref="A6"/>
      <selection pane="bottomRight" activeCell="U37" sqref="U37"/>
    </sheetView>
  </sheetViews>
  <sheetFormatPr baseColWidth="10" defaultRowHeight="15" x14ac:dyDescent="0.25"/>
  <cols>
    <col min="1" max="1" width="11.42578125" style="5"/>
    <col min="2" max="2" width="8.140625" style="5" customWidth="1"/>
    <col min="3" max="3" width="12.140625" style="5" customWidth="1"/>
    <col min="4" max="4" width="17.5703125" style="5" customWidth="1"/>
    <col min="5" max="5" width="14.7109375" style="5" customWidth="1"/>
    <col min="6" max="6" width="11.42578125" style="5" customWidth="1"/>
    <col min="7" max="7" width="9.5703125" style="5" customWidth="1"/>
    <col min="8" max="8" width="11.42578125" style="5" customWidth="1"/>
    <col min="9" max="9" width="15.42578125" style="5" customWidth="1"/>
    <col min="10" max="11" width="11.42578125" style="5"/>
    <col min="12" max="12" width="18.7109375" style="5" customWidth="1"/>
    <col min="13" max="13" width="18.42578125" style="5" customWidth="1"/>
    <col min="14" max="14" width="11.42578125" style="5"/>
    <col min="15" max="15" width="2.5703125" style="5" customWidth="1"/>
    <col min="16" max="16384" width="11.42578125" style="5"/>
  </cols>
  <sheetData>
    <row r="1" spans="2:21" x14ac:dyDescent="0.25">
      <c r="B1" s="5" t="s">
        <v>52</v>
      </c>
    </row>
    <row r="2" spans="2:21" x14ac:dyDescent="0.25">
      <c r="B2" s="5" t="s">
        <v>53</v>
      </c>
      <c r="I2" s="6"/>
      <c r="J2" s="6"/>
    </row>
    <row r="3" spans="2:21" ht="15.75" thickBot="1" x14ac:dyDescent="0.3">
      <c r="G3" s="5" t="s">
        <v>54</v>
      </c>
      <c r="I3" s="5" t="s">
        <v>55</v>
      </c>
    </row>
    <row r="4" spans="2:21" ht="15.75" thickBot="1" x14ac:dyDescent="0.3">
      <c r="B4" s="97"/>
      <c r="C4" s="382" t="s">
        <v>2</v>
      </c>
      <c r="D4" s="383"/>
      <c r="E4" s="382" t="s">
        <v>3</v>
      </c>
      <c r="F4" s="383"/>
      <c r="G4" s="382" t="s">
        <v>4</v>
      </c>
      <c r="H4" s="383"/>
      <c r="I4" s="384" t="s">
        <v>56</v>
      </c>
      <c r="J4" s="383"/>
    </row>
    <row r="5" spans="2:21" ht="80.25" customHeight="1" thickBot="1" x14ac:dyDescent="0.3">
      <c r="B5" s="98" t="s">
        <v>57</v>
      </c>
      <c r="C5" s="99" t="s">
        <v>58</v>
      </c>
      <c r="D5" s="99" t="s">
        <v>59</v>
      </c>
      <c r="E5" s="99" t="s">
        <v>60</v>
      </c>
      <c r="F5" s="99" t="s">
        <v>61</v>
      </c>
      <c r="G5" s="99" t="s">
        <v>60</v>
      </c>
      <c r="H5" s="99" t="s">
        <v>61</v>
      </c>
      <c r="I5" s="100" t="s">
        <v>60</v>
      </c>
      <c r="J5" s="99" t="s">
        <v>61</v>
      </c>
      <c r="O5" s="6"/>
      <c r="P5" s="6"/>
      <c r="Q5" s="6"/>
      <c r="R5" s="6"/>
    </row>
    <row r="6" spans="2:21" x14ac:dyDescent="0.25">
      <c r="B6" s="101">
        <v>39873</v>
      </c>
      <c r="C6" s="102">
        <v>7.4261138210334643</v>
      </c>
      <c r="D6" s="103">
        <v>-61.438514555384096</v>
      </c>
      <c r="E6" s="104">
        <v>17.490761534005461</v>
      </c>
      <c r="F6" s="103">
        <v>-25.366669212108189</v>
      </c>
      <c r="G6" s="105">
        <v>15.261191061525409</v>
      </c>
      <c r="H6" s="103">
        <v>-15.345631093088674</v>
      </c>
      <c r="I6" s="102">
        <v>63.623443757769891</v>
      </c>
      <c r="J6" s="106">
        <v>-5.7711799523784455</v>
      </c>
      <c r="O6" s="6"/>
      <c r="P6" s="107"/>
      <c r="R6" s="108"/>
      <c r="S6" s="108"/>
      <c r="T6" s="6"/>
      <c r="U6" s="6"/>
    </row>
    <row r="7" spans="2:21" x14ac:dyDescent="0.25">
      <c r="B7" s="109">
        <v>39965</v>
      </c>
      <c r="C7" s="108">
        <v>3.1840525409451814</v>
      </c>
      <c r="D7" s="110">
        <v>-60.095523265261797</v>
      </c>
      <c r="E7" s="111">
        <v>14.451530743355189</v>
      </c>
      <c r="F7" s="110">
        <v>-14.146272246849984</v>
      </c>
      <c r="G7" s="112">
        <v>12.506461260119522</v>
      </c>
      <c r="H7" s="113">
        <v>-29.742854274216342</v>
      </c>
      <c r="I7" s="108">
        <v>58.592117652921985</v>
      </c>
      <c r="J7" s="110">
        <v>-10.259102049387623</v>
      </c>
      <c r="R7" s="108"/>
      <c r="S7" s="108"/>
      <c r="T7" s="6"/>
      <c r="U7" s="6"/>
    </row>
    <row r="8" spans="2:21" x14ac:dyDescent="0.25">
      <c r="B8" s="109">
        <v>40057</v>
      </c>
      <c r="C8" s="108">
        <v>0.50512871098633561</v>
      </c>
      <c r="D8" s="110">
        <v>-27.717380767674488</v>
      </c>
      <c r="E8" s="111">
        <v>4.6710985383894732</v>
      </c>
      <c r="F8" s="110">
        <v>-12.548385500673334</v>
      </c>
      <c r="G8" s="112">
        <v>11.685105799955849</v>
      </c>
      <c r="H8" s="113">
        <v>13.374501722058248</v>
      </c>
      <c r="I8" s="108">
        <v>55.075452666928328</v>
      </c>
      <c r="J8" s="110">
        <v>-16.33599968678481</v>
      </c>
      <c r="R8" s="108"/>
      <c r="S8" s="108"/>
      <c r="T8" s="6"/>
      <c r="U8" s="6"/>
    </row>
    <row r="9" spans="2:21" x14ac:dyDescent="0.25">
      <c r="B9" s="109">
        <v>40148</v>
      </c>
      <c r="C9" s="108">
        <v>1.4112419140821952</v>
      </c>
      <c r="D9" s="110">
        <v>-41.228947590803408</v>
      </c>
      <c r="E9" s="111">
        <v>0.52634967058895477</v>
      </c>
      <c r="F9" s="110">
        <v>-17.934611947184777</v>
      </c>
      <c r="G9" s="112">
        <v>13.064310495954246</v>
      </c>
      <c r="H9" s="113">
        <v>19.511113184206451</v>
      </c>
      <c r="I9" s="108">
        <v>24.444308171667718</v>
      </c>
      <c r="J9" s="110">
        <v>9.2553138918444589</v>
      </c>
      <c r="R9" s="108"/>
      <c r="S9" s="108"/>
      <c r="T9" s="6"/>
      <c r="U9" s="6"/>
    </row>
    <row r="10" spans="2:21" x14ac:dyDescent="0.25">
      <c r="B10" s="109">
        <v>40238</v>
      </c>
      <c r="C10" s="108">
        <v>4.5739805368728348</v>
      </c>
      <c r="D10" s="110">
        <v>18.861525537696693</v>
      </c>
      <c r="E10" s="111">
        <v>0.45206453853234851</v>
      </c>
      <c r="F10" s="110">
        <v>2.3273755389688033</v>
      </c>
      <c r="G10" s="112">
        <v>14.779801716529946</v>
      </c>
      <c r="H10" s="113">
        <v>16.372880873185824</v>
      </c>
      <c r="I10" s="108">
        <v>17.189710600562471</v>
      </c>
      <c r="J10" s="110">
        <v>20.19755652690823</v>
      </c>
      <c r="R10" s="108"/>
      <c r="S10" s="108"/>
      <c r="T10" s="6"/>
      <c r="U10" s="6"/>
    </row>
    <row r="11" spans="2:21" x14ac:dyDescent="0.25">
      <c r="B11" s="109">
        <v>40330</v>
      </c>
      <c r="C11" s="108">
        <v>8.5717185371959825</v>
      </c>
      <c r="D11" s="110">
        <v>13.340983204213099</v>
      </c>
      <c r="E11" s="111">
        <v>1.6117786593028871</v>
      </c>
      <c r="F11" s="110">
        <v>21.830743748299952</v>
      </c>
      <c r="G11" s="112">
        <v>16.184535716165669</v>
      </c>
      <c r="H11" s="113">
        <v>15.704333575435756</v>
      </c>
      <c r="I11" s="108">
        <v>11.777506178215202</v>
      </c>
      <c r="J11" s="110">
        <v>9.9862566794641285</v>
      </c>
      <c r="R11" s="108"/>
      <c r="S11" s="108"/>
      <c r="T11" s="6"/>
      <c r="U11" s="6"/>
    </row>
    <row r="12" spans="2:21" x14ac:dyDescent="0.25">
      <c r="B12" s="109">
        <v>40422</v>
      </c>
      <c r="C12" s="108">
        <v>12.995731727908954</v>
      </c>
      <c r="D12" s="110">
        <v>24.386637161073114</v>
      </c>
      <c r="E12" s="111">
        <v>10.125428637083411</v>
      </c>
      <c r="F12" s="110">
        <v>48.923023552112419</v>
      </c>
      <c r="G12" s="112">
        <v>17.011696623312076</v>
      </c>
      <c r="H12" s="113">
        <v>10.907191897757585</v>
      </c>
      <c r="I12" s="108">
        <v>9.8153782662758982</v>
      </c>
      <c r="J12" s="110">
        <v>-15.884220633891935</v>
      </c>
      <c r="R12" s="108"/>
      <c r="S12" s="108"/>
      <c r="T12" s="6"/>
      <c r="U12" s="6"/>
    </row>
    <row r="13" spans="2:21" x14ac:dyDescent="0.25">
      <c r="B13" s="109">
        <v>40513</v>
      </c>
      <c r="C13" s="108">
        <v>16.200468484250941</v>
      </c>
      <c r="D13" s="110">
        <v>51.806103627977549</v>
      </c>
      <c r="E13" s="111">
        <v>18.929012486700316</v>
      </c>
      <c r="F13" s="110">
        <v>55.327510635406561</v>
      </c>
      <c r="G13" s="112">
        <v>17.07697078357819</v>
      </c>
      <c r="H13" s="113">
        <v>24.44134917522965</v>
      </c>
      <c r="I13" s="108">
        <v>12.118619525126917</v>
      </c>
      <c r="J13" s="110">
        <v>28.268409921164551</v>
      </c>
      <c r="R13" s="108"/>
      <c r="S13" s="108"/>
      <c r="T13" s="6"/>
      <c r="U13" s="6"/>
    </row>
    <row r="14" spans="2:21" x14ac:dyDescent="0.25">
      <c r="B14" s="109">
        <v>40603</v>
      </c>
      <c r="C14" s="108">
        <v>19.45686187199367</v>
      </c>
      <c r="D14" s="110">
        <v>16.538269645493749</v>
      </c>
      <c r="E14" s="111">
        <v>22.240624473816382</v>
      </c>
      <c r="F14" s="110">
        <v>13.044764596413369</v>
      </c>
      <c r="G14" s="112">
        <v>17.139290065716466</v>
      </c>
      <c r="H14" s="113">
        <v>-0.19778870166602991</v>
      </c>
      <c r="I14" s="108">
        <v>30.018507556569762</v>
      </c>
      <c r="J14" s="110">
        <v>29.813361610213661</v>
      </c>
      <c r="R14" s="108"/>
      <c r="S14" s="108"/>
      <c r="T14" s="6"/>
      <c r="U14" s="6"/>
    </row>
    <row r="15" spans="2:21" x14ac:dyDescent="0.25">
      <c r="B15" s="109">
        <v>40695</v>
      </c>
      <c r="C15" s="108">
        <v>24.50544216217294</v>
      </c>
      <c r="D15" s="110">
        <v>58.683051118741282</v>
      </c>
      <c r="E15" s="111">
        <v>23.06240517935969</v>
      </c>
      <c r="F15" s="110">
        <v>31.621557242613296</v>
      </c>
      <c r="G15" s="112">
        <v>18.340668917569516</v>
      </c>
      <c r="H15" s="113">
        <v>27.269131132340473</v>
      </c>
      <c r="I15" s="108">
        <v>34.60840786864501</v>
      </c>
      <c r="J15" s="110">
        <v>26.256747979437161</v>
      </c>
      <c r="R15" s="108"/>
      <c r="S15" s="108"/>
      <c r="T15" s="6"/>
      <c r="U15" s="6"/>
    </row>
    <row r="16" spans="2:21" x14ac:dyDescent="0.25">
      <c r="B16" s="109">
        <v>40787</v>
      </c>
      <c r="C16" s="108">
        <v>25.23352346496943</v>
      </c>
      <c r="D16" s="110">
        <v>29.561322591725041</v>
      </c>
      <c r="E16" s="111">
        <v>23.139248809694468</v>
      </c>
      <c r="F16" s="110">
        <v>43.515948418326772</v>
      </c>
      <c r="G16" s="112">
        <v>18.729057752386041</v>
      </c>
      <c r="H16" s="113">
        <v>23.764171922948812</v>
      </c>
      <c r="I16" s="108">
        <v>37.534865000045549</v>
      </c>
      <c r="J16" s="110">
        <v>28.382600532843284</v>
      </c>
      <c r="R16" s="108"/>
      <c r="S16" s="108"/>
      <c r="T16" s="6"/>
      <c r="U16" s="6"/>
    </row>
    <row r="17" spans="2:21" x14ac:dyDescent="0.25">
      <c r="B17" s="109">
        <v>40878</v>
      </c>
      <c r="C17" s="108">
        <v>25.047145202110421</v>
      </c>
      <c r="D17" s="110">
        <v>20.964664828486498</v>
      </c>
      <c r="E17" s="111">
        <v>18.729129326484294</v>
      </c>
      <c r="F17" s="110">
        <v>16.252556407540659</v>
      </c>
      <c r="G17" s="112">
        <v>19.454835361584074</v>
      </c>
      <c r="H17" s="113">
        <v>23.190670598412179</v>
      </c>
      <c r="I17" s="108">
        <v>38.311595104117281</v>
      </c>
      <c r="J17" s="110">
        <v>15.092215983946911</v>
      </c>
      <c r="R17" s="108"/>
      <c r="S17" s="108"/>
      <c r="T17" s="6"/>
      <c r="U17" s="6"/>
    </row>
    <row r="18" spans="2:21" x14ac:dyDescent="0.25">
      <c r="B18" s="109">
        <v>40969</v>
      </c>
      <c r="C18" s="108">
        <v>24.761273444550568</v>
      </c>
      <c r="D18" s="110">
        <v>1.9411022805851563</v>
      </c>
      <c r="E18" s="111">
        <v>16.107479691439018</v>
      </c>
      <c r="F18" s="110">
        <v>14.3595575700231</v>
      </c>
      <c r="G18" s="112">
        <v>19.407547339345243</v>
      </c>
      <c r="H18" s="113">
        <v>0.24302404871568581</v>
      </c>
      <c r="I18" s="108">
        <v>23.002930312856272</v>
      </c>
      <c r="J18" s="110">
        <v>14.522367013144786</v>
      </c>
      <c r="R18" s="108"/>
      <c r="S18" s="108"/>
      <c r="T18" s="6"/>
      <c r="U18" s="6"/>
    </row>
    <row r="19" spans="2:21" x14ac:dyDescent="0.25">
      <c r="B19" s="109">
        <v>41061</v>
      </c>
      <c r="C19" s="108">
        <v>21.148017235887306</v>
      </c>
      <c r="D19" s="110">
        <v>-18.683690483436958</v>
      </c>
      <c r="E19" s="111">
        <v>14.999727058278101</v>
      </c>
      <c r="F19" s="110">
        <v>0.29691490271196219</v>
      </c>
      <c r="G19" s="112">
        <v>18.387049465976773</v>
      </c>
      <c r="H19" s="113">
        <v>9.7276453584821052</v>
      </c>
      <c r="I19" s="108">
        <v>21.15818085438006</v>
      </c>
      <c r="J19" s="110">
        <v>-8.840094496802763</v>
      </c>
      <c r="Q19" s="114"/>
      <c r="R19" s="115"/>
      <c r="S19" s="108"/>
      <c r="T19" s="6"/>
      <c r="U19" s="6"/>
    </row>
    <row r="20" spans="2:21" x14ac:dyDescent="0.25">
      <c r="B20" s="109">
        <v>41153</v>
      </c>
      <c r="C20" s="108">
        <v>19.213272638746304</v>
      </c>
      <c r="D20" s="110">
        <v>-13.777358889603105</v>
      </c>
      <c r="E20" s="111">
        <v>12.292533744473989</v>
      </c>
      <c r="F20" s="110">
        <v>-6.2192621662344907</v>
      </c>
      <c r="G20" s="112">
        <v>14.876168175897902</v>
      </c>
      <c r="H20" s="113">
        <v>13.71374085108471</v>
      </c>
      <c r="I20" s="108">
        <v>20.781380579176066</v>
      </c>
      <c r="J20" s="110">
        <v>4.8717555007636539</v>
      </c>
      <c r="L20" s="114"/>
      <c r="M20" s="114"/>
      <c r="Q20" s="7"/>
      <c r="R20" s="116"/>
      <c r="S20" s="108"/>
      <c r="T20" s="6"/>
      <c r="U20" s="6"/>
    </row>
    <row r="21" spans="2:21" x14ac:dyDescent="0.25">
      <c r="B21" s="109">
        <v>41244</v>
      </c>
      <c r="C21" s="108">
        <v>17.21252209535993</v>
      </c>
      <c r="D21" s="110">
        <v>-1.6439123012226726</v>
      </c>
      <c r="E21" s="111">
        <v>13.112504800433666</v>
      </c>
      <c r="F21" s="110">
        <v>9.1148838596783897</v>
      </c>
      <c r="G21" s="112">
        <v>14.344265730120881</v>
      </c>
      <c r="H21" s="113">
        <v>20.835212008264762</v>
      </c>
      <c r="I21" s="108">
        <v>19.725277475663038</v>
      </c>
      <c r="J21" s="110">
        <v>8.5329162765070059</v>
      </c>
      <c r="L21" s="7"/>
      <c r="M21" s="7"/>
      <c r="Q21" s="7"/>
      <c r="R21" s="116"/>
      <c r="S21" s="108"/>
      <c r="T21" s="6"/>
      <c r="U21" s="6"/>
    </row>
    <row r="22" spans="2:21" x14ac:dyDescent="0.25">
      <c r="B22" s="109">
        <v>41334</v>
      </c>
      <c r="C22" s="108">
        <v>14.904486117318051</v>
      </c>
      <c r="D22" s="110">
        <v>-48.856766401392591</v>
      </c>
      <c r="E22" s="111">
        <v>13.586711059308975</v>
      </c>
      <c r="F22" s="110">
        <v>-36.15847330979885</v>
      </c>
      <c r="G22" s="112">
        <v>13.445014324863962</v>
      </c>
      <c r="H22" s="113">
        <v>-8.8200276969622635</v>
      </c>
      <c r="I22" s="108">
        <v>19.017869153411169</v>
      </c>
      <c r="J22" s="110">
        <v>-1.3210520004265442</v>
      </c>
      <c r="L22" s="7"/>
      <c r="M22" s="7"/>
      <c r="Q22" s="7"/>
      <c r="R22" s="116"/>
      <c r="S22" s="108"/>
      <c r="T22" s="6"/>
      <c r="U22" s="6"/>
    </row>
    <row r="23" spans="2:21" x14ac:dyDescent="0.25">
      <c r="B23" s="109">
        <v>41426</v>
      </c>
      <c r="C23" s="108">
        <v>13.227435179109603</v>
      </c>
      <c r="D23" s="110">
        <v>7.8063591507559424</v>
      </c>
      <c r="E23" s="111">
        <v>15.627133004162408</v>
      </c>
      <c r="F23" s="110">
        <v>3.2480111607320441</v>
      </c>
      <c r="G23" s="112">
        <v>13.957761942833429</v>
      </c>
      <c r="H23" s="113">
        <v>41.757698962011389</v>
      </c>
      <c r="I23" s="108">
        <v>20.267215412091822</v>
      </c>
      <c r="J23" s="110">
        <v>0.67413312958954208</v>
      </c>
      <c r="L23" s="7"/>
      <c r="M23" s="7"/>
      <c r="Q23" s="7"/>
      <c r="R23" s="116"/>
      <c r="S23" s="108"/>
      <c r="T23" s="6"/>
      <c r="U23" s="6"/>
    </row>
    <row r="24" spans="2:21" x14ac:dyDescent="0.25">
      <c r="B24" s="109">
        <v>41518</v>
      </c>
      <c r="C24" s="108">
        <v>12.679612728601297</v>
      </c>
      <c r="D24" s="110">
        <v>13.140152081813017</v>
      </c>
      <c r="E24" s="111">
        <v>15.318970108898622</v>
      </c>
      <c r="F24" s="110">
        <v>6.9419764304857257</v>
      </c>
      <c r="G24" s="112">
        <v>17.784249201004428</v>
      </c>
      <c r="H24" s="113">
        <v>37.420412360156305</v>
      </c>
      <c r="I24" s="108">
        <v>19.201085207520443</v>
      </c>
      <c r="J24" s="110">
        <v>4.3239539300874821</v>
      </c>
      <c r="L24" s="7"/>
      <c r="M24" s="7"/>
      <c r="R24" s="108"/>
      <c r="S24" s="108"/>
      <c r="T24" s="6"/>
      <c r="U24" s="6"/>
    </row>
    <row r="25" spans="2:21" x14ac:dyDescent="0.25">
      <c r="B25" s="109">
        <v>41609</v>
      </c>
      <c r="C25" s="108">
        <v>11.917728330015255</v>
      </c>
      <c r="D25" s="113">
        <v>21.996714369601101</v>
      </c>
      <c r="E25" s="108">
        <v>11.388139772158357</v>
      </c>
      <c r="F25" s="113">
        <v>14.009277407120205</v>
      </c>
      <c r="G25" s="117">
        <v>19.455415139901703</v>
      </c>
      <c r="H25" s="113">
        <v>38.33328336953354</v>
      </c>
      <c r="I25" s="108">
        <v>17.345277806111259</v>
      </c>
      <c r="J25" s="110">
        <v>15.888273729927255</v>
      </c>
      <c r="R25" s="108"/>
      <c r="S25" s="108"/>
      <c r="T25" s="6"/>
      <c r="U25" s="6"/>
    </row>
    <row r="26" spans="2:21" x14ac:dyDescent="0.25">
      <c r="B26" s="109">
        <v>41699</v>
      </c>
      <c r="C26" s="108">
        <v>11.535354504244633</v>
      </c>
      <c r="D26" s="113">
        <v>-19.529064046001324</v>
      </c>
      <c r="E26" s="108">
        <v>13.276460353140806</v>
      </c>
      <c r="F26" s="113">
        <v>-15.788308154450286</v>
      </c>
      <c r="G26" s="118">
        <v>20.614963520451226</v>
      </c>
      <c r="H26" s="113">
        <v>5.4716699286009982</v>
      </c>
      <c r="I26" s="108">
        <v>16.090411221022016</v>
      </c>
      <c r="J26" s="110">
        <v>-5.2821605563966516</v>
      </c>
      <c r="R26" s="108"/>
      <c r="S26" s="108"/>
      <c r="T26" s="6"/>
      <c r="U26" s="6"/>
    </row>
    <row r="27" spans="2:21" x14ac:dyDescent="0.25">
      <c r="B27" s="109">
        <v>41791</v>
      </c>
      <c r="C27" s="108">
        <v>11.828220931570389</v>
      </c>
      <c r="D27" s="113">
        <v>5.6362994244033144</v>
      </c>
      <c r="E27" s="108">
        <v>12.43092112692079</v>
      </c>
      <c r="F27" s="113">
        <v>11.565837357775749</v>
      </c>
      <c r="G27" s="118">
        <v>21.2944438161569</v>
      </c>
      <c r="H27" s="113">
        <v>27.520880005752357</v>
      </c>
      <c r="I27" s="108">
        <v>13.772169011612512</v>
      </c>
      <c r="J27" s="110">
        <v>9.97215122566943</v>
      </c>
      <c r="R27" s="108"/>
      <c r="S27" s="108"/>
      <c r="T27" s="6"/>
      <c r="U27" s="6"/>
    </row>
    <row r="28" spans="2:21" x14ac:dyDescent="0.25">
      <c r="B28" s="109">
        <v>41883</v>
      </c>
      <c r="C28" s="108">
        <v>12.12259652810892</v>
      </c>
      <c r="D28" s="113">
        <v>1.1053231152901835</v>
      </c>
      <c r="E28" s="108">
        <v>11.252235945082067</v>
      </c>
      <c r="F28" s="113">
        <v>11.26667503824088</v>
      </c>
      <c r="G28" s="118">
        <v>19.967183622231531</v>
      </c>
      <c r="H28" s="113">
        <v>26.359239520584872</v>
      </c>
      <c r="I28" s="108">
        <v>11.346895364444865</v>
      </c>
      <c r="J28" s="110">
        <v>18.181276467890196</v>
      </c>
      <c r="R28" s="108"/>
      <c r="S28" s="108"/>
      <c r="T28" s="6"/>
      <c r="U28" s="6"/>
    </row>
    <row r="29" spans="2:21" x14ac:dyDescent="0.25">
      <c r="B29" s="109">
        <v>41974</v>
      </c>
      <c r="C29" s="7">
        <v>13.005246594211716</v>
      </c>
      <c r="D29" s="113">
        <v>44.638774939660124</v>
      </c>
      <c r="E29" s="7">
        <v>15.513781995489605</v>
      </c>
      <c r="F29" s="113">
        <v>31.233607797758939</v>
      </c>
      <c r="G29" s="119">
        <v>17.901541756467225</v>
      </c>
      <c r="H29" s="113">
        <v>15.373049860759219</v>
      </c>
      <c r="I29" s="7">
        <v>9.446399984853926</v>
      </c>
      <c r="J29" s="110">
        <v>6.0717152452987024</v>
      </c>
      <c r="R29" s="108"/>
      <c r="S29" s="108"/>
      <c r="T29" s="6"/>
      <c r="U29" s="6"/>
    </row>
    <row r="30" spans="2:21" x14ac:dyDescent="0.25">
      <c r="B30" s="109">
        <v>42064</v>
      </c>
      <c r="C30" s="108">
        <v>13.226508903143742</v>
      </c>
      <c r="D30" s="113">
        <v>5.743970345203266</v>
      </c>
      <c r="E30" s="108">
        <v>18.229188418377706</v>
      </c>
      <c r="F30" s="113">
        <v>26.328290183640888</v>
      </c>
      <c r="G30" s="118">
        <v>16.380429567954891</v>
      </c>
      <c r="H30" s="113">
        <v>7.0270426939648534</v>
      </c>
      <c r="I30" s="108">
        <v>19.429270220309558</v>
      </c>
      <c r="J30" s="110">
        <v>-0.23815885711275642</v>
      </c>
      <c r="R30" s="108"/>
      <c r="S30" s="108"/>
      <c r="T30" s="6"/>
      <c r="U30" s="6"/>
    </row>
    <row r="31" spans="2:21" x14ac:dyDescent="0.25">
      <c r="B31" s="109">
        <v>42156</v>
      </c>
      <c r="C31" s="108">
        <v>13.722222916255467</v>
      </c>
      <c r="D31" s="113">
        <v>-7.1496326128352772</v>
      </c>
      <c r="E31" s="108">
        <v>17.321748898040035</v>
      </c>
      <c r="F31" s="113">
        <v>7.9001231751041994</v>
      </c>
      <c r="G31" s="108">
        <v>14.890907509373946</v>
      </c>
      <c r="H31" s="113">
        <v>-5.6199355839129854</v>
      </c>
      <c r="I31" s="108">
        <v>17.760059414822681</v>
      </c>
      <c r="J31" s="110">
        <v>-6.0785403584994802</v>
      </c>
      <c r="R31" s="108"/>
      <c r="S31" s="108"/>
      <c r="T31" s="6"/>
      <c r="U31" s="6"/>
    </row>
    <row r="32" spans="2:21" x14ac:dyDescent="0.25">
      <c r="B32" s="109">
        <v>42248</v>
      </c>
      <c r="C32" s="108">
        <v>12.895712275156001</v>
      </c>
      <c r="D32" s="113">
        <v>11.764709492778938</v>
      </c>
      <c r="E32" s="108">
        <v>21.809723094637668</v>
      </c>
      <c r="F32" s="113">
        <v>23.951941011098622</v>
      </c>
      <c r="G32" s="108">
        <v>14.983762314060485</v>
      </c>
      <c r="H32" s="113">
        <v>-6.7125163338172156</v>
      </c>
      <c r="I32" s="108">
        <v>15.804879732190447</v>
      </c>
      <c r="J32" s="110">
        <v>20.671855344570986</v>
      </c>
      <c r="R32" s="6"/>
      <c r="S32" s="6"/>
      <c r="T32" s="6"/>
      <c r="U32" s="6"/>
    </row>
    <row r="33" spans="2:21" x14ac:dyDescent="0.25">
      <c r="B33" s="109">
        <v>42339</v>
      </c>
      <c r="C33" s="108">
        <v>11.822366406634544</v>
      </c>
      <c r="D33" s="113">
        <v>-4.6728254802521629</v>
      </c>
      <c r="E33" s="108">
        <v>17.704713761483369</v>
      </c>
      <c r="F33" s="113">
        <v>43.297234181871112</v>
      </c>
      <c r="G33" s="108">
        <v>15.321017808969884</v>
      </c>
      <c r="H33" s="113">
        <v>6.4953182061773251</v>
      </c>
      <c r="I33" s="108">
        <v>15.291389638555364</v>
      </c>
      <c r="J33" s="110">
        <v>-12.467661785051773</v>
      </c>
      <c r="R33" s="6"/>
      <c r="S33" s="6"/>
      <c r="T33" s="6"/>
      <c r="U33" s="6"/>
    </row>
    <row r="34" spans="2:21" x14ac:dyDescent="0.25">
      <c r="B34" s="109">
        <v>42430</v>
      </c>
      <c r="C34" s="108">
        <v>11.397820002000225</v>
      </c>
      <c r="D34" s="113">
        <v>-13.215377154477101</v>
      </c>
      <c r="E34" s="108">
        <v>13.387027595493306</v>
      </c>
      <c r="F34" s="113">
        <v>-24.958106894358451</v>
      </c>
      <c r="G34" s="108">
        <v>13.883415492857122</v>
      </c>
      <c r="H34" s="113">
        <v>6.1758899143441868</v>
      </c>
      <c r="I34" s="108">
        <v>4.0374262608223743</v>
      </c>
      <c r="J34" s="110">
        <v>-18.617978872549131</v>
      </c>
      <c r="R34" s="6"/>
      <c r="S34" s="6"/>
      <c r="T34" s="6"/>
      <c r="U34" s="6"/>
    </row>
    <row r="35" spans="2:21" x14ac:dyDescent="0.25">
      <c r="B35" s="109">
        <v>42522</v>
      </c>
      <c r="C35" s="108">
        <v>11.735090751367117</v>
      </c>
      <c r="D35" s="113">
        <v>-17.517089608582101</v>
      </c>
      <c r="E35" s="108">
        <v>10.902883650248828</v>
      </c>
      <c r="F35" s="113">
        <v>-13.225571434264669</v>
      </c>
      <c r="G35" s="108">
        <v>14.389524680576326</v>
      </c>
      <c r="H35" s="113">
        <v>11.095571136413383</v>
      </c>
      <c r="I35" s="108">
        <v>4.4468129493839825</v>
      </c>
      <c r="J35" s="110">
        <v>-5.8239580130822066</v>
      </c>
      <c r="O35" s="6"/>
      <c r="P35" s="6"/>
      <c r="Q35" s="6"/>
      <c r="R35" s="6"/>
      <c r="T35" s="120"/>
    </row>
    <row r="36" spans="2:21" x14ac:dyDescent="0.25">
      <c r="B36" s="109">
        <v>42614</v>
      </c>
      <c r="C36" s="108">
        <v>12.194477244057001</v>
      </c>
      <c r="D36" s="113">
        <v>-19.748852493241561</v>
      </c>
      <c r="E36" s="108">
        <v>6.2494121474863551</v>
      </c>
      <c r="F36" s="113">
        <v>-30.821415075877002</v>
      </c>
      <c r="G36" s="108">
        <v>13.522647880277887</v>
      </c>
      <c r="H36" s="113">
        <v>6.6585682831710669</v>
      </c>
      <c r="I36" s="108">
        <v>6.3062729129652553</v>
      </c>
      <c r="J36" s="110">
        <v>-0.53025147433576858</v>
      </c>
      <c r="O36" s="6"/>
      <c r="P36" s="6"/>
      <c r="Q36" s="6"/>
      <c r="R36" s="6"/>
      <c r="T36" s="120"/>
    </row>
    <row r="37" spans="2:21" x14ac:dyDescent="0.25">
      <c r="B37" s="109">
        <v>42705</v>
      </c>
      <c r="C37" s="108">
        <v>13.183805818327542</v>
      </c>
      <c r="D37" s="113">
        <v>-0.77537873105685917</v>
      </c>
      <c r="E37" s="108">
        <v>4.1124211767247232</v>
      </c>
      <c r="F37" s="113">
        <v>-8.1121805229023938</v>
      </c>
      <c r="G37" s="69">
        <v>12.807517442746574</v>
      </c>
      <c r="H37" s="113">
        <v>-26.046725802342714</v>
      </c>
      <c r="I37" s="108">
        <v>6.6647027798399483</v>
      </c>
      <c r="J37" s="110">
        <v>5.2317454672391106</v>
      </c>
      <c r="O37" s="6"/>
      <c r="P37" s="6"/>
      <c r="Q37" s="6"/>
      <c r="R37" s="6"/>
      <c r="T37" s="120"/>
    </row>
    <row r="38" spans="2:21" x14ac:dyDescent="0.25">
      <c r="B38" s="109">
        <v>42795</v>
      </c>
      <c r="C38" s="108">
        <v>13.667998604074839</v>
      </c>
      <c r="D38" s="113">
        <v>-30.55368257319056</v>
      </c>
      <c r="E38" s="108">
        <v>2.8688352242885795</v>
      </c>
      <c r="F38" s="113">
        <v>-31.332650891390916</v>
      </c>
      <c r="G38" s="69">
        <v>13.491076332171925</v>
      </c>
      <c r="H38" s="113">
        <v>-19.378504252011425</v>
      </c>
      <c r="I38" s="108">
        <v>8.1154892897335138</v>
      </c>
      <c r="J38" s="110">
        <v>-8.6001133454496864E-2</v>
      </c>
      <c r="O38" s="6"/>
      <c r="P38" s="6"/>
      <c r="Q38" s="6"/>
      <c r="R38" s="6"/>
      <c r="T38" s="120"/>
    </row>
    <row r="39" spans="2:21" x14ac:dyDescent="0.25">
      <c r="B39" s="109">
        <v>42887</v>
      </c>
      <c r="C39" s="108">
        <v>12.287578614609984</v>
      </c>
      <c r="D39" s="113">
        <v>-15.349906491735524</v>
      </c>
      <c r="E39" s="108">
        <v>3.8629721248258919</v>
      </c>
      <c r="F39" s="113">
        <v>-11.85607100308037</v>
      </c>
      <c r="G39" s="375">
        <v>11.53867196170193</v>
      </c>
      <c r="H39" s="113">
        <v>5.8579130970507629</v>
      </c>
      <c r="I39" s="108">
        <v>8.5802078183224282</v>
      </c>
      <c r="J39" s="110">
        <v>-17.001778621726547</v>
      </c>
      <c r="O39" s="6"/>
      <c r="P39" s="6"/>
      <c r="Q39" s="6"/>
      <c r="R39" s="6"/>
      <c r="T39" s="120"/>
    </row>
    <row r="40" spans="2:21" x14ac:dyDescent="0.25">
      <c r="B40" s="109">
        <v>42979</v>
      </c>
      <c r="C40" s="108"/>
      <c r="D40" s="113">
        <v>-21.374492142629641</v>
      </c>
      <c r="E40" s="108"/>
      <c r="F40" s="113">
        <v>-31.370176657904132</v>
      </c>
      <c r="G40" s="108"/>
      <c r="H40" s="113">
        <v>5.9332265404218791</v>
      </c>
      <c r="I40" s="108"/>
      <c r="J40" s="110">
        <v>-12.536647429046589</v>
      </c>
      <c r="T40" s="120"/>
    </row>
    <row r="41" spans="2:21" x14ac:dyDescent="0.25">
      <c r="B41" s="107"/>
      <c r="C41" s="108"/>
      <c r="D41" s="108"/>
      <c r="E41" s="108"/>
      <c r="F41" s="108"/>
      <c r="G41" s="108"/>
      <c r="H41" s="108"/>
      <c r="I41" s="108"/>
      <c r="M41" s="108"/>
      <c r="Q41" s="7"/>
      <c r="T41" s="120"/>
    </row>
    <row r="42" spans="2:21" x14ac:dyDescent="0.25">
      <c r="B42" s="121" t="s">
        <v>36</v>
      </c>
      <c r="C42" s="122"/>
      <c r="D42" s="122"/>
      <c r="E42" s="122"/>
      <c r="F42" s="122"/>
      <c r="G42" s="122"/>
      <c r="H42" s="122"/>
      <c r="I42" s="122"/>
      <c r="J42" s="122"/>
      <c r="K42" s="71"/>
      <c r="L42" s="71"/>
      <c r="M42" s="71"/>
      <c r="N42" s="71"/>
      <c r="O42" s="71"/>
      <c r="P42" s="71"/>
      <c r="T42" s="120"/>
    </row>
    <row r="43" spans="2:21" ht="21.75" customHeight="1" x14ac:dyDescent="0.25">
      <c r="B43" s="123" t="s">
        <v>62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1"/>
      <c r="T43" s="120"/>
    </row>
    <row r="44" spans="2:21" ht="18.75" customHeight="1" x14ac:dyDescent="0.35">
      <c r="B44" s="71"/>
      <c r="C44" s="71"/>
      <c r="D44" s="124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T44" s="120"/>
    </row>
    <row r="45" spans="2:21" ht="18.75" x14ac:dyDescent="0.3">
      <c r="B45" s="71"/>
      <c r="C45" s="125" t="s">
        <v>63</v>
      </c>
      <c r="D45" s="71"/>
      <c r="E45" s="71"/>
      <c r="F45" s="71"/>
      <c r="G45" s="71"/>
      <c r="H45" s="71"/>
      <c r="I45" s="126" t="s">
        <v>64</v>
      </c>
      <c r="J45" s="71"/>
      <c r="K45" s="71"/>
      <c r="L45" s="71"/>
      <c r="M45" s="71"/>
      <c r="N45" s="71"/>
      <c r="O45" s="71"/>
      <c r="P45" s="71"/>
      <c r="T45" s="120"/>
    </row>
    <row r="46" spans="2:21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T46" s="120"/>
    </row>
    <row r="47" spans="2:2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T47" s="120"/>
    </row>
    <row r="48" spans="2:21" x14ac:dyDescent="0.25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T48" s="120"/>
    </row>
    <row r="49" spans="2:20" x14ac:dyDescent="0.2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T49" s="120"/>
    </row>
    <row r="50" spans="2:20" x14ac:dyDescent="0.2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T50" s="120"/>
    </row>
    <row r="51" spans="2:20" x14ac:dyDescent="0.2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T51" s="120"/>
    </row>
    <row r="52" spans="2:20" x14ac:dyDescent="0.2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T52" s="120"/>
    </row>
    <row r="53" spans="2:20" x14ac:dyDescent="0.25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T53" s="120"/>
    </row>
    <row r="54" spans="2:20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T54" s="120"/>
    </row>
    <row r="55" spans="2:20" x14ac:dyDescent="0.2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T55" s="120"/>
    </row>
    <row r="56" spans="2:20" x14ac:dyDescent="0.25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T56" s="120"/>
    </row>
    <row r="57" spans="2:20" x14ac:dyDescent="0.25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T57" s="120"/>
    </row>
    <row r="58" spans="2:20" x14ac:dyDescent="0.25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T58" s="120"/>
    </row>
    <row r="59" spans="2:20" x14ac:dyDescent="0.25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T59" s="120"/>
    </row>
    <row r="60" spans="2:20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T60" s="120"/>
    </row>
    <row r="61" spans="2:20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T61" s="120"/>
    </row>
    <row r="62" spans="2:20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T62" s="120"/>
    </row>
    <row r="63" spans="2:20" ht="18.75" x14ac:dyDescent="0.3">
      <c r="B63" s="71"/>
      <c r="C63" s="126" t="s">
        <v>65</v>
      </c>
      <c r="D63" s="71"/>
      <c r="E63" s="71"/>
      <c r="F63" s="71"/>
      <c r="G63" s="71"/>
      <c r="H63" s="71"/>
      <c r="I63" s="126" t="s">
        <v>66</v>
      </c>
      <c r="J63" s="71"/>
      <c r="K63" s="71"/>
      <c r="L63" s="71"/>
      <c r="M63" s="71"/>
      <c r="N63" s="71"/>
      <c r="O63" s="71"/>
      <c r="P63" s="71"/>
      <c r="T63" s="120"/>
    </row>
    <row r="64" spans="2:20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T64" s="120"/>
    </row>
    <row r="65" spans="2:20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T65" s="120"/>
    </row>
    <row r="66" spans="2:20" ht="21" x14ac:dyDescent="0.35">
      <c r="B66" s="71"/>
      <c r="C66" s="71"/>
      <c r="D66" s="124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T66" s="120"/>
    </row>
    <row r="67" spans="2:20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T67" s="120"/>
    </row>
    <row r="68" spans="2:20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T68" s="120"/>
    </row>
    <row r="69" spans="2:20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T69" s="120"/>
    </row>
    <row r="70" spans="2:20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T70" s="120"/>
    </row>
    <row r="71" spans="2:20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T71" s="120"/>
    </row>
    <row r="72" spans="2:20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T72" s="120"/>
    </row>
    <row r="73" spans="2:20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T73" s="120"/>
    </row>
    <row r="74" spans="2:20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T74" s="120"/>
    </row>
    <row r="75" spans="2:20" x14ac:dyDescent="0.25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T75" s="120"/>
    </row>
    <row r="76" spans="2:20" x14ac:dyDescent="0.2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T76" s="120"/>
    </row>
    <row r="77" spans="2:20" x14ac:dyDescent="0.25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T77" s="120"/>
    </row>
    <row r="78" spans="2:20" x14ac:dyDescent="0.25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T78" s="120"/>
    </row>
    <row r="79" spans="2:20" x14ac:dyDescent="0.25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T79" s="120"/>
    </row>
    <row r="80" spans="2:20" x14ac:dyDescent="0.25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T80" s="120"/>
    </row>
    <row r="81" spans="2:20" x14ac:dyDescent="0.25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T81" s="120"/>
    </row>
    <row r="82" spans="2:20" ht="15.75" x14ac:dyDescent="0.25">
      <c r="B82" s="71"/>
      <c r="C82" s="71"/>
      <c r="D82" s="127"/>
      <c r="E82" s="128" t="s">
        <v>59</v>
      </c>
      <c r="F82" s="128"/>
      <c r="G82" s="128"/>
      <c r="H82" s="128"/>
      <c r="I82" s="127"/>
      <c r="J82" s="128" t="s">
        <v>58</v>
      </c>
      <c r="K82" s="128"/>
      <c r="L82" s="128"/>
      <c r="M82" s="128"/>
      <c r="N82" s="71"/>
      <c r="O82" s="71"/>
      <c r="P82" s="71"/>
      <c r="T82" s="120"/>
    </row>
    <row r="83" spans="2:20" x14ac:dyDescent="0.2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T83" s="120"/>
    </row>
    <row r="84" spans="2:20" x14ac:dyDescent="0.25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T84" s="120"/>
    </row>
    <row r="85" spans="2:20" x14ac:dyDescent="0.25">
      <c r="B85" s="129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T85" s="120"/>
    </row>
    <row r="86" spans="2:20" x14ac:dyDescent="0.25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T86" s="120"/>
    </row>
    <row r="87" spans="2:20" x14ac:dyDescent="0.25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T87" s="120"/>
    </row>
    <row r="88" spans="2:20" x14ac:dyDescent="0.25">
      <c r="B88" s="130"/>
      <c r="C88" s="130"/>
      <c r="D88" s="130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T88" s="120"/>
    </row>
    <row r="89" spans="2:20" x14ac:dyDescent="0.25">
      <c r="T89" s="120"/>
    </row>
    <row r="90" spans="2:20" x14ac:dyDescent="0.25">
      <c r="T90" s="120"/>
    </row>
  </sheetData>
  <mergeCells count="4">
    <mergeCell ref="C4:D4"/>
    <mergeCell ref="E4:F4"/>
    <mergeCell ref="G4:H4"/>
    <mergeCell ref="I4:J4"/>
  </mergeCells>
  <pageMargins left="0.7" right="0.7" top="0.75" bottom="0.75" header="0.3" footer="0.3"/>
  <pageSetup scale="4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3"/>
  <sheetViews>
    <sheetView showGridLines="0" view="pageBreakPreview" topLeftCell="A43" zoomScale="70" zoomScaleNormal="85" zoomScaleSheetLayoutView="70" workbookViewId="0">
      <selection activeCell="A78" sqref="A78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95" t="s">
        <v>17</v>
      </c>
      <c r="C2" s="396"/>
      <c r="D2" s="396"/>
      <c r="E2" s="396"/>
      <c r="F2" s="396"/>
      <c r="G2" s="396"/>
      <c r="H2" s="396"/>
      <c r="I2" s="397"/>
    </row>
    <row r="4" spans="2:30" ht="18.75" x14ac:dyDescent="0.3">
      <c r="B4" s="2"/>
      <c r="C4" s="2"/>
      <c r="D4" s="399" t="s">
        <v>24</v>
      </c>
      <c r="E4" s="399"/>
      <c r="F4" s="399"/>
      <c r="G4" s="399"/>
      <c r="H4" s="399"/>
      <c r="I4" s="399"/>
    </row>
    <row r="5" spans="2:30" ht="80.25" customHeight="1" x14ac:dyDescent="0.25">
      <c r="B5" s="2"/>
      <c r="C5" s="2"/>
      <c r="D5" s="385" t="s">
        <v>19</v>
      </c>
      <c r="E5" s="385"/>
      <c r="F5" s="385"/>
      <c r="G5" s="385" t="s">
        <v>20</v>
      </c>
      <c r="H5" s="385"/>
      <c r="I5" s="385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85"/>
      <c r="AD6" s="385"/>
    </row>
    <row r="7" spans="2:30" x14ac:dyDescent="0.25">
      <c r="B7" s="2"/>
      <c r="C7" s="11">
        <v>39539</v>
      </c>
      <c r="D7" s="31">
        <v>0.42857139999999999</v>
      </c>
      <c r="E7" s="31">
        <v>0.28571429999999998</v>
      </c>
      <c r="F7" s="31">
        <v>0.28571429999999998</v>
      </c>
      <c r="G7" s="8"/>
      <c r="H7" s="8"/>
      <c r="I7" s="8"/>
      <c r="J7" s="66">
        <f t="shared" ref="J7:J45" si="0">+SUM(D7:F7)</f>
        <v>1</v>
      </c>
      <c r="AC7" s="17"/>
      <c r="AD7" s="17"/>
    </row>
    <row r="8" spans="2:30" x14ac:dyDescent="0.25">
      <c r="B8" s="2"/>
      <c r="C8" s="11">
        <v>39630</v>
      </c>
      <c r="D8" s="31">
        <v>0.46666669999999999</v>
      </c>
      <c r="E8" s="31">
        <v>0.4</v>
      </c>
      <c r="F8" s="31">
        <v>0.13333329999999999</v>
      </c>
      <c r="G8" s="31">
        <v>0.57142859999999995</v>
      </c>
      <c r="H8" s="31">
        <v>0.28571429999999998</v>
      </c>
      <c r="I8" s="31">
        <v>0.14285709999999999</v>
      </c>
      <c r="J8" s="66">
        <f t="shared" si="0"/>
        <v>1</v>
      </c>
      <c r="AB8" s="4"/>
      <c r="AC8" s="20"/>
      <c r="AD8" s="21"/>
    </row>
    <row r="9" spans="2:30" x14ac:dyDescent="0.25">
      <c r="B9" s="2"/>
      <c r="C9" s="11">
        <v>39722</v>
      </c>
      <c r="D9" s="31">
        <v>0.58823530000000002</v>
      </c>
      <c r="E9" s="31">
        <v>0.41176469999999998</v>
      </c>
      <c r="F9" s="31">
        <v>0</v>
      </c>
      <c r="G9" s="31">
        <v>0.53333339999999996</v>
      </c>
      <c r="H9" s="31">
        <v>0.3333333</v>
      </c>
      <c r="I9" s="31">
        <v>0.13333329999999999</v>
      </c>
      <c r="J9" s="66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31">
        <v>0.78599999999999992</v>
      </c>
      <c r="E10" s="31">
        <v>0.214</v>
      </c>
      <c r="F10" s="31">
        <v>0</v>
      </c>
      <c r="G10" s="31">
        <v>0.70588240000000002</v>
      </c>
      <c r="H10" s="31">
        <v>0.29411769999999998</v>
      </c>
      <c r="I10" s="31">
        <v>0</v>
      </c>
      <c r="J10" s="66">
        <f t="shared" si="0"/>
        <v>0.99999999999999989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0.77800000000000002</v>
      </c>
      <c r="E11" s="31">
        <v>0.222</v>
      </c>
      <c r="F11" s="31">
        <v>0</v>
      </c>
      <c r="G11" s="31">
        <v>0.64300000000000002</v>
      </c>
      <c r="H11" s="31">
        <v>0.35700000000000004</v>
      </c>
      <c r="I11" s="31">
        <v>0</v>
      </c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0.52600000000000002</v>
      </c>
      <c r="E12" s="31">
        <v>0.47399999999999998</v>
      </c>
      <c r="F12" s="31">
        <v>0</v>
      </c>
      <c r="G12" s="31">
        <v>0.5</v>
      </c>
      <c r="H12" s="31">
        <v>0.5</v>
      </c>
      <c r="I12" s="31">
        <v>0</v>
      </c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0.55500000000000005</v>
      </c>
      <c r="E13" s="31">
        <v>0.38900000000000001</v>
      </c>
      <c r="F13" s="31">
        <v>5.5999999999999994E-2</v>
      </c>
      <c r="G13" s="31">
        <v>0.21100000000000002</v>
      </c>
      <c r="H13" s="31">
        <v>0.78900000000000003</v>
      </c>
      <c r="I13" s="31">
        <v>0</v>
      </c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0.41200000000000003</v>
      </c>
      <c r="E14" s="31">
        <v>0.58799999999999997</v>
      </c>
      <c r="F14" s="31">
        <v>0</v>
      </c>
      <c r="G14" s="31">
        <v>0.38900000000000001</v>
      </c>
      <c r="H14" s="31">
        <v>0.61099999999999999</v>
      </c>
      <c r="I14" s="31">
        <v>0</v>
      </c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0.33299999999999996</v>
      </c>
      <c r="E15" s="31">
        <v>0.66700000000000004</v>
      </c>
      <c r="F15" s="31">
        <v>0</v>
      </c>
      <c r="G15" s="31">
        <v>0.17600000000000002</v>
      </c>
      <c r="H15" s="31">
        <v>0.76500000000000001</v>
      </c>
      <c r="I15" s="31">
        <v>5.9000000000000004E-2</v>
      </c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0.16699999999999998</v>
      </c>
      <c r="E16" s="31">
        <v>0.66600000000000004</v>
      </c>
      <c r="F16" s="31">
        <v>0.16699999999999998</v>
      </c>
      <c r="G16" s="31">
        <v>0.27800000000000002</v>
      </c>
      <c r="H16" s="31">
        <v>0.66700000000000004</v>
      </c>
      <c r="I16" s="31">
        <v>5.5999999999999994E-2</v>
      </c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5.2631578947368418E-2</v>
      </c>
      <c r="E17" s="31">
        <v>0.73684210526315785</v>
      </c>
      <c r="F17" s="31">
        <v>0.21052631578947367</v>
      </c>
      <c r="G17" s="31">
        <v>0.22299999999999998</v>
      </c>
      <c r="H17" s="31">
        <v>0.66700000000000004</v>
      </c>
      <c r="I17" s="31">
        <v>0.111</v>
      </c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5.9000000000000004E-2</v>
      </c>
      <c r="E18" s="31">
        <v>0.70599999999999996</v>
      </c>
      <c r="F18" s="31">
        <v>0.23499999999999999</v>
      </c>
      <c r="G18" s="31">
        <v>0.10526315789473684</v>
      </c>
      <c r="H18" s="31">
        <v>0.84210526315789469</v>
      </c>
      <c r="I18" s="31">
        <v>5.2631578947368418E-2</v>
      </c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0.15789473684210525</v>
      </c>
      <c r="E19" s="31">
        <v>0.63157894736842102</v>
      </c>
      <c r="F19" s="31">
        <v>0.21052631578947367</v>
      </c>
      <c r="G19" s="31">
        <v>0.17647058823529413</v>
      </c>
      <c r="H19" s="31">
        <v>0.70588235294117652</v>
      </c>
      <c r="I19" s="31">
        <v>0.11764705882352941</v>
      </c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0.33333333333333331</v>
      </c>
      <c r="E20" s="31">
        <v>0.5</v>
      </c>
      <c r="F20" s="31">
        <v>0.16666666666666666</v>
      </c>
      <c r="G20" s="31">
        <v>0.15789473684210525</v>
      </c>
      <c r="H20" s="31">
        <v>0.73684210526315785</v>
      </c>
      <c r="I20" s="31">
        <v>0.10526315789473684</v>
      </c>
      <c r="J20" s="66">
        <f t="shared" si="0"/>
        <v>0.99999999999999989</v>
      </c>
      <c r="AB20" s="4"/>
      <c r="AD20" s="21"/>
    </row>
    <row r="21" spans="1:30" x14ac:dyDescent="0.25">
      <c r="C21" s="11">
        <v>40787</v>
      </c>
      <c r="D21" s="31">
        <v>0.33333333333333331</v>
      </c>
      <c r="E21" s="31">
        <v>0.47619047619047616</v>
      </c>
      <c r="F21" s="31">
        <v>0.19047619047619047</v>
      </c>
      <c r="G21" s="31">
        <v>0.3888888888888889</v>
      </c>
      <c r="H21" s="31">
        <v>0.61111111111111116</v>
      </c>
      <c r="I21" s="31">
        <v>0</v>
      </c>
      <c r="J21" s="66">
        <f t="shared" si="0"/>
        <v>1</v>
      </c>
    </row>
    <row r="22" spans="1:30" x14ac:dyDescent="0.25">
      <c r="B22" s="2"/>
      <c r="C22" s="11">
        <v>40878</v>
      </c>
      <c r="D22" s="31">
        <v>0.42857142857142855</v>
      </c>
      <c r="E22" s="31">
        <v>0.38095238095238093</v>
      </c>
      <c r="F22" s="31">
        <v>0.19047619047619047</v>
      </c>
      <c r="G22" s="31">
        <v>0.38095238095238093</v>
      </c>
      <c r="H22" s="31">
        <v>0.5714285714285714</v>
      </c>
      <c r="I22" s="31">
        <v>4.7619047619047616E-2</v>
      </c>
      <c r="J22" s="66">
        <f t="shared" si="0"/>
        <v>1</v>
      </c>
    </row>
    <row r="23" spans="1:30" x14ac:dyDescent="0.25">
      <c r="B23" s="2"/>
      <c r="C23" s="11">
        <v>40969</v>
      </c>
      <c r="D23" s="31">
        <v>0.42857142857142855</v>
      </c>
      <c r="E23" s="31">
        <v>0.33333333333333331</v>
      </c>
      <c r="F23" s="31">
        <v>9.5238095238095233E-2</v>
      </c>
      <c r="G23" s="31">
        <v>0.47619047619047616</v>
      </c>
      <c r="H23" s="31">
        <v>4.7619047619047616E-2</v>
      </c>
      <c r="I23" s="31">
        <v>0.47619047619047616</v>
      </c>
      <c r="J23" s="66">
        <f t="shared" si="0"/>
        <v>0.8571428571428571</v>
      </c>
      <c r="AC23" s="385"/>
      <c r="AD23" s="385"/>
    </row>
    <row r="24" spans="1:30" x14ac:dyDescent="0.25">
      <c r="B24" s="2"/>
      <c r="C24" s="22">
        <v>41061</v>
      </c>
      <c r="D24" s="31">
        <v>0.55555555555555547</v>
      </c>
      <c r="E24" s="31">
        <v>0.38888888888888884</v>
      </c>
      <c r="F24" s="31">
        <v>5.5555555555555559E-2</v>
      </c>
      <c r="G24" s="31">
        <v>0.5554445554445554</v>
      </c>
      <c r="H24" s="31">
        <v>0.38861138861138855</v>
      </c>
      <c r="I24" s="31">
        <v>5.594405594405593E-2</v>
      </c>
      <c r="J24" s="66">
        <f t="shared" si="0"/>
        <v>0.99999999999999989</v>
      </c>
      <c r="AC24" s="17"/>
      <c r="AD24" s="17"/>
    </row>
    <row r="25" spans="1:30" x14ac:dyDescent="0.25">
      <c r="B25" s="2"/>
      <c r="C25" s="22">
        <v>41153</v>
      </c>
      <c r="D25" s="31">
        <v>0.49931224209078406</v>
      </c>
      <c r="E25" s="31">
        <v>0.501</v>
      </c>
      <c r="F25" s="31">
        <v>0</v>
      </c>
      <c r="G25" s="31">
        <v>0.47052947052947053</v>
      </c>
      <c r="H25" s="31">
        <v>0.41158841158841158</v>
      </c>
      <c r="I25" s="31">
        <v>0.11788211788211787</v>
      </c>
      <c r="J25" s="66">
        <f t="shared" si="0"/>
        <v>1.000312242090784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0.60855949895615868</v>
      </c>
      <c r="E26" s="31">
        <v>0.26096033402922758</v>
      </c>
      <c r="F26" s="31">
        <v>0.13048016701461379</v>
      </c>
      <c r="G26" s="31">
        <v>0.54602510460251041</v>
      </c>
      <c r="H26" s="31">
        <v>0.36401673640167359</v>
      </c>
      <c r="I26" s="31">
        <v>8.9958158995815884E-2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0.6</v>
      </c>
      <c r="E27" s="31">
        <v>0.3</v>
      </c>
      <c r="F27" s="31">
        <v>0.1</v>
      </c>
      <c r="G27" s="31">
        <v>0.45</v>
      </c>
      <c r="H27" s="31">
        <v>0.5</v>
      </c>
      <c r="I27" s="31">
        <v>0.05</v>
      </c>
      <c r="J27" s="66">
        <f t="shared" si="0"/>
        <v>0.99999999999999989</v>
      </c>
      <c r="AB27" s="4"/>
      <c r="AC27" s="20"/>
      <c r="AD27" s="21"/>
    </row>
    <row r="28" spans="1:30" x14ac:dyDescent="0.25">
      <c r="B28" s="2"/>
      <c r="C28" s="22">
        <v>41426</v>
      </c>
      <c r="D28" s="67">
        <v>0.4375</v>
      </c>
      <c r="E28" s="67">
        <v>0.5</v>
      </c>
      <c r="F28" s="67">
        <v>6.25E-2</v>
      </c>
      <c r="G28" s="67">
        <v>0.3125</v>
      </c>
      <c r="H28" s="67">
        <v>0.6875</v>
      </c>
      <c r="I28" s="67">
        <v>0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67">
        <v>0.36842105263157893</v>
      </c>
      <c r="E29" s="67">
        <v>0.47368421052631576</v>
      </c>
      <c r="F29" s="67">
        <v>0.15789473684210525</v>
      </c>
      <c r="G29" s="67">
        <v>0.31578947368421051</v>
      </c>
      <c r="H29" s="67">
        <v>0.57894736842105265</v>
      </c>
      <c r="I29" s="67">
        <v>0.10526315789473684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67">
        <v>0.3125</v>
      </c>
      <c r="E30" s="67">
        <v>0.5</v>
      </c>
      <c r="F30" s="67">
        <v>0.1875</v>
      </c>
      <c r="G30" s="67">
        <v>0.1875</v>
      </c>
      <c r="H30" s="67">
        <v>0.625</v>
      </c>
      <c r="I30" s="67">
        <v>0.1875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67">
        <v>0.11764705882352941</v>
      </c>
      <c r="E31" s="67">
        <v>0.6470588235294118</v>
      </c>
      <c r="F31" s="67">
        <v>0.23529411764705882</v>
      </c>
      <c r="G31" s="67">
        <v>0.11764705882352941</v>
      </c>
      <c r="H31" s="67">
        <v>0.70588235294117652</v>
      </c>
      <c r="I31" s="67">
        <v>0.17647058823529413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67">
        <v>0.29411764705882354</v>
      </c>
      <c r="E32" s="67">
        <v>0.58823529411764708</v>
      </c>
      <c r="F32" s="67">
        <v>0.11764705882352941</v>
      </c>
      <c r="G32" s="67">
        <v>0.23529411764705882</v>
      </c>
      <c r="H32" s="67">
        <v>0.76470588235294112</v>
      </c>
      <c r="I32" s="67">
        <v>0</v>
      </c>
      <c r="J32" s="66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67">
        <v>0.2857142857142857</v>
      </c>
      <c r="E33" s="67">
        <v>0.6428571428571429</v>
      </c>
      <c r="F33" s="67">
        <v>7.1428571428571425E-2</v>
      </c>
      <c r="G33" s="67">
        <v>0.21428571428571427</v>
      </c>
      <c r="H33" s="67">
        <v>0.7142857142857143</v>
      </c>
      <c r="I33" s="67">
        <v>7.1428571428571425E-2</v>
      </c>
      <c r="J33" s="66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67">
        <v>0.25</v>
      </c>
      <c r="E34" s="67">
        <v>0.5</v>
      </c>
      <c r="F34" s="67">
        <v>0.25</v>
      </c>
      <c r="G34" s="67">
        <v>0.25</v>
      </c>
      <c r="H34" s="67">
        <v>0.66666666666666663</v>
      </c>
      <c r="I34" s="67">
        <v>8.3333333333333329E-2</v>
      </c>
      <c r="J34" s="66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67">
        <v>0.30769230769230771</v>
      </c>
      <c r="E35" s="67">
        <v>0.61538461538461542</v>
      </c>
      <c r="F35" s="67">
        <v>7.6923076923076927E-2</v>
      </c>
      <c r="G35" s="67">
        <v>0.46153846153846156</v>
      </c>
      <c r="H35" s="67">
        <v>0.53846153846153844</v>
      </c>
      <c r="I35" s="67">
        <v>0</v>
      </c>
      <c r="J35" s="66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67">
        <v>0.46666666666666667</v>
      </c>
      <c r="E36" s="67">
        <v>0.53333333333333333</v>
      </c>
      <c r="F36" s="67">
        <v>0</v>
      </c>
      <c r="G36" s="23">
        <v>0.53333333333333333</v>
      </c>
      <c r="H36" s="23">
        <v>0.46666666666666667</v>
      </c>
      <c r="I36" s="23">
        <v>0</v>
      </c>
      <c r="J36" s="66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23">
        <v>0.66666666666666663</v>
      </c>
      <c r="E37" s="23">
        <v>0.33333333333333331</v>
      </c>
      <c r="F37" s="23">
        <v>0</v>
      </c>
      <c r="G37" s="23">
        <v>0.75</v>
      </c>
      <c r="H37" s="23">
        <v>0.25</v>
      </c>
      <c r="I37" s="23">
        <v>0</v>
      </c>
      <c r="J37" s="66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3">
        <v>0.46153846153846156</v>
      </c>
      <c r="E38" s="23">
        <v>0.53846153846153844</v>
      </c>
      <c r="F38" s="23">
        <v>0</v>
      </c>
      <c r="G38" s="23">
        <v>0.46153846153846156</v>
      </c>
      <c r="H38" s="23">
        <v>0.46153846153846156</v>
      </c>
      <c r="I38" s="23">
        <v>7.6923076923076927E-2</v>
      </c>
      <c r="J38" s="66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3">
        <v>0.46153846153846156</v>
      </c>
      <c r="E39" s="23">
        <v>0.46153846153846156</v>
      </c>
      <c r="F39" s="23">
        <v>7.6923076923076927E-2</v>
      </c>
      <c r="G39" s="23">
        <v>0.53846153846153855</v>
      </c>
      <c r="H39" s="23">
        <v>0.38461538461538464</v>
      </c>
      <c r="I39" s="23">
        <v>7.6923076923076927E-2</v>
      </c>
      <c r="J39" s="66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3">
        <v>0.53333333333333333</v>
      </c>
      <c r="E40" s="23">
        <v>0.46666666666666667</v>
      </c>
      <c r="F40" s="23">
        <v>0</v>
      </c>
      <c r="G40" s="23">
        <v>0.6</v>
      </c>
      <c r="H40" s="23">
        <v>0.33333333333333331</v>
      </c>
      <c r="I40" s="23">
        <v>6.6666666666666666E-2</v>
      </c>
      <c r="J40" s="66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0.6</v>
      </c>
      <c r="E41" s="23">
        <v>0.33333333333333331</v>
      </c>
      <c r="F41" s="23">
        <v>6.6666666666666666E-2</v>
      </c>
      <c r="G41" s="23">
        <v>0.39999999999999997</v>
      </c>
      <c r="H41" s="23">
        <v>0.46666666666666667</v>
      </c>
      <c r="I41" s="23">
        <v>0</v>
      </c>
      <c r="J41" s="66">
        <f t="shared" si="0"/>
        <v>1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0.42857142857142855</v>
      </c>
      <c r="E42" s="23">
        <v>0.5714285714285714</v>
      </c>
      <c r="F42" s="23">
        <v>0</v>
      </c>
      <c r="G42" s="23">
        <v>0.42857142857142855</v>
      </c>
      <c r="H42" s="23">
        <v>0.5714285714285714</v>
      </c>
      <c r="I42" s="41">
        <v>0</v>
      </c>
      <c r="J42" s="66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0.46153846153846156</v>
      </c>
      <c r="E43" s="23">
        <v>0.30769230769230771</v>
      </c>
      <c r="F43" s="23">
        <v>0.23076923076923078</v>
      </c>
      <c r="G43" s="23">
        <v>0.38461538461538464</v>
      </c>
      <c r="H43" s="23">
        <v>0.38461538461538464</v>
      </c>
      <c r="I43" s="23">
        <v>0.23076923076923078</v>
      </c>
      <c r="J43" s="66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0.69230769230769229</v>
      </c>
      <c r="E44" s="23">
        <v>0.30769230769230771</v>
      </c>
      <c r="F44" s="23">
        <v>0</v>
      </c>
      <c r="G44" s="23">
        <v>0.66666666666666674</v>
      </c>
      <c r="H44" s="23">
        <v>0.25</v>
      </c>
      <c r="I44" s="23">
        <v>8.3333333333333329E-2</v>
      </c>
      <c r="J44" s="66">
        <f t="shared" si="0"/>
        <v>1</v>
      </c>
      <c r="AB44" s="4"/>
      <c r="AC44" s="20"/>
      <c r="AD44" s="21"/>
    </row>
    <row r="45" spans="1:30" x14ac:dyDescent="0.25">
      <c r="B45" s="2"/>
      <c r="C45" s="22">
        <v>42979</v>
      </c>
      <c r="D45" s="23">
        <v>0.69230769230769229</v>
      </c>
      <c r="E45" s="23">
        <v>0.30769230769230771</v>
      </c>
      <c r="F45" s="23">
        <v>0</v>
      </c>
      <c r="G45" s="23">
        <v>0.53846153846153855</v>
      </c>
      <c r="H45" s="23">
        <v>0.46153846153846156</v>
      </c>
      <c r="I45" s="23">
        <v>0</v>
      </c>
      <c r="J45" s="66">
        <f t="shared" si="0"/>
        <v>1</v>
      </c>
      <c r="AB45" s="4"/>
      <c r="AC45" s="20"/>
      <c r="AD45" s="21"/>
    </row>
    <row r="46" spans="1:30" x14ac:dyDescent="0.25">
      <c r="B46" s="2"/>
      <c r="C46" s="22">
        <v>43070</v>
      </c>
      <c r="D46" s="23">
        <v>0.53846153846153855</v>
      </c>
      <c r="E46" s="23">
        <v>0.46153846153846156</v>
      </c>
      <c r="F46" s="23">
        <v>0</v>
      </c>
      <c r="G46" s="374"/>
      <c r="H46" s="374"/>
      <c r="I46" s="374"/>
      <c r="J46" s="373"/>
      <c r="AB46" s="4"/>
      <c r="AC46" s="20"/>
      <c r="AD46" s="21"/>
    </row>
    <row r="47" spans="1:30" x14ac:dyDescent="0.25">
      <c r="B47" s="2"/>
      <c r="C47" s="22"/>
      <c r="D47" s="23"/>
      <c r="E47" s="23"/>
      <c r="F47" s="23"/>
      <c r="G47" s="23"/>
      <c r="H47" s="23"/>
      <c r="I47" s="41"/>
      <c r="J47" s="41"/>
      <c r="AB47" s="4"/>
      <c r="AC47" s="20"/>
      <c r="AD47" s="21"/>
    </row>
    <row r="48" spans="1:30" x14ac:dyDescent="0.25">
      <c r="A48" s="71" t="s">
        <v>44</v>
      </c>
      <c r="B48" s="73"/>
      <c r="C48" s="74"/>
      <c r="D48" s="75"/>
      <c r="E48" s="75"/>
      <c r="F48" s="75"/>
      <c r="G48" s="75"/>
      <c r="H48" s="23"/>
      <c r="I48" s="41"/>
      <c r="J48" s="41"/>
      <c r="AB48" s="4"/>
      <c r="AC48" s="20"/>
      <c r="AD48" s="21"/>
    </row>
    <row r="49" spans="1:30" x14ac:dyDescent="0.25">
      <c r="A49" s="71" t="s">
        <v>31</v>
      </c>
      <c r="B49" s="73"/>
      <c r="C49" s="74"/>
      <c r="D49" s="76"/>
      <c r="E49" s="76"/>
      <c r="F49" s="76"/>
      <c r="G49" s="75"/>
      <c r="H49" s="23"/>
      <c r="I49" s="23"/>
      <c r="J49" s="30"/>
      <c r="AB49" s="4"/>
      <c r="AC49" s="20"/>
      <c r="AD49" s="21"/>
    </row>
    <row r="50" spans="1:30" x14ac:dyDescent="0.25">
      <c r="A50" s="71"/>
      <c r="B50" s="73"/>
      <c r="C50" s="74"/>
      <c r="D50" s="76"/>
      <c r="E50" s="76"/>
      <c r="F50" s="76"/>
      <c r="G50" s="76"/>
      <c r="H50" s="19"/>
      <c r="I50" s="19"/>
      <c r="AB50" s="4"/>
      <c r="AC50" s="20"/>
      <c r="AD50" s="21"/>
    </row>
    <row r="51" spans="1:30" x14ac:dyDescent="0.25">
      <c r="A51" s="77" t="s">
        <v>48</v>
      </c>
      <c r="B51" s="73"/>
      <c r="C51" s="74"/>
      <c r="D51" s="76"/>
      <c r="E51" s="76"/>
      <c r="F51" s="76"/>
      <c r="G51" s="76"/>
      <c r="H51" s="19"/>
      <c r="I51" s="19"/>
      <c r="AB51" s="4"/>
      <c r="AC51" s="20"/>
      <c r="AD51" s="21"/>
    </row>
    <row r="52" spans="1:30" x14ac:dyDescent="0.25">
      <c r="A52" s="71"/>
      <c r="B52" s="73"/>
      <c r="C52" s="74"/>
      <c r="D52" s="76"/>
      <c r="E52" s="76"/>
      <c r="F52" s="76"/>
      <c r="G52" s="76"/>
      <c r="H52" s="19"/>
      <c r="I52" s="19"/>
      <c r="AB52" s="4"/>
      <c r="AC52" s="20"/>
      <c r="AD52" s="21"/>
    </row>
    <row r="53" spans="1:30" x14ac:dyDescent="0.25">
      <c r="A53" s="71"/>
      <c r="B53" s="73"/>
      <c r="C53" s="78"/>
      <c r="D53" s="79"/>
      <c r="E53" s="79"/>
      <c r="F53" s="79"/>
      <c r="G53" s="76"/>
      <c r="H53" s="19"/>
      <c r="I53" s="19"/>
      <c r="AB53" s="4"/>
      <c r="AC53" s="20"/>
      <c r="AD53" s="21"/>
    </row>
    <row r="54" spans="1:30" x14ac:dyDescent="0.25">
      <c r="A54" s="71"/>
      <c r="B54" s="73"/>
      <c r="C54" s="78"/>
      <c r="D54" s="79"/>
      <c r="E54" s="79"/>
      <c r="F54" s="79"/>
      <c r="G54" s="79"/>
      <c r="H54" s="33"/>
      <c r="I54" s="33"/>
      <c r="AB54" s="4"/>
      <c r="AC54" s="20"/>
      <c r="AD54" s="21"/>
    </row>
    <row r="55" spans="1:30" x14ac:dyDescent="0.25">
      <c r="A55" s="71"/>
      <c r="B55" s="73"/>
      <c r="C55" s="78"/>
      <c r="D55" s="79"/>
      <c r="E55" s="79"/>
      <c r="F55" s="79"/>
      <c r="G55" s="79"/>
      <c r="H55" s="33"/>
      <c r="I55" s="33"/>
      <c r="AB55" s="4"/>
      <c r="AD55" s="21"/>
    </row>
    <row r="56" spans="1:30" x14ac:dyDescent="0.25">
      <c r="A56" s="71"/>
      <c r="B56" s="71"/>
      <c r="C56" s="78"/>
      <c r="D56" s="80"/>
      <c r="E56" s="80"/>
      <c r="F56" s="80"/>
      <c r="G56" s="80"/>
      <c r="H56" s="34"/>
      <c r="I56" s="34"/>
      <c r="AD56" s="21"/>
    </row>
    <row r="57" spans="1:30" x14ac:dyDescent="0.25">
      <c r="A57" s="71"/>
      <c r="B57" s="71"/>
      <c r="C57" s="74"/>
      <c r="D57" s="81"/>
      <c r="E57" s="81"/>
      <c r="F57" s="81"/>
      <c r="G57" s="81"/>
      <c r="H57" s="35"/>
      <c r="I57" s="35"/>
    </row>
    <row r="58" spans="1:30" x14ac:dyDescent="0.25">
      <c r="A58" s="71"/>
      <c r="B58" s="73"/>
      <c r="C58" s="82"/>
      <c r="D58" s="71"/>
      <c r="E58" s="71"/>
      <c r="F58" s="71"/>
      <c r="G58" s="71"/>
      <c r="H58" s="24"/>
      <c r="I58" s="25"/>
    </row>
    <row r="59" spans="1:30" x14ac:dyDescent="0.25">
      <c r="A59" s="71"/>
      <c r="B59" s="73"/>
      <c r="C59" s="82"/>
      <c r="D59" s="72"/>
      <c r="E59" s="72"/>
      <c r="F59" s="72"/>
      <c r="G59" s="72"/>
      <c r="H59" s="13"/>
      <c r="I59" s="13"/>
      <c r="AC59" s="385"/>
      <c r="AD59" s="385"/>
    </row>
    <row r="60" spans="1:30" x14ac:dyDescent="0.25">
      <c r="A60" s="71"/>
      <c r="B60" s="73"/>
      <c r="C60" s="83"/>
      <c r="D60" s="393"/>
      <c r="E60" s="393"/>
      <c r="F60" s="393"/>
      <c r="G60" s="84"/>
      <c r="H60" s="36"/>
      <c r="I60" s="36"/>
      <c r="AC60" s="17"/>
      <c r="AD60" s="17"/>
    </row>
    <row r="61" spans="1:30" x14ac:dyDescent="0.25">
      <c r="A61" s="71"/>
      <c r="B61" s="73"/>
      <c r="C61" s="83"/>
      <c r="D61" s="85"/>
      <c r="E61" s="85"/>
      <c r="F61" s="85"/>
      <c r="G61" s="85"/>
      <c r="H61" s="26"/>
      <c r="I61" s="26"/>
      <c r="AB61" s="4"/>
      <c r="AC61" s="20"/>
      <c r="AD61" s="21"/>
    </row>
    <row r="62" spans="1:30" x14ac:dyDescent="0.25">
      <c r="A62" s="71"/>
      <c r="B62" s="73"/>
      <c r="C62" s="86"/>
      <c r="D62" s="87"/>
      <c r="E62" s="87"/>
      <c r="F62" s="87"/>
      <c r="G62" s="73"/>
      <c r="H62" s="29"/>
      <c r="I62" s="29"/>
      <c r="AB62" s="4"/>
      <c r="AC62" s="20"/>
      <c r="AD62" s="21"/>
    </row>
    <row r="63" spans="1:30" x14ac:dyDescent="0.25">
      <c r="A63" s="71"/>
      <c r="B63" s="73"/>
      <c r="C63" s="86"/>
      <c r="D63" s="87"/>
      <c r="E63" s="87"/>
      <c r="F63" s="87"/>
      <c r="G63" s="87"/>
      <c r="H63" s="28"/>
      <c r="I63" s="28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87"/>
      <c r="H64" s="28"/>
      <c r="I64" s="28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28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28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28"/>
      <c r="I67" s="28"/>
      <c r="AB67" s="4"/>
      <c r="AC67" s="20"/>
      <c r="AD67" s="21"/>
    </row>
    <row r="68" spans="1:30" x14ac:dyDescent="0.25">
      <c r="A68" s="71"/>
      <c r="B68" s="73"/>
      <c r="C68" s="86"/>
      <c r="D68" s="87"/>
      <c r="E68" s="87"/>
      <c r="F68" s="87"/>
      <c r="G68" s="87"/>
      <c r="H68" s="28"/>
      <c r="I68" s="28"/>
      <c r="AB68" s="4"/>
      <c r="AC68" s="20"/>
      <c r="AD68" s="21"/>
    </row>
    <row r="69" spans="1:30" x14ac:dyDescent="0.25">
      <c r="A69" s="71"/>
      <c r="B69" s="88"/>
      <c r="C69" s="86"/>
      <c r="D69" s="87"/>
      <c r="E69" s="87"/>
      <c r="F69" s="87"/>
      <c r="G69" s="87"/>
      <c r="H69" s="28"/>
      <c r="I69" s="28"/>
      <c r="AB69" s="4"/>
      <c r="AC69" s="20"/>
      <c r="AD69" s="21"/>
    </row>
    <row r="70" spans="1:30" x14ac:dyDescent="0.25">
      <c r="A70" s="71"/>
      <c r="B70" s="88"/>
      <c r="C70" s="86"/>
      <c r="D70" s="87"/>
      <c r="E70" s="87"/>
      <c r="F70" s="87"/>
      <c r="G70" s="87"/>
      <c r="H70" s="28"/>
      <c r="I70" s="28"/>
      <c r="AB70" s="4"/>
      <c r="AC70" s="20"/>
      <c r="AD70" s="21"/>
    </row>
    <row r="71" spans="1:30" x14ac:dyDescent="0.25">
      <c r="A71" s="71"/>
      <c r="B71" s="88"/>
      <c r="C71" s="78"/>
      <c r="D71" s="89"/>
      <c r="E71" s="89"/>
      <c r="F71" s="89"/>
      <c r="G71" s="87"/>
      <c r="H71" s="28"/>
      <c r="I71" s="28"/>
      <c r="AB71" s="4"/>
      <c r="AC71" s="20"/>
      <c r="AD71" s="21"/>
    </row>
    <row r="72" spans="1:30" x14ac:dyDescent="0.25">
      <c r="A72" s="71"/>
      <c r="B72" s="71"/>
      <c r="C72" s="86"/>
      <c r="D72" s="89"/>
      <c r="E72" s="89"/>
      <c r="F72" s="89"/>
      <c r="G72" s="89"/>
      <c r="H72" s="37"/>
      <c r="I72" s="37"/>
      <c r="AB72" s="4"/>
      <c r="AD72" s="21"/>
    </row>
    <row r="73" spans="1:30" x14ac:dyDescent="0.25">
      <c r="A73" s="71"/>
      <c r="B73" s="71"/>
      <c r="C73" s="76"/>
      <c r="D73" s="76"/>
      <c r="E73" s="76"/>
      <c r="F73" s="76"/>
      <c r="G73" s="76"/>
      <c r="H73" s="19"/>
      <c r="I73" s="19"/>
      <c r="J73" s="19"/>
      <c r="K73" s="19"/>
      <c r="L73" s="19"/>
      <c r="M73" s="19"/>
      <c r="N73" s="19"/>
      <c r="AD73" s="21"/>
    </row>
    <row r="74" spans="1:30" x14ac:dyDescent="0.25">
      <c r="A74" s="71"/>
      <c r="B74" s="71"/>
      <c r="C74" s="76"/>
      <c r="D74" s="76"/>
      <c r="E74" s="76"/>
      <c r="F74" s="76"/>
      <c r="G74" s="76"/>
      <c r="H74" s="19"/>
      <c r="I74" s="19"/>
      <c r="J74" s="19"/>
      <c r="K74" s="19"/>
      <c r="L74" s="19"/>
      <c r="M74" s="19"/>
      <c r="N74" s="19"/>
    </row>
    <row r="75" spans="1:30" x14ac:dyDescent="0.25">
      <c r="A75" s="71"/>
      <c r="B75" s="71"/>
      <c r="C75" s="76"/>
      <c r="D75" s="76"/>
      <c r="E75" s="76"/>
      <c r="F75" s="76"/>
      <c r="G75" s="76"/>
      <c r="H75" s="19"/>
      <c r="I75" s="19"/>
      <c r="J75" s="19"/>
      <c r="K75" s="19"/>
      <c r="L75" s="19"/>
      <c r="M75" s="19"/>
      <c r="N75" s="19"/>
      <c r="AC75" s="385"/>
      <c r="AD75" s="385"/>
    </row>
    <row r="76" spans="1:30" x14ac:dyDescent="0.25">
      <c r="A76" s="71" t="s">
        <v>35</v>
      </c>
      <c r="B76" s="71"/>
      <c r="C76" s="76"/>
      <c r="D76" s="76"/>
      <c r="E76" s="76"/>
      <c r="F76" s="76"/>
      <c r="G76" s="76"/>
      <c r="H76" s="19"/>
      <c r="I76" s="19"/>
      <c r="J76" s="19"/>
      <c r="K76" s="19"/>
      <c r="L76" s="19"/>
      <c r="M76" s="19"/>
      <c r="N76" s="19"/>
      <c r="AC76" s="17"/>
      <c r="AD76" s="17"/>
    </row>
    <row r="77" spans="1:30" x14ac:dyDescent="0.25">
      <c r="C77" s="76"/>
      <c r="D77" s="76"/>
      <c r="E77" s="76"/>
      <c r="F77" s="76"/>
      <c r="G77" s="76"/>
      <c r="H77" s="19"/>
      <c r="I77" s="19"/>
      <c r="J77" s="19"/>
      <c r="K77" s="19"/>
      <c r="L77" s="19"/>
      <c r="M77" s="19"/>
      <c r="N77" s="19"/>
      <c r="AB77" s="4"/>
      <c r="AC77" s="20"/>
      <c r="AD77" s="21"/>
    </row>
    <row r="78" spans="1:30" x14ac:dyDescent="0.25">
      <c r="A78" s="91"/>
      <c r="B78" s="71"/>
      <c r="C78" s="76"/>
      <c r="D78" s="76"/>
      <c r="E78" s="76"/>
      <c r="F78" s="76"/>
      <c r="G78" s="76"/>
      <c r="H78" s="19"/>
      <c r="I78" s="19"/>
      <c r="J78" s="19"/>
      <c r="K78" s="19"/>
      <c r="L78" s="19"/>
      <c r="M78" s="19"/>
      <c r="N78" s="19"/>
      <c r="AB78" s="4"/>
      <c r="AC78" s="20"/>
      <c r="AD78" s="21"/>
    </row>
    <row r="79" spans="1:30" x14ac:dyDescent="0.25">
      <c r="A79" s="71"/>
      <c r="B79" s="71"/>
      <c r="C79" s="76"/>
      <c r="D79" s="76"/>
      <c r="E79" s="76"/>
      <c r="F79" s="76"/>
      <c r="G79" s="76"/>
      <c r="H79" s="19"/>
      <c r="I79" s="19"/>
      <c r="J79" s="19"/>
      <c r="K79" s="19"/>
      <c r="L79" s="19"/>
      <c r="M79" s="19"/>
      <c r="N79" s="19"/>
      <c r="AB79" s="4"/>
      <c r="AC79" s="20"/>
      <c r="AD79" s="21"/>
    </row>
    <row r="80" spans="1:30" x14ac:dyDescent="0.25">
      <c r="A80" s="92"/>
      <c r="B80" s="71"/>
      <c r="C80" s="76"/>
      <c r="D80" s="76"/>
      <c r="E80" s="76"/>
      <c r="F80" s="76"/>
      <c r="G80" s="76"/>
      <c r="H80" s="19"/>
      <c r="I80" s="19"/>
      <c r="J80" s="19"/>
      <c r="K80" s="19"/>
      <c r="L80" s="19"/>
      <c r="M80" s="19"/>
      <c r="N80" s="19"/>
      <c r="AB80" s="4"/>
      <c r="AC80" s="20"/>
      <c r="AD80" s="21"/>
    </row>
    <row r="81" spans="1:30" x14ac:dyDescent="0.25">
      <c r="A81" s="93"/>
      <c r="B81" s="71"/>
      <c r="C81" s="76"/>
      <c r="D81" s="76"/>
      <c r="E81" s="76"/>
      <c r="F81" s="76"/>
      <c r="G81" s="76"/>
      <c r="H81" s="19"/>
      <c r="I81" s="19"/>
      <c r="J81" s="19"/>
      <c r="K81" s="19"/>
      <c r="L81" s="19"/>
      <c r="M81" s="19"/>
      <c r="N81" s="19"/>
      <c r="AB81" s="4"/>
      <c r="AC81" s="20"/>
      <c r="AD81" s="21"/>
    </row>
    <row r="82" spans="1:30" x14ac:dyDescent="0.25">
      <c r="A82" s="92"/>
      <c r="B82" s="71"/>
      <c r="C82" s="76"/>
      <c r="D82" s="76"/>
      <c r="E82" s="76"/>
      <c r="F82" s="76"/>
      <c r="G82" s="76"/>
      <c r="H82" s="19"/>
      <c r="I82" s="19"/>
      <c r="J82" s="19"/>
      <c r="K82" s="19"/>
      <c r="L82" s="19"/>
      <c r="M82" s="19"/>
      <c r="N82" s="19"/>
      <c r="AB82" s="4"/>
      <c r="AC82" s="20"/>
      <c r="AD82" s="21"/>
    </row>
    <row r="83" spans="1:30" x14ac:dyDescent="0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AB83" s="4"/>
      <c r="AC83" s="20"/>
      <c r="AD83" s="21"/>
    </row>
    <row r="84" spans="1:30" x14ac:dyDescent="0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AB84" s="4"/>
      <c r="AC84" s="20"/>
      <c r="AD84" s="21"/>
    </row>
    <row r="85" spans="1:30" x14ac:dyDescent="0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AB85" s="4"/>
      <c r="AC85" s="20"/>
      <c r="AD85" s="21"/>
    </row>
    <row r="86" spans="1:30" x14ac:dyDescent="0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AB86" s="4"/>
      <c r="AC86" s="20"/>
      <c r="AD86" s="21"/>
    </row>
    <row r="87" spans="1:30" x14ac:dyDescent="0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AB87" s="4"/>
      <c r="AC87" s="20"/>
      <c r="AD87" s="21"/>
    </row>
    <row r="88" spans="1:30" x14ac:dyDescent="0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AB88" s="4"/>
      <c r="AD88" s="21"/>
    </row>
    <row r="89" spans="1:30" x14ac:dyDescent="0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AD89" s="21"/>
    </row>
    <row r="90" spans="1:30" x14ac:dyDescent="0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30" x14ac:dyDescent="0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27"/>
      <c r="D93" s="38"/>
      <c r="E93" s="38"/>
      <c r="F93" s="38"/>
      <c r="G93" s="38"/>
      <c r="H93" s="38"/>
      <c r="I93" s="38"/>
    </row>
  </sheetData>
  <mergeCells count="9">
    <mergeCell ref="AC59:AD59"/>
    <mergeCell ref="D60:F60"/>
    <mergeCell ref="AC75:AD75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2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4"/>
  <sheetViews>
    <sheetView showGridLines="0" view="pageBreakPreview" topLeftCell="A40" zoomScale="75" zoomScaleNormal="85" zoomScaleSheetLayoutView="75" workbookViewId="0">
      <selection activeCell="B79" sqref="B79"/>
    </sheetView>
  </sheetViews>
  <sheetFormatPr baseColWidth="10" defaultRowHeight="15" x14ac:dyDescent="0.25"/>
  <cols>
    <col min="1" max="8" width="19.7109375" style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95" t="s">
        <v>17</v>
      </c>
      <c r="C2" s="396"/>
      <c r="D2" s="396"/>
      <c r="E2" s="396"/>
      <c r="F2" s="396"/>
      <c r="G2" s="396"/>
      <c r="H2" s="396"/>
      <c r="I2" s="397"/>
    </row>
    <row r="4" spans="2:30" ht="18.75" x14ac:dyDescent="0.3">
      <c r="B4" s="2"/>
      <c r="C4" s="2"/>
      <c r="D4" s="399" t="s">
        <v>129</v>
      </c>
      <c r="E4" s="399"/>
      <c r="F4" s="399"/>
      <c r="G4" s="399"/>
      <c r="H4" s="399"/>
      <c r="I4" s="399"/>
    </row>
    <row r="5" spans="2:30" ht="80.25" customHeight="1" thickBot="1" x14ac:dyDescent="0.3">
      <c r="B5" s="2"/>
      <c r="C5" s="2"/>
      <c r="D5" s="385" t="s">
        <v>19</v>
      </c>
      <c r="E5" s="385"/>
      <c r="F5" s="385"/>
      <c r="G5" s="385" t="s">
        <v>20</v>
      </c>
      <c r="H5" s="385"/>
      <c r="I5" s="385"/>
    </row>
    <row r="6" spans="2:30" x14ac:dyDescent="0.25">
      <c r="B6" s="2"/>
      <c r="C6" s="254"/>
      <c r="D6" s="255" t="s">
        <v>21</v>
      </c>
      <c r="E6" s="255" t="s">
        <v>23</v>
      </c>
      <c r="F6" s="256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85"/>
      <c r="AD6" s="385"/>
    </row>
    <row r="7" spans="2:30" x14ac:dyDescent="0.25">
      <c r="B7" s="2"/>
      <c r="C7" s="11">
        <v>39539</v>
      </c>
      <c r="D7" s="19">
        <v>0.28571429999999998</v>
      </c>
      <c r="E7" s="19">
        <v>0.57142859999999995</v>
      </c>
      <c r="F7" s="19">
        <v>0.14285709999999999</v>
      </c>
      <c r="G7" s="2"/>
      <c r="H7" s="2"/>
      <c r="I7" s="2"/>
      <c r="J7" s="66">
        <f t="shared" ref="J7:J44" si="0">+SUM(D7:F7)</f>
        <v>0.99999999999999989</v>
      </c>
      <c r="AC7" s="17"/>
      <c r="AD7" s="17"/>
    </row>
    <row r="8" spans="2:30" x14ac:dyDescent="0.25">
      <c r="B8" s="2"/>
      <c r="C8" s="11">
        <v>39630</v>
      </c>
      <c r="D8" s="31">
        <v>6.6666669999999997E-2</v>
      </c>
      <c r="E8" s="31">
        <v>0.86666670000000001</v>
      </c>
      <c r="F8" s="31">
        <v>6.6666669999999997E-2</v>
      </c>
      <c r="G8" s="31">
        <v>0.14285709999999999</v>
      </c>
      <c r="H8" s="31">
        <v>0.85714290000000004</v>
      </c>
      <c r="I8" s="31">
        <v>0</v>
      </c>
      <c r="J8" s="66">
        <f t="shared" si="0"/>
        <v>1.00000004</v>
      </c>
      <c r="AB8" s="4"/>
      <c r="AC8" s="20"/>
      <c r="AD8" s="21"/>
    </row>
    <row r="9" spans="2:30" x14ac:dyDescent="0.25">
      <c r="B9" s="2"/>
      <c r="C9" s="11">
        <v>39722</v>
      </c>
      <c r="D9" s="31">
        <v>0.23529410000000001</v>
      </c>
      <c r="E9" s="31">
        <v>0.70588240000000002</v>
      </c>
      <c r="F9" s="31">
        <v>5.8823529999999999E-2</v>
      </c>
      <c r="G9" s="31">
        <v>0.13333329999999999</v>
      </c>
      <c r="H9" s="31">
        <v>0.8</v>
      </c>
      <c r="I9" s="31">
        <v>6.6666669999999997E-2</v>
      </c>
      <c r="J9" s="66">
        <f t="shared" si="0"/>
        <v>1.00000003</v>
      </c>
      <c r="AB9" s="4"/>
      <c r="AC9" s="20"/>
      <c r="AD9" s="21"/>
    </row>
    <row r="10" spans="2:30" x14ac:dyDescent="0.25">
      <c r="B10" s="2"/>
      <c r="C10" s="11">
        <v>39783</v>
      </c>
      <c r="D10" s="31">
        <v>0.28600000000000003</v>
      </c>
      <c r="E10" s="31">
        <v>0.64300000000000002</v>
      </c>
      <c r="F10" s="31">
        <v>7.0999999999999994E-2</v>
      </c>
      <c r="G10" s="31">
        <v>0.35294120000000001</v>
      </c>
      <c r="H10" s="31">
        <v>0.64705880000000005</v>
      </c>
      <c r="I10" s="31">
        <v>0</v>
      </c>
      <c r="J10" s="66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0.27800000000000002</v>
      </c>
      <c r="E11" s="31">
        <v>0.72199999999999998</v>
      </c>
      <c r="F11" s="31">
        <v>0</v>
      </c>
      <c r="G11" s="31">
        <v>0.28600000000000003</v>
      </c>
      <c r="H11" s="31">
        <v>0.71400000000000008</v>
      </c>
      <c r="I11" s="31">
        <v>0</v>
      </c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0.105</v>
      </c>
      <c r="E12" s="31">
        <v>0.89500000000000002</v>
      </c>
      <c r="F12" s="31">
        <v>0</v>
      </c>
      <c r="G12" s="31">
        <v>0.33299999999999996</v>
      </c>
      <c r="H12" s="31">
        <v>0.66700000000000004</v>
      </c>
      <c r="I12" s="31">
        <v>0</v>
      </c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0.16600000000000001</v>
      </c>
      <c r="E13" s="31">
        <v>0.77800000000000002</v>
      </c>
      <c r="F13" s="31">
        <v>5.5999999999999994E-2</v>
      </c>
      <c r="G13" s="31">
        <v>0.105</v>
      </c>
      <c r="H13" s="31">
        <v>0.89500000000000002</v>
      </c>
      <c r="I13" s="31">
        <v>0</v>
      </c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5.9000000000000004E-2</v>
      </c>
      <c r="E14" s="31">
        <v>0.88200000000000001</v>
      </c>
      <c r="F14" s="31">
        <v>5.9000000000000004E-2</v>
      </c>
      <c r="G14" s="31">
        <v>5.5999999999999994E-2</v>
      </c>
      <c r="H14" s="31">
        <v>0.94400000000000006</v>
      </c>
      <c r="I14" s="31">
        <v>0</v>
      </c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0.111</v>
      </c>
      <c r="E15" s="31">
        <v>0.88900000000000001</v>
      </c>
      <c r="F15" s="31">
        <v>0</v>
      </c>
      <c r="G15" s="31">
        <v>5.9000000000000004E-2</v>
      </c>
      <c r="H15" s="31">
        <v>0.94099999999999995</v>
      </c>
      <c r="I15" s="31">
        <v>0</v>
      </c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0.111</v>
      </c>
      <c r="E16" s="31">
        <v>0.77800000000000002</v>
      </c>
      <c r="F16" s="31">
        <v>0.111</v>
      </c>
      <c r="G16" s="31">
        <v>0.111</v>
      </c>
      <c r="H16" s="31">
        <v>0.88900000000000001</v>
      </c>
      <c r="I16" s="31">
        <v>0</v>
      </c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0.10526315789473684</v>
      </c>
      <c r="E17" s="31">
        <v>0.78947368421052633</v>
      </c>
      <c r="F17" s="31">
        <v>0.10526315789473684</v>
      </c>
      <c r="G17" s="31">
        <v>0.11199999999999999</v>
      </c>
      <c r="H17" s="31">
        <v>0.83299999999999996</v>
      </c>
      <c r="I17" s="31">
        <v>5.5999999999999994E-2</v>
      </c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5.8823529411764705E-2</v>
      </c>
      <c r="E18" s="31">
        <v>0.82352941176470584</v>
      </c>
      <c r="F18" s="31">
        <v>0.11764705882352941</v>
      </c>
      <c r="G18" s="31">
        <v>0.10526315789473684</v>
      </c>
      <c r="H18" s="31">
        <v>0.84210526315789469</v>
      </c>
      <c r="I18" s="31">
        <v>5.2631578947368418E-2</v>
      </c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0.15789473684210525</v>
      </c>
      <c r="E19" s="31">
        <v>0.63157894736842102</v>
      </c>
      <c r="F19" s="31">
        <v>0.21052631578947367</v>
      </c>
      <c r="G19" s="31">
        <v>0.11764705882352941</v>
      </c>
      <c r="H19" s="31">
        <v>0.82352941176470584</v>
      </c>
      <c r="I19" s="31">
        <v>5.8823529411764705E-2</v>
      </c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</v>
      </c>
      <c r="E20" s="31">
        <v>0.88888888888888884</v>
      </c>
      <c r="F20" s="31">
        <v>0.1111111111111111</v>
      </c>
      <c r="G20" s="31">
        <v>0.21052631578947367</v>
      </c>
      <c r="H20" s="31">
        <v>0.68421052631578949</v>
      </c>
      <c r="I20" s="31">
        <v>0.10526315789473684</v>
      </c>
      <c r="J20" s="66">
        <f t="shared" si="0"/>
        <v>1</v>
      </c>
      <c r="AB20" s="4"/>
      <c r="AD20" s="21"/>
    </row>
    <row r="21" spans="1:30" x14ac:dyDescent="0.25">
      <c r="C21" s="11">
        <v>40787</v>
      </c>
      <c r="D21" s="31">
        <v>0</v>
      </c>
      <c r="E21" s="31">
        <v>0.90476190476190477</v>
      </c>
      <c r="F21" s="31">
        <v>9.5238095238095233E-2</v>
      </c>
      <c r="G21" s="31">
        <v>5.5555555555555552E-2</v>
      </c>
      <c r="H21" s="31">
        <v>0.88888888888888884</v>
      </c>
      <c r="I21" s="31">
        <v>5.5555555555555552E-2</v>
      </c>
      <c r="J21" s="66">
        <f t="shared" si="0"/>
        <v>1</v>
      </c>
    </row>
    <row r="22" spans="1:30" x14ac:dyDescent="0.25">
      <c r="B22" s="2"/>
      <c r="C22" s="11">
        <v>40878</v>
      </c>
      <c r="D22" s="31">
        <v>0</v>
      </c>
      <c r="E22" s="31">
        <v>0.90476190476190477</v>
      </c>
      <c r="F22" s="31">
        <v>9.5238095238095233E-2</v>
      </c>
      <c r="G22" s="31">
        <v>0</v>
      </c>
      <c r="H22" s="31">
        <v>0.90476190476190477</v>
      </c>
      <c r="I22" s="31">
        <v>9.5238095238095233E-2</v>
      </c>
      <c r="J22" s="66">
        <f t="shared" si="0"/>
        <v>1</v>
      </c>
    </row>
    <row r="23" spans="1:30" x14ac:dyDescent="0.25">
      <c r="B23" s="2"/>
      <c r="C23" s="11">
        <v>40969</v>
      </c>
      <c r="D23" s="31">
        <v>0</v>
      </c>
      <c r="E23" s="31">
        <v>0.52380952380952384</v>
      </c>
      <c r="F23" s="31">
        <v>0.14285714285714285</v>
      </c>
      <c r="G23" s="31">
        <v>0</v>
      </c>
      <c r="H23" s="31">
        <v>0.90476190476190477</v>
      </c>
      <c r="I23" s="31">
        <v>9.5238095238095233E-2</v>
      </c>
      <c r="J23" s="66">
        <f t="shared" si="0"/>
        <v>0.66666666666666674</v>
      </c>
      <c r="AC23" s="385"/>
      <c r="AD23" s="385"/>
    </row>
    <row r="24" spans="1:30" x14ac:dyDescent="0.25">
      <c r="B24" s="2"/>
      <c r="C24" s="22">
        <v>41061</v>
      </c>
      <c r="D24" s="31">
        <v>0.23076923076923078</v>
      </c>
      <c r="E24" s="31">
        <v>0.61538461538461542</v>
      </c>
      <c r="F24" s="31">
        <v>0.15384615384615385</v>
      </c>
      <c r="G24" s="31">
        <v>0.14285714285714285</v>
      </c>
      <c r="H24" s="31">
        <v>0.8571428571428571</v>
      </c>
      <c r="I24" s="31">
        <v>0</v>
      </c>
      <c r="J24" s="66">
        <f t="shared" si="0"/>
        <v>1</v>
      </c>
      <c r="AC24" s="17"/>
      <c r="AD24" s="17"/>
    </row>
    <row r="25" spans="1:30" x14ac:dyDescent="0.25">
      <c r="B25" s="2"/>
      <c r="C25" s="22">
        <v>41153</v>
      </c>
      <c r="D25" s="31">
        <v>0.49931224209078406</v>
      </c>
      <c r="E25" s="31">
        <v>0.50068775790921594</v>
      </c>
      <c r="F25" s="31">
        <v>0</v>
      </c>
      <c r="G25" s="31">
        <v>0.47052947052947053</v>
      </c>
      <c r="H25" s="31">
        <v>0.41158841158841158</v>
      </c>
      <c r="I25" s="31">
        <v>0.11788211788211787</v>
      </c>
      <c r="J25" s="66">
        <f t="shared" si="0"/>
        <v>1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0.2</v>
      </c>
      <c r="E26" s="31">
        <v>0.66720000000000002</v>
      </c>
      <c r="F26" s="31">
        <v>0.1328</v>
      </c>
      <c r="G26" s="31">
        <v>0.18781218781218784</v>
      </c>
      <c r="H26" s="31">
        <v>0.81218781218781222</v>
      </c>
      <c r="I26" s="31">
        <v>0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</v>
      </c>
      <c r="E27" s="31">
        <v>0.92300000000000004</v>
      </c>
      <c r="F27" s="31">
        <v>7.6999999999999999E-2</v>
      </c>
      <c r="G27" s="31">
        <v>0</v>
      </c>
      <c r="H27" s="31">
        <v>0.92300000000000004</v>
      </c>
      <c r="I27" s="31">
        <v>7.6999999999999999E-2</v>
      </c>
      <c r="J27" s="66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31">
        <v>0</v>
      </c>
      <c r="E28" s="31">
        <v>0.81818181818181823</v>
      </c>
      <c r="F28" s="31">
        <v>0.18181818181818182</v>
      </c>
      <c r="G28" s="31">
        <v>0</v>
      </c>
      <c r="H28" s="31">
        <v>0.90909090909090906</v>
      </c>
      <c r="I28" s="31">
        <v>9.0909090909090912E-2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31">
        <v>8.3333333333333329E-2</v>
      </c>
      <c r="E29" s="31">
        <v>0.83333333333333337</v>
      </c>
      <c r="F29" s="31">
        <v>8.3333333333333329E-2</v>
      </c>
      <c r="G29" s="31">
        <v>0.16666666666666666</v>
      </c>
      <c r="H29" s="31">
        <v>0.66666666666666663</v>
      </c>
      <c r="I29" s="31">
        <v>0.16666666666666666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31">
        <v>0</v>
      </c>
      <c r="E30" s="31">
        <v>1</v>
      </c>
      <c r="F30" s="31">
        <v>0</v>
      </c>
      <c r="G30" s="31">
        <v>0</v>
      </c>
      <c r="H30" s="31">
        <v>0.9</v>
      </c>
      <c r="I30" s="31">
        <v>0.1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31">
        <v>0</v>
      </c>
      <c r="E31" s="31">
        <v>0.88888888888888884</v>
      </c>
      <c r="F31" s="31">
        <v>0.1111111111111111</v>
      </c>
      <c r="G31" s="31">
        <v>0</v>
      </c>
      <c r="H31" s="31">
        <v>0.77777777777777779</v>
      </c>
      <c r="I31" s="31">
        <v>0.22222222222222221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31">
        <v>8.3333333333333329E-2</v>
      </c>
      <c r="E32" s="31">
        <v>0.83333333333333337</v>
      </c>
      <c r="F32" s="31">
        <v>8.3333333333333329E-2</v>
      </c>
      <c r="G32" s="31">
        <v>8.3333333333333329E-2</v>
      </c>
      <c r="H32" s="31">
        <v>0.83333333333333337</v>
      </c>
      <c r="I32" s="31">
        <v>8.3333333333333329E-2</v>
      </c>
      <c r="J32" s="66">
        <f t="shared" si="0"/>
        <v>1</v>
      </c>
      <c r="AB32" s="4"/>
      <c r="AC32" s="20"/>
      <c r="AD32" s="21"/>
    </row>
    <row r="33" spans="2:30" x14ac:dyDescent="0.25">
      <c r="B33" s="2"/>
      <c r="C33" s="22">
        <v>41883</v>
      </c>
      <c r="D33" s="31">
        <v>0.1</v>
      </c>
      <c r="E33" s="31">
        <v>0.8</v>
      </c>
      <c r="F33" s="31">
        <v>0.1</v>
      </c>
      <c r="G33" s="31">
        <v>0.1</v>
      </c>
      <c r="H33" s="31">
        <v>0.9</v>
      </c>
      <c r="I33" s="31">
        <v>0</v>
      </c>
      <c r="J33" s="66">
        <f t="shared" si="0"/>
        <v>1</v>
      </c>
      <c r="AB33" s="4"/>
      <c r="AC33" s="20"/>
      <c r="AD33" s="21"/>
    </row>
    <row r="34" spans="2:30" x14ac:dyDescent="0.25">
      <c r="B34" s="2"/>
      <c r="C34" s="22">
        <v>41974</v>
      </c>
      <c r="D34" s="31">
        <v>0.1111111111111111</v>
      </c>
      <c r="E34" s="31">
        <v>0.88888888888888884</v>
      </c>
      <c r="F34" s="31">
        <v>0</v>
      </c>
      <c r="G34" s="31">
        <v>0.22222222222222221</v>
      </c>
      <c r="H34" s="31">
        <v>0.77777777777777779</v>
      </c>
      <c r="I34" s="31">
        <v>0</v>
      </c>
      <c r="J34" s="66">
        <f t="shared" si="0"/>
        <v>1</v>
      </c>
      <c r="AB34" s="4"/>
      <c r="AC34" s="20"/>
      <c r="AD34" s="21"/>
    </row>
    <row r="35" spans="2:30" x14ac:dyDescent="0.25">
      <c r="B35" s="2"/>
      <c r="C35" s="22">
        <v>42064</v>
      </c>
      <c r="D35" s="31">
        <v>0.2857142857142857</v>
      </c>
      <c r="E35" s="31">
        <v>0.7142857142857143</v>
      </c>
      <c r="F35" s="31">
        <v>0</v>
      </c>
      <c r="G35" s="31">
        <v>0.14285714285714285</v>
      </c>
      <c r="H35" s="31">
        <v>0.8571428571428571</v>
      </c>
      <c r="I35" s="31">
        <v>0</v>
      </c>
      <c r="J35" s="66">
        <f t="shared" si="0"/>
        <v>1</v>
      </c>
      <c r="AB35" s="4"/>
      <c r="AC35" s="20"/>
      <c r="AD35" s="21"/>
    </row>
    <row r="36" spans="2:30" x14ac:dyDescent="0.25">
      <c r="B36" s="2"/>
      <c r="C36" s="22">
        <v>42156</v>
      </c>
      <c r="D36" s="31">
        <v>0.27272727272727271</v>
      </c>
      <c r="E36" s="31">
        <v>0.72727272727272729</v>
      </c>
      <c r="F36" s="31">
        <v>0</v>
      </c>
      <c r="G36" s="31">
        <v>0.45454545454545453</v>
      </c>
      <c r="H36" s="31">
        <v>0.54545454545454541</v>
      </c>
      <c r="I36" s="31">
        <v>0</v>
      </c>
      <c r="J36" s="66">
        <f t="shared" si="0"/>
        <v>1</v>
      </c>
      <c r="AB36" s="4"/>
      <c r="AC36" s="20"/>
      <c r="AD36" s="21"/>
    </row>
    <row r="37" spans="2:30" x14ac:dyDescent="0.25">
      <c r="B37" s="2"/>
      <c r="C37" s="22">
        <v>42248</v>
      </c>
      <c r="D37" s="31">
        <v>0.22222222222222221</v>
      </c>
      <c r="E37" s="31">
        <v>0.77777777777777779</v>
      </c>
      <c r="F37" s="31">
        <v>0</v>
      </c>
      <c r="G37" s="31">
        <v>0.33333333333333331</v>
      </c>
      <c r="H37" s="31">
        <v>0.66666666666666663</v>
      </c>
      <c r="I37" s="31">
        <v>0</v>
      </c>
      <c r="J37" s="66">
        <f t="shared" si="0"/>
        <v>1</v>
      </c>
      <c r="AB37" s="4"/>
      <c r="AC37" s="20"/>
      <c r="AD37" s="21"/>
    </row>
    <row r="38" spans="2:30" x14ac:dyDescent="0.25">
      <c r="B38" s="2"/>
      <c r="C38" s="22">
        <v>42339</v>
      </c>
      <c r="D38" s="31">
        <v>0.2</v>
      </c>
      <c r="E38" s="31">
        <v>0.8</v>
      </c>
      <c r="F38" s="31">
        <v>0</v>
      </c>
      <c r="G38" s="31">
        <v>0.2</v>
      </c>
      <c r="H38" s="31">
        <v>0.8</v>
      </c>
      <c r="I38" s="31">
        <v>0</v>
      </c>
      <c r="J38" s="66">
        <f t="shared" si="0"/>
        <v>1</v>
      </c>
      <c r="AB38" s="4"/>
      <c r="AC38" s="20"/>
      <c r="AD38" s="21"/>
    </row>
    <row r="39" spans="2:30" x14ac:dyDescent="0.25">
      <c r="B39" s="2"/>
      <c r="C39" s="22">
        <v>42430</v>
      </c>
      <c r="D39" s="31">
        <v>0.2857142857142857</v>
      </c>
      <c r="E39" s="31">
        <v>0.5714285714285714</v>
      </c>
      <c r="F39" s="31">
        <v>0.14285714285714285</v>
      </c>
      <c r="G39" s="31">
        <v>0.375</v>
      </c>
      <c r="H39" s="31">
        <v>0.5</v>
      </c>
      <c r="I39" s="31">
        <v>0.125</v>
      </c>
      <c r="J39" s="66">
        <f t="shared" si="0"/>
        <v>1</v>
      </c>
      <c r="AB39" s="4"/>
      <c r="AC39" s="20"/>
      <c r="AD39" s="21"/>
    </row>
    <row r="40" spans="2:30" x14ac:dyDescent="0.25">
      <c r="B40" s="2"/>
      <c r="C40" s="22">
        <v>42522</v>
      </c>
      <c r="D40" s="31">
        <v>0.2857142857142857</v>
      </c>
      <c r="E40" s="31">
        <v>0.7142857142857143</v>
      </c>
      <c r="F40" s="31">
        <v>0</v>
      </c>
      <c r="G40" s="31">
        <v>0.42857142857142855</v>
      </c>
      <c r="H40" s="31">
        <v>0.5714285714285714</v>
      </c>
      <c r="I40" s="31">
        <v>0</v>
      </c>
      <c r="J40" s="66">
        <f t="shared" si="0"/>
        <v>1</v>
      </c>
      <c r="AB40" s="4"/>
      <c r="AC40" s="20"/>
      <c r="AD40" s="21"/>
    </row>
    <row r="41" spans="2:30" x14ac:dyDescent="0.25">
      <c r="B41" s="2"/>
      <c r="C41" s="22">
        <v>42614</v>
      </c>
      <c r="D41" s="31">
        <v>0</v>
      </c>
      <c r="E41" s="31">
        <v>1</v>
      </c>
      <c r="F41" s="31">
        <v>0</v>
      </c>
      <c r="G41" s="31">
        <v>0</v>
      </c>
      <c r="H41" s="31">
        <v>1</v>
      </c>
      <c r="I41" s="31">
        <v>0</v>
      </c>
      <c r="J41" s="66">
        <f t="shared" si="0"/>
        <v>1</v>
      </c>
      <c r="AB41" s="4"/>
      <c r="AC41" s="20"/>
      <c r="AD41" s="21"/>
    </row>
    <row r="42" spans="2:30" x14ac:dyDescent="0.25">
      <c r="B42" s="2"/>
      <c r="C42" s="22">
        <v>42705</v>
      </c>
      <c r="D42" s="31">
        <v>0</v>
      </c>
      <c r="E42" s="31">
        <v>1</v>
      </c>
      <c r="F42" s="31">
        <v>0</v>
      </c>
      <c r="G42" s="31">
        <v>0</v>
      </c>
      <c r="H42" s="31">
        <v>1</v>
      </c>
      <c r="I42" s="31">
        <v>0</v>
      </c>
      <c r="J42" s="66">
        <f t="shared" si="0"/>
        <v>1</v>
      </c>
      <c r="AB42" s="4"/>
      <c r="AC42" s="20"/>
      <c r="AD42" s="21"/>
    </row>
    <row r="43" spans="2:30" x14ac:dyDescent="0.25">
      <c r="B43" s="2"/>
      <c r="C43" s="22">
        <v>42795</v>
      </c>
      <c r="D43" s="31">
        <v>0.375</v>
      </c>
      <c r="E43" s="31">
        <v>0.5</v>
      </c>
      <c r="F43" s="31">
        <v>0.125</v>
      </c>
      <c r="G43" s="31">
        <v>0.25</v>
      </c>
      <c r="H43" s="31">
        <v>0.75</v>
      </c>
      <c r="I43" s="31">
        <v>0</v>
      </c>
      <c r="J43" s="66">
        <f t="shared" si="0"/>
        <v>1</v>
      </c>
      <c r="AB43" s="4"/>
      <c r="AC43" s="20"/>
      <c r="AD43" s="21"/>
    </row>
    <row r="44" spans="2:30" x14ac:dyDescent="0.25">
      <c r="B44" s="2"/>
      <c r="C44" s="22">
        <v>42887</v>
      </c>
      <c r="D44" s="31">
        <v>0</v>
      </c>
      <c r="E44" s="31">
        <v>0.88888888888888884</v>
      </c>
      <c r="F44" s="31">
        <v>0.1111111111111111</v>
      </c>
      <c r="G44" s="31">
        <v>0.1111111111111111</v>
      </c>
      <c r="H44" s="31">
        <v>0.88888888888888884</v>
      </c>
      <c r="I44" s="31">
        <v>0</v>
      </c>
      <c r="J44" s="66">
        <f t="shared" si="0"/>
        <v>1</v>
      </c>
      <c r="AB44" s="4"/>
      <c r="AC44" s="20"/>
      <c r="AD44" s="21"/>
    </row>
    <row r="45" spans="2:30" x14ac:dyDescent="0.25">
      <c r="B45" s="2"/>
      <c r="C45" s="22">
        <v>42979</v>
      </c>
      <c r="D45" s="31">
        <v>0.33333333333333331</v>
      </c>
      <c r="E45" s="31">
        <v>0.55555555555555558</v>
      </c>
      <c r="F45" s="31">
        <v>0.1111111111111111</v>
      </c>
      <c r="G45" s="31">
        <v>0.22222222222222221</v>
      </c>
      <c r="H45" s="31">
        <v>0.77777777777777779</v>
      </c>
      <c r="I45" s="31">
        <v>0</v>
      </c>
      <c r="J45" s="22"/>
      <c r="AB45" s="4"/>
      <c r="AC45" s="20"/>
      <c r="AD45" s="21"/>
    </row>
    <row r="46" spans="2:30" x14ac:dyDescent="0.25">
      <c r="B46" s="2"/>
      <c r="C46" s="22">
        <v>43070</v>
      </c>
      <c r="D46" s="31">
        <v>0.22222222222222221</v>
      </c>
      <c r="E46" s="31">
        <v>0.77777777777777779</v>
      </c>
      <c r="F46" s="31">
        <v>0</v>
      </c>
      <c r="G46" s="31"/>
      <c r="H46" s="31"/>
      <c r="I46" s="31"/>
      <c r="J46" s="22"/>
      <c r="AB46" s="4"/>
      <c r="AC46" s="20"/>
      <c r="AD46" s="21"/>
    </row>
    <row r="47" spans="2:30" x14ac:dyDescent="0.25">
      <c r="B47" s="2"/>
      <c r="C47" s="22"/>
      <c r="D47" s="33"/>
      <c r="E47" s="33"/>
      <c r="F47" s="33"/>
      <c r="G47" s="33"/>
      <c r="H47" s="33"/>
      <c r="I47" s="33"/>
      <c r="J47" s="22"/>
      <c r="AB47" s="4"/>
      <c r="AC47" s="20"/>
      <c r="AD47" s="21"/>
    </row>
    <row r="48" spans="2:30" x14ac:dyDescent="0.25">
      <c r="B48" s="71" t="s">
        <v>29</v>
      </c>
      <c r="C48" s="74"/>
      <c r="D48" s="75"/>
      <c r="E48" s="75"/>
      <c r="F48" s="75"/>
      <c r="G48" s="75"/>
      <c r="H48" s="75"/>
      <c r="I48" s="23"/>
      <c r="J48" s="71"/>
      <c r="K48" s="73"/>
      <c r="L48" s="74"/>
      <c r="M48" s="75"/>
      <c r="N48" s="75"/>
      <c r="O48" s="75"/>
      <c r="P48" s="75"/>
      <c r="Q48" s="43"/>
      <c r="AB48" s="4"/>
      <c r="AC48" s="20"/>
      <c r="AD48" s="21"/>
    </row>
    <row r="49" spans="2:30" x14ac:dyDescent="0.25">
      <c r="B49" s="71" t="s">
        <v>131</v>
      </c>
      <c r="C49" s="74"/>
      <c r="D49" s="75"/>
      <c r="E49" s="75"/>
      <c r="F49" s="75"/>
      <c r="G49" s="75"/>
      <c r="H49" s="75"/>
      <c r="J49" s="71"/>
      <c r="K49" s="73"/>
      <c r="L49" s="74"/>
      <c r="M49" s="75"/>
      <c r="N49" s="75"/>
      <c r="O49" s="75"/>
      <c r="P49" s="75"/>
      <c r="Q49" s="43"/>
      <c r="AB49" s="4"/>
      <c r="AC49" s="20"/>
      <c r="AD49" s="21"/>
    </row>
    <row r="50" spans="2:30" x14ac:dyDescent="0.25">
      <c r="B50" s="257" t="s">
        <v>48</v>
      </c>
      <c r="C50" s="74"/>
      <c r="D50" s="76"/>
      <c r="E50" s="76"/>
      <c r="F50" s="76"/>
      <c r="G50" s="75"/>
      <c r="H50" s="75"/>
      <c r="J50" s="71"/>
      <c r="K50" s="73"/>
      <c r="L50" s="74"/>
      <c r="M50" s="76"/>
      <c r="N50" s="76"/>
      <c r="O50" s="76"/>
      <c r="P50" s="75"/>
      <c r="Q50" s="43"/>
      <c r="AB50" s="4"/>
      <c r="AC50" s="20"/>
      <c r="AD50" s="21"/>
    </row>
    <row r="51" spans="2:30" x14ac:dyDescent="0.25">
      <c r="B51" s="71"/>
      <c r="C51" s="74"/>
      <c r="D51" s="76"/>
      <c r="E51" s="76"/>
      <c r="F51" s="76"/>
      <c r="G51" s="76"/>
      <c r="H51" s="76"/>
      <c r="J51" s="77"/>
      <c r="K51" s="73"/>
      <c r="L51" s="74"/>
      <c r="M51" s="76"/>
      <c r="N51" s="76"/>
      <c r="O51" s="76"/>
      <c r="P51" s="76"/>
      <c r="Q51" s="44"/>
      <c r="AB51" s="4"/>
      <c r="AC51" s="20"/>
      <c r="AD51" s="21"/>
    </row>
    <row r="52" spans="2:30" x14ac:dyDescent="0.25">
      <c r="B52" s="71"/>
      <c r="C52" s="74"/>
      <c r="D52" s="76"/>
      <c r="E52" s="76"/>
      <c r="F52" s="76"/>
      <c r="G52" s="76"/>
      <c r="H52" s="76"/>
      <c r="I52" s="19"/>
      <c r="J52" s="71"/>
      <c r="K52" s="73"/>
      <c r="L52" s="74"/>
      <c r="M52" s="76"/>
      <c r="N52" s="76"/>
      <c r="O52" s="76"/>
      <c r="P52" s="76"/>
      <c r="Q52" s="44"/>
      <c r="AB52" s="4"/>
      <c r="AC52" s="20"/>
      <c r="AD52" s="21"/>
    </row>
    <row r="53" spans="2:30" x14ac:dyDescent="0.25">
      <c r="B53" s="71"/>
      <c r="C53" s="74"/>
      <c r="D53" s="76"/>
      <c r="E53" s="76"/>
      <c r="F53" s="76"/>
      <c r="G53" s="76"/>
      <c r="H53" s="76"/>
      <c r="I53" s="19"/>
      <c r="J53" s="71"/>
      <c r="K53" s="73"/>
      <c r="L53" s="74"/>
      <c r="M53" s="76"/>
      <c r="N53" s="76"/>
      <c r="O53" s="76"/>
      <c r="P53" s="76"/>
      <c r="Q53" s="44"/>
      <c r="AB53" s="4"/>
      <c r="AC53" s="20"/>
      <c r="AD53" s="21"/>
    </row>
    <row r="54" spans="2:30" x14ac:dyDescent="0.25">
      <c r="B54" s="71"/>
      <c r="C54" s="78"/>
      <c r="D54" s="79"/>
      <c r="E54" s="79"/>
      <c r="F54" s="79"/>
      <c r="G54" s="76"/>
      <c r="H54" s="76"/>
      <c r="I54" s="19"/>
      <c r="J54" s="71"/>
      <c r="K54" s="73"/>
      <c r="L54" s="78"/>
      <c r="M54" s="79"/>
      <c r="N54" s="79"/>
      <c r="O54" s="79"/>
      <c r="P54" s="76"/>
      <c r="Q54" s="44"/>
      <c r="AB54" s="4"/>
      <c r="AC54" s="20"/>
      <c r="AD54" s="21"/>
    </row>
    <row r="55" spans="2:30" x14ac:dyDescent="0.25">
      <c r="B55" s="71"/>
      <c r="C55" s="78"/>
      <c r="D55" s="79"/>
      <c r="E55" s="79"/>
      <c r="F55" s="79"/>
      <c r="G55" s="79"/>
      <c r="H55" s="79"/>
      <c r="I55" s="33"/>
      <c r="J55" s="71"/>
      <c r="K55" s="73"/>
      <c r="L55" s="78"/>
      <c r="M55" s="79"/>
      <c r="N55" s="79"/>
      <c r="O55" s="79"/>
      <c r="P55" s="79"/>
      <c r="Q55" s="45"/>
      <c r="AB55" s="4"/>
      <c r="AC55" s="20"/>
      <c r="AD55" s="21"/>
    </row>
    <row r="56" spans="2:30" x14ac:dyDescent="0.25">
      <c r="B56" s="71"/>
      <c r="C56" s="78"/>
      <c r="D56" s="79"/>
      <c r="E56" s="79"/>
      <c r="F56" s="79"/>
      <c r="G56" s="79"/>
      <c r="H56" s="79"/>
      <c r="I56" s="33"/>
      <c r="J56" s="71"/>
      <c r="K56" s="73"/>
      <c r="L56" s="78"/>
      <c r="M56" s="79"/>
      <c r="N56" s="79"/>
      <c r="O56" s="79"/>
      <c r="P56" s="79"/>
      <c r="Q56" s="45"/>
      <c r="AB56" s="4"/>
      <c r="AD56" s="21"/>
    </row>
    <row r="57" spans="2:30" x14ac:dyDescent="0.25">
      <c r="B57" s="71"/>
      <c r="C57" s="78"/>
      <c r="D57" s="80"/>
      <c r="E57" s="80"/>
      <c r="F57" s="80"/>
      <c r="G57" s="80"/>
      <c r="H57" s="80"/>
      <c r="I57" s="34"/>
      <c r="J57" s="71"/>
      <c r="K57" s="71"/>
      <c r="L57" s="78"/>
      <c r="M57" s="80"/>
      <c r="N57" s="80"/>
      <c r="O57" s="80"/>
      <c r="P57" s="80"/>
      <c r="Q57" s="46"/>
      <c r="AD57" s="21"/>
    </row>
    <row r="58" spans="2:30" x14ac:dyDescent="0.25">
      <c r="B58" s="71"/>
      <c r="C58" s="74"/>
      <c r="D58" s="81"/>
      <c r="E58" s="81"/>
      <c r="F58" s="81"/>
      <c r="G58" s="81"/>
      <c r="H58" s="81"/>
      <c r="I58" s="35"/>
      <c r="J58" s="71"/>
      <c r="K58" s="71"/>
      <c r="L58" s="74"/>
      <c r="M58" s="81"/>
      <c r="N58" s="81"/>
      <c r="O58" s="81"/>
      <c r="P58" s="81"/>
      <c r="Q58" s="47"/>
    </row>
    <row r="59" spans="2:30" x14ac:dyDescent="0.25">
      <c r="B59" s="71"/>
      <c r="C59" s="82"/>
      <c r="D59" s="71"/>
      <c r="E59" s="71"/>
      <c r="F59" s="71"/>
      <c r="G59" s="71"/>
      <c r="H59" s="258"/>
      <c r="I59" s="25"/>
      <c r="J59" s="71"/>
      <c r="K59" s="73"/>
      <c r="L59" s="82"/>
      <c r="M59" s="71"/>
      <c r="N59" s="71"/>
      <c r="O59" s="71"/>
      <c r="P59" s="71"/>
      <c r="Q59" s="49"/>
    </row>
    <row r="60" spans="2:30" x14ac:dyDescent="0.25">
      <c r="B60" s="71"/>
      <c r="C60" s="82"/>
      <c r="D60" s="72"/>
      <c r="E60" s="72"/>
      <c r="F60" s="72"/>
      <c r="G60" s="72"/>
      <c r="H60" s="72"/>
      <c r="I60" s="13"/>
      <c r="J60" s="71"/>
      <c r="K60" s="73"/>
      <c r="L60" s="82"/>
      <c r="M60" s="72"/>
      <c r="N60" s="72"/>
      <c r="O60" s="72"/>
      <c r="P60" s="72"/>
      <c r="Q60" s="40"/>
      <c r="AC60" s="385"/>
      <c r="AD60" s="385"/>
    </row>
    <row r="61" spans="2:30" x14ac:dyDescent="0.25">
      <c r="B61" s="71"/>
      <c r="C61" s="83"/>
      <c r="D61" s="393"/>
      <c r="E61" s="393"/>
      <c r="F61" s="393"/>
      <c r="G61" s="84"/>
      <c r="H61" s="84"/>
      <c r="I61" s="36"/>
      <c r="J61" s="71"/>
      <c r="K61" s="73"/>
      <c r="L61" s="83"/>
      <c r="M61" s="393"/>
      <c r="N61" s="393"/>
      <c r="O61" s="393"/>
      <c r="P61" s="84"/>
      <c r="Q61" s="50"/>
      <c r="AC61" s="17"/>
      <c r="AD61" s="17"/>
    </row>
    <row r="62" spans="2:30" x14ac:dyDescent="0.25">
      <c r="B62" s="71"/>
      <c r="C62" s="83"/>
      <c r="D62" s="85"/>
      <c r="E62" s="85"/>
      <c r="F62" s="85"/>
      <c r="G62" s="85"/>
      <c r="H62" s="85"/>
      <c r="I62" s="26"/>
      <c r="J62" s="71"/>
      <c r="K62" s="73"/>
      <c r="L62" s="83"/>
      <c r="M62" s="85"/>
      <c r="N62" s="85"/>
      <c r="O62" s="85"/>
      <c r="P62" s="85"/>
      <c r="Q62" s="51"/>
      <c r="AB62" s="4"/>
      <c r="AC62" s="20"/>
      <c r="AD62" s="21"/>
    </row>
    <row r="63" spans="2:30" x14ac:dyDescent="0.25">
      <c r="B63" s="71"/>
      <c r="C63" s="86"/>
      <c r="D63" s="87"/>
      <c r="E63" s="87"/>
      <c r="F63" s="87"/>
      <c r="G63" s="73"/>
      <c r="H63" s="259"/>
      <c r="I63" s="29"/>
      <c r="J63" s="71"/>
      <c r="K63" s="73"/>
      <c r="L63" s="86"/>
      <c r="M63" s="87"/>
      <c r="N63" s="87"/>
      <c r="O63" s="87"/>
      <c r="P63" s="73"/>
      <c r="Q63" s="54"/>
      <c r="AB63" s="4"/>
      <c r="AC63" s="20"/>
      <c r="AD63" s="21"/>
    </row>
    <row r="64" spans="2:30" x14ac:dyDescent="0.25">
      <c r="B64" s="71"/>
      <c r="C64" s="86"/>
      <c r="D64" s="87"/>
      <c r="E64" s="87"/>
      <c r="F64" s="87"/>
      <c r="G64" s="87"/>
      <c r="H64" s="87"/>
      <c r="I64" s="28"/>
      <c r="J64" s="71"/>
      <c r="K64" s="73"/>
      <c r="L64" s="86"/>
      <c r="M64" s="87"/>
      <c r="N64" s="87"/>
      <c r="O64" s="87"/>
      <c r="P64" s="87"/>
      <c r="Q64" s="53"/>
      <c r="AB64" s="4"/>
      <c r="AC64" s="20"/>
      <c r="AD64" s="21"/>
    </row>
    <row r="65" spans="1:30" x14ac:dyDescent="0.25">
      <c r="B65" s="71"/>
      <c r="C65" s="86"/>
      <c r="D65" s="87"/>
      <c r="E65" s="87"/>
      <c r="F65" s="87"/>
      <c r="G65" s="87"/>
      <c r="H65" s="87"/>
      <c r="I65" s="28"/>
      <c r="J65" s="71"/>
      <c r="K65" s="73"/>
      <c r="L65" s="86"/>
      <c r="M65" s="87"/>
      <c r="N65" s="87"/>
      <c r="O65" s="87"/>
      <c r="P65" s="87"/>
      <c r="Q65" s="53"/>
      <c r="AB65" s="4"/>
      <c r="AC65" s="20"/>
      <c r="AD65" s="21"/>
    </row>
    <row r="66" spans="1:30" x14ac:dyDescent="0.25">
      <c r="B66" s="71"/>
      <c r="C66" s="86"/>
      <c r="D66" s="87"/>
      <c r="E66" s="87"/>
      <c r="F66" s="87"/>
      <c r="G66" s="87"/>
      <c r="H66" s="87"/>
      <c r="I66" s="28"/>
      <c r="J66" s="71"/>
      <c r="K66" s="73"/>
      <c r="L66" s="86"/>
      <c r="M66" s="87"/>
      <c r="N66" s="87"/>
      <c r="O66" s="87"/>
      <c r="P66" s="87"/>
      <c r="Q66" s="53"/>
      <c r="AB66" s="4"/>
      <c r="AC66" s="20"/>
      <c r="AD66" s="21"/>
    </row>
    <row r="67" spans="1:30" x14ac:dyDescent="0.25">
      <c r="B67" s="71"/>
      <c r="C67" s="86"/>
      <c r="D67" s="87"/>
      <c r="E67" s="87"/>
      <c r="F67" s="87"/>
      <c r="G67" s="87"/>
      <c r="H67" s="87"/>
      <c r="I67" s="28"/>
      <c r="J67" s="71"/>
      <c r="K67" s="73"/>
      <c r="L67" s="86"/>
      <c r="M67" s="87"/>
      <c r="N67" s="87"/>
      <c r="O67" s="87"/>
      <c r="P67" s="87"/>
      <c r="Q67" s="53"/>
      <c r="AB67" s="4"/>
      <c r="AC67" s="20"/>
      <c r="AD67" s="21"/>
    </row>
    <row r="68" spans="1:30" x14ac:dyDescent="0.25">
      <c r="B68" s="71"/>
      <c r="C68" s="86"/>
      <c r="D68" s="87"/>
      <c r="E68" s="87"/>
      <c r="F68" s="87"/>
      <c r="G68" s="87"/>
      <c r="H68" s="87"/>
      <c r="I68" s="28"/>
      <c r="J68" s="71"/>
      <c r="K68" s="73"/>
      <c r="L68" s="86"/>
      <c r="M68" s="87"/>
      <c r="N68" s="87"/>
      <c r="O68" s="87"/>
      <c r="P68" s="87"/>
      <c r="Q68" s="53"/>
      <c r="AB68" s="4"/>
      <c r="AC68" s="20"/>
      <c r="AD68" s="21"/>
    </row>
    <row r="69" spans="1:30" x14ac:dyDescent="0.25">
      <c r="B69" s="71"/>
      <c r="C69" s="86"/>
      <c r="D69" s="87"/>
      <c r="E69" s="87"/>
      <c r="F69" s="87"/>
      <c r="G69" s="87"/>
      <c r="H69" s="87"/>
      <c r="I69" s="28"/>
      <c r="J69" s="71"/>
      <c r="K69" s="73"/>
      <c r="L69" s="86"/>
      <c r="M69" s="87"/>
      <c r="N69" s="87"/>
      <c r="O69" s="87"/>
      <c r="P69" s="87"/>
      <c r="Q69" s="53"/>
      <c r="AB69" s="4"/>
      <c r="AC69" s="20"/>
      <c r="AD69" s="21"/>
    </row>
    <row r="70" spans="1:30" x14ac:dyDescent="0.25">
      <c r="B70" s="71"/>
      <c r="C70" s="86"/>
      <c r="D70" s="87"/>
      <c r="E70" s="87"/>
      <c r="F70" s="87"/>
      <c r="G70" s="87"/>
      <c r="H70" s="87"/>
      <c r="I70" s="28"/>
      <c r="J70" s="71"/>
      <c r="K70" s="88"/>
      <c r="L70" s="86"/>
      <c r="M70" s="87"/>
      <c r="N70" s="87"/>
      <c r="O70" s="87"/>
      <c r="P70" s="87"/>
      <c r="Q70" s="53"/>
      <c r="AB70" s="4"/>
      <c r="AC70" s="20"/>
      <c r="AD70" s="21"/>
    </row>
    <row r="71" spans="1:30" x14ac:dyDescent="0.25">
      <c r="B71" s="71"/>
      <c r="C71" s="86"/>
      <c r="D71" s="87"/>
      <c r="E71" s="87"/>
      <c r="F71" s="87"/>
      <c r="G71" s="87"/>
      <c r="H71" s="87"/>
      <c r="I71" s="28"/>
      <c r="J71" s="71"/>
      <c r="K71" s="88"/>
      <c r="L71" s="86"/>
      <c r="M71" s="87"/>
      <c r="N71" s="87"/>
      <c r="O71" s="87"/>
      <c r="P71" s="87"/>
      <c r="Q71" s="53"/>
      <c r="AB71" s="4"/>
      <c r="AC71" s="20"/>
      <c r="AD71" s="21"/>
    </row>
    <row r="72" spans="1:30" x14ac:dyDescent="0.25">
      <c r="B72" s="71"/>
      <c r="C72" s="78"/>
      <c r="D72" s="89"/>
      <c r="E72" s="89"/>
      <c r="F72" s="89"/>
      <c r="G72" s="87"/>
      <c r="H72" s="87"/>
      <c r="I72" s="28"/>
      <c r="J72" s="71"/>
      <c r="K72" s="88"/>
      <c r="L72" s="78"/>
      <c r="M72" s="89"/>
      <c r="N72" s="89"/>
      <c r="O72" s="89"/>
      <c r="P72" s="87"/>
      <c r="Q72" s="53"/>
      <c r="AB72" s="4"/>
      <c r="AC72" s="20"/>
      <c r="AD72" s="21"/>
    </row>
    <row r="73" spans="1:30" x14ac:dyDescent="0.25">
      <c r="B73" s="71"/>
      <c r="C73" s="86"/>
      <c r="D73" s="89"/>
      <c r="E73" s="89"/>
      <c r="F73" s="89"/>
      <c r="G73" s="89"/>
      <c r="H73" s="89"/>
      <c r="I73" s="37"/>
      <c r="J73" s="71"/>
      <c r="K73" s="71"/>
      <c r="L73" s="86"/>
      <c r="M73" s="89"/>
      <c r="N73" s="89"/>
      <c r="O73" s="89"/>
      <c r="P73" s="89"/>
      <c r="Q73" s="55"/>
      <c r="AB73" s="4"/>
      <c r="AD73" s="21"/>
    </row>
    <row r="74" spans="1:30" x14ac:dyDescent="0.25">
      <c r="B74" s="71"/>
      <c r="C74" s="78"/>
      <c r="D74" s="89"/>
      <c r="E74" s="89"/>
      <c r="F74" s="89"/>
      <c r="G74" s="89"/>
      <c r="H74" s="89"/>
      <c r="I74" s="37"/>
      <c r="J74" s="71"/>
      <c r="K74" s="71"/>
      <c r="L74" s="78"/>
      <c r="M74" s="89"/>
      <c r="N74" s="89"/>
      <c r="O74" s="89"/>
      <c r="P74" s="89"/>
      <c r="Q74" s="55"/>
      <c r="AD74" s="21"/>
    </row>
    <row r="75" spans="1:30" x14ac:dyDescent="0.25">
      <c r="B75" s="71"/>
      <c r="C75" s="78"/>
      <c r="D75" s="89"/>
      <c r="E75" s="89"/>
      <c r="F75" s="89"/>
      <c r="G75" s="89"/>
      <c r="H75" s="89"/>
      <c r="I75" s="37"/>
      <c r="J75" s="71"/>
      <c r="K75" s="71"/>
      <c r="L75" s="78"/>
      <c r="M75" s="89"/>
      <c r="N75" s="89"/>
      <c r="O75" s="89"/>
      <c r="P75" s="89"/>
      <c r="Q75" s="55"/>
    </row>
    <row r="76" spans="1:30" x14ac:dyDescent="0.25">
      <c r="B76" s="71" t="s">
        <v>35</v>
      </c>
      <c r="C76" s="86"/>
      <c r="D76" s="90"/>
      <c r="E76" s="90"/>
      <c r="F76" s="90"/>
      <c r="G76" s="90"/>
      <c r="H76" s="90"/>
      <c r="I76" s="38"/>
      <c r="J76" s="71"/>
      <c r="K76" s="71"/>
      <c r="L76" s="86"/>
      <c r="M76" s="90"/>
      <c r="N76" s="90"/>
      <c r="O76" s="90"/>
      <c r="P76" s="90"/>
      <c r="Q76" s="56"/>
      <c r="AC76" s="385"/>
      <c r="AD76" s="385"/>
    </row>
    <row r="77" spans="1:30" x14ac:dyDescent="0.25">
      <c r="C77" s="82"/>
      <c r="D77" s="71"/>
      <c r="E77" s="71"/>
      <c r="F77" s="71"/>
      <c r="G77" s="89"/>
      <c r="H77" s="89"/>
      <c r="I77" s="37"/>
      <c r="K77" s="5"/>
      <c r="L77" s="48"/>
      <c r="M77" s="5"/>
      <c r="N77" s="5"/>
      <c r="O77" s="5"/>
      <c r="P77" s="55"/>
      <c r="Q77" s="55"/>
      <c r="AC77" s="17"/>
      <c r="AD77" s="17"/>
    </row>
    <row r="78" spans="1:30" x14ac:dyDescent="0.25">
      <c r="C78" s="82"/>
      <c r="D78" s="72"/>
      <c r="E78" s="72"/>
      <c r="F78" s="72"/>
      <c r="G78" s="72"/>
      <c r="H78" s="72"/>
      <c r="I78" s="13"/>
      <c r="J78" s="91"/>
      <c r="K78" s="5"/>
      <c r="L78" s="48"/>
      <c r="M78" s="40"/>
      <c r="N78" s="40"/>
      <c r="O78" s="40"/>
      <c r="P78" s="40"/>
      <c r="Q78" s="40"/>
      <c r="AB78" s="4"/>
      <c r="AC78" s="20"/>
      <c r="AD78" s="21"/>
    </row>
    <row r="79" spans="1:30" x14ac:dyDescent="0.25">
      <c r="B79" s="260"/>
      <c r="C79" s="82"/>
      <c r="D79" s="84"/>
      <c r="E79" s="84"/>
      <c r="F79" s="84"/>
      <c r="G79" s="84"/>
      <c r="H79" s="84"/>
      <c r="I79" s="36"/>
      <c r="J79" s="5"/>
      <c r="K79" s="5"/>
      <c r="L79" s="48"/>
      <c r="M79" s="394"/>
      <c r="N79" s="394"/>
      <c r="O79" s="394"/>
      <c r="P79" s="50"/>
      <c r="Q79" s="50"/>
      <c r="AB79" s="4"/>
      <c r="AC79" s="20"/>
      <c r="AD79" s="21"/>
    </row>
    <row r="80" spans="1:30" x14ac:dyDescent="0.25">
      <c r="A80" s="39"/>
      <c r="B80" s="57"/>
      <c r="C80" s="5"/>
      <c r="D80" s="51"/>
      <c r="E80" s="51"/>
      <c r="F80" s="51"/>
      <c r="G80" s="51"/>
      <c r="H80" s="51"/>
      <c r="I80" s="26"/>
      <c r="J80" s="57"/>
      <c r="K80" s="5"/>
      <c r="L80" s="5"/>
      <c r="M80" s="51"/>
      <c r="N80" s="51"/>
      <c r="O80" s="51"/>
      <c r="P80" s="51"/>
      <c r="Q80" s="51"/>
      <c r="AB80" s="4"/>
      <c r="AC80" s="20"/>
      <c r="AD80" s="21"/>
    </row>
    <row r="81" spans="1:30" x14ac:dyDescent="0.25">
      <c r="A81" s="39"/>
      <c r="B81" s="58"/>
      <c r="C81" s="52"/>
      <c r="D81" s="44"/>
      <c r="E81" s="44"/>
      <c r="F81" s="44"/>
      <c r="G81" s="6"/>
      <c r="H81" s="6"/>
      <c r="I81" s="2"/>
      <c r="J81" s="58"/>
      <c r="K81" s="59"/>
      <c r="L81" s="60"/>
      <c r="M81" s="61"/>
      <c r="N81" s="44"/>
      <c r="O81" s="44"/>
      <c r="P81" s="6"/>
      <c r="Q81" s="6"/>
      <c r="AB81" s="4"/>
      <c r="AC81" s="20"/>
      <c r="AD81" s="21"/>
    </row>
    <row r="82" spans="1:30" x14ac:dyDescent="0.25">
      <c r="A82" s="39"/>
      <c r="B82" s="5"/>
      <c r="C82" s="52"/>
      <c r="D82" s="44"/>
      <c r="E82" s="44"/>
      <c r="F82" s="44"/>
      <c r="G82" s="44"/>
      <c r="H82" s="44"/>
      <c r="I82" s="19"/>
      <c r="AB82" s="4"/>
      <c r="AC82" s="20"/>
      <c r="AD82" s="21"/>
    </row>
    <row r="83" spans="1:30" x14ac:dyDescent="0.25">
      <c r="A83" s="39"/>
      <c r="C83" s="27"/>
      <c r="D83" s="19"/>
      <c r="E83" s="19"/>
      <c r="F83" s="19"/>
      <c r="G83" s="19"/>
      <c r="H83" s="19"/>
      <c r="I83" s="19"/>
      <c r="AB83" s="4"/>
      <c r="AC83" s="20"/>
      <c r="AD83" s="21"/>
    </row>
    <row r="84" spans="1:30" x14ac:dyDescent="0.25">
      <c r="C84" s="27"/>
      <c r="D84" s="19"/>
      <c r="E84" s="19"/>
      <c r="F84" s="19"/>
      <c r="G84" s="19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C88" s="20"/>
      <c r="AD88" s="21"/>
    </row>
    <row r="89" spans="1:30" x14ac:dyDescent="0.25">
      <c r="C89" s="27"/>
      <c r="D89" s="19"/>
      <c r="E89" s="19"/>
      <c r="F89" s="19"/>
      <c r="G89" s="19"/>
      <c r="H89" s="19"/>
      <c r="I89" s="19"/>
      <c r="AB89" s="4"/>
      <c r="AD89" s="21"/>
    </row>
    <row r="90" spans="1:30" x14ac:dyDescent="0.25">
      <c r="C90" s="11"/>
      <c r="D90" s="39"/>
      <c r="E90" s="39"/>
      <c r="F90" s="39"/>
      <c r="G90" s="19"/>
      <c r="H90" s="19"/>
      <c r="I90" s="19"/>
      <c r="AD90" s="21"/>
    </row>
    <row r="91" spans="1:30" x14ac:dyDescent="0.25">
      <c r="C91" s="27"/>
      <c r="D91" s="39"/>
      <c r="E91" s="39"/>
      <c r="F91" s="39"/>
      <c r="G91" s="39"/>
      <c r="H91" s="39"/>
      <c r="I91" s="3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11"/>
      <c r="D93" s="39"/>
      <c r="E93" s="39"/>
      <c r="F93" s="39"/>
      <c r="G93" s="39"/>
      <c r="H93" s="39"/>
      <c r="I93" s="39"/>
    </row>
    <row r="94" spans="1:30" x14ac:dyDescent="0.25">
      <c r="C94" s="27"/>
      <c r="D94" s="38"/>
      <c r="E94" s="38"/>
      <c r="F94" s="38"/>
      <c r="G94" s="38"/>
      <c r="H94" s="38"/>
      <c r="I94" s="38"/>
    </row>
  </sheetData>
  <mergeCells count="11">
    <mergeCell ref="AC23:AD23"/>
    <mergeCell ref="B2:I2"/>
    <mergeCell ref="D4:I4"/>
    <mergeCell ref="D5:F5"/>
    <mergeCell ref="G5:I5"/>
    <mergeCell ref="AC6:AD6"/>
    <mergeCell ref="AC60:AD60"/>
    <mergeCell ref="D61:F61"/>
    <mergeCell ref="M61:O61"/>
    <mergeCell ref="AC76:AD76"/>
    <mergeCell ref="M79:O79"/>
  </mergeCells>
  <pageMargins left="0.7" right="0.7" top="0.75" bottom="0.75" header="0.3" footer="0.3"/>
  <pageSetup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5"/>
  <sheetViews>
    <sheetView showGridLines="0" view="pageBreakPreview" topLeftCell="A40" zoomScale="75" zoomScaleNormal="85" zoomScaleSheetLayoutView="75" workbookViewId="0">
      <selection activeCell="A80" sqref="A80"/>
    </sheetView>
  </sheetViews>
  <sheetFormatPr baseColWidth="10" defaultRowHeight="15" x14ac:dyDescent="0.25"/>
  <cols>
    <col min="1" max="6" width="19.7109375" style="1" customWidth="1"/>
    <col min="7" max="7" width="30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95" t="s">
        <v>17</v>
      </c>
      <c r="C2" s="396"/>
      <c r="D2" s="396"/>
      <c r="E2" s="396"/>
      <c r="F2" s="396"/>
      <c r="G2" s="396"/>
      <c r="H2" s="396"/>
      <c r="I2" s="397"/>
    </row>
    <row r="4" spans="2:30" ht="18.75" x14ac:dyDescent="0.3">
      <c r="B4" s="2"/>
      <c r="C4" s="2"/>
      <c r="D4" s="398" t="s">
        <v>132</v>
      </c>
      <c r="E4" s="398"/>
      <c r="F4" s="398"/>
      <c r="G4" s="398"/>
      <c r="H4" s="398"/>
      <c r="I4" s="398"/>
    </row>
    <row r="5" spans="2:30" ht="80.25" customHeight="1" x14ac:dyDescent="0.25">
      <c r="B5" s="2"/>
      <c r="C5" s="2"/>
      <c r="D5" s="385" t="s">
        <v>19</v>
      </c>
      <c r="E5" s="385"/>
      <c r="F5" s="385"/>
      <c r="G5" s="385" t="s">
        <v>20</v>
      </c>
      <c r="H5" s="385"/>
      <c r="I5" s="385"/>
    </row>
    <row r="6" spans="2:30" x14ac:dyDescent="0.25">
      <c r="B6" s="2"/>
      <c r="C6" s="2"/>
      <c r="D6" s="1" t="s">
        <v>21</v>
      </c>
      <c r="E6" s="1" t="s">
        <v>23</v>
      </c>
      <c r="F6" s="1" t="s">
        <v>22</v>
      </c>
      <c r="G6" s="1" t="s">
        <v>21</v>
      </c>
      <c r="H6" s="1" t="s">
        <v>23</v>
      </c>
      <c r="I6" s="1" t="s">
        <v>22</v>
      </c>
      <c r="J6" s="65" t="s">
        <v>34</v>
      </c>
      <c r="AC6" s="385"/>
      <c r="AD6" s="385"/>
    </row>
    <row r="7" spans="2:30" x14ac:dyDescent="0.25">
      <c r="B7" s="2"/>
      <c r="C7" s="11">
        <v>39539</v>
      </c>
      <c r="D7" s="31">
        <v>0.42857139999999999</v>
      </c>
      <c r="E7" s="31">
        <v>0.57142859999999995</v>
      </c>
      <c r="F7" s="31">
        <v>0</v>
      </c>
      <c r="G7" s="8"/>
      <c r="H7" s="8"/>
      <c r="I7" s="8"/>
      <c r="J7" s="66">
        <f t="shared" ref="J7:J43" si="0">+SUM(D7:F7)</f>
        <v>1</v>
      </c>
      <c r="AC7" s="17"/>
      <c r="AD7" s="17"/>
    </row>
    <row r="8" spans="2:30" x14ac:dyDescent="0.25">
      <c r="B8" s="2"/>
      <c r="C8" s="11">
        <v>39630</v>
      </c>
      <c r="D8" s="31">
        <v>0.2</v>
      </c>
      <c r="E8" s="31">
        <v>0.73333329999999997</v>
      </c>
      <c r="F8" s="31">
        <v>6.6666669999999997E-2</v>
      </c>
      <c r="G8" s="31"/>
      <c r="H8" s="31"/>
      <c r="I8" s="31"/>
      <c r="J8" s="66">
        <f t="shared" si="0"/>
        <v>0.99999996999999996</v>
      </c>
      <c r="AB8" s="4"/>
      <c r="AC8" s="20"/>
      <c r="AD8" s="21"/>
    </row>
    <row r="9" spans="2:30" x14ac:dyDescent="0.25">
      <c r="B9" s="2"/>
      <c r="C9" s="11">
        <v>39722</v>
      </c>
      <c r="D9" s="31">
        <v>0.23529410000000001</v>
      </c>
      <c r="E9" s="31">
        <v>0.76470590000000005</v>
      </c>
      <c r="F9" s="31">
        <v>0</v>
      </c>
      <c r="G9" s="31"/>
      <c r="H9" s="31"/>
      <c r="I9" s="31"/>
      <c r="J9" s="66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31">
        <v>0.35700000000000004</v>
      </c>
      <c r="E10" s="31">
        <v>0.64300000000000002</v>
      </c>
      <c r="F10" s="31">
        <v>0</v>
      </c>
      <c r="G10" s="31"/>
      <c r="H10" s="31"/>
      <c r="I10" s="31"/>
      <c r="J10" s="66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31">
        <v>0.55600000000000005</v>
      </c>
      <c r="E11" s="31">
        <v>0.44400000000000001</v>
      </c>
      <c r="F11" s="31">
        <v>0</v>
      </c>
      <c r="G11" s="31"/>
      <c r="H11" s="31"/>
      <c r="I11" s="31"/>
      <c r="J11" s="66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31">
        <v>0.36799999999999999</v>
      </c>
      <c r="E12" s="31">
        <v>0.63200000000000001</v>
      </c>
      <c r="F12" s="31">
        <v>0</v>
      </c>
      <c r="G12" s="31"/>
      <c r="H12" s="31"/>
      <c r="I12" s="31"/>
      <c r="J12" s="66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31">
        <v>0.44400000000000001</v>
      </c>
      <c r="E13" s="31">
        <v>0.55600000000000005</v>
      </c>
      <c r="F13" s="31">
        <v>0</v>
      </c>
      <c r="G13" s="31"/>
      <c r="H13" s="31"/>
      <c r="I13" s="31"/>
      <c r="J13" s="66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31">
        <v>0.29399999999999998</v>
      </c>
      <c r="E14" s="31">
        <v>0.70599999999999996</v>
      </c>
      <c r="F14" s="31">
        <v>0</v>
      </c>
      <c r="G14" s="31"/>
      <c r="H14" s="31"/>
      <c r="I14" s="31"/>
      <c r="J14" s="66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31">
        <v>0.16699999999999998</v>
      </c>
      <c r="E15" s="31">
        <v>0.83299999999999996</v>
      </c>
      <c r="F15" s="31">
        <v>0</v>
      </c>
      <c r="G15" s="31"/>
      <c r="H15" s="31"/>
      <c r="I15" s="31"/>
      <c r="J15" s="66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0.27777777777777779</v>
      </c>
      <c r="E16" s="31">
        <v>0.72222222222222221</v>
      </c>
      <c r="F16" s="31">
        <v>0</v>
      </c>
      <c r="G16" s="31"/>
      <c r="H16" s="31"/>
      <c r="I16" s="31"/>
      <c r="J16" s="66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0.21052631578947367</v>
      </c>
      <c r="E17" s="31">
        <v>0.78947368421052633</v>
      </c>
      <c r="F17" s="31">
        <v>0</v>
      </c>
      <c r="G17" s="31"/>
      <c r="H17" s="31"/>
      <c r="I17" s="31"/>
      <c r="J17" s="66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0.29411764705882354</v>
      </c>
      <c r="E18" s="31">
        <v>0.6470588235294118</v>
      </c>
      <c r="F18" s="31">
        <v>5.8823529411764705E-2</v>
      </c>
      <c r="G18" s="31"/>
      <c r="H18" s="31"/>
      <c r="I18" s="31"/>
      <c r="J18" s="66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0.10526315789473684</v>
      </c>
      <c r="E19" s="31">
        <v>0.68421052631578949</v>
      </c>
      <c r="F19" s="31">
        <v>0.21052631578947367</v>
      </c>
      <c r="G19" s="31"/>
      <c r="H19" s="31"/>
      <c r="I19" s="31"/>
      <c r="J19" s="66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0.16666666666666666</v>
      </c>
      <c r="E20" s="31">
        <v>0.72222222222222221</v>
      </c>
      <c r="F20" s="31">
        <v>0.1111111111111111</v>
      </c>
      <c r="G20" s="31"/>
      <c r="H20" s="31"/>
      <c r="I20" s="31"/>
      <c r="J20" s="66">
        <f t="shared" si="0"/>
        <v>1</v>
      </c>
      <c r="AB20" s="4"/>
      <c r="AD20" s="21"/>
    </row>
    <row r="21" spans="1:30" x14ac:dyDescent="0.25">
      <c r="C21" s="11">
        <v>40787</v>
      </c>
      <c r="D21" s="31">
        <v>0.23809523809523808</v>
      </c>
      <c r="E21" s="31">
        <v>0.66666666666666663</v>
      </c>
      <c r="F21" s="31">
        <v>9.5238095238095233E-2</v>
      </c>
      <c r="G21" s="31"/>
      <c r="H21" s="31"/>
      <c r="I21" s="31"/>
      <c r="J21" s="66">
        <f t="shared" si="0"/>
        <v>0.99999999999999989</v>
      </c>
    </row>
    <row r="22" spans="1:30" x14ac:dyDescent="0.25">
      <c r="B22" s="2"/>
      <c r="C22" s="11">
        <v>40878</v>
      </c>
      <c r="D22" s="31">
        <v>0.14285714285714285</v>
      </c>
      <c r="E22" s="31">
        <v>0.80952380952380953</v>
      </c>
      <c r="F22" s="31">
        <v>4.7619047619047616E-2</v>
      </c>
      <c r="G22" s="31"/>
      <c r="H22" s="31"/>
      <c r="I22" s="31"/>
      <c r="J22" s="66">
        <f t="shared" si="0"/>
        <v>1</v>
      </c>
    </row>
    <row r="23" spans="1:30" x14ac:dyDescent="0.25">
      <c r="B23" s="2"/>
      <c r="C23" s="11">
        <v>40969</v>
      </c>
      <c r="D23" s="31">
        <v>0.14285714285714285</v>
      </c>
      <c r="E23" s="31">
        <v>0.47619047619047616</v>
      </c>
      <c r="F23" s="31">
        <v>0</v>
      </c>
      <c r="G23" s="31">
        <v>0.19047619047619047</v>
      </c>
      <c r="H23" s="31">
        <v>0.76190476190476186</v>
      </c>
      <c r="I23" s="31">
        <v>4.7619047619047616E-2</v>
      </c>
      <c r="J23" s="66">
        <f t="shared" si="0"/>
        <v>0.61904761904761907</v>
      </c>
      <c r="AC23" s="385"/>
      <c r="AD23" s="385"/>
    </row>
    <row r="24" spans="1:30" x14ac:dyDescent="0.25">
      <c r="B24" s="2"/>
      <c r="C24" s="22">
        <v>41061</v>
      </c>
      <c r="D24" s="31">
        <v>0.45419847328244273</v>
      </c>
      <c r="E24" s="31">
        <v>0.54580152671755733</v>
      </c>
      <c r="F24" s="31">
        <v>0</v>
      </c>
      <c r="G24" s="31">
        <v>0.36363636363636365</v>
      </c>
      <c r="H24" s="31">
        <v>0.63636363636363635</v>
      </c>
      <c r="I24" s="31">
        <v>0</v>
      </c>
      <c r="J24" s="66">
        <f t="shared" si="0"/>
        <v>1</v>
      </c>
      <c r="AC24" s="17"/>
      <c r="AD24" s="17"/>
    </row>
    <row r="25" spans="1:30" x14ac:dyDescent="0.25">
      <c r="B25" s="2"/>
      <c r="C25" s="22">
        <v>41153</v>
      </c>
      <c r="D25" s="31">
        <v>0.5</v>
      </c>
      <c r="E25" s="31">
        <v>0.33300000000000002</v>
      </c>
      <c r="F25" s="31">
        <v>0.16699999999999998</v>
      </c>
      <c r="G25" s="31">
        <v>0.5</v>
      </c>
      <c r="H25" s="31">
        <v>0.42</v>
      </c>
      <c r="I25" s="31">
        <v>0.08</v>
      </c>
      <c r="J25" s="66">
        <f t="shared" si="0"/>
        <v>1</v>
      </c>
      <c r="AB25" s="4"/>
      <c r="AC25" s="20"/>
      <c r="AD25" s="21"/>
    </row>
    <row r="26" spans="1:30" x14ac:dyDescent="0.25">
      <c r="B26" s="2"/>
      <c r="C26" s="22">
        <v>41244</v>
      </c>
      <c r="D26" s="31">
        <v>0.38447319778188549</v>
      </c>
      <c r="E26" s="31">
        <v>0.61552680221811462</v>
      </c>
      <c r="F26" s="31">
        <v>0</v>
      </c>
      <c r="G26" s="31">
        <v>0.38500000000000001</v>
      </c>
      <c r="H26" s="31">
        <v>0.61499999999999999</v>
      </c>
      <c r="I26" s="31">
        <v>0</v>
      </c>
      <c r="J26" s="66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0.5</v>
      </c>
      <c r="E27" s="31">
        <v>0.41699999999999998</v>
      </c>
      <c r="F27" s="31">
        <v>8.3000000000000004E-2</v>
      </c>
      <c r="G27" s="31">
        <v>0.41699999999999998</v>
      </c>
      <c r="H27" s="31">
        <v>0.5</v>
      </c>
      <c r="I27" s="31">
        <v>8.3000000000000004E-2</v>
      </c>
      <c r="J27" s="66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31">
        <v>0.44444444444444442</v>
      </c>
      <c r="E28" s="31">
        <v>0.55555555555555558</v>
      </c>
      <c r="F28" s="31">
        <v>0</v>
      </c>
      <c r="G28" s="31">
        <v>0.33333333333333331</v>
      </c>
      <c r="H28" s="31">
        <v>0.66666666666666663</v>
      </c>
      <c r="I28" s="31">
        <v>0</v>
      </c>
      <c r="J28" s="66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31">
        <v>0.33333333333333331</v>
      </c>
      <c r="E29" s="31">
        <v>0.66666666666666663</v>
      </c>
      <c r="F29" s="31">
        <v>0</v>
      </c>
      <c r="G29" s="31">
        <v>0.25</v>
      </c>
      <c r="H29" s="31">
        <v>0.5</v>
      </c>
      <c r="I29" s="31">
        <v>0.25</v>
      </c>
      <c r="J29" s="66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31">
        <v>0.42857142857142855</v>
      </c>
      <c r="E30" s="31">
        <v>0.5714285714285714</v>
      </c>
      <c r="F30" s="31">
        <v>0</v>
      </c>
      <c r="G30" s="31">
        <v>0.5714285714285714</v>
      </c>
      <c r="H30" s="31">
        <v>0.42857142857142855</v>
      </c>
      <c r="I30" s="31">
        <v>0</v>
      </c>
      <c r="J30" s="66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67">
        <v>0.44444444444444442</v>
      </c>
      <c r="E31" s="67">
        <v>0.44444444444444442</v>
      </c>
      <c r="F31" s="67">
        <v>0.1111111111111111</v>
      </c>
      <c r="G31" s="261">
        <v>0.22222222222222221</v>
      </c>
      <c r="H31" s="67">
        <v>0.55555555555555558</v>
      </c>
      <c r="I31" s="67">
        <v>0.22222222222222221</v>
      </c>
      <c r="J31" s="66">
        <f t="shared" si="0"/>
        <v>1</v>
      </c>
      <c r="AB31" s="4"/>
      <c r="AC31" s="20"/>
      <c r="AD31" s="21"/>
    </row>
    <row r="32" spans="1:30" x14ac:dyDescent="0.25">
      <c r="B32" s="2"/>
      <c r="C32" s="22">
        <v>41791</v>
      </c>
      <c r="D32" s="67">
        <v>0.22222222222222221</v>
      </c>
      <c r="E32" s="67">
        <v>0.77777777777777779</v>
      </c>
      <c r="F32" s="67">
        <v>0</v>
      </c>
      <c r="G32" s="261">
        <v>0.33333333333333331</v>
      </c>
      <c r="H32" s="67">
        <v>0.66666666666666663</v>
      </c>
      <c r="I32" s="67">
        <v>0</v>
      </c>
      <c r="J32" s="66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67">
        <v>0.375</v>
      </c>
      <c r="E33" s="67">
        <v>0.5</v>
      </c>
      <c r="F33" s="67">
        <v>0.125</v>
      </c>
      <c r="G33" s="261">
        <v>0.25</v>
      </c>
      <c r="H33" s="67">
        <v>0.625</v>
      </c>
      <c r="I33" s="67">
        <v>0.125</v>
      </c>
      <c r="J33" s="66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67">
        <v>0.2857142857142857</v>
      </c>
      <c r="E34" s="67">
        <v>0.7142857142857143</v>
      </c>
      <c r="F34" s="67">
        <v>0</v>
      </c>
      <c r="G34" s="261">
        <v>0.14285714285714285</v>
      </c>
      <c r="H34" s="67">
        <v>0.8571428571428571</v>
      </c>
      <c r="I34" s="67">
        <v>0</v>
      </c>
      <c r="J34" s="66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261">
        <v>0.16666666666666666</v>
      </c>
      <c r="E35" s="67">
        <v>0.83333333333333337</v>
      </c>
      <c r="F35" s="67">
        <v>0</v>
      </c>
      <c r="G35" s="261">
        <v>0.16666666666666666</v>
      </c>
      <c r="H35" s="67">
        <v>0.83333333333333337</v>
      </c>
      <c r="I35" s="67">
        <v>0</v>
      </c>
      <c r="J35" s="66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23">
        <v>0.55555555555555558</v>
      </c>
      <c r="E36" s="23">
        <v>0.44444444444444442</v>
      </c>
      <c r="F36" s="23">
        <v>0</v>
      </c>
      <c r="G36" s="262">
        <v>0.55555555555555558</v>
      </c>
      <c r="H36" s="23">
        <v>0.44444444444444442</v>
      </c>
      <c r="I36" s="23">
        <v>0</v>
      </c>
      <c r="J36" s="66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262">
        <v>0.75</v>
      </c>
      <c r="E37" s="23">
        <v>0.25</v>
      </c>
      <c r="F37" s="23">
        <v>0</v>
      </c>
      <c r="G37" s="262">
        <v>0.75</v>
      </c>
      <c r="H37" s="23">
        <v>0.25</v>
      </c>
      <c r="I37" s="23">
        <v>0</v>
      </c>
      <c r="J37" s="66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62">
        <v>0.625</v>
      </c>
      <c r="E38" s="23">
        <v>0.375</v>
      </c>
      <c r="F38" s="23">
        <v>0</v>
      </c>
      <c r="G38" s="262">
        <v>0.25</v>
      </c>
      <c r="H38" s="23">
        <v>0.5</v>
      </c>
      <c r="I38" s="23">
        <v>0.25</v>
      </c>
      <c r="J38" s="66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62">
        <v>0.33333333333333331</v>
      </c>
      <c r="E39" s="23">
        <v>0.66666666666666663</v>
      </c>
      <c r="F39" s="23">
        <v>0</v>
      </c>
      <c r="G39" s="262">
        <v>0.33333333333333331</v>
      </c>
      <c r="H39" s="23">
        <v>0.55555555555555558</v>
      </c>
      <c r="I39" s="23">
        <v>0.1111111111111111</v>
      </c>
      <c r="J39" s="66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62">
        <v>0.44444444444444442</v>
      </c>
      <c r="E40" s="23">
        <v>0.55555555555555558</v>
      </c>
      <c r="F40" s="23">
        <v>0</v>
      </c>
      <c r="G40" s="262">
        <v>0.44444444444444442</v>
      </c>
      <c r="H40" s="23">
        <v>0.55555555555555558</v>
      </c>
      <c r="I40" s="23">
        <v>0</v>
      </c>
      <c r="J40" s="66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0.42857142857142855</v>
      </c>
      <c r="E41" s="23">
        <v>0.2857142857142857</v>
      </c>
      <c r="F41" s="23">
        <v>0.2857142857142857</v>
      </c>
      <c r="G41" s="262">
        <v>0.42857142857142855</v>
      </c>
      <c r="H41" s="23">
        <v>0.2857142857142857</v>
      </c>
      <c r="I41" s="23">
        <v>0.2857142857142857</v>
      </c>
      <c r="J41" s="66">
        <f t="shared" si="0"/>
        <v>0.99999999999999989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0.33333333333333331</v>
      </c>
      <c r="E42" s="23">
        <v>0.66666666666666663</v>
      </c>
      <c r="F42" s="23">
        <v>0</v>
      </c>
      <c r="G42" s="23">
        <v>0.16666666666666666</v>
      </c>
      <c r="H42" s="23">
        <v>0.83333333333333337</v>
      </c>
      <c r="I42" s="23">
        <v>0</v>
      </c>
      <c r="J42" s="66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0.30000000000000004</v>
      </c>
      <c r="E43" s="23">
        <v>0.7</v>
      </c>
      <c r="F43" s="23">
        <v>0</v>
      </c>
      <c r="G43" s="262">
        <v>0.2</v>
      </c>
      <c r="H43" s="23">
        <v>0.7</v>
      </c>
      <c r="I43" s="23">
        <v>0.1</v>
      </c>
      <c r="J43" s="66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0.1111111111111111</v>
      </c>
      <c r="E44" s="23">
        <v>0.88888888888888884</v>
      </c>
      <c r="F44" s="23">
        <v>0</v>
      </c>
      <c r="G44" s="262">
        <v>0.33333333333333331</v>
      </c>
      <c r="H44" s="23">
        <v>0.66666666666666663</v>
      </c>
      <c r="I44" s="23">
        <v>0</v>
      </c>
      <c r="AB44" s="4"/>
      <c r="AC44" s="20"/>
      <c r="AD44" s="21"/>
    </row>
    <row r="45" spans="1:30" x14ac:dyDescent="0.25">
      <c r="B45" s="2"/>
      <c r="C45" s="22">
        <v>42979</v>
      </c>
      <c r="D45" s="23">
        <v>0.79999999999999993</v>
      </c>
      <c r="E45" s="23">
        <v>0</v>
      </c>
      <c r="F45" s="23">
        <v>0.2</v>
      </c>
      <c r="G45" s="262">
        <v>0.60000000000000009</v>
      </c>
      <c r="H45" s="23">
        <v>0.4</v>
      </c>
      <c r="I45" s="23">
        <v>0</v>
      </c>
      <c r="AB45" s="4"/>
      <c r="AC45" s="20"/>
      <c r="AD45" s="21"/>
    </row>
    <row r="46" spans="1:30" x14ac:dyDescent="0.25">
      <c r="B46" s="2"/>
      <c r="C46" s="22">
        <v>43070</v>
      </c>
      <c r="D46" s="262">
        <v>0.60000000000000009</v>
      </c>
      <c r="E46" s="23">
        <v>0.4</v>
      </c>
      <c r="F46" s="23">
        <v>0</v>
      </c>
      <c r="G46" s="262"/>
      <c r="H46" s="23"/>
      <c r="I46" s="23"/>
      <c r="AB46" s="4"/>
      <c r="AC46" s="20"/>
      <c r="AD46" s="21"/>
    </row>
    <row r="47" spans="1:30" x14ac:dyDescent="0.25">
      <c r="B47" s="2"/>
      <c r="C47" s="22"/>
      <c r="D47" s="23"/>
      <c r="E47" s="23"/>
      <c r="F47" s="23"/>
      <c r="G47" s="262"/>
      <c r="H47" s="23"/>
      <c r="I47" s="23"/>
      <c r="AB47" s="4"/>
      <c r="AC47" s="20"/>
      <c r="AD47" s="21"/>
    </row>
    <row r="48" spans="1:30" x14ac:dyDescent="0.25">
      <c r="A48" s="71" t="s">
        <v>32</v>
      </c>
      <c r="B48" s="263"/>
      <c r="C48" s="264"/>
      <c r="D48" s="264"/>
      <c r="E48" s="264"/>
      <c r="F48" s="264"/>
      <c r="G48" s="265"/>
      <c r="H48" s="23"/>
      <c r="I48" s="23"/>
      <c r="AB48" s="4"/>
      <c r="AC48" s="20"/>
      <c r="AD48" s="21"/>
    </row>
    <row r="49" spans="1:30" x14ac:dyDescent="0.25">
      <c r="A49" s="71" t="s">
        <v>134</v>
      </c>
      <c r="B49" s="73"/>
      <c r="C49" s="74"/>
      <c r="D49" s="75"/>
      <c r="E49" s="75"/>
      <c r="F49" s="75"/>
      <c r="G49" s="75"/>
      <c r="H49" s="23"/>
      <c r="I49" s="23"/>
      <c r="AB49" s="4"/>
      <c r="AC49" s="20"/>
      <c r="AD49" s="21"/>
    </row>
    <row r="50" spans="1:30" x14ac:dyDescent="0.25">
      <c r="A50" s="77" t="s">
        <v>135</v>
      </c>
      <c r="B50" s="73"/>
      <c r="C50" s="74"/>
      <c r="D50" s="75"/>
      <c r="E50" s="75"/>
      <c r="F50" s="75"/>
      <c r="G50" s="75"/>
      <c r="H50" s="23"/>
      <c r="AB50" s="4"/>
      <c r="AC50" s="20"/>
      <c r="AD50" s="21"/>
    </row>
    <row r="51" spans="1:30" x14ac:dyDescent="0.25">
      <c r="A51" s="264"/>
      <c r="B51" s="73"/>
      <c r="C51" s="74"/>
      <c r="D51" s="76"/>
      <c r="E51" s="76"/>
      <c r="F51" s="76"/>
      <c r="G51" s="75"/>
      <c r="H51" s="23"/>
      <c r="AB51" s="4"/>
      <c r="AC51" s="20"/>
      <c r="AD51" s="21"/>
    </row>
    <row r="52" spans="1:30" x14ac:dyDescent="0.25">
      <c r="A52" s="71"/>
      <c r="B52" s="73"/>
      <c r="C52" s="74"/>
      <c r="D52" s="76"/>
      <c r="E52" s="76"/>
      <c r="F52" s="76"/>
      <c r="G52" s="76"/>
      <c r="H52" s="19"/>
      <c r="AB52" s="4"/>
      <c r="AC52" s="20"/>
      <c r="AD52" s="21"/>
    </row>
    <row r="53" spans="1:30" x14ac:dyDescent="0.25">
      <c r="A53" s="71"/>
      <c r="B53" s="73"/>
      <c r="C53" s="74"/>
      <c r="D53" s="76"/>
      <c r="E53" s="76"/>
      <c r="F53" s="76"/>
      <c r="G53" s="76"/>
      <c r="H53" s="19"/>
      <c r="I53" s="19"/>
      <c r="AB53" s="4"/>
      <c r="AC53" s="20"/>
      <c r="AD53" s="21"/>
    </row>
    <row r="54" spans="1:30" x14ac:dyDescent="0.25">
      <c r="A54" s="71"/>
      <c r="B54" s="73"/>
      <c r="C54" s="74"/>
      <c r="D54" s="76"/>
      <c r="E54" s="76"/>
      <c r="F54" s="76"/>
      <c r="G54" s="76"/>
      <c r="H54" s="19"/>
      <c r="I54" s="19"/>
      <c r="AB54" s="4"/>
      <c r="AC54" s="20"/>
      <c r="AD54" s="21"/>
    </row>
    <row r="55" spans="1:30" x14ac:dyDescent="0.25">
      <c r="A55" s="71"/>
      <c r="B55" s="73"/>
      <c r="C55" s="78"/>
      <c r="D55" s="79"/>
      <c r="E55" s="79"/>
      <c r="F55" s="79"/>
      <c r="G55" s="76"/>
      <c r="H55" s="19"/>
      <c r="I55" s="19"/>
      <c r="AB55" s="4"/>
      <c r="AC55" s="20"/>
      <c r="AD55" s="21"/>
    </row>
    <row r="56" spans="1:30" x14ac:dyDescent="0.25">
      <c r="A56" s="71"/>
      <c r="B56" s="73"/>
      <c r="C56" s="78"/>
      <c r="D56" s="79"/>
      <c r="E56" s="79"/>
      <c r="F56" s="79"/>
      <c r="G56" s="79"/>
      <c r="H56" s="33"/>
      <c r="I56" s="33"/>
      <c r="AB56" s="4"/>
      <c r="AC56" s="20"/>
      <c r="AD56" s="21"/>
    </row>
    <row r="57" spans="1:30" x14ac:dyDescent="0.25">
      <c r="A57" s="71"/>
      <c r="B57" s="73"/>
      <c r="C57" s="78"/>
      <c r="D57" s="79"/>
      <c r="E57" s="79"/>
      <c r="F57" s="79"/>
      <c r="G57" s="79"/>
      <c r="H57" s="33"/>
      <c r="I57" s="33"/>
      <c r="AB57" s="4"/>
      <c r="AD57" s="21"/>
    </row>
    <row r="58" spans="1:30" x14ac:dyDescent="0.25">
      <c r="A58" s="71"/>
      <c r="B58" s="71"/>
      <c r="C58" s="78"/>
      <c r="D58" s="80"/>
      <c r="E58" s="80"/>
      <c r="F58" s="80"/>
      <c r="G58" s="80"/>
      <c r="H58" s="34"/>
      <c r="I58" s="34"/>
      <c r="AD58" s="21"/>
    </row>
    <row r="59" spans="1:30" x14ac:dyDescent="0.25">
      <c r="A59" s="71"/>
      <c r="B59" s="71"/>
      <c r="C59" s="74"/>
      <c r="D59" s="81"/>
      <c r="E59" s="81"/>
      <c r="F59" s="81"/>
      <c r="G59" s="81"/>
      <c r="H59" s="35"/>
      <c r="I59" s="35"/>
    </row>
    <row r="60" spans="1:30" x14ac:dyDescent="0.25">
      <c r="A60" s="71"/>
      <c r="B60" s="73"/>
      <c r="C60" s="82"/>
      <c r="D60" s="71"/>
      <c r="E60" s="71"/>
      <c r="F60" s="71"/>
      <c r="G60" s="71"/>
      <c r="H60" s="24"/>
      <c r="I60" s="25"/>
    </row>
    <row r="61" spans="1:30" x14ac:dyDescent="0.25">
      <c r="A61" s="71"/>
      <c r="B61" s="73"/>
      <c r="C61" s="82"/>
      <c r="D61" s="72"/>
      <c r="E61" s="72"/>
      <c r="F61" s="72"/>
      <c r="G61" s="72"/>
      <c r="H61" s="13"/>
      <c r="I61" s="13"/>
      <c r="AC61" s="385"/>
      <c r="AD61" s="385"/>
    </row>
    <row r="62" spans="1:30" x14ac:dyDescent="0.25">
      <c r="A62" s="71"/>
      <c r="B62" s="73"/>
      <c r="C62" s="83"/>
      <c r="D62" s="393"/>
      <c r="E62" s="393"/>
      <c r="F62" s="393"/>
      <c r="G62" s="84"/>
      <c r="H62" s="36"/>
      <c r="I62" s="36"/>
      <c r="AC62" s="17"/>
      <c r="AD62" s="17"/>
    </row>
    <row r="63" spans="1:30" x14ac:dyDescent="0.25">
      <c r="A63" s="71"/>
      <c r="B63" s="73"/>
      <c r="C63" s="83"/>
      <c r="D63" s="85"/>
      <c r="E63" s="85"/>
      <c r="F63" s="85"/>
      <c r="G63" s="85"/>
      <c r="H63" s="26"/>
      <c r="I63" s="26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73"/>
      <c r="H64" s="29"/>
      <c r="I64" s="29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28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28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28"/>
      <c r="I67" s="28"/>
      <c r="AB67" s="4"/>
      <c r="AC67" s="20"/>
      <c r="AD67" s="21"/>
    </row>
    <row r="68" spans="1:30" x14ac:dyDescent="0.25">
      <c r="A68" s="71"/>
      <c r="B68" s="73"/>
      <c r="C68" s="86"/>
      <c r="D68" s="87"/>
      <c r="E68" s="87"/>
      <c r="F68" s="87"/>
      <c r="G68" s="87"/>
      <c r="H68" s="28"/>
      <c r="I68" s="28"/>
      <c r="AB68" s="4"/>
      <c r="AC68" s="20"/>
      <c r="AD68" s="21"/>
    </row>
    <row r="69" spans="1:30" x14ac:dyDescent="0.25">
      <c r="A69" s="71"/>
      <c r="B69" s="73"/>
      <c r="C69" s="86"/>
      <c r="D69" s="87"/>
      <c r="E69" s="87"/>
      <c r="F69" s="87"/>
      <c r="G69" s="87"/>
      <c r="H69" s="28"/>
      <c r="I69" s="28"/>
      <c r="AB69" s="4"/>
      <c r="AC69" s="20"/>
      <c r="AD69" s="21"/>
    </row>
    <row r="70" spans="1:30" x14ac:dyDescent="0.25">
      <c r="A70" s="71"/>
      <c r="B70" s="73"/>
      <c r="C70" s="86"/>
      <c r="D70" s="87"/>
      <c r="E70" s="87"/>
      <c r="F70" s="87"/>
      <c r="G70" s="87"/>
      <c r="H70" s="28"/>
      <c r="I70" s="28"/>
      <c r="AB70" s="4"/>
      <c r="AC70" s="20"/>
      <c r="AD70" s="21"/>
    </row>
    <row r="71" spans="1:30" x14ac:dyDescent="0.25">
      <c r="A71" s="71"/>
      <c r="B71" s="88"/>
      <c r="C71" s="86"/>
      <c r="D71" s="87"/>
      <c r="E71" s="87"/>
      <c r="F71" s="87"/>
      <c r="G71" s="87"/>
      <c r="H71" s="28"/>
      <c r="I71" s="28"/>
      <c r="AB71" s="4"/>
      <c r="AC71" s="20"/>
      <c r="AD71" s="21"/>
    </row>
    <row r="72" spans="1:30" x14ac:dyDescent="0.25">
      <c r="A72" s="71"/>
      <c r="B72" s="88"/>
      <c r="C72" s="86"/>
      <c r="D72" s="87"/>
      <c r="E72" s="87"/>
      <c r="F72" s="87"/>
      <c r="G72" s="87"/>
      <c r="H72" s="28"/>
      <c r="I72" s="28"/>
      <c r="AB72" s="4"/>
      <c r="AC72" s="20"/>
      <c r="AD72" s="21"/>
    </row>
    <row r="73" spans="1:30" x14ac:dyDescent="0.25">
      <c r="A73" s="71"/>
      <c r="B73" s="88"/>
      <c r="C73" s="78"/>
      <c r="D73" s="89"/>
      <c r="E73" s="89"/>
      <c r="F73" s="89"/>
      <c r="G73" s="87"/>
      <c r="H73" s="28"/>
      <c r="I73" s="28"/>
      <c r="AB73" s="4"/>
      <c r="AC73" s="20"/>
      <c r="AD73" s="21"/>
    </row>
    <row r="74" spans="1:30" x14ac:dyDescent="0.25">
      <c r="A74" s="71"/>
      <c r="B74" s="71"/>
      <c r="C74" s="86"/>
      <c r="D74" s="89"/>
      <c r="E74" s="89"/>
      <c r="F74" s="89"/>
      <c r="G74" s="89"/>
      <c r="H74" s="37"/>
      <c r="I74" s="37"/>
      <c r="AB74" s="4"/>
      <c r="AD74" s="21"/>
    </row>
    <row r="75" spans="1:30" x14ac:dyDescent="0.25">
      <c r="A75" s="71"/>
      <c r="B75" s="71"/>
      <c r="C75" s="78"/>
      <c r="D75" s="89"/>
      <c r="E75" s="89"/>
      <c r="F75" s="89"/>
      <c r="G75" s="89"/>
      <c r="H75" s="37"/>
      <c r="I75" s="37"/>
      <c r="AD75" s="21"/>
    </row>
    <row r="76" spans="1:30" x14ac:dyDescent="0.25">
      <c r="A76" s="71"/>
      <c r="B76" s="71"/>
      <c r="C76" s="78"/>
      <c r="D76" s="89"/>
      <c r="E76" s="89"/>
      <c r="F76" s="89"/>
      <c r="G76" s="89"/>
      <c r="H76" s="37"/>
      <c r="I76" s="37"/>
    </row>
    <row r="77" spans="1:30" x14ac:dyDescent="0.25">
      <c r="A77" s="71"/>
      <c r="B77" s="71"/>
      <c r="C77" s="86"/>
      <c r="D77" s="90"/>
      <c r="E77" s="90"/>
      <c r="F77" s="90"/>
      <c r="G77" s="90"/>
      <c r="H77" s="38"/>
      <c r="I77" s="38"/>
      <c r="AC77" s="385"/>
      <c r="AD77" s="385"/>
    </row>
    <row r="78" spans="1:30" x14ac:dyDescent="0.25">
      <c r="A78" s="71" t="s">
        <v>35</v>
      </c>
      <c r="B78" s="71"/>
      <c r="C78" s="82"/>
      <c r="D78" s="71"/>
      <c r="E78" s="71"/>
      <c r="F78" s="71"/>
      <c r="G78" s="89"/>
      <c r="H78" s="37"/>
      <c r="I78" s="37"/>
      <c r="AC78" s="17"/>
      <c r="AD78" s="17"/>
    </row>
    <row r="79" spans="1:30" x14ac:dyDescent="0.25">
      <c r="B79" s="71"/>
      <c r="C79" s="82"/>
      <c r="D79" s="72"/>
      <c r="E79" s="72"/>
      <c r="F79" s="72"/>
      <c r="G79" s="72"/>
      <c r="H79" s="13"/>
      <c r="I79" s="13"/>
      <c r="AB79" s="4"/>
      <c r="AC79" s="20"/>
      <c r="AD79" s="21"/>
    </row>
    <row r="80" spans="1:30" x14ac:dyDescent="0.25">
      <c r="A80" s="91"/>
      <c r="B80" s="71"/>
      <c r="C80" s="82"/>
      <c r="D80" s="393"/>
      <c r="E80" s="393"/>
      <c r="F80" s="393"/>
      <c r="G80" s="84"/>
      <c r="H80" s="36"/>
      <c r="I80" s="36"/>
      <c r="AB80" s="4"/>
      <c r="AC80" s="20"/>
      <c r="AD80" s="21"/>
    </row>
    <row r="81" spans="1:30" x14ac:dyDescent="0.25">
      <c r="A81" s="93"/>
      <c r="B81" s="71"/>
      <c r="C81" s="71"/>
      <c r="D81" s="85"/>
      <c r="E81" s="85"/>
      <c r="F81" s="85"/>
      <c r="G81" s="85"/>
      <c r="H81" s="26"/>
      <c r="I81" s="26"/>
      <c r="AB81" s="4"/>
      <c r="AC81" s="20"/>
      <c r="AD81" s="21"/>
    </row>
    <row r="82" spans="1:30" x14ac:dyDescent="0.25">
      <c r="A82" s="71"/>
      <c r="B82" s="71"/>
      <c r="C82" s="86"/>
      <c r="D82" s="76"/>
      <c r="E82" s="76"/>
      <c r="F82" s="76"/>
      <c r="G82" s="73"/>
      <c r="H82" s="2"/>
      <c r="I82" s="2"/>
      <c r="AB82" s="4"/>
      <c r="AC82" s="20"/>
      <c r="AD82" s="21"/>
    </row>
    <row r="83" spans="1:30" x14ac:dyDescent="0.25">
      <c r="A83" s="92"/>
      <c r="B83" s="71"/>
      <c r="C83" s="86"/>
      <c r="D83" s="76"/>
      <c r="E83" s="76"/>
      <c r="F83" s="76"/>
      <c r="G83" s="76"/>
      <c r="H83" s="19"/>
      <c r="I83" s="19"/>
      <c r="AB83" s="4"/>
      <c r="AC83" s="20"/>
      <c r="AD83" s="21"/>
    </row>
    <row r="84" spans="1:30" x14ac:dyDescent="0.25">
      <c r="B84" s="5"/>
      <c r="C84" s="52"/>
      <c r="D84" s="44"/>
      <c r="E84" s="44"/>
      <c r="F84" s="44"/>
      <c r="G84" s="44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C88" s="20"/>
      <c r="AD88" s="21"/>
    </row>
    <row r="89" spans="1:30" x14ac:dyDescent="0.25">
      <c r="C89" s="27"/>
      <c r="D89" s="19"/>
      <c r="E89" s="19"/>
      <c r="F89" s="19"/>
      <c r="G89" s="19"/>
      <c r="H89" s="19"/>
      <c r="I89" s="19"/>
      <c r="AB89" s="4"/>
      <c r="AC89" s="20"/>
      <c r="AD89" s="21"/>
    </row>
    <row r="90" spans="1:30" x14ac:dyDescent="0.25">
      <c r="C90" s="27"/>
      <c r="D90" s="19"/>
      <c r="E90" s="19"/>
      <c r="F90" s="19"/>
      <c r="G90" s="19"/>
      <c r="H90" s="19"/>
      <c r="I90" s="19"/>
      <c r="AB90" s="4"/>
      <c r="AD90" s="21"/>
    </row>
    <row r="91" spans="1:30" x14ac:dyDescent="0.25">
      <c r="C91" s="11"/>
      <c r="D91" s="39"/>
      <c r="E91" s="39"/>
      <c r="F91" s="39"/>
      <c r="G91" s="19"/>
      <c r="H91" s="19"/>
      <c r="I91" s="19"/>
      <c r="AD91" s="21"/>
    </row>
    <row r="92" spans="1:30" x14ac:dyDescent="0.25">
      <c r="C92" s="27"/>
      <c r="D92" s="39"/>
      <c r="E92" s="39"/>
      <c r="F92" s="39"/>
      <c r="G92" s="39"/>
      <c r="H92" s="39"/>
      <c r="I92" s="39"/>
    </row>
    <row r="93" spans="1:30" x14ac:dyDescent="0.25">
      <c r="C93" s="11"/>
      <c r="D93" s="39"/>
      <c r="E93" s="39"/>
      <c r="F93" s="39"/>
      <c r="G93" s="39"/>
      <c r="H93" s="39"/>
      <c r="I93" s="39"/>
    </row>
    <row r="94" spans="1:30" x14ac:dyDescent="0.25">
      <c r="C94" s="11"/>
      <c r="D94" s="39"/>
      <c r="E94" s="39"/>
      <c r="F94" s="39"/>
      <c r="G94" s="39"/>
      <c r="H94" s="39"/>
      <c r="I94" s="39"/>
    </row>
    <row r="95" spans="1:30" x14ac:dyDescent="0.25">
      <c r="C95" s="27"/>
      <c r="D95" s="38"/>
      <c r="E95" s="38"/>
      <c r="F95" s="38"/>
      <c r="G95" s="38"/>
      <c r="H95" s="38"/>
      <c r="I95" s="38"/>
    </row>
  </sheetData>
  <mergeCells count="10">
    <mergeCell ref="AC61:AD61"/>
    <mergeCell ref="D62:F62"/>
    <mergeCell ref="AC77:AD77"/>
    <mergeCell ref="D80:F80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4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6"/>
  <sheetViews>
    <sheetView view="pageBreakPreview" topLeftCell="A19" zoomScale="85" zoomScaleNormal="70" zoomScaleSheetLayoutView="85" workbookViewId="0">
      <selection activeCell="C51" sqref="C51"/>
    </sheetView>
  </sheetViews>
  <sheetFormatPr baseColWidth="10" defaultColWidth="9.140625" defaultRowHeight="12.75" x14ac:dyDescent="0.2"/>
  <cols>
    <col min="1" max="2" width="9.140625" style="267" customWidth="1"/>
    <col min="3" max="3" width="31" style="267" customWidth="1"/>
    <col min="4" max="6" width="9.140625" style="267" customWidth="1"/>
    <col min="7" max="9" width="9.140625" style="267"/>
    <col min="10" max="10" width="8" style="267" bestFit="1" customWidth="1"/>
    <col min="11" max="11" width="9.140625" style="267"/>
    <col min="12" max="12" width="62.85546875" style="267" bestFit="1" customWidth="1"/>
    <col min="13" max="16384" width="9.140625" style="267"/>
  </cols>
  <sheetData>
    <row r="1" spans="1:16" ht="16.5" x14ac:dyDescent="0.25">
      <c r="A1" s="266" t="s">
        <v>136</v>
      </c>
    </row>
    <row r="3" spans="1:16" ht="15" thickBot="1" x14ac:dyDescent="0.25">
      <c r="C3" s="268"/>
      <c r="D3" s="400" t="s">
        <v>137</v>
      </c>
      <c r="E3" s="400"/>
      <c r="F3" s="400"/>
      <c r="G3" s="269"/>
      <c r="H3" s="269"/>
      <c r="I3" s="269"/>
      <c r="J3" s="269"/>
      <c r="K3" s="269"/>
      <c r="L3" s="270" t="s">
        <v>138</v>
      </c>
      <c r="M3" s="271"/>
      <c r="N3" s="270"/>
      <c r="O3" s="270"/>
      <c r="P3" s="64"/>
    </row>
    <row r="4" spans="1:16" x14ac:dyDescent="0.2">
      <c r="C4" s="272" t="s">
        <v>139</v>
      </c>
      <c r="D4" s="268" t="s">
        <v>0</v>
      </c>
      <c r="E4" s="268" t="s">
        <v>1</v>
      </c>
      <c r="F4" s="273" t="s">
        <v>16</v>
      </c>
      <c r="G4" s="268"/>
      <c r="H4" s="268"/>
      <c r="I4" s="268"/>
      <c r="J4" s="268"/>
      <c r="K4" s="268"/>
      <c r="L4" s="268"/>
      <c r="M4" s="268" t="s">
        <v>0</v>
      </c>
      <c r="N4" s="268" t="s">
        <v>1</v>
      </c>
      <c r="O4" s="273" t="s">
        <v>16</v>
      </c>
    </row>
    <row r="5" spans="1:16" ht="15.75" customHeight="1" x14ac:dyDescent="0.25">
      <c r="A5" s="274"/>
      <c r="B5" s="274"/>
      <c r="C5" s="275" t="s">
        <v>140</v>
      </c>
      <c r="D5" s="276">
        <f>M11</f>
        <v>23.52941176470588</v>
      </c>
      <c r="E5" s="276">
        <f>N11</f>
        <v>13.888888888888889</v>
      </c>
      <c r="F5" s="276">
        <f>O11</f>
        <v>36.111111111111107</v>
      </c>
      <c r="G5" s="277"/>
      <c r="H5" s="9"/>
      <c r="I5" s="7"/>
      <c r="J5" s="7"/>
      <c r="K5" s="9"/>
      <c r="L5" s="275" t="s">
        <v>141</v>
      </c>
      <c r="M5" s="276">
        <v>11.76470588235294</v>
      </c>
      <c r="N5" s="276">
        <v>7.2222222222222214</v>
      </c>
      <c r="O5" s="276">
        <v>0</v>
      </c>
    </row>
    <row r="6" spans="1:16" ht="15" x14ac:dyDescent="0.25">
      <c r="A6" s="274"/>
      <c r="B6" s="274"/>
      <c r="C6" s="275" t="s">
        <v>142</v>
      </c>
      <c r="D6" s="276">
        <f>M9</f>
        <v>23.52941176470588</v>
      </c>
      <c r="E6" s="276">
        <f>N9</f>
        <v>19.166666666666664</v>
      </c>
      <c r="F6" s="276">
        <f>O9</f>
        <v>33.333333333333329</v>
      </c>
      <c r="G6" s="277"/>
      <c r="H6" s="9"/>
      <c r="I6" s="9"/>
      <c r="J6" s="7"/>
      <c r="K6" s="9"/>
      <c r="L6" s="275" t="s">
        <v>143</v>
      </c>
      <c r="M6" s="276">
        <v>13.725490196078432</v>
      </c>
      <c r="N6" s="276">
        <v>22.499999999999996</v>
      </c>
      <c r="O6" s="276">
        <v>5.5555555555555554</v>
      </c>
    </row>
    <row r="7" spans="1:16" ht="15" x14ac:dyDescent="0.25">
      <c r="A7" s="274"/>
      <c r="B7" s="274"/>
      <c r="C7" s="275" t="s">
        <v>143</v>
      </c>
      <c r="D7" s="278">
        <f t="shared" ref="D7:F8" si="0">M6</f>
        <v>13.725490196078432</v>
      </c>
      <c r="E7" s="278">
        <f t="shared" si="0"/>
        <v>22.499999999999996</v>
      </c>
      <c r="F7" s="278">
        <f t="shared" si="0"/>
        <v>5.5555555555555554</v>
      </c>
      <c r="G7" s="277"/>
      <c r="H7" s="9"/>
      <c r="I7" s="9"/>
      <c r="J7" s="7"/>
      <c r="K7" s="9"/>
      <c r="L7" s="275" t="s">
        <v>144</v>
      </c>
      <c r="M7" s="278">
        <v>13.725490196078432</v>
      </c>
      <c r="N7" s="278">
        <v>24.166666666666664</v>
      </c>
      <c r="O7" s="278">
        <v>8.3333333333333321</v>
      </c>
    </row>
    <row r="8" spans="1:16" ht="15" x14ac:dyDescent="0.25">
      <c r="A8" s="274"/>
      <c r="B8" s="274"/>
      <c r="C8" s="275" t="s">
        <v>144</v>
      </c>
      <c r="D8" s="278">
        <f t="shared" si="0"/>
        <v>13.725490196078432</v>
      </c>
      <c r="E8" s="278">
        <f t="shared" si="0"/>
        <v>24.166666666666664</v>
      </c>
      <c r="F8" s="278">
        <f t="shared" si="0"/>
        <v>8.3333333333333321</v>
      </c>
      <c r="G8" s="277"/>
      <c r="H8" s="9"/>
      <c r="I8" s="9"/>
      <c r="J8" s="7"/>
      <c r="K8" s="9"/>
      <c r="L8" s="275" t="s">
        <v>145</v>
      </c>
      <c r="M8" s="278">
        <v>4.9019607843137258</v>
      </c>
      <c r="N8" s="278">
        <v>5.833333333333333</v>
      </c>
      <c r="O8" s="278">
        <v>0</v>
      </c>
    </row>
    <row r="9" spans="1:16" ht="15" x14ac:dyDescent="0.25">
      <c r="A9" s="274"/>
      <c r="B9" s="274"/>
      <c r="C9" s="275" t="s">
        <v>146</v>
      </c>
      <c r="D9" s="278">
        <f>M10</f>
        <v>8.8235294117647047</v>
      </c>
      <c r="E9" s="278">
        <f>N10</f>
        <v>7.2222222222222214</v>
      </c>
      <c r="F9" s="278">
        <f>O10</f>
        <v>16.666666666666664</v>
      </c>
      <c r="G9" s="277"/>
      <c r="H9" s="9"/>
      <c r="I9" s="9"/>
      <c r="J9" s="7"/>
      <c r="K9" s="9"/>
      <c r="L9" s="275" t="s">
        <v>142</v>
      </c>
      <c r="M9" s="278">
        <v>23.52941176470588</v>
      </c>
      <c r="N9" s="278">
        <v>19.166666666666664</v>
      </c>
      <c r="O9" s="278">
        <v>33.333333333333329</v>
      </c>
    </row>
    <row r="10" spans="1:16" ht="15" x14ac:dyDescent="0.25">
      <c r="A10" s="274"/>
      <c r="B10" s="274"/>
      <c r="C10" s="275" t="s">
        <v>141</v>
      </c>
      <c r="D10" s="278">
        <f>M5</f>
        <v>11.76470588235294</v>
      </c>
      <c r="E10" s="278">
        <f>N5</f>
        <v>7.2222222222222214</v>
      </c>
      <c r="F10" s="278">
        <f>O5</f>
        <v>0</v>
      </c>
      <c r="G10" s="277"/>
      <c r="H10" s="9"/>
      <c r="I10" s="9"/>
      <c r="J10" s="7"/>
      <c r="K10" s="9"/>
      <c r="L10" s="275" t="s">
        <v>146</v>
      </c>
      <c r="M10" s="278">
        <v>8.8235294117647047</v>
      </c>
      <c r="N10" s="278">
        <v>7.2222222222222214</v>
      </c>
      <c r="O10" s="278">
        <v>16.666666666666664</v>
      </c>
    </row>
    <row r="11" spans="1:16" ht="15" x14ac:dyDescent="0.25">
      <c r="A11" s="274"/>
      <c r="B11" s="274"/>
      <c r="C11" s="275" t="s">
        <v>145</v>
      </c>
      <c r="D11" s="278">
        <f>M8</f>
        <v>4.9019607843137258</v>
      </c>
      <c r="E11" s="278">
        <v>3</v>
      </c>
      <c r="F11" s="278">
        <f>O8</f>
        <v>0</v>
      </c>
      <c r="G11" s="277"/>
      <c r="H11" s="9"/>
      <c r="I11" s="9"/>
      <c r="J11" s="7"/>
      <c r="K11" s="9"/>
      <c r="L11" s="275" t="s">
        <v>140</v>
      </c>
      <c r="M11" s="278">
        <v>23.52941176470588</v>
      </c>
      <c r="N11" s="278">
        <v>13.888888888888889</v>
      </c>
      <c r="O11" s="278">
        <v>36.111111111111107</v>
      </c>
    </row>
    <row r="12" spans="1:16" ht="15" x14ac:dyDescent="0.25">
      <c r="A12" s="274"/>
      <c r="B12" s="274"/>
      <c r="C12" s="275" t="s">
        <v>25</v>
      </c>
      <c r="D12" s="278">
        <f>M13</f>
        <v>100</v>
      </c>
      <c r="E12" s="278">
        <f>N13</f>
        <v>99.999999999999986</v>
      </c>
      <c r="F12" s="278">
        <f>O13</f>
        <v>100</v>
      </c>
      <c r="G12" s="277"/>
      <c r="H12" s="9"/>
      <c r="I12" s="9"/>
      <c r="J12" s="7"/>
      <c r="K12" s="9"/>
      <c r="L12" s="275" t="s">
        <v>25</v>
      </c>
      <c r="M12" s="278">
        <v>0</v>
      </c>
      <c r="N12" s="278">
        <v>0</v>
      </c>
      <c r="O12" s="278">
        <v>0</v>
      </c>
    </row>
    <row r="13" spans="1:16" ht="15" x14ac:dyDescent="0.25">
      <c r="D13" s="279"/>
      <c r="E13" s="279"/>
      <c r="F13" s="279"/>
      <c r="G13" s="280"/>
      <c r="H13" s="281"/>
      <c r="I13" s="281"/>
      <c r="J13" s="282"/>
      <c r="M13" s="276">
        <v>100</v>
      </c>
      <c r="N13" s="276">
        <v>99.999999999999986</v>
      </c>
      <c r="O13" s="276">
        <v>100</v>
      </c>
    </row>
    <row r="14" spans="1:16" ht="15" x14ac:dyDescent="0.25">
      <c r="G14" s="280"/>
      <c r="H14" s="281"/>
      <c r="I14" s="281"/>
    </row>
    <row r="15" spans="1:16" ht="15" x14ac:dyDescent="0.25">
      <c r="D15" s="279"/>
      <c r="E15" s="283"/>
      <c r="F15" s="283"/>
      <c r="H15" s="10"/>
      <c r="I15" s="14"/>
    </row>
    <row r="16" spans="1:16" ht="15" x14ac:dyDescent="0.25">
      <c r="C16" s="284" t="s">
        <v>130</v>
      </c>
      <c r="D16" s="285"/>
      <c r="E16" s="286"/>
      <c r="F16" s="286"/>
      <c r="G16" s="287"/>
      <c r="H16" s="288"/>
      <c r="I16" s="94"/>
      <c r="J16" s="287"/>
      <c r="K16" s="289"/>
      <c r="L16" s="289"/>
      <c r="M16" s="289"/>
    </row>
    <row r="17" spans="3:10" ht="15" x14ac:dyDescent="0.25">
      <c r="C17" s="284" t="s">
        <v>148</v>
      </c>
      <c r="D17" s="285"/>
      <c r="E17" s="286"/>
      <c r="F17" s="286"/>
      <c r="G17" s="287"/>
      <c r="H17" s="288"/>
      <c r="I17" s="94"/>
      <c r="J17" s="287"/>
    </row>
    <row r="18" spans="3:10" ht="12.75" customHeight="1" x14ac:dyDescent="0.25">
      <c r="C18" s="284" t="s">
        <v>149</v>
      </c>
      <c r="D18" s="285"/>
      <c r="E18" s="286"/>
      <c r="F18" s="286"/>
      <c r="G18" s="287"/>
      <c r="H18" s="288"/>
      <c r="I18" s="94"/>
      <c r="J18" s="287"/>
    </row>
    <row r="19" spans="3:10" ht="15" x14ac:dyDescent="0.25">
      <c r="C19" s="287"/>
      <c r="D19" s="287"/>
      <c r="E19" s="287"/>
      <c r="F19" s="287"/>
      <c r="G19" s="287"/>
      <c r="H19" s="288"/>
      <c r="I19" s="94"/>
      <c r="J19" s="287"/>
    </row>
    <row r="20" spans="3:10" ht="15" x14ac:dyDescent="0.25">
      <c r="C20" s="287"/>
      <c r="D20" s="287"/>
      <c r="E20" s="287"/>
      <c r="F20" s="287"/>
      <c r="G20" s="287"/>
      <c r="H20" s="288"/>
      <c r="I20" s="94"/>
      <c r="J20" s="287"/>
    </row>
    <row r="21" spans="3:10" ht="15" x14ac:dyDescent="0.25">
      <c r="C21" s="287"/>
      <c r="D21" s="287"/>
      <c r="E21" s="287"/>
      <c r="F21" s="287"/>
      <c r="G21" s="287"/>
      <c r="H21" s="290"/>
      <c r="I21" s="287"/>
      <c r="J21" s="287"/>
    </row>
    <row r="22" spans="3:10" ht="13.5" x14ac:dyDescent="0.25">
      <c r="C22" s="287"/>
      <c r="D22" s="287"/>
      <c r="E22" s="287"/>
      <c r="F22" s="287"/>
      <c r="G22" s="287"/>
      <c r="H22" s="287"/>
      <c r="I22" s="287"/>
      <c r="J22" s="287"/>
    </row>
    <row r="23" spans="3:10" ht="13.5" x14ac:dyDescent="0.25">
      <c r="C23" s="287"/>
      <c r="D23" s="287"/>
      <c r="E23" s="287"/>
      <c r="F23" s="287"/>
      <c r="G23" s="287"/>
      <c r="H23" s="287"/>
      <c r="I23" s="287"/>
      <c r="J23" s="287"/>
    </row>
    <row r="24" spans="3:10" ht="13.5" x14ac:dyDescent="0.25">
      <c r="C24" s="287"/>
      <c r="D24" s="287"/>
      <c r="E24" s="287"/>
      <c r="F24" s="287"/>
      <c r="G24" s="287"/>
      <c r="H24" s="287"/>
      <c r="I24" s="287"/>
      <c r="J24" s="287"/>
    </row>
    <row r="25" spans="3:10" ht="13.5" x14ac:dyDescent="0.25">
      <c r="C25" s="287"/>
      <c r="D25" s="287"/>
      <c r="E25" s="287"/>
      <c r="F25" s="287"/>
      <c r="G25" s="287"/>
      <c r="H25" s="287"/>
      <c r="I25" s="287"/>
      <c r="J25" s="287"/>
    </row>
    <row r="26" spans="3:10" ht="13.5" x14ac:dyDescent="0.25">
      <c r="C26" s="287"/>
      <c r="D26" s="287"/>
      <c r="E26" s="287"/>
      <c r="F26" s="287"/>
      <c r="G26" s="287"/>
      <c r="H26" s="287"/>
      <c r="I26" s="287"/>
      <c r="J26" s="287"/>
    </row>
    <row r="27" spans="3:10" ht="13.5" x14ac:dyDescent="0.25">
      <c r="C27" s="287"/>
      <c r="D27" s="287"/>
      <c r="E27" s="287"/>
      <c r="F27" s="287"/>
      <c r="G27" s="287"/>
      <c r="H27" s="287"/>
      <c r="I27" s="287"/>
      <c r="J27" s="287"/>
    </row>
    <row r="28" spans="3:10" ht="13.5" x14ac:dyDescent="0.25">
      <c r="C28" s="287"/>
      <c r="D28" s="287"/>
      <c r="E28" s="287"/>
      <c r="F28" s="287"/>
      <c r="G28" s="287"/>
      <c r="H28" s="287"/>
      <c r="I28" s="287"/>
      <c r="J28" s="287"/>
    </row>
    <row r="29" spans="3:10" ht="13.5" x14ac:dyDescent="0.25">
      <c r="C29" s="287"/>
      <c r="D29" s="287"/>
      <c r="E29" s="287"/>
      <c r="F29" s="287"/>
      <c r="G29" s="287"/>
      <c r="H29" s="287"/>
      <c r="I29" s="287"/>
      <c r="J29" s="287"/>
    </row>
    <row r="30" spans="3:10" ht="13.5" x14ac:dyDescent="0.25">
      <c r="C30" s="287"/>
      <c r="D30" s="287"/>
      <c r="E30" s="287"/>
      <c r="F30" s="287"/>
      <c r="G30" s="287"/>
      <c r="H30" s="287"/>
      <c r="I30" s="287"/>
      <c r="J30" s="287"/>
    </row>
    <row r="31" spans="3:10" ht="13.5" x14ac:dyDescent="0.25">
      <c r="C31" s="287"/>
      <c r="D31" s="287"/>
      <c r="E31" s="287"/>
      <c r="F31" s="287"/>
      <c r="G31" s="287"/>
      <c r="H31" s="287"/>
      <c r="I31" s="287"/>
      <c r="J31" s="287"/>
    </row>
    <row r="32" spans="3:10" ht="13.5" x14ac:dyDescent="0.25">
      <c r="C32" s="287"/>
      <c r="D32" s="287"/>
      <c r="E32" s="287"/>
      <c r="F32" s="287"/>
      <c r="G32" s="287"/>
      <c r="H32" s="287"/>
      <c r="I32" s="287"/>
      <c r="J32" s="287"/>
    </row>
    <row r="33" spans="3:18" ht="13.5" x14ac:dyDescent="0.25">
      <c r="C33" s="287"/>
      <c r="D33" s="287"/>
      <c r="E33" s="287"/>
      <c r="F33" s="287"/>
      <c r="G33" s="287"/>
      <c r="H33" s="287"/>
      <c r="I33" s="287"/>
      <c r="J33" s="287"/>
    </row>
    <row r="34" spans="3:18" ht="13.5" x14ac:dyDescent="0.25">
      <c r="C34" s="287"/>
      <c r="D34" s="287"/>
      <c r="E34" s="287"/>
      <c r="F34" s="287"/>
      <c r="G34" s="287"/>
      <c r="H34" s="287"/>
      <c r="I34" s="287"/>
      <c r="J34" s="287"/>
    </row>
    <row r="35" spans="3:18" ht="13.5" x14ac:dyDescent="0.25">
      <c r="C35" s="287"/>
      <c r="D35" s="287"/>
      <c r="E35" s="287"/>
      <c r="F35" s="287"/>
      <c r="G35" s="287"/>
      <c r="H35" s="287"/>
      <c r="I35" s="287"/>
      <c r="J35" s="287"/>
    </row>
    <row r="36" spans="3:18" ht="13.5" x14ac:dyDescent="0.25">
      <c r="C36" s="287"/>
      <c r="D36" s="287"/>
      <c r="E36" s="287"/>
      <c r="F36" s="287"/>
      <c r="G36" s="287"/>
      <c r="H36" s="287"/>
      <c r="I36" s="287"/>
      <c r="J36" s="287"/>
    </row>
    <row r="37" spans="3:18" ht="13.5" x14ac:dyDescent="0.25">
      <c r="C37" s="287"/>
      <c r="D37" s="287"/>
      <c r="E37" s="287"/>
      <c r="F37" s="287"/>
      <c r="G37" s="287"/>
      <c r="H37" s="287"/>
      <c r="I37" s="287"/>
      <c r="J37" s="287"/>
    </row>
    <row r="38" spans="3:18" ht="13.5" x14ac:dyDescent="0.25">
      <c r="C38" s="287"/>
      <c r="D38" s="287"/>
      <c r="E38" s="287"/>
      <c r="F38" s="287"/>
      <c r="G38" s="287"/>
      <c r="H38" s="287"/>
      <c r="I38" s="287"/>
      <c r="J38" s="287"/>
    </row>
    <row r="39" spans="3:18" ht="13.5" x14ac:dyDescent="0.25">
      <c r="C39" s="287"/>
      <c r="D39" s="287"/>
      <c r="E39" s="287"/>
      <c r="F39" s="287"/>
      <c r="G39" s="287"/>
      <c r="H39" s="287"/>
      <c r="I39" s="287"/>
      <c r="J39" s="287"/>
    </row>
    <row r="40" spans="3:18" ht="13.5" x14ac:dyDescent="0.25">
      <c r="C40" s="287"/>
      <c r="D40" s="287"/>
      <c r="E40" s="287"/>
      <c r="F40" s="287"/>
      <c r="G40" s="287"/>
      <c r="H40" s="287"/>
      <c r="I40" s="287"/>
      <c r="J40" s="287"/>
    </row>
    <row r="41" spans="3:18" ht="13.5" x14ac:dyDescent="0.25">
      <c r="C41" s="287"/>
      <c r="D41" s="287"/>
      <c r="E41" s="287"/>
      <c r="F41" s="287"/>
      <c r="G41" s="287"/>
      <c r="H41" s="287"/>
      <c r="I41" s="287"/>
      <c r="J41" s="287"/>
    </row>
    <row r="42" spans="3:18" ht="13.5" x14ac:dyDescent="0.25">
      <c r="C42" s="287"/>
      <c r="D42" s="287"/>
      <c r="E42" s="287"/>
      <c r="F42" s="287"/>
      <c r="G42" s="287"/>
      <c r="H42" s="287"/>
      <c r="I42" s="287"/>
      <c r="J42" s="287"/>
    </row>
    <row r="43" spans="3:18" ht="13.5" x14ac:dyDescent="0.25">
      <c r="C43" s="287"/>
      <c r="D43" s="287"/>
      <c r="E43" s="287"/>
      <c r="F43" s="287"/>
      <c r="G43" s="287"/>
      <c r="H43" s="291"/>
      <c r="I43" s="287"/>
      <c r="J43" s="287"/>
    </row>
    <row r="44" spans="3:18" ht="15" x14ac:dyDescent="0.25">
      <c r="C44" s="287"/>
      <c r="D44" s="287"/>
      <c r="E44" s="287"/>
      <c r="F44" s="94"/>
      <c r="G44" s="287"/>
      <c r="H44" s="287"/>
      <c r="I44" s="287"/>
      <c r="J44" s="287"/>
    </row>
    <row r="45" spans="3:18" ht="15" x14ac:dyDescent="0.25">
      <c r="C45" s="287"/>
      <c r="D45" s="287"/>
      <c r="E45" s="287"/>
      <c r="F45" s="94"/>
      <c r="G45" s="287"/>
      <c r="H45" s="287"/>
      <c r="I45" s="287"/>
      <c r="J45" s="287"/>
    </row>
    <row r="46" spans="3:18" ht="15" x14ac:dyDescent="0.25">
      <c r="C46" s="287"/>
      <c r="D46" s="287"/>
      <c r="E46" s="287"/>
      <c r="F46" s="94"/>
      <c r="G46" s="287"/>
      <c r="H46" s="292"/>
      <c r="I46" s="287"/>
      <c r="J46" s="287"/>
      <c r="K46" s="15"/>
      <c r="O46" s="274"/>
      <c r="R46" s="15"/>
    </row>
    <row r="47" spans="3:18" ht="15" x14ac:dyDescent="0.25">
      <c r="C47" s="287"/>
      <c r="D47" s="287"/>
      <c r="E47" s="287"/>
      <c r="F47" s="94"/>
      <c r="G47" s="287"/>
      <c r="H47" s="292"/>
      <c r="I47" s="287"/>
      <c r="J47" s="287"/>
      <c r="K47" s="15"/>
      <c r="O47" s="274"/>
      <c r="R47" s="15"/>
    </row>
    <row r="48" spans="3:18" ht="15" x14ac:dyDescent="0.25">
      <c r="C48" s="287"/>
      <c r="D48" s="287"/>
      <c r="E48" s="287"/>
      <c r="F48" s="94"/>
      <c r="G48" s="287"/>
      <c r="H48" s="292"/>
      <c r="I48" s="287"/>
      <c r="J48" s="287"/>
      <c r="K48" s="15"/>
      <c r="O48" s="274"/>
      <c r="R48" s="15"/>
    </row>
    <row r="49" spans="3:18" ht="15" x14ac:dyDescent="0.25">
      <c r="C49" s="287"/>
      <c r="D49" s="287"/>
      <c r="E49" s="287"/>
      <c r="F49" s="94"/>
      <c r="G49" s="287"/>
      <c r="H49" s="292"/>
      <c r="I49" s="287"/>
      <c r="J49" s="287"/>
      <c r="K49" s="15"/>
      <c r="O49" s="274"/>
      <c r="R49" s="15"/>
    </row>
    <row r="50" spans="3:18" ht="15" x14ac:dyDescent="0.25">
      <c r="C50" s="287"/>
      <c r="D50" s="287"/>
      <c r="E50" s="287"/>
      <c r="F50" s="94"/>
      <c r="G50" s="287"/>
      <c r="H50" s="292"/>
      <c r="I50" s="287"/>
      <c r="J50" s="287"/>
      <c r="K50" s="15"/>
      <c r="O50" s="274"/>
      <c r="R50" s="15"/>
    </row>
    <row r="51" spans="3:18" ht="15" x14ac:dyDescent="0.25">
      <c r="C51" s="95"/>
      <c r="D51" s="287"/>
      <c r="E51" s="287"/>
      <c r="F51" s="94"/>
      <c r="G51" s="287"/>
      <c r="H51" s="292"/>
      <c r="I51" s="287"/>
      <c r="J51" s="287"/>
      <c r="K51" s="15"/>
      <c r="O51" s="274"/>
      <c r="R51" s="15"/>
    </row>
    <row r="52" spans="3:18" ht="15" x14ac:dyDescent="0.25">
      <c r="C52" s="287"/>
      <c r="D52" s="287"/>
      <c r="E52" s="287"/>
      <c r="F52" s="287"/>
      <c r="G52" s="287"/>
      <c r="H52" s="292"/>
      <c r="I52" s="287"/>
      <c r="J52" s="287"/>
      <c r="K52" s="15"/>
      <c r="O52" s="274"/>
      <c r="R52" s="15"/>
    </row>
    <row r="53" spans="3:18" ht="15" x14ac:dyDescent="0.25">
      <c r="H53" s="274"/>
      <c r="K53" s="15"/>
      <c r="O53" s="274"/>
      <c r="R53" s="15"/>
    </row>
    <row r="57" spans="3:18" x14ac:dyDescent="0.2">
      <c r="F57" s="293"/>
    </row>
    <row r="58" spans="3:18" ht="15" x14ac:dyDescent="0.25">
      <c r="F58" s="14"/>
    </row>
    <row r="59" spans="3:18" ht="15" x14ac:dyDescent="0.25">
      <c r="F59" s="14"/>
    </row>
    <row r="60" spans="3:18" ht="15" x14ac:dyDescent="0.25">
      <c r="F60" s="14"/>
    </row>
    <row r="61" spans="3:18" ht="15" x14ac:dyDescent="0.25">
      <c r="F61" s="14"/>
      <c r="H61" s="274"/>
      <c r="K61" s="15"/>
    </row>
    <row r="62" spans="3:18" ht="15" x14ac:dyDescent="0.25">
      <c r="F62" s="14"/>
      <c r="H62" s="274"/>
      <c r="K62" s="15"/>
    </row>
    <row r="63" spans="3:18" ht="15" x14ac:dyDescent="0.25">
      <c r="F63" s="14"/>
      <c r="H63" s="274"/>
      <c r="K63" s="15"/>
    </row>
    <row r="64" spans="3:18" ht="15" x14ac:dyDescent="0.25">
      <c r="F64" s="14"/>
      <c r="H64" s="274"/>
      <c r="K64" s="15"/>
    </row>
    <row r="65" spans="6:11" ht="15" x14ac:dyDescent="0.25">
      <c r="H65" s="274"/>
      <c r="K65" s="15"/>
    </row>
    <row r="66" spans="6:11" ht="15" x14ac:dyDescent="0.25">
      <c r="H66" s="274"/>
      <c r="K66" s="15"/>
    </row>
    <row r="67" spans="6:11" ht="15" x14ac:dyDescent="0.25">
      <c r="H67" s="274"/>
      <c r="K67" s="15"/>
    </row>
    <row r="68" spans="6:11" ht="15" x14ac:dyDescent="0.25">
      <c r="H68" s="274"/>
      <c r="K68" s="15"/>
    </row>
    <row r="69" spans="6:11" x14ac:dyDescent="0.2">
      <c r="F69" s="293"/>
    </row>
    <row r="70" spans="6:11" ht="15" x14ac:dyDescent="0.25">
      <c r="F70" s="14"/>
    </row>
    <row r="71" spans="6:11" ht="15" x14ac:dyDescent="0.25">
      <c r="F71" s="14"/>
    </row>
    <row r="72" spans="6:11" ht="15" x14ac:dyDescent="0.25">
      <c r="F72" s="14"/>
    </row>
    <row r="73" spans="6:11" ht="15" x14ac:dyDescent="0.25">
      <c r="F73" s="14"/>
    </row>
    <row r="74" spans="6:11" ht="15" x14ac:dyDescent="0.25">
      <c r="F74" s="14"/>
    </row>
    <row r="75" spans="6:11" ht="15" x14ac:dyDescent="0.25">
      <c r="F75" s="14"/>
    </row>
    <row r="76" spans="6:11" ht="15" x14ac:dyDescent="0.25">
      <c r="F76" s="14"/>
    </row>
  </sheetData>
  <mergeCells count="1">
    <mergeCell ref="D3:F3"/>
  </mergeCells>
  <pageMargins left="0.42" right="0.75" top="0.55000000000000004" bottom="1" header="0.5" footer="0.5"/>
  <pageSetup scale="9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11"/>
  <sheetViews>
    <sheetView view="pageBreakPreview" topLeftCell="A28" zoomScale="70" zoomScaleNormal="70" zoomScaleSheetLayoutView="70" workbookViewId="0">
      <selection activeCell="B63" sqref="B63"/>
    </sheetView>
  </sheetViews>
  <sheetFormatPr baseColWidth="10" defaultRowHeight="15" x14ac:dyDescent="0.25"/>
  <cols>
    <col min="1" max="1" width="11.42578125" style="5"/>
    <col min="2" max="2" width="45.7109375" style="5" bestFit="1" customWidth="1"/>
    <col min="3" max="3" width="20.42578125" style="5" customWidth="1"/>
    <col min="4" max="4" width="19.85546875" style="5" customWidth="1"/>
    <col min="5" max="5" width="11.5703125" style="5" customWidth="1"/>
    <col min="6" max="6" width="13.5703125" style="5" customWidth="1"/>
    <col min="7" max="7" width="15.28515625" style="5" bestFit="1" customWidth="1"/>
    <col min="8" max="8" width="16" style="5" bestFit="1" customWidth="1"/>
    <col min="9" max="10" width="11.42578125" style="5"/>
    <col min="11" max="11" width="14.140625" style="5" customWidth="1"/>
    <col min="12" max="12" width="15.85546875" style="5" bestFit="1" customWidth="1"/>
    <col min="13" max="13" width="18.28515625" style="5" customWidth="1"/>
    <col min="14" max="14" width="11.42578125" style="5"/>
    <col min="15" max="15" width="5.7109375" style="5" customWidth="1"/>
    <col min="16" max="16384" width="11.42578125" style="5"/>
  </cols>
  <sheetData>
    <row r="1" spans="1:30" x14ac:dyDescent="0.25">
      <c r="A1" s="5">
        <v>100</v>
      </c>
      <c r="B1" s="156"/>
      <c r="R1" s="401" t="s">
        <v>127</v>
      </c>
      <c r="S1" s="401"/>
      <c r="T1" s="401"/>
      <c r="U1" s="401"/>
      <c r="V1" s="401"/>
      <c r="W1" s="401"/>
      <c r="Y1" s="401" t="s">
        <v>128</v>
      </c>
      <c r="Z1" s="401"/>
      <c r="AA1" s="401"/>
      <c r="AB1" s="401"/>
      <c r="AC1" s="401"/>
      <c r="AD1" s="401"/>
    </row>
    <row r="2" spans="1:30" x14ac:dyDescent="0.25">
      <c r="C2" s="5">
        <v>100</v>
      </c>
      <c r="S2" s="70" t="s">
        <v>41</v>
      </c>
      <c r="T2" s="70" t="s">
        <v>1</v>
      </c>
      <c r="U2" s="70" t="s">
        <v>74</v>
      </c>
      <c r="Z2" s="70" t="s">
        <v>41</v>
      </c>
      <c r="AA2" s="70" t="s">
        <v>1</v>
      </c>
      <c r="AB2" s="70" t="s">
        <v>74</v>
      </c>
    </row>
    <row r="3" spans="1:30" x14ac:dyDescent="0.25">
      <c r="C3" s="392" t="s">
        <v>41</v>
      </c>
      <c r="D3" s="392"/>
      <c r="F3" s="5" t="s">
        <v>1</v>
      </c>
      <c r="K3" s="392" t="s">
        <v>74</v>
      </c>
      <c r="L3" s="392"/>
      <c r="M3" s="392"/>
      <c r="R3" s="157" t="s">
        <v>75</v>
      </c>
      <c r="S3" s="170">
        <v>0.13095238095238093</v>
      </c>
      <c r="T3" s="170">
        <v>0.14583333333333334</v>
      </c>
      <c r="U3" s="170">
        <v>0</v>
      </c>
      <c r="V3" s="164">
        <f>+AVERAGE(S3:U3)</f>
        <v>9.2261904761904767E-2</v>
      </c>
      <c r="W3" s="5">
        <f t="shared" ref="W3:W15" si="0">+_xlfn.RANK.EQ(V3,$V$3:$V$15,0)</f>
        <v>3</v>
      </c>
      <c r="Y3" s="157" t="s">
        <v>75</v>
      </c>
      <c r="Z3" s="170">
        <v>0.12962962962962962</v>
      </c>
      <c r="AA3" s="170">
        <v>7.407407407407407E-2</v>
      </c>
      <c r="AB3" s="170">
        <v>4.1666666666666664E-2</v>
      </c>
      <c r="AC3" s="164">
        <f>+AVERAGE(Z3:AB3)</f>
        <v>8.1790123456790112E-2</v>
      </c>
      <c r="AD3" s="5">
        <f t="shared" ref="AD3:AD15" si="1">+_xlfn.RANK.EQ(AC3,$AC$3:$AC$15,0)</f>
        <v>5</v>
      </c>
    </row>
    <row r="4" spans="1:30" x14ac:dyDescent="0.25">
      <c r="C4" s="158">
        <v>42887</v>
      </c>
      <c r="D4" s="158">
        <v>42979</v>
      </c>
      <c r="G4" s="158">
        <v>42887</v>
      </c>
      <c r="H4" s="158">
        <v>42979</v>
      </c>
      <c r="L4" s="158">
        <v>42887</v>
      </c>
      <c r="M4" s="158">
        <v>42979</v>
      </c>
      <c r="N4" s="392"/>
      <c r="O4" s="392"/>
      <c r="R4" s="159" t="s">
        <v>76</v>
      </c>
      <c r="S4" s="170">
        <v>0.43809523809523809</v>
      </c>
      <c r="T4" s="170">
        <v>0.375</v>
      </c>
      <c r="U4" s="170">
        <v>0.5</v>
      </c>
      <c r="V4" s="164">
        <f t="shared" ref="V4:V15" si="2">+AVERAGE(S4:U4)</f>
        <v>0.4376984126984127</v>
      </c>
      <c r="W4" s="5">
        <f t="shared" si="0"/>
        <v>1</v>
      </c>
      <c r="Y4" s="159" t="s">
        <v>76</v>
      </c>
      <c r="Z4" s="170">
        <v>0.43333333333333329</v>
      </c>
      <c r="AA4" s="170">
        <v>0.37037037037037035</v>
      </c>
      <c r="AB4" s="170">
        <v>0.41666666666666663</v>
      </c>
      <c r="AC4" s="164">
        <f t="shared" ref="AC4:AC15" si="3">+AVERAGE(Z4:AB4)</f>
        <v>0.40679012345679011</v>
      </c>
      <c r="AD4" s="5">
        <f t="shared" si="1"/>
        <v>1</v>
      </c>
    </row>
    <row r="5" spans="1:30" ht="19.5" customHeight="1" x14ac:dyDescent="0.25">
      <c r="B5" s="251" t="s">
        <v>76</v>
      </c>
      <c r="C5" s="7">
        <f>(+VLOOKUP(B5,$Y$3:$AB$15,2,0))*100</f>
        <v>43.333333333333329</v>
      </c>
      <c r="D5" s="7">
        <f>(+VLOOKUP(B5,$R$3:$U$15,2,0))*100</f>
        <v>43.80952380952381</v>
      </c>
      <c r="E5" s="161"/>
      <c r="F5" s="251" t="s">
        <v>76</v>
      </c>
      <c r="G5" s="7">
        <f>(+VLOOKUP(F5,$Y$3:$AB$15,3,0))*100</f>
        <v>37.037037037037038</v>
      </c>
      <c r="H5" s="247">
        <f>(+VLOOKUP(F5,$R$3:$U$15,3,0))*100</f>
        <v>37.5</v>
      </c>
      <c r="I5" s="162"/>
      <c r="K5" s="251" t="s">
        <v>76</v>
      </c>
      <c r="L5" s="7">
        <f>(+VLOOKUP(K5,$Y$3:$AB$15,4,0))*100</f>
        <v>41.666666666666664</v>
      </c>
      <c r="M5" s="7">
        <f>(+VLOOKUP(K5,$R$3:$U$15,4,0))*100</f>
        <v>50</v>
      </c>
      <c r="P5" s="62"/>
      <c r="Q5" s="62"/>
      <c r="R5" s="159" t="s">
        <v>77</v>
      </c>
      <c r="S5" s="170">
        <v>8.3333333333333329E-2</v>
      </c>
      <c r="T5" s="170">
        <v>0.10416666666666666</v>
      </c>
      <c r="U5" s="170">
        <v>0</v>
      </c>
      <c r="V5" s="164">
        <f t="shared" si="2"/>
        <v>6.25E-2</v>
      </c>
      <c r="W5" s="5">
        <f t="shared" si="0"/>
        <v>4</v>
      </c>
      <c r="Y5" s="159" t="s">
        <v>77</v>
      </c>
      <c r="Z5" s="170">
        <v>3.3333333333333333E-2</v>
      </c>
      <c r="AA5" s="170">
        <v>0.12962962962962962</v>
      </c>
      <c r="AB5" s="170">
        <v>0.125</v>
      </c>
      <c r="AC5" s="164">
        <f t="shared" si="3"/>
        <v>9.5987654320987659E-2</v>
      </c>
      <c r="AD5" s="5">
        <f t="shared" si="1"/>
        <v>4</v>
      </c>
    </row>
    <row r="6" spans="1:30" x14ac:dyDescent="0.25">
      <c r="B6" s="163" t="s">
        <v>79</v>
      </c>
      <c r="C6" s="7">
        <f>(+VLOOKUP(B6,$Y$3:$AB$15,2,0))*100</f>
        <v>12.592592592592592</v>
      </c>
      <c r="D6" s="7">
        <f>(+VLOOKUP(B6,$R$3:$U$15,2,0))*100</f>
        <v>15.238095238095237</v>
      </c>
      <c r="E6" s="161"/>
      <c r="F6" s="163" t="s">
        <v>79</v>
      </c>
      <c r="G6" s="7">
        <f>(+VLOOKUP(F6,$Y$3:$AB$15,3,0))*100</f>
        <v>16.666666666666664</v>
      </c>
      <c r="H6" s="7">
        <f>(+VLOOKUP(F6,$R$3:$U$15,3,0))*100</f>
        <v>16.666666666666664</v>
      </c>
      <c r="I6" s="69"/>
      <c r="K6" s="163" t="s">
        <v>79</v>
      </c>
      <c r="L6" s="7">
        <f>(+VLOOKUP(K6,$Y$3:$AB$15,4,0))*100</f>
        <v>8.3333333333333321</v>
      </c>
      <c r="M6" s="7">
        <f>(+VLOOKUP(K6,$R$3:$U$15,4,0))*100</f>
        <v>22.222222222222221</v>
      </c>
      <c r="N6" s="164"/>
      <c r="O6" s="164"/>
      <c r="R6" s="165" t="s">
        <v>79</v>
      </c>
      <c r="S6" s="170">
        <v>0.15238095238095237</v>
      </c>
      <c r="T6" s="170">
        <v>0.16666666666666666</v>
      </c>
      <c r="U6" s="170">
        <v>0.22222222222222221</v>
      </c>
      <c r="V6" s="164">
        <f t="shared" si="2"/>
        <v>0.1804232804232804</v>
      </c>
      <c r="W6" s="5">
        <f t="shared" si="0"/>
        <v>2</v>
      </c>
      <c r="Y6" s="165" t="s">
        <v>79</v>
      </c>
      <c r="Z6" s="170">
        <v>0.12592592592592591</v>
      </c>
      <c r="AA6" s="170">
        <v>0.16666666666666666</v>
      </c>
      <c r="AB6" s="170">
        <v>8.3333333333333329E-2</v>
      </c>
      <c r="AC6" s="164">
        <f t="shared" si="3"/>
        <v>0.12530864197530864</v>
      </c>
      <c r="AD6" s="5">
        <f t="shared" si="1"/>
        <v>2</v>
      </c>
    </row>
    <row r="7" spans="1:30" x14ac:dyDescent="0.25">
      <c r="B7" s="42" t="s">
        <v>75</v>
      </c>
      <c r="C7" s="7">
        <f>(+VLOOKUP(B7,$Y$3:$AB$15,2,0))*100</f>
        <v>12.962962962962962</v>
      </c>
      <c r="D7" s="7">
        <f>(+VLOOKUP(B7,$R$3:$U$15,2,0))*100</f>
        <v>13.095238095238093</v>
      </c>
      <c r="F7" s="42" t="s">
        <v>75</v>
      </c>
      <c r="G7" s="7">
        <f>(+VLOOKUP(F7,$Y$3:$AB$15,3,0))*100</f>
        <v>7.4074074074074066</v>
      </c>
      <c r="H7" s="7">
        <f>(+VLOOKUP(F7,$R$3:$U$15,3,0))*100</f>
        <v>14.583333333333334</v>
      </c>
      <c r="I7" s="69"/>
      <c r="K7" s="42" t="s">
        <v>75</v>
      </c>
      <c r="L7" s="7">
        <f>(+VLOOKUP(K7,$Y$3:$AB$15,4,0))*100</f>
        <v>4.1666666666666661</v>
      </c>
      <c r="M7" s="7">
        <f>(+VLOOKUP(K7,$R$3:$U$15,4,0))*100</f>
        <v>0</v>
      </c>
      <c r="N7" s="164"/>
      <c r="O7" s="164"/>
      <c r="R7" s="160" t="s">
        <v>80</v>
      </c>
      <c r="S7" s="170">
        <v>5.9523809523809521E-2</v>
      </c>
      <c r="T7" s="170">
        <v>2.0833333333333332E-2</v>
      </c>
      <c r="U7" s="170">
        <v>0</v>
      </c>
      <c r="V7" s="164">
        <f t="shared" si="2"/>
        <v>2.6785714285714284E-2</v>
      </c>
      <c r="W7" s="5">
        <f t="shared" si="0"/>
        <v>8</v>
      </c>
      <c r="Y7" s="160" t="s">
        <v>80</v>
      </c>
      <c r="Z7" s="170">
        <v>0</v>
      </c>
      <c r="AA7" s="170">
        <v>7.407407407407407E-2</v>
      </c>
      <c r="AB7" s="170">
        <v>0</v>
      </c>
      <c r="AC7" s="164">
        <f t="shared" si="3"/>
        <v>2.4691358024691357E-2</v>
      </c>
      <c r="AD7" s="5">
        <f t="shared" si="1"/>
        <v>8</v>
      </c>
    </row>
    <row r="8" spans="1:30" x14ac:dyDescent="0.25">
      <c r="B8" s="163" t="s">
        <v>77</v>
      </c>
      <c r="C8" s="7">
        <f>(+VLOOKUP(B8,$Y$3:$AB$15,2,0))*100</f>
        <v>3.3333333333333335</v>
      </c>
      <c r="D8" s="7">
        <f>(+VLOOKUP(B8,$R$3:$U$15,2,0))*100</f>
        <v>8.3333333333333321</v>
      </c>
      <c r="F8" s="163" t="s">
        <v>77</v>
      </c>
      <c r="G8" s="7">
        <f>(+VLOOKUP(F8,$Y$3:$AB$15,3,0))*100</f>
        <v>12.962962962962962</v>
      </c>
      <c r="H8" s="7">
        <f>(+VLOOKUP(F8,$R$3:$U$15,3,0))*100</f>
        <v>10.416666666666666</v>
      </c>
      <c r="I8" s="69"/>
      <c r="K8" s="163" t="s">
        <v>77</v>
      </c>
      <c r="L8" s="7">
        <f>(+VLOOKUP(K8,$Y$3:$AB$15,4,0))*100</f>
        <v>12.5</v>
      </c>
      <c r="M8" s="7">
        <f>(+VLOOKUP(K8,$R$3:$U$15,4,0))*100</f>
        <v>0</v>
      </c>
      <c r="N8" s="164"/>
      <c r="O8" s="164"/>
      <c r="Q8" s="161"/>
      <c r="R8" s="160" t="s">
        <v>81</v>
      </c>
      <c r="S8" s="170">
        <v>0</v>
      </c>
      <c r="T8" s="170">
        <v>0</v>
      </c>
      <c r="U8" s="170">
        <v>5.5555555555555552E-2</v>
      </c>
      <c r="V8" s="164">
        <f>+AVERAGE(S8:U8)</f>
        <v>1.8518518518518517E-2</v>
      </c>
      <c r="W8" s="5">
        <f t="shared" si="0"/>
        <v>10</v>
      </c>
      <c r="Y8" s="160" t="s">
        <v>81</v>
      </c>
      <c r="Z8" s="170">
        <v>1.8518518518518517E-2</v>
      </c>
      <c r="AA8" s="170">
        <v>1.8518518518518517E-2</v>
      </c>
      <c r="AB8" s="170">
        <v>8.3333333333333329E-2</v>
      </c>
      <c r="AC8" s="164">
        <f t="shared" si="3"/>
        <v>4.0123456790123455E-2</v>
      </c>
      <c r="AD8" s="5">
        <f t="shared" si="1"/>
        <v>7</v>
      </c>
    </row>
    <row r="9" spans="1:30" ht="19.5" customHeight="1" x14ac:dyDescent="0.25">
      <c r="B9" s="251" t="s">
        <v>85</v>
      </c>
      <c r="C9" s="7">
        <f>(+VLOOKUP(B9,$Y$3:$AB$15,2,0))*100</f>
        <v>2.2222222222222219</v>
      </c>
      <c r="D9" s="7">
        <f>(+VLOOKUP(B9,$R$3:$U$15,2,0))*100</f>
        <v>1.1904761904761905</v>
      </c>
      <c r="E9" s="161"/>
      <c r="F9" s="251" t="s">
        <v>85</v>
      </c>
      <c r="G9" s="7">
        <f>(+VLOOKUP(F9,$Y$3:$AB$15,3,0))*100</f>
        <v>1.8518518518518516</v>
      </c>
      <c r="H9" s="7">
        <f>(+VLOOKUP(F9,$R$3:$U$15,3,0))*100</f>
        <v>6.25</v>
      </c>
      <c r="K9" s="251" t="s">
        <v>85</v>
      </c>
      <c r="L9" s="7">
        <f>(+VLOOKUP(K9,$Y$3:$AB$15,4,0))*100</f>
        <v>0</v>
      </c>
      <c r="M9" s="7">
        <f>(+VLOOKUP(K9,$R$3:$U$15,4,0))*100</f>
        <v>11.111111111111111</v>
      </c>
      <c r="N9" s="164"/>
      <c r="O9" s="164"/>
      <c r="P9" s="164"/>
      <c r="Q9" s="164"/>
      <c r="R9" s="160" t="s">
        <v>83</v>
      </c>
      <c r="S9" s="170">
        <v>0</v>
      </c>
      <c r="T9" s="170">
        <v>4.1666666666666664E-2</v>
      </c>
      <c r="U9" s="170">
        <v>0</v>
      </c>
      <c r="V9" s="164">
        <f t="shared" si="2"/>
        <v>1.3888888888888888E-2</v>
      </c>
      <c r="W9" s="5">
        <f t="shared" si="0"/>
        <v>11</v>
      </c>
      <c r="Y9" s="160" t="s">
        <v>83</v>
      </c>
      <c r="Z9" s="170">
        <v>0</v>
      </c>
      <c r="AA9" s="170">
        <v>5.5555555555555552E-2</v>
      </c>
      <c r="AB9" s="170">
        <v>8.3333333333333329E-2</v>
      </c>
      <c r="AC9" s="164">
        <f t="shared" si="3"/>
        <v>4.6296296296296301E-2</v>
      </c>
      <c r="AD9" s="5">
        <f t="shared" si="1"/>
        <v>6</v>
      </c>
    </row>
    <row r="10" spans="1:30" x14ac:dyDescent="0.25">
      <c r="C10" s="249"/>
      <c r="D10" s="249"/>
      <c r="E10" s="161"/>
      <c r="F10" s="161"/>
      <c r="M10" s="161"/>
      <c r="N10" s="69"/>
      <c r="O10" s="164"/>
      <c r="P10" s="164"/>
      <c r="Q10" s="164"/>
      <c r="R10" s="160" t="s">
        <v>84</v>
      </c>
      <c r="S10" s="170">
        <v>0</v>
      </c>
      <c r="T10" s="170">
        <v>0</v>
      </c>
      <c r="U10" s="170">
        <v>0</v>
      </c>
      <c r="V10" s="164">
        <f t="shared" si="2"/>
        <v>0</v>
      </c>
      <c r="W10" s="5">
        <f t="shared" si="0"/>
        <v>13</v>
      </c>
      <c r="Y10" s="160" t="s">
        <v>84</v>
      </c>
      <c r="Z10" s="170">
        <v>0</v>
      </c>
      <c r="AA10" s="170">
        <v>0</v>
      </c>
      <c r="AB10" s="170">
        <v>0</v>
      </c>
      <c r="AC10" s="164">
        <f t="shared" si="3"/>
        <v>0</v>
      </c>
      <c r="AD10" s="5">
        <f t="shared" si="1"/>
        <v>13</v>
      </c>
    </row>
    <row r="11" spans="1:30" x14ac:dyDescent="0.25">
      <c r="C11" s="249"/>
      <c r="D11" s="249"/>
      <c r="E11" s="161"/>
      <c r="F11" s="161"/>
      <c r="K11" s="68"/>
      <c r="L11" s="164"/>
      <c r="M11" s="164"/>
      <c r="N11" s="164"/>
      <c r="O11" s="164"/>
      <c r="P11" s="164"/>
      <c r="Q11" s="164"/>
      <c r="R11" s="165" t="s">
        <v>85</v>
      </c>
      <c r="S11" s="170">
        <v>1.1904761904761904E-2</v>
      </c>
      <c r="T11" s="170">
        <v>6.25E-2</v>
      </c>
      <c r="U11" s="170">
        <v>0.1111111111111111</v>
      </c>
      <c r="V11" s="164">
        <f t="shared" si="2"/>
        <v>6.1838624338624339E-2</v>
      </c>
      <c r="W11" s="5">
        <f t="shared" si="0"/>
        <v>5</v>
      </c>
      <c r="Y11" s="160" t="s">
        <v>85</v>
      </c>
      <c r="Z11" s="170">
        <v>2.222222222222222E-2</v>
      </c>
      <c r="AA11" s="170">
        <v>1.8518518518518517E-2</v>
      </c>
      <c r="AB11" s="170">
        <v>0</v>
      </c>
      <c r="AC11" s="164">
        <f t="shared" si="3"/>
        <v>1.3580246913580245E-2</v>
      </c>
      <c r="AD11" s="5">
        <f t="shared" si="1"/>
        <v>12</v>
      </c>
    </row>
    <row r="12" spans="1:30" x14ac:dyDescent="0.25">
      <c r="B12" s="5" t="s">
        <v>133</v>
      </c>
      <c r="C12" s="249"/>
      <c r="D12" s="249"/>
      <c r="E12" s="161"/>
      <c r="F12" s="161"/>
      <c r="K12" s="68"/>
      <c r="L12" s="164"/>
      <c r="M12" s="164"/>
      <c r="N12" s="164"/>
      <c r="O12" s="164"/>
      <c r="P12" s="164"/>
      <c r="Q12" s="164"/>
      <c r="R12" s="251" t="s">
        <v>78</v>
      </c>
      <c r="S12" s="170">
        <v>4.5238095238095237E-2</v>
      </c>
      <c r="T12" s="170">
        <v>0</v>
      </c>
      <c r="U12" s="170">
        <v>5.5555555555555552E-2</v>
      </c>
      <c r="V12" s="164">
        <f t="shared" si="2"/>
        <v>3.3597883597883599E-2</v>
      </c>
      <c r="W12" s="5">
        <f t="shared" si="0"/>
        <v>7</v>
      </c>
      <c r="Y12" s="165" t="s">
        <v>78</v>
      </c>
      <c r="Z12" s="170">
        <v>0.1333333333333333</v>
      </c>
      <c r="AA12" s="170">
        <v>9.2592592592592587E-2</v>
      </c>
      <c r="AB12" s="170">
        <v>0.125</v>
      </c>
      <c r="AC12" s="164">
        <f t="shared" si="3"/>
        <v>0.11697530864197529</v>
      </c>
      <c r="AD12" s="5">
        <f t="shared" si="1"/>
        <v>3</v>
      </c>
    </row>
    <row r="13" spans="1:30" ht="18.75" x14ac:dyDescent="0.3">
      <c r="B13" s="166" t="s">
        <v>86</v>
      </c>
      <c r="E13" s="167"/>
      <c r="F13" s="167"/>
      <c r="K13" s="68"/>
      <c r="L13" s="164"/>
      <c r="M13" s="164"/>
      <c r="N13" s="164"/>
      <c r="O13" s="164"/>
      <c r="P13" s="164"/>
      <c r="Q13" s="164"/>
      <c r="R13" s="160" t="s">
        <v>87</v>
      </c>
      <c r="S13" s="170">
        <v>0</v>
      </c>
      <c r="T13" s="170">
        <v>2.0833333333333332E-2</v>
      </c>
      <c r="U13" s="170">
        <v>0</v>
      </c>
      <c r="V13" s="164">
        <f t="shared" si="2"/>
        <v>6.9444444444444441E-3</v>
      </c>
      <c r="W13" s="5">
        <f t="shared" si="0"/>
        <v>12</v>
      </c>
      <c r="Y13" s="160" t="s">
        <v>87</v>
      </c>
      <c r="Z13" s="170">
        <v>0</v>
      </c>
      <c r="AA13" s="170">
        <v>0</v>
      </c>
      <c r="AB13" s="170">
        <v>4.1666666666666664E-2</v>
      </c>
      <c r="AC13" s="164">
        <f t="shared" si="3"/>
        <v>1.3888888888888888E-2</v>
      </c>
      <c r="AD13" s="5">
        <f t="shared" si="1"/>
        <v>11</v>
      </c>
    </row>
    <row r="14" spans="1:30" x14ac:dyDescent="0.25">
      <c r="E14" s="161"/>
      <c r="F14" s="161"/>
      <c r="I14" s="402"/>
      <c r="J14" s="402"/>
      <c r="K14" s="68"/>
      <c r="L14" s="164"/>
      <c r="M14" s="164"/>
      <c r="N14" s="164"/>
      <c r="O14" s="164"/>
      <c r="P14" s="164"/>
      <c r="Q14" s="164"/>
      <c r="R14" s="160" t="s">
        <v>82</v>
      </c>
      <c r="S14" s="170">
        <v>0</v>
      </c>
      <c r="T14" s="170">
        <v>6.25E-2</v>
      </c>
      <c r="U14" s="170">
        <v>5.5555555555555552E-2</v>
      </c>
      <c r="V14" s="164">
        <f t="shared" si="2"/>
        <v>3.9351851851851853E-2</v>
      </c>
      <c r="W14" s="5">
        <f t="shared" si="0"/>
        <v>6</v>
      </c>
      <c r="Y14" s="160" t="s">
        <v>82</v>
      </c>
      <c r="Z14" s="170">
        <v>5.9259259259259255E-2</v>
      </c>
      <c r="AA14" s="170">
        <v>0</v>
      </c>
      <c r="AB14" s="170">
        <v>0</v>
      </c>
      <c r="AC14" s="164">
        <f t="shared" si="3"/>
        <v>1.9753086419753086E-2</v>
      </c>
      <c r="AD14" s="5">
        <f t="shared" si="1"/>
        <v>9</v>
      </c>
    </row>
    <row r="15" spans="1:30" x14ac:dyDescent="0.25">
      <c r="B15" s="5" t="s">
        <v>45</v>
      </c>
      <c r="E15" s="164" t="s">
        <v>46</v>
      </c>
      <c r="I15" s="402"/>
      <c r="J15" s="402"/>
      <c r="K15" s="68"/>
      <c r="L15" s="168"/>
      <c r="M15" s="168"/>
      <c r="N15" s="164"/>
      <c r="O15" s="164"/>
      <c r="P15" s="161"/>
      <c r="Q15" s="161"/>
      <c r="R15" s="169" t="s">
        <v>25</v>
      </c>
      <c r="S15" s="170">
        <v>7.857142857142857E-2</v>
      </c>
      <c r="T15" s="170">
        <v>0</v>
      </c>
      <c r="U15" s="170">
        <v>0</v>
      </c>
      <c r="V15" s="164">
        <f t="shared" si="2"/>
        <v>2.6190476190476191E-2</v>
      </c>
      <c r="W15" s="5">
        <f t="shared" si="0"/>
        <v>9</v>
      </c>
      <c r="Y15" s="169" t="s">
        <v>25</v>
      </c>
      <c r="Z15" s="170">
        <v>4.4444444444444439E-2</v>
      </c>
      <c r="AA15" s="170">
        <v>0</v>
      </c>
      <c r="AB15" s="170">
        <v>0</v>
      </c>
      <c r="AC15" s="164">
        <f t="shared" si="3"/>
        <v>1.4814814814814814E-2</v>
      </c>
      <c r="AD15" s="5">
        <f t="shared" si="1"/>
        <v>10</v>
      </c>
    </row>
    <row r="16" spans="1:30" x14ac:dyDescent="0.25">
      <c r="F16" s="164"/>
      <c r="I16" s="402"/>
      <c r="J16" s="402"/>
      <c r="K16" s="68"/>
      <c r="L16" s="168"/>
      <c r="M16" s="168"/>
      <c r="N16" s="164"/>
      <c r="O16" s="164"/>
      <c r="P16" s="161"/>
      <c r="Q16" s="161"/>
    </row>
    <row r="17" spans="2:19" x14ac:dyDescent="0.25">
      <c r="I17" s="402"/>
      <c r="J17" s="402"/>
      <c r="K17" s="68"/>
      <c r="L17" s="168"/>
      <c r="M17" s="168"/>
      <c r="N17" s="164"/>
      <c r="O17" s="164"/>
      <c r="P17" s="161"/>
      <c r="Q17" s="161"/>
    </row>
    <row r="18" spans="2:19" x14ac:dyDescent="0.25">
      <c r="I18" s="402"/>
      <c r="J18" s="402"/>
      <c r="K18" s="68"/>
      <c r="L18" s="168"/>
      <c r="M18" s="168"/>
      <c r="N18" s="164"/>
      <c r="O18" s="164"/>
      <c r="P18" s="161"/>
      <c r="Q18" s="161"/>
    </row>
    <row r="19" spans="2:19" x14ac:dyDescent="0.25">
      <c r="I19" s="403"/>
      <c r="J19" s="402"/>
      <c r="K19" s="68"/>
      <c r="L19" s="168"/>
      <c r="M19" s="168"/>
      <c r="N19" s="164"/>
      <c r="O19" s="164"/>
      <c r="P19" s="161"/>
      <c r="Q19" s="161"/>
    </row>
    <row r="20" spans="2:19" x14ac:dyDescent="0.25">
      <c r="I20" s="403"/>
      <c r="J20" s="402"/>
      <c r="K20" s="68"/>
      <c r="L20" s="168"/>
      <c r="M20" s="168"/>
      <c r="N20" s="164"/>
      <c r="O20" s="164"/>
      <c r="P20" s="161"/>
      <c r="Q20" s="161"/>
    </row>
    <row r="21" spans="2:19" x14ac:dyDescent="0.25">
      <c r="I21" s="403"/>
      <c r="J21" s="402"/>
      <c r="K21" s="68"/>
      <c r="L21" s="168"/>
      <c r="M21" s="168"/>
      <c r="N21" s="164"/>
      <c r="O21" s="164"/>
      <c r="P21" s="161"/>
      <c r="Q21" s="161"/>
    </row>
    <row r="22" spans="2:19" x14ac:dyDescent="0.25">
      <c r="I22" s="402"/>
      <c r="J22" s="402"/>
      <c r="K22" s="68"/>
      <c r="L22" s="168"/>
      <c r="M22" s="168"/>
      <c r="N22" s="164"/>
      <c r="O22" s="164"/>
      <c r="P22" s="161"/>
      <c r="Q22" s="161"/>
    </row>
    <row r="23" spans="2:19" x14ac:dyDescent="0.25">
      <c r="I23" s="402"/>
      <c r="J23" s="402"/>
      <c r="K23" s="68"/>
      <c r="L23" s="168"/>
      <c r="M23" s="168"/>
      <c r="N23" s="164"/>
      <c r="O23" s="164"/>
      <c r="P23" s="161"/>
      <c r="Q23" s="161"/>
    </row>
    <row r="24" spans="2:19" x14ac:dyDescent="0.25">
      <c r="I24" s="402"/>
      <c r="J24" s="402"/>
      <c r="K24" s="68"/>
      <c r="L24" s="168"/>
      <c r="M24" s="168"/>
      <c r="N24" s="164"/>
      <c r="O24" s="164"/>
      <c r="P24" s="161"/>
      <c r="Q24" s="161"/>
      <c r="R24" s="9"/>
      <c r="S24" s="9"/>
    </row>
    <row r="25" spans="2:19" x14ac:dyDescent="0.25">
      <c r="I25" s="402"/>
      <c r="J25" s="402"/>
      <c r="K25" s="68"/>
      <c r="L25" s="168"/>
      <c r="M25" s="168"/>
      <c r="N25" s="164"/>
      <c r="O25" s="164"/>
      <c r="P25" s="161"/>
      <c r="Q25" s="161"/>
      <c r="R25" s="9"/>
      <c r="S25" s="9"/>
    </row>
    <row r="26" spans="2:19" x14ac:dyDescent="0.25">
      <c r="I26" s="402"/>
      <c r="J26" s="402"/>
      <c r="K26" s="168"/>
      <c r="L26" s="168"/>
      <c r="M26" s="168"/>
      <c r="R26" s="161"/>
    </row>
    <row r="27" spans="2:19" x14ac:dyDescent="0.25">
      <c r="I27" s="6"/>
      <c r="J27" s="6"/>
      <c r="K27" s="168"/>
      <c r="L27" s="168"/>
      <c r="M27" s="168"/>
    </row>
    <row r="28" spans="2:19" x14ac:dyDescent="0.25">
      <c r="B28" s="170"/>
    </row>
    <row r="29" spans="2:19" x14ac:dyDescent="0.25">
      <c r="B29" s="170"/>
    </row>
    <row r="30" spans="2:19" x14ac:dyDescent="0.25">
      <c r="B30" s="170"/>
    </row>
    <row r="31" spans="2:19" x14ac:dyDescent="0.25">
      <c r="B31" s="170"/>
    </row>
    <row r="32" spans="2:19" x14ac:dyDescent="0.25">
      <c r="B32" s="170"/>
    </row>
    <row r="33" spans="2:7" x14ac:dyDescent="0.25">
      <c r="B33" s="170"/>
    </row>
    <row r="34" spans="2:7" x14ac:dyDescent="0.25">
      <c r="B34" s="170"/>
    </row>
    <row r="35" spans="2:7" x14ac:dyDescent="0.25">
      <c r="B35" s="170"/>
      <c r="C35" s="6" t="s">
        <v>47</v>
      </c>
    </row>
    <row r="36" spans="2:7" x14ac:dyDescent="0.25">
      <c r="D36" s="6"/>
      <c r="E36" s="6"/>
      <c r="F36" s="6"/>
      <c r="G36" s="6"/>
    </row>
    <row r="37" spans="2:7" ht="15" customHeight="1" x14ac:dyDescent="0.25">
      <c r="C37" s="6"/>
      <c r="D37" s="6"/>
      <c r="E37" s="6"/>
      <c r="F37" s="6"/>
      <c r="G37" s="6"/>
    </row>
    <row r="38" spans="2:7" ht="15" customHeight="1" x14ac:dyDescent="0.25">
      <c r="D38" s="171"/>
      <c r="E38" s="6"/>
      <c r="F38" s="6"/>
      <c r="G38" s="6"/>
    </row>
    <row r="39" spans="2:7" ht="15" customHeight="1" x14ac:dyDescent="0.25">
      <c r="C39" s="6"/>
      <c r="D39" s="171"/>
      <c r="E39" s="6"/>
      <c r="F39" s="6"/>
      <c r="G39" s="6"/>
    </row>
    <row r="40" spans="2:7" ht="15" customHeight="1" x14ac:dyDescent="0.25">
      <c r="B40" s="249"/>
      <c r="C40" s="6"/>
      <c r="D40" s="171"/>
      <c r="E40" s="6"/>
      <c r="F40" s="6"/>
      <c r="G40" s="6"/>
    </row>
    <row r="41" spans="2:7" ht="15" customHeight="1" x14ac:dyDescent="0.25">
      <c r="B41" s="172"/>
      <c r="C41" s="173"/>
      <c r="D41" s="173"/>
      <c r="E41" s="173"/>
      <c r="F41" s="6"/>
      <c r="G41" s="6"/>
    </row>
    <row r="42" spans="2:7" ht="15" customHeight="1" x14ac:dyDescent="0.25">
      <c r="B42" s="172"/>
      <c r="C42" s="173"/>
      <c r="D42" s="173"/>
      <c r="E42" s="173"/>
      <c r="F42" s="6"/>
      <c r="G42" s="6"/>
    </row>
    <row r="43" spans="2:7" ht="15" customHeight="1" x14ac:dyDescent="0.25">
      <c r="B43" s="172"/>
      <c r="C43" s="173"/>
      <c r="D43" s="173"/>
      <c r="E43" s="173"/>
      <c r="F43" s="6"/>
      <c r="G43" s="6"/>
    </row>
    <row r="44" spans="2:7" ht="15" customHeight="1" x14ac:dyDescent="0.25">
      <c r="B44" s="172"/>
      <c r="C44" s="173"/>
      <c r="D44" s="173"/>
      <c r="E44" s="173"/>
      <c r="F44" s="6"/>
      <c r="G44" s="6"/>
    </row>
    <row r="45" spans="2:7" ht="15" customHeight="1" x14ac:dyDescent="0.25">
      <c r="B45" s="172"/>
      <c r="C45" s="173"/>
      <c r="D45" s="173"/>
      <c r="E45" s="173"/>
      <c r="F45" s="6"/>
      <c r="G45" s="6"/>
    </row>
    <row r="46" spans="2:7" ht="15" customHeight="1" x14ac:dyDescent="0.25">
      <c r="B46" s="172"/>
      <c r="C46" s="173"/>
      <c r="D46" s="173"/>
      <c r="E46" s="173"/>
      <c r="F46" s="6"/>
      <c r="G46" s="6"/>
    </row>
    <row r="47" spans="2:7" ht="15" customHeight="1" x14ac:dyDescent="0.25">
      <c r="B47" s="172"/>
      <c r="C47" s="173"/>
      <c r="D47" s="173"/>
      <c r="E47" s="173"/>
      <c r="F47" s="6"/>
      <c r="G47" s="6"/>
    </row>
    <row r="48" spans="2:7" x14ac:dyDescent="0.25">
      <c r="B48" s="172"/>
      <c r="C48" s="173"/>
      <c r="D48" s="173"/>
      <c r="E48" s="173"/>
      <c r="F48" s="6"/>
      <c r="G48" s="6"/>
    </row>
    <row r="49" spans="2:7" x14ac:dyDescent="0.25">
      <c r="B49" s="172"/>
      <c r="C49" s="173"/>
      <c r="D49" s="173"/>
      <c r="E49" s="173"/>
      <c r="F49" s="6"/>
      <c r="G49" s="6"/>
    </row>
    <row r="50" spans="2:7" x14ac:dyDescent="0.25">
      <c r="B50" s="172"/>
      <c r="C50" s="173"/>
      <c r="D50" s="173"/>
      <c r="E50" s="173"/>
      <c r="F50" s="6"/>
      <c r="G50" s="6"/>
    </row>
    <row r="51" spans="2:7" x14ac:dyDescent="0.25">
      <c r="B51" s="172"/>
      <c r="C51" s="173"/>
      <c r="D51" s="173"/>
      <c r="E51" s="173"/>
      <c r="F51" s="6"/>
      <c r="G51" s="6"/>
    </row>
    <row r="52" spans="2:7" x14ac:dyDescent="0.25">
      <c r="C52" s="6"/>
      <c r="D52" s="6"/>
      <c r="E52" s="6"/>
      <c r="F52" s="6"/>
      <c r="G52" s="6"/>
    </row>
    <row r="53" spans="2:7" x14ac:dyDescent="0.25">
      <c r="C53" s="6"/>
      <c r="D53" s="168"/>
      <c r="E53" s="6"/>
      <c r="F53" s="6"/>
      <c r="G53" s="6"/>
    </row>
    <row r="54" spans="2:7" x14ac:dyDescent="0.25">
      <c r="C54" s="6"/>
      <c r="D54" s="168"/>
      <c r="E54" s="6"/>
      <c r="F54" s="6"/>
      <c r="G54" s="6"/>
    </row>
    <row r="55" spans="2:7" x14ac:dyDescent="0.25">
      <c r="B55" s="174"/>
      <c r="C55" s="6"/>
      <c r="D55" s="168"/>
      <c r="E55" s="6"/>
      <c r="F55" s="6"/>
      <c r="G55" s="6"/>
    </row>
    <row r="56" spans="2:7" x14ac:dyDescent="0.25">
      <c r="B56" s="174"/>
      <c r="C56" s="6"/>
      <c r="D56" s="168"/>
      <c r="E56" s="6"/>
      <c r="F56" s="6"/>
      <c r="G56" s="6"/>
    </row>
    <row r="57" spans="2:7" x14ac:dyDescent="0.25">
      <c r="B57" s="174"/>
      <c r="C57" s="6"/>
      <c r="D57" s="168"/>
      <c r="E57" s="6"/>
      <c r="F57" s="6"/>
      <c r="G57" s="6"/>
    </row>
    <row r="58" spans="2:7" x14ac:dyDescent="0.25">
      <c r="B58" s="174"/>
      <c r="C58" s="6"/>
      <c r="D58" s="168"/>
      <c r="E58" s="6"/>
      <c r="F58" s="6"/>
      <c r="G58" s="6"/>
    </row>
    <row r="59" spans="2:7" x14ac:dyDescent="0.25">
      <c r="C59" s="6"/>
      <c r="D59" s="168"/>
      <c r="E59" s="6"/>
      <c r="F59" s="6"/>
      <c r="G59" s="6"/>
    </row>
    <row r="60" spans="2:7" x14ac:dyDescent="0.25">
      <c r="C60" s="6"/>
      <c r="D60" s="168"/>
      <c r="E60" s="6"/>
      <c r="F60" s="6"/>
      <c r="G60" s="6"/>
    </row>
    <row r="61" spans="2:7" x14ac:dyDescent="0.25">
      <c r="C61" s="6"/>
      <c r="D61" s="168"/>
      <c r="E61" s="6"/>
      <c r="F61" s="6"/>
      <c r="G61" s="6"/>
    </row>
    <row r="62" spans="2:7" x14ac:dyDescent="0.25">
      <c r="C62" s="6"/>
      <c r="D62" s="168"/>
      <c r="E62" s="6"/>
      <c r="F62" s="6"/>
      <c r="G62" s="6"/>
    </row>
    <row r="63" spans="2:7" x14ac:dyDescent="0.25">
      <c r="B63" s="8"/>
      <c r="C63" s="6"/>
      <c r="D63" s="168"/>
      <c r="E63" s="6"/>
      <c r="F63" s="6"/>
      <c r="G63" s="6"/>
    </row>
    <row r="64" spans="2:7" x14ac:dyDescent="0.25">
      <c r="C64" s="6"/>
      <c r="D64" s="168"/>
      <c r="E64" s="6"/>
      <c r="F64" s="6"/>
      <c r="G64" s="6"/>
    </row>
    <row r="65" spans="3:7" x14ac:dyDescent="0.25">
      <c r="C65" s="6"/>
      <c r="D65" s="168"/>
      <c r="E65" s="6"/>
      <c r="F65" s="6"/>
      <c r="G65" s="6"/>
    </row>
    <row r="66" spans="3:7" x14ac:dyDescent="0.25">
      <c r="C66" s="6"/>
      <c r="D66" s="6"/>
      <c r="E66" s="6"/>
      <c r="F66" s="6"/>
      <c r="G66" s="6"/>
    </row>
    <row r="67" spans="3:7" x14ac:dyDescent="0.25">
      <c r="C67" s="6"/>
      <c r="D67" s="6"/>
      <c r="E67" s="6"/>
      <c r="F67" s="6"/>
      <c r="G67" s="6"/>
    </row>
    <row r="68" spans="3:7" x14ac:dyDescent="0.25">
      <c r="C68" s="6"/>
      <c r="D68" s="6"/>
      <c r="E68" s="6"/>
      <c r="F68" s="6"/>
      <c r="G68" s="6"/>
    </row>
    <row r="69" spans="3:7" x14ac:dyDescent="0.25">
      <c r="C69" s="6"/>
      <c r="D69" s="6"/>
      <c r="E69" s="6"/>
      <c r="F69" s="6"/>
      <c r="G69" s="6"/>
    </row>
    <row r="70" spans="3:7" x14ac:dyDescent="0.25">
      <c r="C70" s="6"/>
      <c r="D70" s="6"/>
      <c r="E70" s="6"/>
      <c r="F70" s="6"/>
      <c r="G70" s="6"/>
    </row>
    <row r="71" spans="3:7" x14ac:dyDescent="0.25">
      <c r="C71" s="6"/>
      <c r="D71" s="6"/>
      <c r="E71" s="6"/>
      <c r="F71" s="6"/>
      <c r="G71" s="6"/>
    </row>
    <row r="72" spans="3:7" x14ac:dyDescent="0.25">
      <c r="C72" s="6"/>
      <c r="D72" s="6"/>
      <c r="E72" s="6"/>
      <c r="F72" s="6"/>
      <c r="G72" s="6"/>
    </row>
    <row r="73" spans="3:7" x14ac:dyDescent="0.25">
      <c r="C73" s="6"/>
      <c r="D73" s="6"/>
      <c r="E73" s="6"/>
      <c r="F73" s="6"/>
      <c r="G73" s="6"/>
    </row>
    <row r="74" spans="3:7" x14ac:dyDescent="0.25">
      <c r="C74" s="6"/>
      <c r="D74" s="6"/>
      <c r="E74" s="6"/>
      <c r="F74" s="6"/>
      <c r="G74" s="6"/>
    </row>
    <row r="75" spans="3:7" x14ac:dyDescent="0.25">
      <c r="C75" s="6"/>
      <c r="D75" s="6"/>
      <c r="E75" s="6"/>
      <c r="F75" s="6"/>
      <c r="G75" s="6"/>
    </row>
    <row r="76" spans="3:7" x14ac:dyDescent="0.25">
      <c r="C76" s="6"/>
      <c r="D76" s="6"/>
      <c r="E76" s="6"/>
      <c r="F76" s="6"/>
      <c r="G76" s="6"/>
    </row>
    <row r="77" spans="3:7" x14ac:dyDescent="0.25">
      <c r="C77" s="6"/>
      <c r="D77" s="6"/>
      <c r="E77" s="6"/>
      <c r="F77" s="6"/>
      <c r="G77" s="6"/>
    </row>
    <row r="78" spans="3:7" x14ac:dyDescent="0.25">
      <c r="C78" s="6"/>
      <c r="D78" s="6"/>
      <c r="E78" s="6"/>
      <c r="F78" s="6"/>
      <c r="G78" s="6"/>
    </row>
    <row r="79" spans="3:7" x14ac:dyDescent="0.25">
      <c r="C79" s="6"/>
      <c r="D79" s="6"/>
      <c r="E79" s="6"/>
      <c r="F79" s="6"/>
      <c r="G79" s="6"/>
    </row>
    <row r="80" spans="3:7" x14ac:dyDescent="0.25">
      <c r="C80" s="6"/>
      <c r="D80" s="6"/>
      <c r="E80" s="6"/>
      <c r="F80" s="6"/>
      <c r="G80" s="6"/>
    </row>
    <row r="81" spans="3:7" x14ac:dyDescent="0.25">
      <c r="C81" s="6"/>
      <c r="D81" s="6"/>
      <c r="E81" s="6"/>
      <c r="F81" s="6"/>
      <c r="G81" s="6"/>
    </row>
    <row r="82" spans="3:7" x14ac:dyDescent="0.25">
      <c r="C82" s="6"/>
      <c r="D82" s="6"/>
      <c r="E82" s="6"/>
      <c r="F82" s="6"/>
      <c r="G82" s="6"/>
    </row>
    <row r="83" spans="3:7" x14ac:dyDescent="0.25">
      <c r="C83" s="6"/>
      <c r="D83" s="6"/>
      <c r="E83" s="6"/>
      <c r="F83" s="6"/>
      <c r="G83" s="6"/>
    </row>
    <row r="84" spans="3:7" x14ac:dyDescent="0.25">
      <c r="C84" s="6"/>
      <c r="D84" s="6"/>
      <c r="E84" s="6"/>
      <c r="F84" s="6"/>
      <c r="G84" s="6"/>
    </row>
    <row r="85" spans="3:7" x14ac:dyDescent="0.25">
      <c r="C85" s="6"/>
      <c r="D85" s="6"/>
      <c r="E85" s="6"/>
      <c r="F85" s="6"/>
      <c r="G85" s="6"/>
    </row>
    <row r="86" spans="3:7" x14ac:dyDescent="0.25">
      <c r="C86" s="6"/>
      <c r="D86" s="6"/>
      <c r="E86" s="6"/>
      <c r="F86" s="6"/>
      <c r="G86" s="6"/>
    </row>
    <row r="87" spans="3:7" x14ac:dyDescent="0.25">
      <c r="C87" s="6"/>
      <c r="D87" s="6"/>
      <c r="E87" s="6"/>
      <c r="F87" s="6"/>
      <c r="G87" s="6"/>
    </row>
    <row r="88" spans="3:7" x14ac:dyDescent="0.25">
      <c r="C88" s="6"/>
      <c r="D88" s="6"/>
      <c r="E88" s="6"/>
      <c r="F88" s="6"/>
      <c r="G88" s="6"/>
    </row>
    <row r="89" spans="3:7" x14ac:dyDescent="0.25">
      <c r="C89" s="6"/>
      <c r="D89" s="6"/>
      <c r="E89" s="6"/>
      <c r="F89" s="6"/>
      <c r="G89" s="6"/>
    </row>
    <row r="90" spans="3:7" x14ac:dyDescent="0.25">
      <c r="C90" s="6"/>
      <c r="D90" s="6"/>
      <c r="E90" s="6"/>
      <c r="F90" s="6"/>
      <c r="G90" s="6"/>
    </row>
    <row r="91" spans="3:7" x14ac:dyDescent="0.25">
      <c r="C91" s="6"/>
      <c r="D91" s="6"/>
      <c r="E91" s="6"/>
      <c r="F91" s="6"/>
      <c r="G91" s="6"/>
    </row>
    <row r="92" spans="3:7" x14ac:dyDescent="0.25">
      <c r="C92" s="6"/>
      <c r="D92" s="6"/>
      <c r="E92" s="6"/>
      <c r="F92" s="6"/>
      <c r="G92" s="6"/>
    </row>
    <row r="93" spans="3:7" x14ac:dyDescent="0.25">
      <c r="C93" s="6"/>
      <c r="D93" s="6"/>
      <c r="E93" s="6"/>
      <c r="F93" s="6"/>
      <c r="G93" s="6"/>
    </row>
    <row r="94" spans="3:7" x14ac:dyDescent="0.25">
      <c r="C94" s="6"/>
      <c r="D94" s="6"/>
      <c r="E94" s="6"/>
      <c r="F94" s="6"/>
      <c r="G94" s="6"/>
    </row>
    <row r="95" spans="3:7" x14ac:dyDescent="0.25">
      <c r="C95" s="6"/>
      <c r="D95" s="6"/>
      <c r="E95" s="6"/>
      <c r="F95" s="6"/>
      <c r="G95" s="6"/>
    </row>
    <row r="96" spans="3:7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  <row r="110" spans="3:7" x14ac:dyDescent="0.25">
      <c r="C110" s="6"/>
      <c r="D110" s="6"/>
      <c r="E110" s="6"/>
      <c r="F110" s="6"/>
      <c r="G110" s="6"/>
    </row>
    <row r="111" spans="3:7" x14ac:dyDescent="0.25">
      <c r="C111" s="6"/>
      <c r="D111" s="6"/>
      <c r="E111" s="6"/>
      <c r="F111" s="6"/>
      <c r="G111" s="6"/>
    </row>
  </sheetData>
  <mergeCells count="18">
    <mergeCell ref="C3:D3"/>
    <mergeCell ref="K3:M3"/>
    <mergeCell ref="N4:O4"/>
    <mergeCell ref="I14:J14"/>
    <mergeCell ref="I15:J15"/>
    <mergeCell ref="I26:J26"/>
    <mergeCell ref="I17:J17"/>
    <mergeCell ref="I18:J18"/>
    <mergeCell ref="I19:J19"/>
    <mergeCell ref="I20:J20"/>
    <mergeCell ref="I21:J21"/>
    <mergeCell ref="I22:J22"/>
    <mergeCell ref="R1:W1"/>
    <mergeCell ref="Y1:AD1"/>
    <mergeCell ref="I23:J23"/>
    <mergeCell ref="I24:J24"/>
    <mergeCell ref="I25:J25"/>
    <mergeCell ref="I16:J16"/>
  </mergeCells>
  <pageMargins left="0.7" right="0.7" top="0.75" bottom="0.75" header="0.3" footer="0.3"/>
  <pageSetup scale="4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54"/>
  <sheetViews>
    <sheetView view="pageBreakPreview" topLeftCell="A19" zoomScale="85" zoomScaleNormal="100" zoomScaleSheetLayoutView="85" workbookViewId="0">
      <selection activeCell="A54" sqref="A54"/>
    </sheetView>
  </sheetViews>
  <sheetFormatPr baseColWidth="10" defaultColWidth="34.5703125" defaultRowHeight="12.75" x14ac:dyDescent="0.2"/>
  <cols>
    <col min="1" max="2" width="34.5703125" style="267"/>
    <col min="3" max="3" width="16.7109375" style="267" customWidth="1"/>
    <col min="4" max="16384" width="34.5703125" style="267"/>
  </cols>
  <sheetData>
    <row r="1" spans="1:4" ht="16.5" x14ac:dyDescent="0.25">
      <c r="A1" s="266" t="s">
        <v>150</v>
      </c>
      <c r="D1" s="267">
        <v>100</v>
      </c>
    </row>
    <row r="4" spans="1:4" ht="15.75" customHeight="1" thickBot="1" x14ac:dyDescent="0.25">
      <c r="B4" s="400" t="s">
        <v>137</v>
      </c>
      <c r="C4" s="400"/>
      <c r="D4" s="400"/>
    </row>
    <row r="5" spans="1:4" ht="80.25" customHeight="1" x14ac:dyDescent="0.2">
      <c r="B5" s="294" t="s">
        <v>0</v>
      </c>
      <c r="C5" s="295" t="s">
        <v>1</v>
      </c>
      <c r="D5" s="296" t="s">
        <v>16</v>
      </c>
    </row>
    <row r="6" spans="1:4" ht="15" x14ac:dyDescent="0.25">
      <c r="A6" s="14" t="s">
        <v>151</v>
      </c>
      <c r="B6" s="297">
        <v>22.549019607843135</v>
      </c>
      <c r="C6" s="297">
        <v>40.740740740740748</v>
      </c>
      <c r="D6" s="297">
        <v>16.666666666666664</v>
      </c>
    </row>
    <row r="7" spans="1:4" ht="15" x14ac:dyDescent="0.25">
      <c r="A7" s="13" t="s">
        <v>152</v>
      </c>
      <c r="B7" s="297">
        <v>18.627450980392158</v>
      </c>
      <c r="C7" s="297">
        <v>22.222222222222221</v>
      </c>
      <c r="D7" s="297">
        <v>22.222222222222221</v>
      </c>
    </row>
    <row r="8" spans="1:4" ht="15" x14ac:dyDescent="0.25">
      <c r="A8" s="13" t="s">
        <v>153</v>
      </c>
      <c r="B8" s="297">
        <v>21.568627450980394</v>
      </c>
      <c r="C8" s="297">
        <v>20.37037037037037</v>
      </c>
      <c r="D8" s="297">
        <v>27.777777777777779</v>
      </c>
    </row>
    <row r="9" spans="1:4" ht="15" x14ac:dyDescent="0.25">
      <c r="A9" s="13" t="s">
        <v>154</v>
      </c>
      <c r="B9" s="297">
        <v>2.9411764705882351</v>
      </c>
      <c r="C9" s="297">
        <v>5.5555555555555554</v>
      </c>
      <c r="D9" s="297">
        <v>0</v>
      </c>
    </row>
    <row r="10" spans="1:4" ht="15" x14ac:dyDescent="0.25">
      <c r="A10" s="13" t="s">
        <v>155</v>
      </c>
      <c r="B10" s="297">
        <v>19.6078431372549</v>
      </c>
      <c r="C10" s="297">
        <v>5.5555555555555554</v>
      </c>
      <c r="D10" s="297">
        <v>0</v>
      </c>
    </row>
    <row r="11" spans="1:4" ht="15" x14ac:dyDescent="0.25">
      <c r="A11" s="13" t="s">
        <v>156</v>
      </c>
      <c r="B11" s="297">
        <v>9.8039215686274517</v>
      </c>
      <c r="C11" s="297">
        <v>5.5555555555555554</v>
      </c>
      <c r="D11" s="297">
        <v>33.333333333333336</v>
      </c>
    </row>
    <row r="12" spans="1:4" ht="15" x14ac:dyDescent="0.25">
      <c r="A12" s="13" t="s">
        <v>157</v>
      </c>
      <c r="B12" s="297">
        <v>1.9607843137254901</v>
      </c>
      <c r="C12" s="297">
        <v>0</v>
      </c>
      <c r="D12" s="297">
        <v>0</v>
      </c>
    </row>
    <row r="13" spans="1:4" x14ac:dyDescent="0.2">
      <c r="A13" s="274" t="s">
        <v>158</v>
      </c>
      <c r="B13" s="297">
        <v>2.9411764705882351</v>
      </c>
      <c r="C13" s="297">
        <v>0</v>
      </c>
      <c r="D13" s="297">
        <v>0</v>
      </c>
    </row>
    <row r="14" spans="1:4" x14ac:dyDescent="0.2">
      <c r="A14" s="298"/>
      <c r="B14" s="297"/>
      <c r="C14" s="297"/>
      <c r="D14" s="297"/>
    </row>
    <row r="16" spans="1:4" ht="15" x14ac:dyDescent="0.25">
      <c r="C16" s="279"/>
      <c r="D16" s="299"/>
    </row>
    <row r="17" spans="1:4" ht="13.5" customHeight="1" x14ac:dyDescent="0.25">
      <c r="C17" s="279"/>
      <c r="D17" s="300"/>
    </row>
    <row r="18" spans="1:4" ht="15" x14ac:dyDescent="0.25">
      <c r="C18" s="279"/>
      <c r="D18" s="300"/>
    </row>
    <row r="19" spans="1:4" ht="15" x14ac:dyDescent="0.25">
      <c r="C19" s="279"/>
      <c r="D19" s="300"/>
    </row>
    <row r="20" spans="1:4" ht="15" x14ac:dyDescent="0.25">
      <c r="C20" s="279"/>
      <c r="D20" s="300"/>
    </row>
    <row r="21" spans="1:4" ht="15" x14ac:dyDescent="0.25">
      <c r="A21" s="287" t="s">
        <v>147</v>
      </c>
      <c r="B21" s="287"/>
      <c r="C21" s="285"/>
      <c r="D21" s="72"/>
    </row>
    <row r="22" spans="1:4" ht="15" x14ac:dyDescent="0.25">
      <c r="A22" s="287" t="s">
        <v>160</v>
      </c>
      <c r="B22" s="287"/>
      <c r="C22" s="285"/>
      <c r="D22" s="72"/>
    </row>
    <row r="23" spans="1:4" ht="12.75" customHeight="1" x14ac:dyDescent="0.25">
      <c r="A23" s="287" t="s">
        <v>149</v>
      </c>
      <c r="B23" s="287"/>
      <c r="C23" s="285"/>
      <c r="D23" s="72"/>
    </row>
    <row r="24" spans="1:4" ht="13.5" x14ac:dyDescent="0.25">
      <c r="A24" s="287"/>
      <c r="B24" s="287"/>
      <c r="C24" s="287"/>
      <c r="D24" s="287"/>
    </row>
    <row r="25" spans="1:4" ht="13.5" x14ac:dyDescent="0.25">
      <c r="A25" s="287"/>
      <c r="B25" s="287"/>
      <c r="C25" s="287"/>
      <c r="D25" s="287"/>
    </row>
    <row r="26" spans="1:4" ht="13.5" x14ac:dyDescent="0.25">
      <c r="A26" s="287"/>
      <c r="B26" s="287"/>
      <c r="C26" s="287"/>
      <c r="D26" s="287"/>
    </row>
    <row r="27" spans="1:4" ht="13.5" x14ac:dyDescent="0.25">
      <c r="A27" s="287"/>
      <c r="B27" s="287"/>
      <c r="C27" s="287"/>
      <c r="D27" s="287"/>
    </row>
    <row r="28" spans="1:4" ht="13.5" x14ac:dyDescent="0.25">
      <c r="A28" s="287"/>
      <c r="B28" s="287"/>
      <c r="C28" s="287"/>
      <c r="D28" s="287"/>
    </row>
    <row r="29" spans="1:4" ht="13.5" x14ac:dyDescent="0.25">
      <c r="A29" s="287"/>
      <c r="B29" s="287"/>
      <c r="C29" s="287"/>
      <c r="D29" s="287"/>
    </row>
    <row r="30" spans="1:4" ht="13.5" x14ac:dyDescent="0.25">
      <c r="A30" s="287"/>
      <c r="B30" s="287"/>
      <c r="C30" s="287"/>
      <c r="D30" s="287"/>
    </row>
    <row r="31" spans="1:4" ht="13.5" x14ac:dyDescent="0.25">
      <c r="A31" s="287"/>
      <c r="B31" s="287"/>
      <c r="C31" s="287"/>
      <c r="D31" s="287"/>
    </row>
    <row r="32" spans="1:4" ht="13.5" x14ac:dyDescent="0.25">
      <c r="A32" s="287"/>
      <c r="B32" s="287"/>
      <c r="C32" s="287"/>
      <c r="D32" s="287"/>
    </row>
    <row r="33" spans="1:4" ht="13.5" x14ac:dyDescent="0.25">
      <c r="A33" s="287"/>
      <c r="B33" s="287"/>
      <c r="C33" s="287"/>
      <c r="D33" s="287"/>
    </row>
    <row r="34" spans="1:4" ht="13.5" x14ac:dyDescent="0.25">
      <c r="A34" s="287"/>
      <c r="B34" s="287"/>
      <c r="C34" s="287"/>
      <c r="D34" s="287"/>
    </row>
    <row r="35" spans="1:4" ht="13.5" x14ac:dyDescent="0.25">
      <c r="A35" s="287"/>
      <c r="B35" s="287"/>
      <c r="C35" s="287"/>
      <c r="D35" s="287"/>
    </row>
    <row r="36" spans="1:4" ht="13.5" x14ac:dyDescent="0.25">
      <c r="A36" s="287"/>
      <c r="B36" s="287"/>
      <c r="C36" s="287"/>
      <c r="D36" s="287"/>
    </row>
    <row r="37" spans="1:4" ht="13.5" x14ac:dyDescent="0.25">
      <c r="A37" s="287"/>
      <c r="B37" s="287"/>
      <c r="C37" s="287"/>
      <c r="D37" s="287"/>
    </row>
    <row r="38" spans="1:4" ht="13.5" x14ac:dyDescent="0.25">
      <c r="A38" s="287"/>
      <c r="B38" s="287"/>
      <c r="C38" s="287"/>
      <c r="D38" s="287"/>
    </row>
    <row r="39" spans="1:4" ht="13.5" x14ac:dyDescent="0.25">
      <c r="A39" s="287"/>
      <c r="B39" s="287"/>
      <c r="C39" s="287"/>
      <c r="D39" s="287"/>
    </row>
    <row r="40" spans="1:4" ht="13.5" x14ac:dyDescent="0.25">
      <c r="A40" s="287"/>
      <c r="B40" s="287"/>
      <c r="C40" s="287"/>
      <c r="D40" s="287"/>
    </row>
    <row r="41" spans="1:4" ht="13.5" x14ac:dyDescent="0.25">
      <c r="A41" s="287"/>
      <c r="B41" s="287"/>
      <c r="C41" s="287"/>
      <c r="D41" s="287"/>
    </row>
    <row r="42" spans="1:4" ht="13.5" x14ac:dyDescent="0.25">
      <c r="A42" s="287"/>
      <c r="B42" s="287"/>
      <c r="C42" s="287"/>
      <c r="D42" s="287"/>
    </row>
    <row r="43" spans="1:4" ht="13.5" x14ac:dyDescent="0.25">
      <c r="A43" s="287"/>
      <c r="B43" s="287"/>
      <c r="C43" s="287"/>
      <c r="D43" s="287"/>
    </row>
    <row r="44" spans="1:4" ht="13.5" x14ac:dyDescent="0.25">
      <c r="A44" s="287"/>
      <c r="B44" s="287"/>
      <c r="C44" s="287"/>
      <c r="D44" s="287"/>
    </row>
    <row r="45" spans="1:4" ht="13.5" x14ac:dyDescent="0.25">
      <c r="A45" s="287"/>
      <c r="B45" s="287"/>
      <c r="C45" s="287"/>
      <c r="D45" s="287"/>
    </row>
    <row r="46" spans="1:4" ht="13.5" x14ac:dyDescent="0.25">
      <c r="A46" s="287"/>
      <c r="B46" s="287"/>
      <c r="C46" s="287"/>
      <c r="D46" s="287"/>
    </row>
    <row r="47" spans="1:4" ht="13.5" x14ac:dyDescent="0.25">
      <c r="A47" s="287"/>
      <c r="B47" s="287"/>
      <c r="C47" s="287"/>
      <c r="D47" s="287"/>
    </row>
    <row r="48" spans="1:4" ht="13.5" x14ac:dyDescent="0.25">
      <c r="A48" s="287"/>
      <c r="B48" s="287"/>
      <c r="C48" s="287"/>
      <c r="D48" s="287"/>
    </row>
    <row r="49" spans="1:4" ht="13.5" x14ac:dyDescent="0.25">
      <c r="A49" s="287"/>
      <c r="B49" s="287"/>
      <c r="C49" s="287"/>
      <c r="D49" s="287"/>
    </row>
    <row r="50" spans="1:4" ht="13.5" x14ac:dyDescent="0.25">
      <c r="A50" s="287"/>
      <c r="B50" s="287"/>
      <c r="C50" s="287"/>
      <c r="D50" s="287"/>
    </row>
    <row r="51" spans="1:4" ht="13.5" x14ac:dyDescent="0.25">
      <c r="A51" s="287"/>
      <c r="B51" s="287"/>
      <c r="C51" s="287"/>
      <c r="D51" s="287"/>
    </row>
    <row r="52" spans="1:4" ht="13.5" x14ac:dyDescent="0.25">
      <c r="A52" s="287"/>
      <c r="B52" s="287"/>
      <c r="C52" s="287"/>
      <c r="D52" s="287"/>
    </row>
    <row r="53" spans="1:4" ht="13.5" x14ac:dyDescent="0.25">
      <c r="A53" s="287"/>
      <c r="B53" s="287"/>
      <c r="C53" s="287"/>
      <c r="D53" s="287"/>
    </row>
    <row r="54" spans="1:4" ht="15" x14ac:dyDescent="0.25">
      <c r="A54" s="91"/>
      <c r="B54" s="287"/>
      <c r="C54" s="287"/>
      <c r="D54" s="94"/>
    </row>
  </sheetData>
  <mergeCells count="1">
    <mergeCell ref="B4:D4"/>
  </mergeCells>
  <pageMargins left="0.42" right="0.75" top="0.55000000000000004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70"/>
  <sheetViews>
    <sheetView view="pageBreakPreview" topLeftCell="A49" zoomScale="85" zoomScaleNormal="100" zoomScaleSheetLayoutView="85" workbookViewId="0">
      <selection activeCell="B69" sqref="B69"/>
    </sheetView>
  </sheetViews>
  <sheetFormatPr baseColWidth="10" defaultRowHeight="15" x14ac:dyDescent="0.25"/>
  <cols>
    <col min="1" max="1" width="11.42578125" style="301"/>
    <col min="2" max="2" width="17.28515625" style="301" customWidth="1"/>
    <col min="3" max="3" width="15.42578125" style="301" customWidth="1"/>
    <col min="4" max="4" width="17.28515625" style="301" customWidth="1"/>
    <col min="5" max="5" width="13.42578125" style="301" customWidth="1"/>
    <col min="6" max="6" width="19.28515625" style="301" customWidth="1"/>
    <col min="7" max="7" width="11.5703125" style="301" customWidth="1"/>
    <col min="8" max="8" width="17.140625" style="301" customWidth="1"/>
    <col min="9" max="9" width="13.5703125" style="301" bestFit="1" customWidth="1"/>
    <col min="10" max="16384" width="11.42578125" style="301"/>
  </cols>
  <sheetData>
    <row r="2" spans="1:12" ht="12" customHeight="1" x14ac:dyDescent="0.25">
      <c r="E2" s="404" t="s">
        <v>161</v>
      </c>
      <c r="F2" s="404"/>
      <c r="G2" s="404"/>
    </row>
    <row r="3" spans="1:12" ht="99.75" x14ac:dyDescent="0.25">
      <c r="B3" s="302" t="s">
        <v>151</v>
      </c>
      <c r="C3" s="302" t="s">
        <v>152</v>
      </c>
      <c r="D3" s="302" t="s">
        <v>153</v>
      </c>
      <c r="E3" s="303" t="s">
        <v>151</v>
      </c>
      <c r="F3" s="302" t="s">
        <v>152</v>
      </c>
      <c r="G3" s="302" t="s">
        <v>153</v>
      </c>
      <c r="H3" s="304"/>
      <c r="I3" s="8"/>
    </row>
    <row r="4" spans="1:12" x14ac:dyDescent="0.25">
      <c r="A4" s="305">
        <v>39783</v>
      </c>
      <c r="B4" s="306">
        <v>38.095238095238102</v>
      </c>
      <c r="C4" s="306">
        <v>13.095238095238097</v>
      </c>
      <c r="D4" s="306">
        <v>16.666666666666668</v>
      </c>
      <c r="E4" s="307"/>
      <c r="F4" s="306"/>
      <c r="G4" s="306"/>
    </row>
    <row r="5" spans="1:12" ht="15" customHeight="1" x14ac:dyDescent="0.25">
      <c r="A5" s="305">
        <v>39873</v>
      </c>
      <c r="B5" s="306">
        <v>32.407407407407405</v>
      </c>
      <c r="C5" s="306">
        <v>23.148148148148149</v>
      </c>
      <c r="D5" s="306">
        <v>18.518518518518519</v>
      </c>
      <c r="E5" s="307">
        <v>35.251322751322753</v>
      </c>
      <c r="F5" s="306">
        <v>18.121693121693124</v>
      </c>
      <c r="G5" s="306">
        <v>17.592592592592595</v>
      </c>
    </row>
    <row r="6" spans="1:12" x14ac:dyDescent="0.25">
      <c r="A6" s="305">
        <v>39965</v>
      </c>
      <c r="B6" s="306">
        <v>25.438596491228072</v>
      </c>
      <c r="C6" s="306">
        <v>19.298245614035086</v>
      </c>
      <c r="D6" s="306">
        <v>28.07017543859649</v>
      </c>
      <c r="E6" s="307">
        <v>28.923001949317737</v>
      </c>
      <c r="F6" s="306">
        <v>21.223196881091617</v>
      </c>
      <c r="G6" s="306">
        <v>23.294346978557506</v>
      </c>
    </row>
    <row r="7" spans="1:12" x14ac:dyDescent="0.25">
      <c r="A7" s="305">
        <v>40057</v>
      </c>
      <c r="B7" s="306">
        <v>28.769636509574593</v>
      </c>
      <c r="C7" s="306">
        <v>20.783167067996789</v>
      </c>
      <c r="D7" s="306">
        <v>19.693842449260405</v>
      </c>
      <c r="E7" s="307">
        <v>27.104116500401332</v>
      </c>
      <c r="F7" s="306">
        <v>20.040706341015937</v>
      </c>
      <c r="G7" s="306">
        <v>23.882008943928447</v>
      </c>
    </row>
    <row r="8" spans="1:12" x14ac:dyDescent="0.25">
      <c r="A8" s="305">
        <v>40148</v>
      </c>
      <c r="B8" s="306">
        <v>34.313725490196077</v>
      </c>
      <c r="C8" s="306">
        <v>22.549019607843139</v>
      </c>
      <c r="D8" s="306">
        <v>14.705882352941174</v>
      </c>
      <c r="E8" s="307">
        <v>31.541680999885337</v>
      </c>
      <c r="F8" s="306">
        <v>21.666093337919964</v>
      </c>
      <c r="G8" s="306">
        <v>17.199862401100788</v>
      </c>
    </row>
    <row r="9" spans="1:12" x14ac:dyDescent="0.25">
      <c r="A9" s="305">
        <v>40238</v>
      </c>
      <c r="B9" s="306">
        <v>29.566563467492259</v>
      </c>
      <c r="C9" s="306">
        <v>18.005389290219011</v>
      </c>
      <c r="D9" s="306">
        <v>16.55486756105951</v>
      </c>
      <c r="E9" s="307">
        <v>31.940144478844168</v>
      </c>
      <c r="F9" s="306">
        <v>20.277204449031075</v>
      </c>
      <c r="G9" s="306">
        <v>15.630374957000342</v>
      </c>
    </row>
    <row r="10" spans="1:12" x14ac:dyDescent="0.25">
      <c r="A10" s="305">
        <v>40330</v>
      </c>
      <c r="B10" s="306">
        <v>32.407407407407405</v>
      </c>
      <c r="C10" s="306">
        <v>17.592592592592592</v>
      </c>
      <c r="D10" s="306">
        <v>12.037037037037036</v>
      </c>
      <c r="E10" s="307">
        <v>30.986985437449832</v>
      </c>
      <c r="F10" s="306">
        <v>17.798990941405801</v>
      </c>
      <c r="G10" s="306">
        <v>14.295952299048274</v>
      </c>
    </row>
    <row r="11" spans="1:12" x14ac:dyDescent="0.25">
      <c r="A11" s="305">
        <v>40422</v>
      </c>
      <c r="B11" s="306">
        <v>25.750487329434694</v>
      </c>
      <c r="C11" s="306">
        <v>25.643274853801167</v>
      </c>
      <c r="D11" s="306">
        <v>14.853801169590641</v>
      </c>
      <c r="E11" s="307">
        <v>29.078947368421048</v>
      </c>
      <c r="F11" s="306">
        <v>21.617933723196877</v>
      </c>
      <c r="G11" s="306">
        <v>13.445419103313839</v>
      </c>
    </row>
    <row r="12" spans="1:12" x14ac:dyDescent="0.25">
      <c r="A12" s="305">
        <v>40513</v>
      </c>
      <c r="B12" s="306">
        <v>20.166122004357298</v>
      </c>
      <c r="C12" s="306">
        <v>21.53458605664488</v>
      </c>
      <c r="D12" s="306">
        <v>24.428104575163399</v>
      </c>
      <c r="E12" s="307">
        <v>22.958304666895998</v>
      </c>
      <c r="F12" s="306">
        <v>23.588930455223021</v>
      </c>
      <c r="G12" s="306">
        <v>19.640952872377021</v>
      </c>
    </row>
    <row r="13" spans="1:12" x14ac:dyDescent="0.25">
      <c r="A13" s="305">
        <v>40603</v>
      </c>
      <c r="B13" s="306">
        <v>29.887914230019497</v>
      </c>
      <c r="C13" s="306">
        <v>16.968810916179336</v>
      </c>
      <c r="D13" s="306">
        <v>20.487329434697855</v>
      </c>
      <c r="E13" s="307">
        <v>25.027018117188398</v>
      </c>
      <c r="F13" s="306">
        <v>19.25169848641211</v>
      </c>
      <c r="G13" s="306">
        <v>22.457717004930629</v>
      </c>
    </row>
    <row r="14" spans="1:12" x14ac:dyDescent="0.25">
      <c r="A14" s="305">
        <v>40695</v>
      </c>
      <c r="B14" s="306">
        <v>23.148148148148145</v>
      </c>
      <c r="C14" s="306">
        <v>25.925925925925924</v>
      </c>
      <c r="D14" s="306">
        <v>19.444444444444443</v>
      </c>
      <c r="E14" s="307">
        <v>26.518031189083821</v>
      </c>
      <c r="F14" s="306">
        <v>21.44736842105263</v>
      </c>
      <c r="G14" s="306">
        <v>19.965886939571149</v>
      </c>
    </row>
    <row r="15" spans="1:12" x14ac:dyDescent="0.25">
      <c r="A15" s="305">
        <v>40787</v>
      </c>
      <c r="B15" s="306">
        <v>34.920634920634917</v>
      </c>
      <c r="C15" s="306">
        <v>19.047619047619047</v>
      </c>
      <c r="D15" s="306">
        <v>23.015873015873016</v>
      </c>
      <c r="E15" s="307">
        <v>29.034391534391531</v>
      </c>
      <c r="F15" s="306">
        <v>22.486772486772487</v>
      </c>
      <c r="G15" s="306">
        <v>21.230158730158728</v>
      </c>
      <c r="J15" s="8"/>
      <c r="K15" s="8"/>
      <c r="L15" s="8"/>
    </row>
    <row r="16" spans="1:12" x14ac:dyDescent="0.25">
      <c r="A16" s="305">
        <v>40878</v>
      </c>
      <c r="B16" s="306">
        <v>34.126984126984127</v>
      </c>
      <c r="C16" s="306">
        <v>18.253968253968253</v>
      </c>
      <c r="D16" s="306">
        <v>15.873015873015872</v>
      </c>
      <c r="E16" s="307">
        <v>34.523809523809518</v>
      </c>
      <c r="F16" s="306">
        <v>18.650793650793652</v>
      </c>
      <c r="G16" s="306">
        <v>19.444444444444443</v>
      </c>
      <c r="J16" s="8"/>
      <c r="K16" s="8"/>
      <c r="L16" s="8"/>
    </row>
    <row r="17" spans="1:12" x14ac:dyDescent="0.25">
      <c r="A17" s="305">
        <v>40969</v>
      </c>
      <c r="B17" s="306">
        <v>38.376623376623378</v>
      </c>
      <c r="C17" s="306">
        <v>19.069264069264069</v>
      </c>
      <c r="D17" s="306">
        <v>16.125541125541123</v>
      </c>
      <c r="E17" s="307">
        <v>36.251803751803749</v>
      </c>
      <c r="F17" s="306">
        <v>18.661616161616159</v>
      </c>
      <c r="G17" s="306">
        <v>15.999278499278496</v>
      </c>
      <c r="H17" s="308"/>
      <c r="I17" s="308"/>
      <c r="J17" s="309"/>
      <c r="K17" s="8"/>
      <c r="L17" s="8"/>
    </row>
    <row r="18" spans="1:12" x14ac:dyDescent="0.25">
      <c r="A18" s="305">
        <v>41061</v>
      </c>
      <c r="B18" s="306">
        <v>36.507936507936506</v>
      </c>
      <c r="C18" s="306">
        <v>19.841269841269842</v>
      </c>
      <c r="D18" s="306">
        <v>18.253968253968253</v>
      </c>
      <c r="E18" s="307">
        <v>37.442279942279939</v>
      </c>
      <c r="F18" s="306">
        <v>19.455266955266957</v>
      </c>
      <c r="G18" s="306">
        <v>17.189754689754686</v>
      </c>
      <c r="H18" s="308"/>
      <c r="I18" s="308"/>
      <c r="J18" s="309"/>
      <c r="K18" s="8"/>
      <c r="L18" s="8"/>
    </row>
    <row r="19" spans="1:12" x14ac:dyDescent="0.25">
      <c r="A19" s="305">
        <v>41153</v>
      </c>
      <c r="B19" s="306">
        <v>31.705251270468658</v>
      </c>
      <c r="C19" s="306">
        <v>14.520986260116695</v>
      </c>
      <c r="D19" s="306">
        <v>12.657632222849614</v>
      </c>
      <c r="E19" s="307">
        <v>34.106593889202586</v>
      </c>
      <c r="F19" s="306">
        <v>17.181128050693268</v>
      </c>
      <c r="G19" s="306">
        <v>15.455800238408933</v>
      </c>
      <c r="H19" s="308"/>
      <c r="I19" s="308"/>
      <c r="J19" s="309"/>
      <c r="K19" s="8"/>
      <c r="L19" s="8"/>
    </row>
    <row r="20" spans="1:12" x14ac:dyDescent="0.25">
      <c r="A20" s="305">
        <v>41244</v>
      </c>
      <c r="B20" s="306">
        <v>28.663043478260867</v>
      </c>
      <c r="C20" s="306">
        <v>18.996376811594203</v>
      </c>
      <c r="D20" s="306">
        <v>16.764492753623188</v>
      </c>
      <c r="E20" s="307">
        <v>30.184147374364763</v>
      </c>
      <c r="F20" s="306">
        <v>16.758681535855448</v>
      </c>
      <c r="G20" s="306">
        <v>14.711062488236401</v>
      </c>
      <c r="H20" s="308"/>
      <c r="I20" s="308"/>
      <c r="J20" s="309"/>
      <c r="K20" s="8"/>
      <c r="L20" s="8"/>
    </row>
    <row r="21" spans="1:12" x14ac:dyDescent="0.25">
      <c r="A21" s="305">
        <v>41334</v>
      </c>
      <c r="B21" s="306">
        <v>33.803877282138153</v>
      </c>
      <c r="C21" s="306">
        <v>18.122215948302902</v>
      </c>
      <c r="D21" s="306">
        <v>20.3353409875149</v>
      </c>
      <c r="E21" s="307">
        <v>31.23346038019951</v>
      </c>
      <c r="F21" s="306">
        <v>18.559296379948552</v>
      </c>
      <c r="G21" s="306">
        <v>18.549916870569042</v>
      </c>
      <c r="H21" s="308"/>
      <c r="I21" s="308"/>
      <c r="J21" s="309"/>
      <c r="K21" s="8"/>
      <c r="L21" s="8"/>
    </row>
    <row r="22" spans="1:12" x14ac:dyDescent="0.25">
      <c r="A22" s="305">
        <v>41426</v>
      </c>
      <c r="B22" s="310">
        <v>35.087719298245609</v>
      </c>
      <c r="C22" s="310">
        <v>20.175438596491226</v>
      </c>
      <c r="D22" s="310">
        <v>16.666666666666664</v>
      </c>
      <c r="E22" s="307">
        <v>34.445798290191881</v>
      </c>
      <c r="F22" s="306">
        <v>19.148827272397064</v>
      </c>
      <c r="G22" s="306">
        <v>18.501003827090784</v>
      </c>
      <c r="H22" s="308"/>
      <c r="I22" s="308"/>
      <c r="J22" s="309"/>
      <c r="K22" s="8"/>
      <c r="L22" s="8"/>
    </row>
    <row r="23" spans="1:12" x14ac:dyDescent="0.25">
      <c r="A23" s="305">
        <v>41518</v>
      </c>
      <c r="B23" s="310">
        <v>30.952380952380953</v>
      </c>
      <c r="C23" s="310">
        <v>20.634920634920633</v>
      </c>
      <c r="D23" s="310">
        <v>19.047619047619047</v>
      </c>
      <c r="E23" s="307">
        <v>33.020050125313283</v>
      </c>
      <c r="F23" s="306">
        <v>20.405179615705929</v>
      </c>
      <c r="G23" s="306">
        <v>17.857142857142854</v>
      </c>
      <c r="H23" s="308"/>
      <c r="I23" s="308"/>
      <c r="J23" s="309"/>
      <c r="K23" s="8"/>
      <c r="L23" s="8"/>
    </row>
    <row r="24" spans="1:12" x14ac:dyDescent="0.25">
      <c r="A24" s="305">
        <v>41609</v>
      </c>
      <c r="B24" s="310">
        <v>25</v>
      </c>
      <c r="C24" s="310">
        <v>21.296296296296298</v>
      </c>
      <c r="D24" s="310">
        <v>21.296296296296298</v>
      </c>
      <c r="E24" s="307">
        <v>27.976190476190474</v>
      </c>
      <c r="F24" s="306">
        <v>20.965608465608465</v>
      </c>
      <c r="G24" s="306">
        <v>20.171957671957671</v>
      </c>
      <c r="H24" s="308"/>
      <c r="I24" s="308"/>
      <c r="J24" s="309"/>
      <c r="K24" s="8"/>
      <c r="L24" s="8"/>
    </row>
    <row r="25" spans="1:12" x14ac:dyDescent="0.25">
      <c r="A25" s="305">
        <v>41699</v>
      </c>
      <c r="B25" s="310">
        <v>28.07017543859649</v>
      </c>
      <c r="C25" s="310">
        <v>19.298245614035086</v>
      </c>
      <c r="D25" s="310">
        <v>16.666666666666664</v>
      </c>
      <c r="E25" s="307">
        <v>26.535087719298247</v>
      </c>
      <c r="F25" s="306">
        <v>20.297270955165693</v>
      </c>
      <c r="G25" s="306">
        <v>18.981481481481481</v>
      </c>
      <c r="H25" s="308"/>
      <c r="I25" s="308"/>
      <c r="J25" s="309"/>
      <c r="K25" s="8"/>
      <c r="L25" s="8"/>
    </row>
    <row r="26" spans="1:12" x14ac:dyDescent="0.25">
      <c r="A26" s="305">
        <v>41791</v>
      </c>
      <c r="B26" s="310">
        <v>30.555555555555554</v>
      </c>
      <c r="C26" s="310">
        <v>25</v>
      </c>
      <c r="D26" s="310">
        <v>20.37037037037037</v>
      </c>
      <c r="E26" s="307">
        <v>29.312865497076022</v>
      </c>
      <c r="F26" s="306">
        <v>22.149122807017541</v>
      </c>
      <c r="G26" s="306">
        <v>18.518518518518519</v>
      </c>
      <c r="H26" s="308"/>
      <c r="I26" s="308"/>
      <c r="J26" s="309"/>
      <c r="K26" s="8"/>
      <c r="L26" s="8"/>
    </row>
    <row r="27" spans="1:12" x14ac:dyDescent="0.25">
      <c r="A27" s="305">
        <v>41883</v>
      </c>
      <c r="B27" s="310">
        <v>30.208333333333332</v>
      </c>
      <c r="C27" s="310">
        <v>24.999999999999996</v>
      </c>
      <c r="D27" s="310">
        <v>16.666666666666664</v>
      </c>
      <c r="E27" s="307">
        <v>30.381944444444443</v>
      </c>
      <c r="F27" s="306">
        <v>25</v>
      </c>
      <c r="G27" s="306">
        <v>18.518518518518519</v>
      </c>
      <c r="H27" s="308"/>
      <c r="I27" s="308"/>
      <c r="J27" s="309"/>
      <c r="K27" s="8"/>
      <c r="L27" s="8"/>
    </row>
    <row r="28" spans="1:12" x14ac:dyDescent="0.25">
      <c r="A28" s="305">
        <v>41974</v>
      </c>
      <c r="B28" s="310">
        <v>28.205128205128204</v>
      </c>
      <c r="C28" s="310">
        <v>23.076923076923077</v>
      </c>
      <c r="D28" s="310">
        <v>23.076923076923077</v>
      </c>
      <c r="E28" s="307">
        <f t="shared" ref="E28:G33" si="0">+AVERAGE(B27:B28)</f>
        <v>29.206730769230766</v>
      </c>
      <c r="F28" s="306">
        <v>24.038461538461537</v>
      </c>
      <c r="G28" s="306">
        <v>19.871794871794869</v>
      </c>
      <c r="H28" s="308"/>
      <c r="I28" s="308"/>
      <c r="J28" s="309"/>
      <c r="K28" s="8"/>
      <c r="L28" s="8"/>
    </row>
    <row r="29" spans="1:12" x14ac:dyDescent="0.25">
      <c r="A29" s="305">
        <v>42064</v>
      </c>
      <c r="B29" s="310">
        <v>34.572649572649574</v>
      </c>
      <c r="C29" s="310">
        <v>24.456654456654455</v>
      </c>
      <c r="D29" s="311">
        <v>3.8461538461538463</v>
      </c>
      <c r="E29" s="306">
        <f t="shared" si="0"/>
        <v>31.388888888888889</v>
      </c>
      <c r="F29" s="306">
        <f t="shared" si="0"/>
        <v>23.766788766788764</v>
      </c>
      <c r="G29" s="306">
        <f t="shared" si="0"/>
        <v>13.461538461538462</v>
      </c>
      <c r="H29" s="308"/>
      <c r="I29" s="308"/>
      <c r="J29" s="309"/>
      <c r="K29" s="8"/>
      <c r="L29" s="8"/>
    </row>
    <row r="30" spans="1:12" x14ac:dyDescent="0.25">
      <c r="A30" s="305">
        <v>42156</v>
      </c>
      <c r="B30" s="310">
        <v>28.6900871459695</v>
      </c>
      <c r="C30" s="310">
        <v>31.998910675381264</v>
      </c>
      <c r="D30" s="311">
        <v>22.875816993464053</v>
      </c>
      <c r="E30" s="306">
        <f t="shared" si="0"/>
        <v>31.631368359309537</v>
      </c>
      <c r="F30" s="306">
        <f t="shared" si="0"/>
        <v>28.227782566017858</v>
      </c>
      <c r="G30" s="306">
        <f t="shared" si="0"/>
        <v>13.36098541980895</v>
      </c>
      <c r="H30" s="308"/>
      <c r="I30" s="308"/>
      <c r="J30" s="309"/>
      <c r="K30" s="8"/>
      <c r="L30" s="8"/>
    </row>
    <row r="31" spans="1:12" x14ac:dyDescent="0.25">
      <c r="A31" s="305">
        <v>42248</v>
      </c>
      <c r="B31" s="310">
        <v>19.047619047619047</v>
      </c>
      <c r="C31" s="310">
        <v>26.190476190476186</v>
      </c>
      <c r="D31" s="311">
        <v>19.047619047619047</v>
      </c>
      <c r="E31" s="306">
        <f t="shared" si="0"/>
        <v>23.868853096794275</v>
      </c>
      <c r="F31" s="306">
        <f t="shared" si="0"/>
        <v>29.094693432928725</v>
      </c>
      <c r="G31" s="306">
        <f t="shared" si="0"/>
        <v>20.96171802054155</v>
      </c>
      <c r="H31" s="308"/>
      <c r="I31" s="308"/>
      <c r="J31" s="309"/>
      <c r="K31" s="8"/>
      <c r="L31" s="8"/>
    </row>
    <row r="32" spans="1:12" x14ac:dyDescent="0.25">
      <c r="A32" s="305">
        <v>42339</v>
      </c>
      <c r="B32" s="310">
        <v>29.761904761904763</v>
      </c>
      <c r="C32" s="310">
        <v>29.761904761904756</v>
      </c>
      <c r="D32" s="312">
        <v>19.047619047619047</v>
      </c>
      <c r="E32" s="306">
        <f t="shared" si="0"/>
        <v>24.404761904761905</v>
      </c>
      <c r="F32" s="306">
        <f t="shared" si="0"/>
        <v>27.976190476190471</v>
      </c>
      <c r="G32" s="306">
        <f t="shared" si="0"/>
        <v>19.047619047619047</v>
      </c>
      <c r="H32" s="308"/>
      <c r="I32" s="308"/>
      <c r="J32" s="308"/>
    </row>
    <row r="33" spans="1:10" x14ac:dyDescent="0.25">
      <c r="A33" s="305">
        <v>42430</v>
      </c>
      <c r="B33" s="310">
        <v>33.333333333333329</v>
      </c>
      <c r="C33" s="310">
        <v>15.624999999999996</v>
      </c>
      <c r="D33" s="313">
        <v>14.583333333333332</v>
      </c>
      <c r="E33" s="306">
        <f>+AVERAGE(B32:B33)</f>
        <v>31.547619047619044</v>
      </c>
      <c r="F33" s="306">
        <f t="shared" si="0"/>
        <v>22.693452380952376</v>
      </c>
      <c r="G33" s="306">
        <f t="shared" si="0"/>
        <v>16.81547619047619</v>
      </c>
      <c r="H33" s="308"/>
      <c r="I33" s="308"/>
      <c r="J33" s="308"/>
    </row>
    <row r="34" spans="1:10" x14ac:dyDescent="0.25">
      <c r="A34" s="305">
        <v>42522</v>
      </c>
      <c r="B34" s="310">
        <v>36.111111111111114</v>
      </c>
      <c r="C34" s="310">
        <v>18.518518518518519</v>
      </c>
      <c r="D34" s="313">
        <v>10.185185185185185</v>
      </c>
      <c r="E34" s="314">
        <f t="shared" ref="E34:E39" si="1">AVERAGE(B33:B34)</f>
        <v>34.722222222222221</v>
      </c>
      <c r="F34" s="314">
        <f t="shared" ref="F34:G38" si="2">AVERAGE(C33:C34)</f>
        <v>17.07175925925926</v>
      </c>
      <c r="G34" s="314">
        <f t="shared" si="2"/>
        <v>12.38425925925926</v>
      </c>
      <c r="H34" s="308"/>
      <c r="I34" s="308"/>
      <c r="J34" s="308"/>
    </row>
    <row r="35" spans="1:10" x14ac:dyDescent="0.25">
      <c r="A35" s="305">
        <v>42614</v>
      </c>
      <c r="B35" s="310">
        <v>41.111111111111107</v>
      </c>
      <c r="C35" s="310">
        <v>17.777777777777779</v>
      </c>
      <c r="D35" s="310">
        <v>17.777777777777775</v>
      </c>
      <c r="E35" s="314">
        <f t="shared" si="1"/>
        <v>38.611111111111114</v>
      </c>
      <c r="F35" s="314">
        <f t="shared" si="2"/>
        <v>18.148148148148149</v>
      </c>
      <c r="G35" s="314">
        <f t="shared" si="2"/>
        <v>13.981481481481481</v>
      </c>
      <c r="H35" s="308"/>
      <c r="I35" s="308"/>
      <c r="J35" s="308"/>
    </row>
    <row r="36" spans="1:10" x14ac:dyDescent="0.25">
      <c r="A36" s="305">
        <v>42705</v>
      </c>
      <c r="B36" s="297">
        <v>34.444444444444443</v>
      </c>
      <c r="C36" s="297">
        <v>16.666666666666664</v>
      </c>
      <c r="D36" s="297">
        <v>12.222222222222221</v>
      </c>
      <c r="E36" s="314">
        <f t="shared" si="1"/>
        <v>37.777777777777771</v>
      </c>
      <c r="F36" s="314">
        <f t="shared" si="2"/>
        <v>17.222222222222221</v>
      </c>
      <c r="G36" s="314">
        <f t="shared" si="2"/>
        <v>14.999999999999998</v>
      </c>
      <c r="H36" s="297"/>
      <c r="I36" s="297"/>
      <c r="J36" s="308"/>
    </row>
    <row r="37" spans="1:10" x14ac:dyDescent="0.25">
      <c r="A37" s="305">
        <v>42795</v>
      </c>
      <c r="B37" s="310">
        <v>23.333333333333332</v>
      </c>
      <c r="C37" s="310">
        <v>28.888888888888893</v>
      </c>
      <c r="D37" s="313">
        <v>16.666666666666668</v>
      </c>
      <c r="E37" s="314">
        <f t="shared" si="1"/>
        <v>28.888888888888886</v>
      </c>
      <c r="F37" s="314">
        <f t="shared" si="2"/>
        <v>22.777777777777779</v>
      </c>
      <c r="G37" s="314">
        <f t="shared" si="2"/>
        <v>14.444444444444445</v>
      </c>
      <c r="H37" s="308"/>
      <c r="I37" s="308"/>
      <c r="J37" s="308"/>
    </row>
    <row r="38" spans="1:10" x14ac:dyDescent="0.25">
      <c r="A38" s="305">
        <v>42887</v>
      </c>
      <c r="B38" s="310">
        <v>34.136710239651414</v>
      </c>
      <c r="C38" s="310">
        <v>18.164488017429193</v>
      </c>
      <c r="D38" s="313">
        <v>20.663126361655774</v>
      </c>
      <c r="E38" s="314">
        <f t="shared" si="1"/>
        <v>28.735021786492375</v>
      </c>
      <c r="F38" s="314">
        <f t="shared" si="2"/>
        <v>23.526688453159043</v>
      </c>
      <c r="G38" s="314">
        <f t="shared" si="2"/>
        <v>18.664896514161221</v>
      </c>
      <c r="H38" s="308"/>
      <c r="I38" s="308"/>
      <c r="J38" s="308"/>
    </row>
    <row r="39" spans="1:10" x14ac:dyDescent="0.25">
      <c r="A39" s="305">
        <v>42979</v>
      </c>
      <c r="B39" s="310">
        <v>22.549019607843135</v>
      </c>
      <c r="C39" s="310">
        <v>18.627450980392158</v>
      </c>
      <c r="D39" s="313">
        <v>21.568627450980394</v>
      </c>
      <c r="E39" s="314">
        <f t="shared" si="1"/>
        <v>28.342864923747275</v>
      </c>
      <c r="F39" s="314">
        <f t="shared" ref="F39" si="3">AVERAGE(C38:C39)</f>
        <v>18.395969498910674</v>
      </c>
      <c r="G39" s="314">
        <f t="shared" ref="G39" si="4">AVERAGE(D38:D39)</f>
        <v>21.115876906318086</v>
      </c>
      <c r="H39" s="308"/>
      <c r="I39" s="308"/>
      <c r="J39" s="308"/>
    </row>
    <row r="40" spans="1:10" x14ac:dyDescent="0.25">
      <c r="A40" s="305"/>
      <c r="B40" s="310"/>
      <c r="C40" s="310"/>
      <c r="D40" s="313"/>
      <c r="E40" s="314"/>
      <c r="F40" s="306"/>
      <c r="G40" s="306"/>
      <c r="H40" s="308"/>
      <c r="I40" s="308"/>
      <c r="J40" s="308"/>
    </row>
    <row r="41" spans="1:10" x14ac:dyDescent="0.25">
      <c r="A41" s="305"/>
      <c r="B41" s="310"/>
      <c r="C41" s="310"/>
      <c r="D41" s="313"/>
      <c r="E41" s="314"/>
      <c r="F41" s="306"/>
      <c r="G41" s="306"/>
      <c r="H41" s="308"/>
      <c r="I41" s="308"/>
      <c r="J41" s="308"/>
    </row>
    <row r="42" spans="1:10" x14ac:dyDescent="0.25">
      <c r="E42" s="315"/>
      <c r="J42" s="315"/>
    </row>
    <row r="43" spans="1:10" x14ac:dyDescent="0.25">
      <c r="B43" s="316" t="s">
        <v>159</v>
      </c>
      <c r="C43" s="91"/>
      <c r="D43" s="91"/>
      <c r="E43" s="91"/>
      <c r="F43" s="91"/>
      <c r="G43" s="91"/>
    </row>
    <row r="44" spans="1:10" x14ac:dyDescent="0.25">
      <c r="B44" s="316" t="s">
        <v>162</v>
      </c>
      <c r="C44" s="91"/>
      <c r="D44" s="91"/>
      <c r="E44" s="91"/>
      <c r="F44" s="91"/>
      <c r="G44" s="91"/>
    </row>
    <row r="45" spans="1:10" x14ac:dyDescent="0.25">
      <c r="B45" s="316" t="s">
        <v>163</v>
      </c>
      <c r="C45" s="91"/>
      <c r="D45" s="91"/>
      <c r="E45" s="91"/>
      <c r="F45" s="91"/>
      <c r="G45" s="91"/>
    </row>
    <row r="46" spans="1:10" x14ac:dyDescent="0.25">
      <c r="B46" s="316"/>
      <c r="C46" s="91"/>
      <c r="D46" s="91"/>
      <c r="E46" s="91"/>
      <c r="F46" s="91"/>
      <c r="G46" s="91"/>
    </row>
    <row r="47" spans="1:10" x14ac:dyDescent="0.25">
      <c r="B47" s="91"/>
      <c r="C47" s="91"/>
      <c r="D47" s="91"/>
      <c r="E47" s="91"/>
      <c r="F47" s="91"/>
      <c r="G47" s="91"/>
    </row>
    <row r="48" spans="1:10" x14ac:dyDescent="0.25">
      <c r="B48" s="91"/>
      <c r="C48" s="91"/>
      <c r="D48" s="91"/>
      <c r="E48" s="91"/>
      <c r="F48" s="91"/>
      <c r="G48" s="91"/>
    </row>
    <row r="49" spans="2:7" x14ac:dyDescent="0.25">
      <c r="B49" s="91"/>
      <c r="C49" s="91"/>
      <c r="D49" s="91"/>
      <c r="E49" s="91"/>
      <c r="F49" s="91"/>
      <c r="G49" s="91"/>
    </row>
    <row r="50" spans="2:7" x14ac:dyDescent="0.25">
      <c r="B50" s="91"/>
      <c r="C50" s="91"/>
      <c r="D50" s="91"/>
      <c r="E50" s="91"/>
      <c r="F50" s="91"/>
      <c r="G50" s="91"/>
    </row>
    <row r="51" spans="2:7" x14ac:dyDescent="0.25">
      <c r="B51" s="91"/>
      <c r="C51" s="91"/>
      <c r="D51" s="91"/>
      <c r="E51" s="91"/>
      <c r="F51" s="91"/>
      <c r="G51" s="91"/>
    </row>
    <row r="52" spans="2:7" x14ac:dyDescent="0.25">
      <c r="B52" s="91"/>
      <c r="C52" s="91"/>
      <c r="D52" s="91"/>
      <c r="E52" s="91"/>
      <c r="F52" s="91"/>
      <c r="G52" s="91"/>
    </row>
    <row r="53" spans="2:7" x14ac:dyDescent="0.25">
      <c r="B53" s="91"/>
      <c r="C53" s="91"/>
      <c r="D53" s="91"/>
      <c r="E53" s="91"/>
      <c r="F53" s="91"/>
      <c r="G53" s="91"/>
    </row>
    <row r="54" spans="2:7" x14ac:dyDescent="0.25">
      <c r="B54" s="91"/>
      <c r="C54" s="91"/>
      <c r="D54" s="91"/>
      <c r="E54" s="91"/>
      <c r="F54" s="91"/>
      <c r="G54" s="91"/>
    </row>
    <row r="55" spans="2:7" x14ac:dyDescent="0.25">
      <c r="B55" s="91"/>
      <c r="C55" s="91"/>
      <c r="D55" s="91"/>
      <c r="E55" s="91"/>
      <c r="F55" s="91"/>
      <c r="G55" s="91"/>
    </row>
    <row r="56" spans="2:7" x14ac:dyDescent="0.25">
      <c r="B56" s="91"/>
      <c r="C56" s="91"/>
      <c r="D56" s="91"/>
      <c r="E56" s="91"/>
      <c r="F56" s="91"/>
      <c r="G56" s="91"/>
    </row>
    <row r="57" spans="2:7" x14ac:dyDescent="0.25">
      <c r="B57" s="91"/>
      <c r="C57" s="91"/>
      <c r="D57" s="91"/>
      <c r="E57" s="91"/>
      <c r="F57" s="91"/>
      <c r="G57" s="91"/>
    </row>
    <row r="58" spans="2:7" x14ac:dyDescent="0.25">
      <c r="B58" s="91"/>
      <c r="C58" s="91"/>
      <c r="D58" s="91"/>
      <c r="E58" s="91"/>
      <c r="F58" s="91"/>
      <c r="G58" s="91"/>
    </row>
    <row r="59" spans="2:7" x14ac:dyDescent="0.25">
      <c r="B59" s="91"/>
      <c r="C59" s="91"/>
      <c r="D59" s="91"/>
      <c r="E59" s="91"/>
      <c r="F59" s="91"/>
      <c r="G59" s="91"/>
    </row>
    <row r="60" spans="2:7" x14ac:dyDescent="0.25">
      <c r="B60" s="91"/>
      <c r="C60" s="91"/>
      <c r="D60" s="91"/>
      <c r="E60" s="91"/>
      <c r="F60" s="91"/>
      <c r="G60" s="91"/>
    </row>
    <row r="61" spans="2:7" x14ac:dyDescent="0.25">
      <c r="B61" s="91"/>
      <c r="C61" s="91"/>
      <c r="D61" s="91"/>
      <c r="E61" s="91"/>
      <c r="F61" s="91"/>
      <c r="G61" s="91"/>
    </row>
    <row r="62" spans="2:7" x14ac:dyDescent="0.25">
      <c r="B62" s="91"/>
      <c r="C62" s="91"/>
      <c r="D62" s="91"/>
      <c r="E62" s="91"/>
      <c r="F62" s="91"/>
      <c r="G62" s="91"/>
    </row>
    <row r="63" spans="2:7" x14ac:dyDescent="0.25">
      <c r="B63" s="91"/>
      <c r="C63" s="91"/>
      <c r="D63" s="91"/>
      <c r="E63" s="91"/>
      <c r="F63" s="91"/>
      <c r="G63" s="91"/>
    </row>
    <row r="64" spans="2:7" x14ac:dyDescent="0.25">
      <c r="B64" s="91"/>
      <c r="C64" s="91"/>
      <c r="D64" s="91"/>
      <c r="E64" s="91"/>
      <c r="F64" s="91"/>
      <c r="G64" s="91"/>
    </row>
    <row r="65" spans="2:7" x14ac:dyDescent="0.25">
      <c r="B65" s="91"/>
      <c r="C65" s="91"/>
      <c r="D65" s="91"/>
      <c r="E65" s="91"/>
      <c r="F65" s="91"/>
      <c r="G65" s="91"/>
    </row>
    <row r="66" spans="2:7" x14ac:dyDescent="0.25">
      <c r="B66" s="91"/>
      <c r="C66" s="91"/>
      <c r="D66" s="91"/>
      <c r="E66" s="91"/>
      <c r="F66" s="91"/>
      <c r="G66" s="91"/>
    </row>
    <row r="67" spans="2:7" x14ac:dyDescent="0.25">
      <c r="B67" s="91"/>
      <c r="C67" s="91"/>
      <c r="D67" s="91"/>
      <c r="E67" s="91"/>
      <c r="F67" s="91"/>
      <c r="G67" s="91"/>
    </row>
    <row r="68" spans="2:7" x14ac:dyDescent="0.25">
      <c r="B68" s="91"/>
      <c r="C68" s="91"/>
      <c r="D68" s="91"/>
      <c r="E68" s="91"/>
      <c r="F68" s="91"/>
      <c r="G68" s="91"/>
    </row>
    <row r="69" spans="2:7" x14ac:dyDescent="0.25">
      <c r="B69" s="95"/>
      <c r="C69" s="91"/>
      <c r="D69" s="91"/>
      <c r="E69" s="91"/>
      <c r="F69" s="91"/>
      <c r="G69" s="91"/>
    </row>
    <row r="70" spans="2:7" x14ac:dyDescent="0.25">
      <c r="B70" s="42"/>
      <c r="C70" s="42"/>
      <c r="D70" s="42"/>
      <c r="E70" s="42"/>
      <c r="F70" s="42"/>
      <c r="G70" s="42"/>
    </row>
  </sheetData>
  <mergeCells count="1">
    <mergeCell ref="E2:G2"/>
  </mergeCells>
  <pageMargins left="0.7" right="0.7" top="0.75" bottom="0.75" header="0.3" footer="0.3"/>
  <pageSetup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topLeftCell="A22" zoomScale="90" zoomScaleNormal="90" workbookViewId="0">
      <selection activeCell="F58" sqref="F58"/>
    </sheetView>
  </sheetViews>
  <sheetFormatPr baseColWidth="10" defaultRowHeight="12.75" x14ac:dyDescent="0.2"/>
  <cols>
    <col min="1" max="1" width="56.7109375" style="318" customWidth="1"/>
    <col min="2" max="2" width="11.140625" style="318" customWidth="1"/>
    <col min="3" max="3" width="8.7109375" style="318" customWidth="1"/>
    <col min="4" max="16384" width="11.42578125" style="318"/>
  </cols>
  <sheetData>
    <row r="1" spans="1:14" x14ac:dyDescent="0.2">
      <c r="A1" s="317"/>
      <c r="B1" s="317"/>
      <c r="C1" s="317"/>
      <c r="E1" s="319"/>
      <c r="F1" s="319"/>
      <c r="G1" s="319"/>
      <c r="H1" s="319"/>
    </row>
    <row r="2" spans="1:14" x14ac:dyDescent="0.2">
      <c r="A2" s="317" t="s">
        <v>41</v>
      </c>
      <c r="B2" s="317"/>
      <c r="C2" s="317"/>
      <c r="E2" s="319"/>
      <c r="F2" s="319"/>
      <c r="G2" s="319"/>
      <c r="H2" s="319"/>
    </row>
    <row r="3" spans="1:14" ht="15" customHeight="1" x14ac:dyDescent="0.2">
      <c r="A3" s="320"/>
      <c r="B3" s="321"/>
      <c r="C3" s="321"/>
    </row>
    <row r="4" spans="1:14" ht="12.75" customHeight="1" x14ac:dyDescent="0.2">
      <c r="A4" s="322" t="s">
        <v>164</v>
      </c>
      <c r="B4" s="323">
        <v>42979</v>
      </c>
      <c r="C4" s="323">
        <v>42887</v>
      </c>
      <c r="D4" s="324"/>
      <c r="F4" s="325" t="s">
        <v>204</v>
      </c>
    </row>
    <row r="5" spans="1:14" ht="12.75" customHeight="1" x14ac:dyDescent="0.2">
      <c r="A5" s="318" t="s">
        <v>165</v>
      </c>
      <c r="B5" s="326">
        <v>25.423728813559322</v>
      </c>
      <c r="C5" s="326">
        <v>27.419354838709676</v>
      </c>
      <c r="D5" s="327"/>
    </row>
    <row r="6" spans="1:14" ht="12.75" customHeight="1" x14ac:dyDescent="0.2">
      <c r="A6" s="318" t="s">
        <v>166</v>
      </c>
      <c r="B6" s="326">
        <v>15.254237288135593</v>
      </c>
      <c r="C6" s="326">
        <v>12.903225806451612</v>
      </c>
      <c r="D6" s="327"/>
      <c r="F6" s="322" t="s">
        <v>45</v>
      </c>
      <c r="N6" s="322" t="s">
        <v>46</v>
      </c>
    </row>
    <row r="7" spans="1:14" ht="12.75" customHeight="1" x14ac:dyDescent="0.2">
      <c r="A7" s="318" t="s">
        <v>167</v>
      </c>
      <c r="B7" s="326">
        <v>11.864406779661017</v>
      </c>
      <c r="C7" s="326">
        <v>11.29032258064516</v>
      </c>
      <c r="D7" s="327"/>
    </row>
    <row r="8" spans="1:14" ht="12.75" customHeight="1" x14ac:dyDescent="0.2">
      <c r="A8" s="318" t="s">
        <v>168</v>
      </c>
      <c r="B8" s="326">
        <v>5.0847457627118651</v>
      </c>
      <c r="C8" s="326">
        <v>9.67741935483871</v>
      </c>
      <c r="D8" s="327"/>
    </row>
    <row r="9" spans="1:14" ht="12.75" customHeight="1" x14ac:dyDescent="0.2">
      <c r="A9" s="318" t="s">
        <v>169</v>
      </c>
      <c r="B9" s="326">
        <v>10.16949152542373</v>
      </c>
      <c r="C9" s="326">
        <v>9.67741935483871</v>
      </c>
      <c r="D9" s="327"/>
    </row>
    <row r="10" spans="1:14" ht="12.75" customHeight="1" x14ac:dyDescent="0.2">
      <c r="A10" s="318" t="s">
        <v>170</v>
      </c>
      <c r="B10" s="326">
        <v>6.7796610169491522</v>
      </c>
      <c r="C10" s="326">
        <v>9.67741935483871</v>
      </c>
      <c r="D10" s="327"/>
    </row>
    <row r="11" spans="1:14" ht="12.75" customHeight="1" x14ac:dyDescent="0.2">
      <c r="A11" s="318" t="s">
        <v>171</v>
      </c>
      <c r="B11" s="326">
        <v>5.0847457627118651</v>
      </c>
      <c r="C11" s="326">
        <v>6.4516129032258061</v>
      </c>
      <c r="D11" s="327"/>
    </row>
    <row r="12" spans="1:14" ht="12.75" customHeight="1" x14ac:dyDescent="0.2">
      <c r="A12" s="318" t="s">
        <v>172</v>
      </c>
      <c r="B12" s="326">
        <v>6.7796610169491522</v>
      </c>
      <c r="C12" s="326">
        <v>4.838709677419355</v>
      </c>
      <c r="D12" s="327"/>
    </row>
    <row r="13" spans="1:14" x14ac:dyDescent="0.2">
      <c r="A13" s="318" t="s">
        <v>173</v>
      </c>
      <c r="B13" s="326">
        <v>5.0847457627118651</v>
      </c>
      <c r="C13" s="326">
        <v>4.838709677419355</v>
      </c>
      <c r="D13" s="327"/>
    </row>
    <row r="14" spans="1:14" x14ac:dyDescent="0.2">
      <c r="A14" s="318" t="s">
        <v>174</v>
      </c>
      <c r="B14" s="326">
        <v>6.7796610169491522</v>
      </c>
      <c r="C14" s="326">
        <v>3.225806451612903</v>
      </c>
      <c r="D14" s="327"/>
    </row>
    <row r="15" spans="1:14" x14ac:dyDescent="0.2">
      <c r="A15" s="318" t="s">
        <v>15</v>
      </c>
      <c r="B15" s="326">
        <v>1.6949152542372881</v>
      </c>
      <c r="C15" s="326">
        <v>0</v>
      </c>
      <c r="D15" s="327"/>
    </row>
    <row r="16" spans="1:14" x14ac:dyDescent="0.2">
      <c r="B16" s="322"/>
      <c r="C16" s="322"/>
    </row>
    <row r="17" spans="1:4" x14ac:dyDescent="0.2">
      <c r="A17" s="322" t="s">
        <v>1</v>
      </c>
      <c r="D17" s="324"/>
    </row>
    <row r="18" spans="1:4" x14ac:dyDescent="0.2">
      <c r="A18" s="322" t="s">
        <v>164</v>
      </c>
      <c r="B18" s="323">
        <v>42979</v>
      </c>
      <c r="C18" s="323">
        <v>42887</v>
      </c>
      <c r="D18" s="324"/>
    </row>
    <row r="19" spans="1:4" x14ac:dyDescent="0.2">
      <c r="A19" s="328" t="s">
        <v>165</v>
      </c>
      <c r="B19" s="329">
        <v>30.434782608695656</v>
      </c>
      <c r="C19" s="329">
        <v>38.095238095238095</v>
      </c>
      <c r="D19" s="330"/>
    </row>
    <row r="20" spans="1:4" ht="15" customHeight="1" x14ac:dyDescent="0.2">
      <c r="A20" s="318" t="s">
        <v>166</v>
      </c>
      <c r="B20" s="329">
        <v>17.391304347826086</v>
      </c>
      <c r="C20" s="329">
        <v>19.047619047619047</v>
      </c>
      <c r="D20" s="330"/>
    </row>
    <row r="21" spans="1:4" x14ac:dyDescent="0.2">
      <c r="A21" s="328" t="s">
        <v>168</v>
      </c>
      <c r="B21" s="329">
        <v>8.695652173913043</v>
      </c>
      <c r="C21" s="329">
        <v>9.5238095238095237</v>
      </c>
      <c r="D21" s="330"/>
    </row>
    <row r="22" spans="1:4" x14ac:dyDescent="0.2">
      <c r="A22" s="328" t="s">
        <v>170</v>
      </c>
      <c r="B22" s="329">
        <v>8.695652173913043</v>
      </c>
      <c r="C22" s="329">
        <v>9.5238095238095237</v>
      </c>
      <c r="D22" s="330"/>
    </row>
    <row r="23" spans="1:4" ht="12.75" customHeight="1" x14ac:dyDescent="0.2">
      <c r="A23" s="328" t="s">
        <v>169</v>
      </c>
      <c r="B23" s="329">
        <v>8.695652173913043</v>
      </c>
      <c r="C23" s="329">
        <v>9.5238095238095237</v>
      </c>
      <c r="D23" s="330"/>
    </row>
    <row r="24" spans="1:4" x14ac:dyDescent="0.2">
      <c r="A24" s="328" t="s">
        <v>175</v>
      </c>
      <c r="B24" s="329">
        <v>0</v>
      </c>
      <c r="C24" s="329">
        <v>4.7619047619047619</v>
      </c>
      <c r="D24" s="330"/>
    </row>
    <row r="25" spans="1:4" x14ac:dyDescent="0.2">
      <c r="A25" s="328" t="s">
        <v>167</v>
      </c>
      <c r="B25" s="329">
        <v>8.695652173913043</v>
      </c>
      <c r="C25" s="329">
        <v>4.7619047619047619</v>
      </c>
      <c r="D25" s="330"/>
    </row>
    <row r="26" spans="1:4" x14ac:dyDescent="0.2">
      <c r="A26" s="328" t="s">
        <v>174</v>
      </c>
      <c r="B26" s="329">
        <v>4.3478260869565215</v>
      </c>
      <c r="C26" s="329">
        <v>4.7619047619047619</v>
      </c>
      <c r="D26" s="330"/>
    </row>
    <row r="27" spans="1:4" x14ac:dyDescent="0.2">
      <c r="A27" s="328" t="s">
        <v>172</v>
      </c>
      <c r="B27" s="329">
        <v>4.3478260869565215</v>
      </c>
      <c r="C27" s="329">
        <v>0</v>
      </c>
      <c r="D27" s="330"/>
    </row>
    <row r="28" spans="1:4" x14ac:dyDescent="0.2">
      <c r="A28" s="328" t="s">
        <v>173</v>
      </c>
      <c r="B28" s="329">
        <v>8.695652173913043</v>
      </c>
      <c r="C28" s="329">
        <v>0</v>
      </c>
      <c r="D28" s="330"/>
    </row>
    <row r="29" spans="1:4" x14ac:dyDescent="0.2">
      <c r="A29" s="318" t="s">
        <v>15</v>
      </c>
      <c r="B29" s="329">
        <v>0</v>
      </c>
      <c r="C29" s="329">
        <v>0</v>
      </c>
      <c r="D29" s="330"/>
    </row>
    <row r="30" spans="1:4" x14ac:dyDescent="0.2">
      <c r="D30" s="327"/>
    </row>
    <row r="31" spans="1:4" x14ac:dyDescent="0.2">
      <c r="A31" s="322" t="s">
        <v>176</v>
      </c>
      <c r="B31" s="322"/>
      <c r="C31" s="322"/>
      <c r="D31" s="327"/>
    </row>
    <row r="32" spans="1:4" x14ac:dyDescent="0.2">
      <c r="A32" s="322" t="s">
        <v>164</v>
      </c>
      <c r="B32" s="323">
        <v>42979</v>
      </c>
      <c r="C32" s="323">
        <v>42887</v>
      </c>
      <c r="D32" s="324"/>
    </row>
    <row r="33" spans="1:10" x14ac:dyDescent="0.2">
      <c r="A33" s="328" t="s">
        <v>165</v>
      </c>
      <c r="B33" s="331">
        <v>27.27</v>
      </c>
      <c r="C33" s="331">
        <v>37.5</v>
      </c>
      <c r="D33" s="330"/>
      <c r="J33" s="322" t="s">
        <v>47</v>
      </c>
    </row>
    <row r="34" spans="1:10" x14ac:dyDescent="0.2">
      <c r="A34" s="328" t="s">
        <v>173</v>
      </c>
      <c r="B34" s="331">
        <v>18.18</v>
      </c>
      <c r="C34" s="331">
        <v>37.5</v>
      </c>
      <c r="D34" s="330"/>
    </row>
    <row r="35" spans="1:10" x14ac:dyDescent="0.2">
      <c r="A35" s="328" t="s">
        <v>169</v>
      </c>
      <c r="B35" s="331">
        <v>18.18</v>
      </c>
      <c r="C35" s="331">
        <v>12.5</v>
      </c>
      <c r="D35" s="330"/>
    </row>
    <row r="36" spans="1:10" x14ac:dyDescent="0.2">
      <c r="A36" s="328" t="s">
        <v>167</v>
      </c>
      <c r="B36" s="331">
        <v>9.09</v>
      </c>
      <c r="C36" s="331">
        <v>12.5</v>
      </c>
      <c r="D36" s="330"/>
    </row>
    <row r="37" spans="1:10" x14ac:dyDescent="0.2">
      <c r="A37" s="328" t="s">
        <v>172</v>
      </c>
      <c r="B37" s="331">
        <v>0</v>
      </c>
      <c r="C37" s="331">
        <v>0</v>
      </c>
      <c r="D37" s="330"/>
    </row>
    <row r="38" spans="1:10" x14ac:dyDescent="0.2">
      <c r="A38" s="328" t="s">
        <v>175</v>
      </c>
      <c r="B38" s="331">
        <v>9.09</v>
      </c>
      <c r="C38" s="331">
        <v>0</v>
      </c>
      <c r="D38" s="330"/>
    </row>
    <row r="39" spans="1:10" x14ac:dyDescent="0.2">
      <c r="A39" s="318" t="s">
        <v>166</v>
      </c>
      <c r="B39" s="331">
        <v>9.09</v>
      </c>
      <c r="C39" s="331">
        <v>0</v>
      </c>
      <c r="D39" s="330"/>
    </row>
    <row r="40" spans="1:10" x14ac:dyDescent="0.2">
      <c r="A40" s="328" t="s">
        <v>174</v>
      </c>
      <c r="B40" s="331">
        <v>9.09</v>
      </c>
      <c r="C40" s="331">
        <v>0</v>
      </c>
      <c r="D40" s="330"/>
    </row>
    <row r="41" spans="1:10" x14ac:dyDescent="0.2">
      <c r="A41" s="328" t="s">
        <v>168</v>
      </c>
      <c r="B41" s="331">
        <v>0</v>
      </c>
      <c r="C41" s="331">
        <v>0</v>
      </c>
      <c r="D41" s="330"/>
    </row>
    <row r="42" spans="1:10" x14ac:dyDescent="0.2">
      <c r="A42" s="328" t="s">
        <v>170</v>
      </c>
      <c r="B42" s="331">
        <v>0</v>
      </c>
      <c r="C42" s="331">
        <v>0</v>
      </c>
      <c r="D42" s="330"/>
    </row>
    <row r="43" spans="1:10" x14ac:dyDescent="0.2">
      <c r="A43" s="318" t="s">
        <v>177</v>
      </c>
      <c r="B43" s="331">
        <v>0</v>
      </c>
      <c r="C43" s="331">
        <v>0</v>
      </c>
      <c r="D43" s="330"/>
    </row>
    <row r="46" spans="1:10" x14ac:dyDescent="0.2">
      <c r="B46" s="376"/>
    </row>
    <row r="47" spans="1:10" x14ac:dyDescent="0.2">
      <c r="D47" s="376"/>
    </row>
    <row r="58" spans="6:6" ht="15" x14ac:dyDescent="0.25">
      <c r="F58" s="91"/>
    </row>
    <row r="88" spans="6:6" x14ac:dyDescent="0.2">
      <c r="F88" s="332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topLeftCell="H11" workbookViewId="0">
      <selection activeCell="K41" sqref="K41"/>
    </sheetView>
  </sheetViews>
  <sheetFormatPr baseColWidth="10" defaultRowHeight="15" x14ac:dyDescent="0.25"/>
  <cols>
    <col min="1" max="1" width="17" style="5" customWidth="1"/>
    <col min="2" max="3" width="11.42578125" style="5"/>
    <col min="4" max="4" width="12.7109375" style="5" customWidth="1"/>
    <col min="5" max="6" width="11.42578125" style="5"/>
    <col min="7" max="7" width="12.42578125" style="5" customWidth="1"/>
    <col min="8" max="8" width="13.42578125" style="5" bestFit="1" customWidth="1"/>
    <col min="9" max="9" width="13.42578125" style="5" customWidth="1"/>
    <col min="10" max="10" width="4.28515625" style="5" customWidth="1"/>
    <col min="11" max="16" width="11.42578125" style="5"/>
    <col min="17" max="17" width="5.42578125" style="5" customWidth="1"/>
    <col min="18" max="16384" width="11.42578125" style="5"/>
  </cols>
  <sheetData>
    <row r="1" spans="1:17" ht="51" customHeight="1" x14ac:dyDescent="0.25">
      <c r="A1" s="405" t="s">
        <v>178</v>
      </c>
      <c r="B1" s="405" t="s">
        <v>179</v>
      </c>
      <c r="C1" s="405" t="s">
        <v>179</v>
      </c>
      <c r="D1" s="405" t="s">
        <v>179</v>
      </c>
      <c r="E1" s="405" t="s">
        <v>179</v>
      </c>
      <c r="F1" s="405" t="s">
        <v>179</v>
      </c>
      <c r="G1" s="405" t="s">
        <v>179</v>
      </c>
      <c r="H1" s="405" t="s">
        <v>179</v>
      </c>
      <c r="I1" s="333"/>
    </row>
    <row r="3" spans="1:17" x14ac:dyDescent="0.25">
      <c r="K3" s="77" t="s">
        <v>205</v>
      </c>
      <c r="L3" s="71"/>
      <c r="M3" s="71"/>
      <c r="N3" s="71"/>
      <c r="O3" s="71"/>
      <c r="P3" s="71"/>
      <c r="Q3" s="71"/>
    </row>
    <row r="4" spans="1:17" ht="15" customHeight="1" x14ac:dyDescent="0.25">
      <c r="A4" s="63"/>
      <c r="K4" s="71"/>
      <c r="L4" s="71"/>
      <c r="M4" s="71"/>
      <c r="N4" s="71"/>
      <c r="O4" s="71"/>
      <c r="P4" s="71"/>
      <c r="Q4" s="71"/>
    </row>
    <row r="5" spans="1:17" x14ac:dyDescent="0.25">
      <c r="B5" s="334">
        <v>42979</v>
      </c>
      <c r="C5" s="334"/>
      <c r="D5" s="334"/>
      <c r="K5" s="77"/>
      <c r="L5" s="71"/>
      <c r="M5" s="71"/>
      <c r="N5" s="71"/>
      <c r="O5" s="71"/>
      <c r="P5" s="71"/>
      <c r="Q5" s="71"/>
    </row>
    <row r="6" spans="1:17" x14ac:dyDescent="0.25">
      <c r="B6" s="335" t="s">
        <v>0</v>
      </c>
      <c r="C6" s="336" t="s">
        <v>1</v>
      </c>
      <c r="D6" s="336" t="s">
        <v>16</v>
      </c>
      <c r="E6" s="301"/>
      <c r="F6" s="337"/>
      <c r="G6" s="338"/>
      <c r="H6" s="336"/>
      <c r="I6" s="336"/>
      <c r="K6" s="71"/>
      <c r="L6" s="71"/>
      <c r="M6" s="71"/>
      <c r="N6" s="71"/>
      <c r="O6" s="71"/>
      <c r="P6" s="71"/>
      <c r="Q6" s="71"/>
    </row>
    <row r="7" spans="1:17" x14ac:dyDescent="0.25">
      <c r="A7" s="339" t="s">
        <v>2</v>
      </c>
      <c r="B7" s="340">
        <v>32.837606837606835</v>
      </c>
      <c r="C7" s="340">
        <v>27</v>
      </c>
      <c r="D7" s="340">
        <v>40.000000000000007</v>
      </c>
      <c r="E7" s="315">
        <f>B7-B14</f>
        <v>0.89821289821289341</v>
      </c>
      <c r="F7" s="315">
        <f t="shared" ref="F7:G10" si="0">C7-C14</f>
        <v>-5.1428571428571459</v>
      </c>
      <c r="G7" s="315">
        <f t="shared" si="0"/>
        <v>0</v>
      </c>
      <c r="H7" s="62"/>
      <c r="I7" s="62"/>
      <c r="K7" s="71"/>
      <c r="L7" s="71"/>
      <c r="M7" s="71"/>
      <c r="N7" s="71"/>
      <c r="O7" s="71"/>
      <c r="P7" s="71"/>
      <c r="Q7" s="71"/>
    </row>
    <row r="8" spans="1:17" ht="15" customHeight="1" x14ac:dyDescent="0.25">
      <c r="A8" s="252" t="s">
        <v>3</v>
      </c>
      <c r="B8" s="341">
        <v>30.991452991452988</v>
      </c>
      <c r="C8" s="341">
        <v>37</v>
      </c>
      <c r="D8" s="341">
        <v>26.666666666666668</v>
      </c>
      <c r="E8" s="315">
        <f t="shared" ref="E8:E9" si="1">B8-B15</f>
        <v>-3.2466422466422529</v>
      </c>
      <c r="F8" s="315">
        <f t="shared" si="0"/>
        <v>-0.8571428571428541</v>
      </c>
      <c r="G8" s="315">
        <f t="shared" si="0"/>
        <v>3.3333333333333357</v>
      </c>
      <c r="H8" s="62"/>
      <c r="I8" s="62"/>
      <c r="K8" s="71"/>
      <c r="L8" s="71"/>
      <c r="M8" s="71"/>
      <c r="N8" s="71"/>
      <c r="O8" s="71"/>
      <c r="P8" s="71"/>
      <c r="Q8" s="71"/>
    </row>
    <row r="9" spans="1:17" x14ac:dyDescent="0.25">
      <c r="A9" s="252" t="s">
        <v>4</v>
      </c>
      <c r="B9" s="341">
        <v>17.555555555555557</v>
      </c>
      <c r="C9" s="341">
        <v>5</v>
      </c>
      <c r="D9" s="341">
        <v>10.000000000000002</v>
      </c>
      <c r="E9" s="315">
        <f t="shared" si="1"/>
        <v>3.1399711399711396</v>
      </c>
      <c r="F9" s="342">
        <f t="shared" si="0"/>
        <v>-15</v>
      </c>
      <c r="G9" s="315">
        <f t="shared" si="0"/>
        <v>0</v>
      </c>
      <c r="H9" s="62"/>
      <c r="I9" s="62"/>
      <c r="K9" s="71"/>
      <c r="L9" s="71"/>
      <c r="M9" s="71"/>
      <c r="N9" s="71"/>
      <c r="O9" s="71"/>
      <c r="P9" s="71"/>
      <c r="Q9" s="71"/>
    </row>
    <row r="10" spans="1:17" ht="15" customHeight="1" x14ac:dyDescent="0.25">
      <c r="A10" s="343" t="s">
        <v>5</v>
      </c>
      <c r="B10" s="344">
        <v>18.615384615384613</v>
      </c>
      <c r="C10" s="344">
        <v>11</v>
      </c>
      <c r="D10" s="344">
        <v>23.333333333333332</v>
      </c>
      <c r="E10" s="315">
        <f>B10-B17</f>
        <v>-0.79154179154179616</v>
      </c>
      <c r="F10" s="315">
        <f t="shared" si="0"/>
        <v>1</v>
      </c>
      <c r="G10" s="342">
        <f t="shared" si="0"/>
        <v>-3.3333333333333357</v>
      </c>
      <c r="H10" s="62"/>
      <c r="I10" s="62"/>
      <c r="K10" s="71"/>
      <c r="L10" s="71"/>
      <c r="M10" s="71"/>
      <c r="N10" s="71"/>
      <c r="O10" s="71"/>
      <c r="P10" s="71"/>
      <c r="Q10" s="71"/>
    </row>
    <row r="11" spans="1:17" x14ac:dyDescent="0.25">
      <c r="B11" s="62"/>
      <c r="C11" s="62"/>
      <c r="D11" s="62"/>
      <c r="K11" s="71"/>
      <c r="L11" s="71"/>
      <c r="M11" s="71"/>
      <c r="N11" s="71"/>
      <c r="O11" s="71"/>
      <c r="P11" s="71"/>
      <c r="Q11" s="71"/>
    </row>
    <row r="12" spans="1:17" x14ac:dyDescent="0.25">
      <c r="B12" s="334">
        <v>42887</v>
      </c>
      <c r="C12" s="334"/>
      <c r="D12" s="334"/>
      <c r="K12" s="71"/>
      <c r="L12" s="71"/>
      <c r="M12" s="71"/>
      <c r="N12" s="71"/>
      <c r="O12" s="71"/>
      <c r="P12" s="71"/>
      <c r="Q12" s="71"/>
    </row>
    <row r="13" spans="1:17" x14ac:dyDescent="0.25">
      <c r="B13" s="335" t="s">
        <v>0</v>
      </c>
      <c r="C13" s="336" t="s">
        <v>1</v>
      </c>
      <c r="D13" s="336" t="s">
        <v>16</v>
      </c>
      <c r="K13" s="71"/>
      <c r="L13" s="71"/>
      <c r="M13" s="71"/>
      <c r="N13" s="71"/>
      <c r="O13" s="71"/>
      <c r="P13" s="71"/>
      <c r="Q13" s="71"/>
    </row>
    <row r="14" spans="1:17" x14ac:dyDescent="0.25">
      <c r="A14" s="339" t="s">
        <v>2</v>
      </c>
      <c r="B14" s="340">
        <v>31.939393939393941</v>
      </c>
      <c r="C14" s="340">
        <v>32.142857142857146</v>
      </c>
      <c r="D14" s="340">
        <v>40</v>
      </c>
      <c r="K14" s="71"/>
      <c r="L14" s="71"/>
      <c r="M14" s="71"/>
      <c r="N14" s="71"/>
      <c r="O14" s="71"/>
      <c r="P14" s="71"/>
      <c r="Q14" s="71"/>
    </row>
    <row r="15" spans="1:17" ht="15" customHeight="1" x14ac:dyDescent="0.25">
      <c r="A15" s="252" t="s">
        <v>3</v>
      </c>
      <c r="B15" s="341">
        <v>34.238095238095241</v>
      </c>
      <c r="C15" s="341">
        <v>37.857142857142854</v>
      </c>
      <c r="D15" s="341">
        <v>23.333333333333332</v>
      </c>
      <c r="K15" s="71"/>
      <c r="L15" s="71"/>
      <c r="M15" s="71"/>
      <c r="N15" s="71"/>
      <c r="O15" s="71"/>
      <c r="P15" s="71"/>
      <c r="Q15" s="71"/>
    </row>
    <row r="16" spans="1:17" x14ac:dyDescent="0.25">
      <c r="A16" s="252" t="s">
        <v>4</v>
      </c>
      <c r="B16" s="341">
        <v>14.415584415584417</v>
      </c>
      <c r="C16" s="341">
        <v>20</v>
      </c>
      <c r="D16" s="341">
        <v>10</v>
      </c>
      <c r="K16" s="71"/>
      <c r="L16" s="71"/>
      <c r="M16" s="71"/>
      <c r="N16" s="71"/>
      <c r="O16" s="71"/>
      <c r="P16" s="71"/>
      <c r="Q16" s="71"/>
    </row>
    <row r="17" spans="1:17" ht="15" customHeight="1" x14ac:dyDescent="0.25">
      <c r="A17" s="343" t="s">
        <v>5</v>
      </c>
      <c r="B17" s="344">
        <v>19.406926406926409</v>
      </c>
      <c r="C17" s="344">
        <v>10</v>
      </c>
      <c r="D17" s="344">
        <v>26.666666666666668</v>
      </c>
      <c r="K17" s="71"/>
      <c r="L17" s="71"/>
      <c r="M17" s="71"/>
      <c r="N17" s="71"/>
      <c r="O17" s="71"/>
      <c r="P17" s="71"/>
      <c r="Q17" s="71"/>
    </row>
    <row r="18" spans="1:17" x14ac:dyDescent="0.25">
      <c r="K18" s="71"/>
      <c r="L18" s="71"/>
      <c r="M18" s="71"/>
      <c r="N18" s="71"/>
      <c r="O18" s="71"/>
      <c r="P18" s="71"/>
      <c r="Q18" s="71"/>
    </row>
    <row r="19" spans="1:17" x14ac:dyDescent="0.25">
      <c r="B19" s="334">
        <v>42795</v>
      </c>
      <c r="C19" s="334"/>
      <c r="D19" s="334"/>
      <c r="K19" s="71"/>
      <c r="L19" s="71"/>
      <c r="M19" s="71"/>
      <c r="N19" s="71"/>
      <c r="O19" s="71"/>
      <c r="P19" s="71"/>
      <c r="Q19" s="71"/>
    </row>
    <row r="20" spans="1:17" x14ac:dyDescent="0.25">
      <c r="B20" s="335" t="s">
        <v>0</v>
      </c>
      <c r="C20" s="336" t="s">
        <v>1</v>
      </c>
      <c r="D20" s="336" t="s">
        <v>16</v>
      </c>
      <c r="K20" s="71"/>
      <c r="L20" s="71"/>
      <c r="M20" s="71"/>
      <c r="N20" s="71"/>
      <c r="O20" s="71"/>
      <c r="P20" s="71"/>
      <c r="Q20" s="71"/>
    </row>
    <row r="21" spans="1:17" x14ac:dyDescent="0.25">
      <c r="A21" s="339" t="s">
        <v>2</v>
      </c>
      <c r="B21" s="340">
        <v>31.285714285714288</v>
      </c>
      <c r="C21" s="340">
        <v>36.250000000000007</v>
      </c>
      <c r="D21" s="340">
        <v>40</v>
      </c>
      <c r="K21" s="71"/>
      <c r="L21" s="71"/>
      <c r="M21" s="71"/>
      <c r="N21" s="71"/>
      <c r="O21" s="71"/>
      <c r="P21" s="71"/>
      <c r="Q21" s="71"/>
    </row>
    <row r="22" spans="1:17" ht="15" customHeight="1" x14ac:dyDescent="0.25">
      <c r="A22" s="252" t="s">
        <v>3</v>
      </c>
      <c r="B22" s="341">
        <v>31.714285714285715</v>
      </c>
      <c r="C22" s="341">
        <v>55.000000000000007</v>
      </c>
      <c r="D22" s="341">
        <v>22.499999999999996</v>
      </c>
      <c r="K22" s="71"/>
      <c r="L22" s="71"/>
      <c r="M22" s="71"/>
      <c r="N22" s="71"/>
      <c r="O22" s="71"/>
      <c r="P22" s="71"/>
      <c r="Q22" s="71"/>
    </row>
    <row r="23" spans="1:17" x14ac:dyDescent="0.25">
      <c r="A23" s="252" t="s">
        <v>4</v>
      </c>
      <c r="B23" s="341">
        <v>14.785714285714285</v>
      </c>
      <c r="C23" s="341">
        <v>0</v>
      </c>
      <c r="D23" s="341">
        <v>18.333333333333336</v>
      </c>
      <c r="K23" s="71"/>
      <c r="L23" s="71"/>
      <c r="M23" s="71"/>
      <c r="N23" s="71"/>
      <c r="O23" s="71"/>
      <c r="P23" s="71"/>
      <c r="Q23" s="71"/>
    </row>
    <row r="24" spans="1:17" ht="15" customHeight="1" x14ac:dyDescent="0.25">
      <c r="A24" s="343" t="s">
        <v>5</v>
      </c>
      <c r="B24" s="344">
        <v>22.214285714285715</v>
      </c>
      <c r="C24" s="344">
        <v>8.75</v>
      </c>
      <c r="D24" s="344">
        <v>19.166666666666664</v>
      </c>
      <c r="K24" s="71"/>
      <c r="L24" s="71"/>
      <c r="M24" s="71"/>
      <c r="N24" s="71"/>
      <c r="O24" s="71"/>
      <c r="P24" s="71"/>
      <c r="Q24" s="71"/>
    </row>
    <row r="25" spans="1:17" x14ac:dyDescent="0.25">
      <c r="K25" s="71"/>
      <c r="L25" s="71"/>
      <c r="M25" s="71"/>
      <c r="N25" s="71"/>
      <c r="O25" s="71"/>
      <c r="P25" s="71"/>
      <c r="Q25" s="71"/>
    </row>
    <row r="26" spans="1:17" x14ac:dyDescent="0.25">
      <c r="K26" s="71"/>
      <c r="L26" s="71"/>
      <c r="M26" s="71"/>
      <c r="N26" s="71"/>
      <c r="O26" s="71"/>
      <c r="P26" s="71"/>
      <c r="Q26" s="71"/>
    </row>
    <row r="27" spans="1:17" x14ac:dyDescent="0.25">
      <c r="K27" s="71"/>
      <c r="L27" s="71"/>
      <c r="M27" s="71"/>
      <c r="N27" s="71"/>
      <c r="O27" s="71"/>
      <c r="P27" s="71"/>
      <c r="Q27" s="71"/>
    </row>
    <row r="28" spans="1:17" x14ac:dyDescent="0.25">
      <c r="K28" s="71"/>
      <c r="L28" s="71"/>
      <c r="M28" s="71"/>
      <c r="N28" s="71"/>
      <c r="O28" s="71"/>
      <c r="P28" s="71"/>
      <c r="Q28" s="71"/>
    </row>
    <row r="29" spans="1:17" x14ac:dyDescent="0.25">
      <c r="K29" s="71"/>
      <c r="L29" s="71"/>
      <c r="M29" s="71"/>
      <c r="N29" s="71"/>
      <c r="O29" s="71"/>
      <c r="P29" s="71"/>
      <c r="Q29" s="71"/>
    </row>
    <row r="30" spans="1:17" x14ac:dyDescent="0.25">
      <c r="K30" s="71"/>
      <c r="L30" s="71"/>
      <c r="M30" s="71"/>
      <c r="N30" s="71"/>
      <c r="O30" s="71"/>
      <c r="P30" s="71"/>
      <c r="Q30" s="71"/>
    </row>
    <row r="31" spans="1:17" x14ac:dyDescent="0.25">
      <c r="K31" s="71"/>
      <c r="L31" s="71"/>
      <c r="M31" s="71"/>
      <c r="N31" s="71"/>
      <c r="O31" s="71"/>
      <c r="P31" s="71"/>
      <c r="Q31" s="71"/>
    </row>
    <row r="32" spans="1:17" x14ac:dyDescent="0.25">
      <c r="K32" s="71"/>
      <c r="L32" s="71"/>
      <c r="M32" s="71"/>
      <c r="N32" s="71"/>
      <c r="O32" s="71"/>
      <c r="P32" s="71"/>
      <c r="Q32" s="71"/>
    </row>
    <row r="33" spans="11:17" x14ac:dyDescent="0.25">
      <c r="K33" s="71"/>
      <c r="L33" s="71"/>
      <c r="M33" s="71"/>
      <c r="N33" s="71"/>
      <c r="O33" s="71"/>
      <c r="P33" s="71"/>
      <c r="Q33" s="71"/>
    </row>
    <row r="34" spans="11:17" x14ac:dyDescent="0.25">
      <c r="K34" s="71"/>
      <c r="L34" s="71"/>
      <c r="M34" s="71"/>
      <c r="N34" s="71"/>
      <c r="O34" s="71"/>
      <c r="P34" s="71"/>
      <c r="Q34" s="71"/>
    </row>
    <row r="35" spans="11:17" x14ac:dyDescent="0.25">
      <c r="K35" s="71"/>
      <c r="L35" s="71"/>
      <c r="M35" s="71"/>
      <c r="N35" s="71"/>
      <c r="O35" s="71"/>
      <c r="P35" s="71"/>
      <c r="Q35" s="71"/>
    </row>
    <row r="36" spans="11:17" x14ac:dyDescent="0.25">
      <c r="K36" s="71"/>
      <c r="L36" s="71"/>
      <c r="M36" s="71"/>
      <c r="N36" s="71"/>
      <c r="O36" s="71"/>
      <c r="P36" s="71"/>
      <c r="Q36" s="71"/>
    </row>
    <row r="37" spans="11:17" x14ac:dyDescent="0.25">
      <c r="K37" s="71"/>
      <c r="L37" s="71"/>
      <c r="M37" s="71"/>
      <c r="N37" s="71"/>
      <c r="O37" s="71"/>
      <c r="P37" s="71"/>
      <c r="Q37" s="71"/>
    </row>
    <row r="38" spans="11:17" x14ac:dyDescent="0.25">
      <c r="K38" s="71"/>
      <c r="L38" s="71"/>
      <c r="M38" s="71"/>
      <c r="N38" s="71"/>
      <c r="O38" s="71"/>
      <c r="P38" s="71"/>
      <c r="Q38" s="71"/>
    </row>
    <row r="39" spans="11:17" x14ac:dyDescent="0.25">
      <c r="K39" s="345"/>
      <c r="L39" s="71"/>
      <c r="M39" s="71"/>
      <c r="N39" s="71"/>
      <c r="O39" s="71"/>
      <c r="P39" s="71"/>
      <c r="Q39" s="71"/>
    </row>
    <row r="40" spans="11:17" x14ac:dyDescent="0.25">
      <c r="K40" s="71"/>
      <c r="L40" s="71"/>
      <c r="M40" s="71"/>
      <c r="N40" s="71"/>
      <c r="O40" s="71"/>
      <c r="P40" s="71"/>
      <c r="Q40" s="71"/>
    </row>
    <row r="41" spans="11:17" x14ac:dyDescent="0.25">
      <c r="K41" s="414"/>
      <c r="L41" s="71"/>
      <c r="M41" s="71"/>
      <c r="N41" s="71"/>
      <c r="O41" s="71"/>
      <c r="P41" s="71"/>
      <c r="Q41" s="71"/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P47"/>
  <sheetViews>
    <sheetView zoomScale="90" zoomScaleNormal="90" workbookViewId="0">
      <selection activeCell="A21" sqref="A21"/>
    </sheetView>
  </sheetViews>
  <sheetFormatPr baseColWidth="10" defaultRowHeight="15" x14ac:dyDescent="0.25"/>
  <cols>
    <col min="1" max="1" width="30.42578125" style="5" customWidth="1"/>
    <col min="2" max="2" width="13.42578125" style="5" bestFit="1" customWidth="1"/>
    <col min="3" max="3" width="7.7109375" style="5" customWidth="1"/>
    <col min="4" max="4" width="13.42578125" style="5" bestFit="1" customWidth="1"/>
    <col min="5" max="16384" width="11.42578125" style="5"/>
  </cols>
  <sheetData>
    <row r="2" spans="1:16" ht="23.25" customHeight="1" x14ac:dyDescent="0.25">
      <c r="A2" s="346" t="s">
        <v>180</v>
      </c>
    </row>
    <row r="4" spans="1:16" x14ac:dyDescent="0.25">
      <c r="A4" s="63" t="s">
        <v>41</v>
      </c>
      <c r="H4" s="77" t="s">
        <v>206</v>
      </c>
      <c r="I4" s="71"/>
      <c r="J4" s="71"/>
      <c r="K4" s="71"/>
      <c r="L4" s="71"/>
      <c r="M4" s="71"/>
      <c r="N4" s="71"/>
      <c r="O4" s="71"/>
      <c r="P4" s="71"/>
    </row>
    <row r="5" spans="1:16" ht="13.5" customHeight="1" x14ac:dyDescent="0.25">
      <c r="H5" s="71"/>
      <c r="I5" s="71"/>
      <c r="J5" s="71"/>
      <c r="K5" s="71"/>
      <c r="L5" s="71"/>
      <c r="M5" s="71"/>
      <c r="N5" s="71"/>
      <c r="O5" s="71"/>
      <c r="P5" s="71"/>
    </row>
    <row r="6" spans="1:16" x14ac:dyDescent="0.25">
      <c r="A6" s="63" t="s">
        <v>164</v>
      </c>
      <c r="B6" s="336" t="s">
        <v>0</v>
      </c>
      <c r="C6" s="336" t="s">
        <v>1</v>
      </c>
      <c r="D6" s="336" t="s">
        <v>16</v>
      </c>
      <c r="E6" s="48" t="s">
        <v>181</v>
      </c>
      <c r="H6" s="71"/>
      <c r="I6" s="71"/>
      <c r="J6" s="71"/>
      <c r="K6" s="71"/>
      <c r="L6" s="71"/>
      <c r="M6" s="71"/>
      <c r="N6" s="71"/>
      <c r="O6" s="71"/>
      <c r="P6" s="71"/>
    </row>
    <row r="7" spans="1:16" x14ac:dyDescent="0.25">
      <c r="A7" s="5" t="s">
        <v>12</v>
      </c>
      <c r="B7" s="347">
        <f t="shared" ref="B7:B17" si="0">+VLOOKUP(A7,$A$23:$D$34,2,)</f>
        <v>0</v>
      </c>
      <c r="C7" s="347">
        <f t="shared" ref="C7:C17" si="1">+VLOOKUP(A7,$A$23:$D$34,3,)</f>
        <v>0</v>
      </c>
      <c r="D7" s="347">
        <f t="shared" ref="D7:D17" si="2">+VLOOKUP(A7,$A$23:$D$34,4,)</f>
        <v>0</v>
      </c>
      <c r="E7" s="62">
        <f t="shared" ref="E7:E17" si="3">+SUM(B7:D7)</f>
        <v>0</v>
      </c>
      <c r="H7" s="71"/>
      <c r="I7" s="71"/>
      <c r="J7" s="71"/>
      <c r="K7" s="71"/>
      <c r="L7" s="71"/>
      <c r="M7" s="71"/>
      <c r="N7" s="71"/>
      <c r="O7" s="71"/>
      <c r="P7" s="71"/>
    </row>
    <row r="8" spans="1:16" x14ac:dyDescent="0.25">
      <c r="A8" s="5" t="s">
        <v>11</v>
      </c>
      <c r="B8" s="347">
        <f t="shared" si="0"/>
        <v>0</v>
      </c>
      <c r="C8" s="347">
        <f t="shared" si="1"/>
        <v>0</v>
      </c>
      <c r="D8" s="347">
        <f t="shared" si="2"/>
        <v>0</v>
      </c>
      <c r="E8" s="62">
        <f t="shared" si="3"/>
        <v>0</v>
      </c>
      <c r="H8" s="71"/>
      <c r="I8" s="71"/>
      <c r="J8" s="71"/>
      <c r="K8" s="71"/>
      <c r="L8" s="71"/>
      <c r="M8" s="71"/>
      <c r="N8" s="71"/>
      <c r="O8" s="71"/>
      <c r="P8" s="71"/>
    </row>
    <row r="9" spans="1:16" x14ac:dyDescent="0.25">
      <c r="A9" s="5" t="s">
        <v>182</v>
      </c>
      <c r="B9" s="347">
        <f t="shared" si="0"/>
        <v>0</v>
      </c>
      <c r="C9" s="347">
        <f t="shared" si="1"/>
        <v>0</v>
      </c>
      <c r="D9" s="347">
        <f t="shared" si="2"/>
        <v>0</v>
      </c>
      <c r="E9" s="62">
        <f t="shared" si="3"/>
        <v>0</v>
      </c>
      <c r="H9" s="71"/>
      <c r="I9" s="71"/>
      <c r="J9" s="71"/>
      <c r="K9" s="71"/>
      <c r="L9" s="71"/>
      <c r="M9" s="71"/>
      <c r="N9" s="71"/>
      <c r="O9" s="71"/>
      <c r="P9" s="71"/>
    </row>
    <row r="10" spans="1:16" x14ac:dyDescent="0.25">
      <c r="A10" s="5" t="s">
        <v>13</v>
      </c>
      <c r="B10" s="347">
        <f t="shared" si="0"/>
        <v>0</v>
      </c>
      <c r="C10" s="347">
        <f t="shared" si="1"/>
        <v>0</v>
      </c>
      <c r="D10" s="347">
        <f t="shared" si="2"/>
        <v>0</v>
      </c>
      <c r="E10" s="62">
        <f t="shared" si="3"/>
        <v>0</v>
      </c>
      <c r="H10" s="71"/>
      <c r="I10" s="71"/>
      <c r="J10" s="71"/>
      <c r="K10" s="71"/>
      <c r="L10" s="71"/>
      <c r="M10" s="71"/>
      <c r="N10" s="71"/>
      <c r="O10" s="71"/>
      <c r="P10" s="71"/>
    </row>
    <row r="11" spans="1:16" x14ac:dyDescent="0.25">
      <c r="A11" s="5" t="s">
        <v>183</v>
      </c>
      <c r="B11" s="347">
        <f t="shared" si="0"/>
        <v>9.5238095238095237</v>
      </c>
      <c r="C11" s="347">
        <f t="shared" si="1"/>
        <v>9.5238095238095237</v>
      </c>
      <c r="D11" s="347">
        <f t="shared" si="2"/>
        <v>0</v>
      </c>
      <c r="E11" s="62">
        <f t="shared" si="3"/>
        <v>19.047619047619047</v>
      </c>
      <c r="H11" s="71"/>
      <c r="I11" s="71"/>
      <c r="J11" s="71"/>
      <c r="K11" s="71"/>
      <c r="L11" s="71"/>
      <c r="M11" s="71"/>
      <c r="N11" s="71"/>
      <c r="O11" s="71"/>
      <c r="P11" s="71"/>
    </row>
    <row r="12" spans="1:16" x14ac:dyDescent="0.25">
      <c r="A12" s="5" t="s">
        <v>9</v>
      </c>
      <c r="B12" s="347">
        <f t="shared" si="0"/>
        <v>9.5238095238095237</v>
      </c>
      <c r="C12" s="347">
        <f t="shared" si="1"/>
        <v>14.285714285714285</v>
      </c>
      <c r="D12" s="347">
        <f t="shared" si="2"/>
        <v>0</v>
      </c>
      <c r="E12" s="62">
        <f t="shared" si="3"/>
        <v>23.80952380952381</v>
      </c>
      <c r="H12" s="71"/>
      <c r="I12" s="71"/>
      <c r="J12" s="71"/>
      <c r="K12" s="71"/>
      <c r="L12" s="71"/>
      <c r="M12" s="71"/>
      <c r="N12" s="71"/>
      <c r="O12" s="71"/>
      <c r="P12" s="71"/>
    </row>
    <row r="13" spans="1:16" x14ac:dyDescent="0.25">
      <c r="A13" s="5" t="s">
        <v>6</v>
      </c>
      <c r="B13" s="347">
        <f t="shared" si="0"/>
        <v>14.285714285714285</v>
      </c>
      <c r="C13" s="347">
        <f t="shared" si="1"/>
        <v>14.285714285714285</v>
      </c>
      <c r="D13" s="347">
        <f t="shared" si="2"/>
        <v>0</v>
      </c>
      <c r="E13" s="62">
        <f t="shared" si="3"/>
        <v>28.571428571428569</v>
      </c>
      <c r="H13" s="71"/>
      <c r="I13" s="71"/>
      <c r="J13" s="71"/>
      <c r="K13" s="71"/>
      <c r="L13" s="71"/>
      <c r="M13" s="71"/>
      <c r="N13" s="71"/>
      <c r="O13" s="71"/>
      <c r="P13" s="71"/>
    </row>
    <row r="14" spans="1:16" x14ac:dyDescent="0.25">
      <c r="A14" s="5" t="s">
        <v>10</v>
      </c>
      <c r="B14" s="347">
        <f t="shared" si="0"/>
        <v>9.5238095238095237</v>
      </c>
      <c r="C14" s="347">
        <f t="shared" si="1"/>
        <v>4.7619047619047619</v>
      </c>
      <c r="D14" s="347">
        <f t="shared" si="2"/>
        <v>20</v>
      </c>
      <c r="E14" s="62">
        <f t="shared" si="3"/>
        <v>34.285714285714285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5" t="s">
        <v>7</v>
      </c>
      <c r="B15" s="347">
        <f t="shared" si="0"/>
        <v>14.285714285714285</v>
      </c>
      <c r="C15" s="347">
        <f t="shared" si="1"/>
        <v>14.285714285714285</v>
      </c>
      <c r="D15" s="347">
        <f t="shared" si="2"/>
        <v>30</v>
      </c>
      <c r="E15" s="62">
        <f t="shared" si="3"/>
        <v>58.571428571428569</v>
      </c>
      <c r="H15" s="71"/>
      <c r="I15" s="71"/>
      <c r="J15" s="71"/>
      <c r="K15" s="71"/>
      <c r="L15" s="71"/>
      <c r="M15" s="71"/>
      <c r="N15" s="71"/>
      <c r="O15" s="71"/>
      <c r="P15" s="71"/>
    </row>
    <row r="16" spans="1:16" x14ac:dyDescent="0.25">
      <c r="A16" s="5" t="s">
        <v>14</v>
      </c>
      <c r="B16" s="347">
        <f t="shared" si="0"/>
        <v>23.809523809523807</v>
      </c>
      <c r="C16" s="347">
        <f t="shared" si="1"/>
        <v>19.047619047619047</v>
      </c>
      <c r="D16" s="347">
        <f t="shared" si="2"/>
        <v>20</v>
      </c>
      <c r="E16" s="62">
        <f t="shared" si="3"/>
        <v>62.857142857142854</v>
      </c>
      <c r="H16" s="71"/>
      <c r="I16" s="71"/>
      <c r="J16" s="71"/>
      <c r="K16" s="71"/>
      <c r="L16" s="71"/>
      <c r="M16" s="71"/>
      <c r="N16" s="71"/>
      <c r="O16" s="71"/>
      <c r="P16" s="71"/>
    </row>
    <row r="17" spans="1:16" x14ac:dyDescent="0.25">
      <c r="A17" s="5" t="s">
        <v>8</v>
      </c>
      <c r="B17" s="347">
        <f t="shared" si="0"/>
        <v>19.047619047619047</v>
      </c>
      <c r="C17" s="347">
        <f t="shared" si="1"/>
        <v>23.809523809523807</v>
      </c>
      <c r="D17" s="347">
        <f t="shared" si="2"/>
        <v>30</v>
      </c>
      <c r="E17" s="62">
        <f t="shared" si="3"/>
        <v>72.857142857142861</v>
      </c>
      <c r="H17" s="71"/>
      <c r="I17" s="71"/>
      <c r="J17" s="71"/>
      <c r="K17" s="71"/>
      <c r="L17" s="71"/>
      <c r="M17" s="71"/>
      <c r="N17" s="71"/>
      <c r="O17" s="71"/>
      <c r="P17" s="71"/>
    </row>
    <row r="18" spans="1:16" x14ac:dyDescent="0.25">
      <c r="B18" s="348"/>
      <c r="C18" s="348"/>
      <c r="D18" s="348"/>
      <c r="H18" s="71"/>
      <c r="I18" s="71"/>
      <c r="J18" s="71"/>
      <c r="K18" s="71"/>
      <c r="L18" s="71"/>
      <c r="M18" s="71"/>
      <c r="N18" s="71"/>
      <c r="O18" s="71"/>
      <c r="P18" s="71"/>
    </row>
    <row r="19" spans="1:16" x14ac:dyDescent="0.25">
      <c r="A19" s="63"/>
      <c r="B19" s="63"/>
      <c r="H19" s="71"/>
      <c r="I19" s="71"/>
      <c r="J19" s="71"/>
      <c r="K19" s="71"/>
      <c r="L19" s="71"/>
      <c r="M19" s="71"/>
      <c r="N19" s="71"/>
      <c r="O19" s="71"/>
      <c r="P19" s="71"/>
    </row>
    <row r="20" spans="1:16" x14ac:dyDescent="0.25">
      <c r="A20" s="5">
        <v>100</v>
      </c>
      <c r="B20" s="348"/>
      <c r="H20" s="71"/>
      <c r="I20" s="71"/>
      <c r="J20" s="71"/>
      <c r="K20" s="71"/>
      <c r="L20" s="71"/>
      <c r="M20" s="71"/>
      <c r="N20" s="71"/>
      <c r="O20" s="71"/>
      <c r="P20" s="71"/>
    </row>
    <row r="21" spans="1:16" x14ac:dyDescent="0.25">
      <c r="A21" s="349"/>
      <c r="B21" s="348"/>
      <c r="H21" s="71"/>
      <c r="I21" s="71"/>
      <c r="J21" s="71"/>
      <c r="K21" s="71"/>
      <c r="L21" s="71"/>
      <c r="M21" s="71"/>
      <c r="N21" s="71"/>
      <c r="O21" s="71"/>
      <c r="P21" s="71"/>
    </row>
    <row r="22" spans="1:16" x14ac:dyDescent="0.25">
      <c r="B22" s="336" t="s">
        <v>0</v>
      </c>
      <c r="C22" s="336" t="s">
        <v>1</v>
      </c>
      <c r="D22" s="336" t="s">
        <v>16</v>
      </c>
      <c r="H22" s="71"/>
      <c r="I22" s="71"/>
      <c r="J22" s="71"/>
      <c r="K22" s="71"/>
      <c r="L22" s="71"/>
      <c r="M22" s="71"/>
      <c r="N22" s="71"/>
      <c r="O22" s="71"/>
      <c r="P22" s="71"/>
    </row>
    <row r="23" spans="1:16" x14ac:dyDescent="0.25">
      <c r="A23" s="350" t="s">
        <v>6</v>
      </c>
      <c r="B23" s="348">
        <v>14.285714285714285</v>
      </c>
      <c r="C23" s="348">
        <v>14.285714285714285</v>
      </c>
      <c r="D23" s="348">
        <v>0</v>
      </c>
      <c r="H23" s="71"/>
      <c r="I23" s="71"/>
      <c r="J23" s="71"/>
      <c r="K23" s="71"/>
      <c r="L23" s="71"/>
      <c r="M23" s="71"/>
      <c r="N23" s="71"/>
      <c r="O23" s="71"/>
      <c r="P23" s="71"/>
    </row>
    <row r="24" spans="1:16" x14ac:dyDescent="0.25">
      <c r="A24" s="350" t="s">
        <v>8</v>
      </c>
      <c r="B24" s="348">
        <v>19.047619047619047</v>
      </c>
      <c r="C24" s="348">
        <v>23.809523809523807</v>
      </c>
      <c r="D24" s="348">
        <v>30</v>
      </c>
      <c r="H24" s="71"/>
      <c r="I24" s="71"/>
      <c r="J24" s="71"/>
      <c r="K24" s="71"/>
      <c r="L24" s="71"/>
      <c r="M24" s="71"/>
      <c r="N24" s="71"/>
      <c r="O24" s="71"/>
      <c r="P24" s="71"/>
    </row>
    <row r="25" spans="1:16" x14ac:dyDescent="0.25">
      <c r="A25" s="350" t="s">
        <v>7</v>
      </c>
      <c r="B25" s="348">
        <v>14.285714285714285</v>
      </c>
      <c r="C25" s="348">
        <v>14.285714285714285</v>
      </c>
      <c r="D25" s="348">
        <v>30</v>
      </c>
      <c r="H25" s="71"/>
      <c r="I25" s="71"/>
      <c r="J25" s="71"/>
      <c r="K25" s="71"/>
      <c r="L25" s="71"/>
      <c r="M25" s="71"/>
      <c r="N25" s="71"/>
      <c r="O25" s="71"/>
      <c r="P25" s="71"/>
    </row>
    <row r="26" spans="1:16" x14ac:dyDescent="0.25">
      <c r="A26" s="350" t="s">
        <v>9</v>
      </c>
      <c r="B26" s="348">
        <v>9.5238095238095237</v>
      </c>
      <c r="C26" s="348">
        <v>14.285714285714285</v>
      </c>
      <c r="D26" s="348">
        <v>0</v>
      </c>
      <c r="H26" s="71"/>
      <c r="I26" s="71"/>
      <c r="J26" s="71"/>
      <c r="K26" s="71"/>
      <c r="L26" s="71"/>
      <c r="M26" s="71"/>
      <c r="N26" s="71"/>
      <c r="O26" s="71"/>
      <c r="P26" s="71"/>
    </row>
    <row r="27" spans="1:16" x14ac:dyDescent="0.25">
      <c r="A27" s="350" t="s">
        <v>183</v>
      </c>
      <c r="B27" s="348">
        <v>9.5238095238095237</v>
      </c>
      <c r="C27" s="348">
        <v>9.5238095238095237</v>
      </c>
      <c r="D27" s="348">
        <v>0</v>
      </c>
      <c r="H27" s="91"/>
      <c r="I27" s="71"/>
      <c r="J27" s="71"/>
      <c r="K27" s="71"/>
      <c r="L27" s="71"/>
      <c r="M27" s="71"/>
      <c r="N27" s="71"/>
      <c r="O27" s="71"/>
      <c r="P27" s="71"/>
    </row>
    <row r="28" spans="1:16" x14ac:dyDescent="0.25">
      <c r="A28" s="350" t="s">
        <v>12</v>
      </c>
      <c r="B28" s="348">
        <v>0</v>
      </c>
      <c r="C28" s="348">
        <v>0</v>
      </c>
      <c r="D28" s="348">
        <v>0</v>
      </c>
      <c r="H28" s="71"/>
      <c r="I28" s="71"/>
      <c r="J28" s="71"/>
      <c r="K28" s="71"/>
      <c r="L28" s="71"/>
      <c r="M28" s="71"/>
      <c r="N28" s="71"/>
      <c r="O28" s="71"/>
      <c r="P28" s="71"/>
    </row>
    <row r="29" spans="1:16" x14ac:dyDescent="0.25">
      <c r="A29" s="350" t="s">
        <v>10</v>
      </c>
      <c r="B29" s="348">
        <v>9.5238095238095237</v>
      </c>
      <c r="C29" s="348">
        <v>4.7619047619047619</v>
      </c>
      <c r="D29" s="348">
        <v>20</v>
      </c>
    </row>
    <row r="30" spans="1:16" x14ac:dyDescent="0.25">
      <c r="A30" s="350" t="s">
        <v>11</v>
      </c>
      <c r="B30" s="348">
        <v>0</v>
      </c>
      <c r="C30" s="348">
        <v>0</v>
      </c>
      <c r="D30" s="348">
        <v>0</v>
      </c>
    </row>
    <row r="31" spans="1:16" x14ac:dyDescent="0.25">
      <c r="A31" s="350" t="s">
        <v>13</v>
      </c>
      <c r="B31" s="348">
        <v>0</v>
      </c>
      <c r="C31" s="348">
        <v>0</v>
      </c>
      <c r="D31" s="348">
        <v>0</v>
      </c>
    </row>
    <row r="32" spans="1:16" x14ac:dyDescent="0.25">
      <c r="A32" s="350" t="s">
        <v>182</v>
      </c>
      <c r="B32" s="348">
        <v>0</v>
      </c>
      <c r="C32" s="348">
        <v>0</v>
      </c>
      <c r="D32" s="348">
        <v>0</v>
      </c>
    </row>
    <row r="33" spans="1:4" x14ac:dyDescent="0.25">
      <c r="A33" s="350" t="s">
        <v>14</v>
      </c>
      <c r="B33" s="348">
        <v>23.809523809523807</v>
      </c>
      <c r="C33" s="348">
        <v>19.047619047619047</v>
      </c>
      <c r="D33" s="348">
        <v>20</v>
      </c>
    </row>
    <row r="34" spans="1:4" x14ac:dyDescent="0.25">
      <c r="A34" s="350" t="s">
        <v>177</v>
      </c>
      <c r="B34" s="348">
        <v>0</v>
      </c>
      <c r="C34" s="348">
        <v>0</v>
      </c>
      <c r="D34" s="348">
        <v>0</v>
      </c>
    </row>
    <row r="35" spans="1:4" x14ac:dyDescent="0.25">
      <c r="B35" s="348"/>
    </row>
    <row r="36" spans="1:4" x14ac:dyDescent="0.25">
      <c r="B36" s="351"/>
    </row>
    <row r="37" spans="1:4" x14ac:dyDescent="0.25">
      <c r="B37" s="351"/>
    </row>
    <row r="38" spans="1:4" x14ac:dyDescent="0.25">
      <c r="B38" s="351"/>
    </row>
    <row r="39" spans="1:4" x14ac:dyDescent="0.25">
      <c r="B39" s="351"/>
    </row>
    <row r="40" spans="1:4" x14ac:dyDescent="0.25">
      <c r="B40" s="351"/>
    </row>
    <row r="41" spans="1:4" x14ac:dyDescent="0.25">
      <c r="B41" s="351"/>
    </row>
    <row r="42" spans="1:4" x14ac:dyDescent="0.25">
      <c r="B42" s="351"/>
    </row>
    <row r="43" spans="1:4" x14ac:dyDescent="0.25">
      <c r="B43" s="351"/>
    </row>
    <row r="44" spans="1:4" x14ac:dyDescent="0.25">
      <c r="B44" s="351"/>
    </row>
    <row r="45" spans="1:4" x14ac:dyDescent="0.25">
      <c r="B45" s="351"/>
    </row>
    <row r="46" spans="1:4" x14ac:dyDescent="0.25">
      <c r="B46" s="351"/>
    </row>
    <row r="47" spans="1:4" x14ac:dyDescent="0.25">
      <c r="B47" s="351"/>
    </row>
  </sheetData>
  <sortState ref="A7:E17">
    <sortCondition ref="E7:E17"/>
  </sortState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166"/>
  <sheetViews>
    <sheetView view="pageBreakPreview" topLeftCell="A3" zoomScale="80" zoomScaleNormal="55" zoomScaleSheetLayoutView="80" workbookViewId="0">
      <pane xSplit="2" ySplit="2" topLeftCell="C41" activePane="bottomRight" state="frozen"/>
      <selection activeCell="U73" sqref="U73"/>
      <selection pane="topRight" activeCell="U73" sqref="U73"/>
      <selection pane="bottomLeft" activeCell="U73" sqref="U73"/>
      <selection pane="bottomRight" activeCell="B76" sqref="B76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3" width="20" style="1" customWidth="1"/>
    <col min="4" max="16" width="11.42578125" style="1"/>
    <col min="17" max="17" width="7.140625" style="1" bestFit="1" customWidth="1"/>
    <col min="18" max="30" width="11.42578125" style="1"/>
    <col min="31" max="32" width="11.42578125" style="132"/>
    <col min="33" max="16384" width="11.42578125" style="1"/>
  </cols>
  <sheetData>
    <row r="1" spans="1:37" x14ac:dyDescent="0.25">
      <c r="A1" s="1">
        <v>100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31"/>
      <c r="AF1" s="131"/>
      <c r="AG1" s="2"/>
      <c r="AH1" s="2"/>
      <c r="AI1" s="2"/>
      <c r="AJ1" s="2"/>
    </row>
    <row r="2" spans="1:37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31"/>
      <c r="AF2" s="131"/>
      <c r="AG2" s="2"/>
      <c r="AH2" s="2"/>
      <c r="AI2" s="2"/>
      <c r="AJ2" s="2"/>
    </row>
    <row r="3" spans="1:37" x14ac:dyDescent="0.25">
      <c r="AB3" s="1">
        <v>100</v>
      </c>
      <c r="AF3" s="132">
        <v>100</v>
      </c>
    </row>
    <row r="4" spans="1:37" x14ac:dyDescent="0.25">
      <c r="B4" s="133" t="s">
        <v>0</v>
      </c>
      <c r="C4" s="134">
        <v>39965</v>
      </c>
      <c r="D4" s="134">
        <v>40057</v>
      </c>
      <c r="E4" s="134">
        <v>40148</v>
      </c>
      <c r="F4" s="134">
        <v>40238</v>
      </c>
      <c r="G4" s="134">
        <v>40330</v>
      </c>
      <c r="H4" s="134">
        <v>40422</v>
      </c>
      <c r="I4" s="134">
        <v>40513</v>
      </c>
      <c r="J4" s="134">
        <v>40603</v>
      </c>
      <c r="K4" s="134">
        <v>40695</v>
      </c>
      <c r="L4" s="134">
        <v>40787</v>
      </c>
      <c r="M4" s="134">
        <v>40878</v>
      </c>
      <c r="N4" s="134">
        <v>40969</v>
      </c>
      <c r="O4" s="134">
        <v>41061</v>
      </c>
      <c r="P4" s="134">
        <v>41153</v>
      </c>
      <c r="Q4" s="134">
        <v>41244</v>
      </c>
      <c r="R4" s="134">
        <v>41334</v>
      </c>
      <c r="S4" s="134">
        <v>41426</v>
      </c>
      <c r="T4" s="134">
        <v>41518</v>
      </c>
      <c r="U4" s="134">
        <v>41609</v>
      </c>
      <c r="V4" s="134">
        <v>41699</v>
      </c>
      <c r="W4" s="134">
        <v>41791</v>
      </c>
      <c r="X4" s="134">
        <v>41883</v>
      </c>
      <c r="Y4" s="134">
        <v>41974</v>
      </c>
      <c r="Z4" s="134">
        <v>42064</v>
      </c>
      <c r="AA4" s="134">
        <v>42156</v>
      </c>
      <c r="AB4" s="134">
        <v>42248</v>
      </c>
      <c r="AC4" s="134">
        <v>42339</v>
      </c>
      <c r="AD4" s="134">
        <v>42430</v>
      </c>
      <c r="AE4" s="134">
        <v>42522</v>
      </c>
      <c r="AF4" s="134">
        <v>42614</v>
      </c>
      <c r="AG4" s="134">
        <v>42705</v>
      </c>
      <c r="AH4" s="134">
        <v>42795</v>
      </c>
      <c r="AI4" s="134">
        <v>42887</v>
      </c>
      <c r="AJ4" s="134">
        <v>42979</v>
      </c>
    </row>
    <row r="5" spans="1:37" ht="14.25" customHeight="1" x14ac:dyDescent="0.25">
      <c r="B5" s="1" t="s">
        <v>2</v>
      </c>
      <c r="C5" s="135">
        <v>-63.157894736842103</v>
      </c>
      <c r="D5" s="135">
        <v>-27.777777777777779</v>
      </c>
      <c r="E5" s="135">
        <v>-41.17647058823529</v>
      </c>
      <c r="F5" s="135">
        <v>22.222222222222221</v>
      </c>
      <c r="G5" s="135">
        <v>16.666666666666664</v>
      </c>
      <c r="H5" s="135">
        <v>22.222222222222221</v>
      </c>
      <c r="I5" s="135">
        <v>47.058823529411761</v>
      </c>
      <c r="J5" s="135">
        <v>15.789473684210526</v>
      </c>
      <c r="K5" s="135">
        <v>61.111111111111114</v>
      </c>
      <c r="L5" s="135">
        <v>28.571428571428569</v>
      </c>
      <c r="M5" s="135">
        <v>19.047619047619047</v>
      </c>
      <c r="N5" s="135">
        <v>0</v>
      </c>
      <c r="O5" s="135">
        <v>-20</v>
      </c>
      <c r="P5" s="135">
        <v>-13.636363636363635</v>
      </c>
      <c r="Q5" s="135">
        <v>-4.1666666666666661</v>
      </c>
      <c r="R5" s="135">
        <v>-50</v>
      </c>
      <c r="S5" s="135">
        <v>10.526315789473683</v>
      </c>
      <c r="T5" s="135">
        <v>14.285714285714285</v>
      </c>
      <c r="U5" s="135">
        <v>22.222222222222221</v>
      </c>
      <c r="V5" s="135">
        <v>-21.052631578947366</v>
      </c>
      <c r="W5" s="135">
        <v>5.5555555555555554</v>
      </c>
      <c r="X5" s="135">
        <v>0</v>
      </c>
      <c r="Y5" s="136">
        <v>46.153846153846153</v>
      </c>
      <c r="Z5" s="136">
        <v>6.666666666666667</v>
      </c>
      <c r="AA5" s="136">
        <v>-5.8823529411764701</v>
      </c>
      <c r="AB5" s="136">
        <v>14.285714285714285</v>
      </c>
      <c r="AC5" s="136">
        <v>-6.666666666666667</v>
      </c>
      <c r="AD5" s="136">
        <v>-12.5</v>
      </c>
      <c r="AE5" s="136">
        <v>-16.666666666666664</v>
      </c>
      <c r="AF5" s="136">
        <v>-20</v>
      </c>
      <c r="AG5" s="136">
        <v>0</v>
      </c>
      <c r="AH5" s="136">
        <v>-33.333333333333329</v>
      </c>
      <c r="AI5" s="136">
        <v>-17.647058823529413</v>
      </c>
      <c r="AJ5" s="136">
        <v>-23.52941176470588</v>
      </c>
      <c r="AK5" s="136">
        <f>+MIN(C5:AI5)</f>
        <v>-63.157894736842103</v>
      </c>
    </row>
    <row r="6" spans="1:37" x14ac:dyDescent="0.25">
      <c r="B6" s="1" t="s">
        <v>3</v>
      </c>
      <c r="C6" s="135">
        <v>-9.58979155636227</v>
      </c>
      <c r="D6" s="135">
        <v>-7.8295626473006221</v>
      </c>
      <c r="E6" s="135">
        <v>-20.649874214004825</v>
      </c>
      <c r="F6" s="135">
        <v>1.2637122821273292</v>
      </c>
      <c r="G6" s="135">
        <v>23.127213531997775</v>
      </c>
      <c r="H6" s="135">
        <v>50.352573839517788</v>
      </c>
      <c r="I6" s="135">
        <v>57.357613239751039</v>
      </c>
      <c r="J6" s="135">
        <v>15.011956833065836</v>
      </c>
      <c r="K6" s="135">
        <v>31.211501130202112</v>
      </c>
      <c r="L6" s="135">
        <v>44.818898308793976</v>
      </c>
      <c r="M6" s="135">
        <v>15.022921189236088</v>
      </c>
      <c r="N6" s="135">
        <v>13.194819447564166</v>
      </c>
      <c r="O6" s="135">
        <v>-1.1274129991867519</v>
      </c>
      <c r="P6" s="135">
        <v>-7.0952109170484503</v>
      </c>
      <c r="Q6" s="135">
        <v>9.7029588938187867</v>
      </c>
      <c r="R6" s="135">
        <v>-37.199170564698086</v>
      </c>
      <c r="S6" s="135">
        <v>4.9648584570564118</v>
      </c>
      <c r="T6" s="135">
        <v>8.9497259616603539</v>
      </c>
      <c r="U6" s="135">
        <v>13.417528278767508</v>
      </c>
      <c r="V6" s="135">
        <v>-15.514616437129886</v>
      </c>
      <c r="W6" s="135">
        <v>8.9713856418714411</v>
      </c>
      <c r="X6" s="135">
        <v>10.967058073920152</v>
      </c>
      <c r="Y6" s="136">
        <v>34.469359219959919</v>
      </c>
      <c r="Z6" s="136">
        <v>29.714681669972308</v>
      </c>
      <c r="AA6" s="136">
        <v>9.691704957110483</v>
      </c>
      <c r="AB6" s="136">
        <v>25.655966253667579</v>
      </c>
      <c r="AC6" s="136">
        <v>46.468711029283206</v>
      </c>
      <c r="AD6" s="136">
        <v>-25.078964906111302</v>
      </c>
      <c r="AE6" s="136">
        <v>-13.58003411903772</v>
      </c>
      <c r="AF6" s="136">
        <v>-29.674724993103808</v>
      </c>
      <c r="AG6" s="136">
        <v>-8.0688769811466763</v>
      </c>
      <c r="AH6" s="136">
        <v>-31.469999395386751</v>
      </c>
      <c r="AI6" s="136">
        <v>-11.358139397047987</v>
      </c>
      <c r="AJ6" s="136">
        <v>-31.915141972674029</v>
      </c>
      <c r="AK6" s="136">
        <f>+MIN(C6:AI6)</f>
        <v>-37.199170564698086</v>
      </c>
    </row>
    <row r="7" spans="1:37" x14ac:dyDescent="0.25">
      <c r="B7" s="1" t="s">
        <v>4</v>
      </c>
      <c r="C7" s="135">
        <v>-31.578947368421051</v>
      </c>
      <c r="D7" s="135">
        <v>16.666666666666664</v>
      </c>
      <c r="E7" s="135">
        <v>23.52941176470588</v>
      </c>
      <c r="F7" s="135">
        <v>16.666666666666664</v>
      </c>
      <c r="G7" s="135">
        <v>16.666666666666664</v>
      </c>
      <c r="H7" s="135">
        <v>11.111111111111111</v>
      </c>
      <c r="I7" s="135">
        <v>23.52941176470588</v>
      </c>
      <c r="J7" s="135">
        <v>0</v>
      </c>
      <c r="K7" s="135">
        <v>27.777777777777779</v>
      </c>
      <c r="L7" s="135">
        <v>23.809523809523807</v>
      </c>
      <c r="M7" s="135">
        <v>23.809523809523807</v>
      </c>
      <c r="N7" s="135">
        <v>0</v>
      </c>
      <c r="O7" s="135">
        <v>10</v>
      </c>
      <c r="P7" s="135">
        <v>13.636363636363635</v>
      </c>
      <c r="Q7" s="135">
        <v>20.833333333333336</v>
      </c>
      <c r="R7" s="135">
        <v>-9.0909090909090917</v>
      </c>
      <c r="S7" s="135">
        <v>42.105263157894733</v>
      </c>
      <c r="T7" s="135">
        <v>38.095238095238095</v>
      </c>
      <c r="U7" s="135">
        <v>38.888888888888893</v>
      </c>
      <c r="V7" s="135">
        <v>5.2631578947368416</v>
      </c>
      <c r="W7" s="135">
        <v>27.777777777777779</v>
      </c>
      <c r="X7" s="135">
        <v>25</v>
      </c>
      <c r="Y7" s="136">
        <v>15.384615384615385</v>
      </c>
      <c r="Z7" s="136">
        <v>6.666666666666667</v>
      </c>
      <c r="AA7" s="136">
        <v>-5.8823529411764701</v>
      </c>
      <c r="AB7" s="136">
        <v>-7.1428571428571423</v>
      </c>
      <c r="AC7" s="136">
        <v>6.666666666666667</v>
      </c>
      <c r="AD7" s="136">
        <v>6.25</v>
      </c>
      <c r="AE7" s="136">
        <v>11.111111111111111</v>
      </c>
      <c r="AF7" s="136">
        <v>6.666666666666667</v>
      </c>
      <c r="AG7" s="136">
        <v>-26.666666666666668</v>
      </c>
      <c r="AH7" s="136">
        <v>-20</v>
      </c>
      <c r="AI7" s="136">
        <v>-5.8823529411764701</v>
      </c>
      <c r="AJ7" s="136">
        <v>5.8823529411764701</v>
      </c>
      <c r="AK7" s="136"/>
    </row>
    <row r="8" spans="1:37" x14ac:dyDescent="0.25">
      <c r="B8" s="1" t="s">
        <v>5</v>
      </c>
      <c r="C8" s="135">
        <v>-10.526315789473683</v>
      </c>
      <c r="D8" s="135">
        <v>-16.666666666666664</v>
      </c>
      <c r="E8" s="135">
        <v>11.76470588235294</v>
      </c>
      <c r="F8" s="135">
        <v>22.222222222222221</v>
      </c>
      <c r="G8" s="135">
        <v>11.111111111111111</v>
      </c>
      <c r="H8" s="135">
        <v>-16.666666666666664</v>
      </c>
      <c r="I8" s="135">
        <v>29.411764705882355</v>
      </c>
      <c r="J8" s="135">
        <v>31.578947368421051</v>
      </c>
      <c r="K8" s="135">
        <v>27.777777777777779</v>
      </c>
      <c r="L8" s="135">
        <v>28.571428571428569</v>
      </c>
      <c r="M8" s="135">
        <v>14.285714285714285</v>
      </c>
      <c r="N8" s="137">
        <v>14.285714285714285</v>
      </c>
      <c r="O8" s="137">
        <v>-10</v>
      </c>
      <c r="P8" s="137">
        <v>4.5454545454545459</v>
      </c>
      <c r="Q8" s="137">
        <v>8.3333333333333321</v>
      </c>
      <c r="R8" s="137">
        <v>0</v>
      </c>
      <c r="S8" s="137">
        <v>0</v>
      </c>
      <c r="T8" s="135">
        <v>4.7619047619047619</v>
      </c>
      <c r="U8" s="135">
        <v>16.666666666666664</v>
      </c>
      <c r="V8" s="135">
        <v>-5.2631578947368416</v>
      </c>
      <c r="W8" s="135">
        <v>11.111111111111111</v>
      </c>
      <c r="X8" s="135">
        <v>18.75</v>
      </c>
      <c r="Y8" s="136">
        <v>7.6923076923076925</v>
      </c>
      <c r="Z8" s="136">
        <v>0</v>
      </c>
      <c r="AA8" s="136">
        <v>-5.8823529411764701</v>
      </c>
      <c r="AB8" s="136">
        <v>21.428571428571427</v>
      </c>
      <c r="AC8" s="136">
        <v>-13.333333333333334</v>
      </c>
      <c r="AD8" s="136">
        <v>-18.75</v>
      </c>
      <c r="AE8" s="136">
        <v>-5.5555555555555554</v>
      </c>
      <c r="AF8" s="136">
        <v>0</v>
      </c>
      <c r="AG8" s="136">
        <v>6.666666666666667</v>
      </c>
      <c r="AH8" s="136">
        <v>0</v>
      </c>
      <c r="AI8" s="136">
        <v>-17.647058823529413</v>
      </c>
      <c r="AJ8" s="136">
        <v>-11.76470588235294</v>
      </c>
      <c r="AK8" s="136"/>
    </row>
    <row r="9" spans="1:37" x14ac:dyDescent="0.25">
      <c r="C9" s="138"/>
      <c r="D9" s="138"/>
      <c r="E9" s="138"/>
      <c r="F9" s="138"/>
      <c r="G9" s="138"/>
      <c r="H9" s="138"/>
      <c r="I9" s="138"/>
      <c r="J9" s="138"/>
      <c r="K9" s="138"/>
      <c r="M9" s="138"/>
      <c r="N9" s="138"/>
      <c r="O9" s="138"/>
      <c r="P9" s="138"/>
      <c r="Q9" s="138"/>
      <c r="R9" s="138"/>
      <c r="S9" s="138"/>
      <c r="T9" s="138"/>
      <c r="W9" s="138"/>
      <c r="X9" s="138"/>
      <c r="Y9" s="138"/>
      <c r="Z9" s="136"/>
      <c r="AA9" s="138"/>
      <c r="AB9" s="136"/>
      <c r="AC9" s="136"/>
      <c r="AD9" s="136"/>
      <c r="AE9" s="136"/>
      <c r="AF9" s="136"/>
      <c r="AG9" s="138"/>
      <c r="AH9" s="138"/>
      <c r="AI9" s="138"/>
      <c r="AJ9" s="138"/>
      <c r="AK9" s="138"/>
    </row>
    <row r="10" spans="1:37" x14ac:dyDescent="0.25">
      <c r="B10" s="133" t="s">
        <v>1</v>
      </c>
      <c r="M10" s="138"/>
      <c r="N10" s="138"/>
      <c r="O10" s="138"/>
      <c r="P10" s="138"/>
      <c r="Q10" s="138"/>
      <c r="R10" s="138"/>
      <c r="S10" s="138"/>
      <c r="T10" s="138"/>
      <c r="W10" s="138"/>
      <c r="X10" s="138"/>
      <c r="Y10" s="138"/>
      <c r="Z10" s="136"/>
      <c r="AA10" s="138"/>
      <c r="AB10" s="136"/>
      <c r="AC10" s="136"/>
      <c r="AD10" s="136"/>
      <c r="AE10" s="136"/>
      <c r="AF10" s="136"/>
      <c r="AG10" s="138"/>
      <c r="AH10" s="138"/>
      <c r="AI10" s="138"/>
      <c r="AJ10" s="138"/>
      <c r="AK10" s="138"/>
    </row>
    <row r="11" spans="1:37" x14ac:dyDescent="0.25">
      <c r="C11" s="134">
        <v>39965</v>
      </c>
      <c r="D11" s="134">
        <v>40057</v>
      </c>
      <c r="E11" s="134">
        <v>40148</v>
      </c>
      <c r="F11" s="134">
        <v>40238</v>
      </c>
      <c r="G11" s="134">
        <v>40330</v>
      </c>
      <c r="H11" s="134">
        <v>40422</v>
      </c>
      <c r="I11" s="134">
        <v>40513</v>
      </c>
      <c r="J11" s="134">
        <v>40603</v>
      </c>
      <c r="K11" s="134">
        <v>40695</v>
      </c>
      <c r="L11" s="134">
        <v>40787</v>
      </c>
      <c r="M11" s="134">
        <v>40878</v>
      </c>
      <c r="N11" s="134">
        <v>40969</v>
      </c>
      <c r="O11" s="134">
        <v>41061</v>
      </c>
      <c r="P11" s="134">
        <v>41153</v>
      </c>
      <c r="Q11" s="134">
        <v>41244</v>
      </c>
      <c r="R11" s="134">
        <v>41334</v>
      </c>
      <c r="S11" s="134">
        <v>41426</v>
      </c>
      <c r="T11" s="134">
        <v>41518</v>
      </c>
      <c r="U11" s="134">
        <v>41609</v>
      </c>
      <c r="V11" s="134">
        <v>41699</v>
      </c>
      <c r="W11" s="134">
        <v>41791</v>
      </c>
      <c r="X11" s="134">
        <v>41883</v>
      </c>
      <c r="Y11" s="134">
        <v>41974</v>
      </c>
      <c r="Z11" s="134">
        <v>42064</v>
      </c>
      <c r="AA11" s="134">
        <v>42156</v>
      </c>
      <c r="AB11" s="134">
        <v>42248</v>
      </c>
      <c r="AC11" s="134">
        <v>42339</v>
      </c>
      <c r="AD11" s="134">
        <v>42430</v>
      </c>
      <c r="AE11" s="134">
        <v>42522</v>
      </c>
      <c r="AF11" s="134">
        <v>42614</v>
      </c>
      <c r="AG11" s="134">
        <v>42705</v>
      </c>
      <c r="AH11" s="134">
        <v>42795</v>
      </c>
      <c r="AI11" s="134">
        <v>42887</v>
      </c>
      <c r="AJ11" s="134">
        <v>42979</v>
      </c>
      <c r="AK11" s="138"/>
    </row>
    <row r="12" spans="1:37" x14ac:dyDescent="0.25">
      <c r="B12" s="1" t="s">
        <v>2</v>
      </c>
      <c r="C12" s="135">
        <v>-55.000000000000007</v>
      </c>
      <c r="D12" s="135">
        <v>-40.909090909090914</v>
      </c>
      <c r="E12" s="135">
        <v>-40.909090909090899</v>
      </c>
      <c r="F12" s="135">
        <v>-9.0909090909090917</v>
      </c>
      <c r="G12" s="135">
        <v>0</v>
      </c>
      <c r="H12" s="135">
        <v>38.888888888888893</v>
      </c>
      <c r="I12" s="135">
        <v>77.777777777777786</v>
      </c>
      <c r="J12" s="135">
        <v>37.5</v>
      </c>
      <c r="K12" s="135">
        <v>43.75</v>
      </c>
      <c r="L12" s="135">
        <v>50</v>
      </c>
      <c r="M12" s="135">
        <v>64.285714285714292</v>
      </c>
      <c r="N12" s="135">
        <v>26.666666666666668</v>
      </c>
      <c r="O12" s="135">
        <v>7.0000000000000009</v>
      </c>
      <c r="P12" s="135">
        <v>-15</v>
      </c>
      <c r="Q12" s="135">
        <v>46.666666666666664</v>
      </c>
      <c r="R12" s="135">
        <v>-18.75</v>
      </c>
      <c r="S12" s="135">
        <v>-33.333333333333329</v>
      </c>
      <c r="T12" s="135">
        <v>17.647058823529413</v>
      </c>
      <c r="U12" s="135">
        <v>28.571428571428569</v>
      </c>
      <c r="V12" s="135">
        <v>20</v>
      </c>
      <c r="W12" s="135">
        <v>9.0909090909090917</v>
      </c>
      <c r="X12" s="135">
        <v>14.285714285714285</v>
      </c>
      <c r="Y12" s="136">
        <v>22.222222222222221</v>
      </c>
      <c r="Z12" s="136">
        <v>-11.111111111111111</v>
      </c>
      <c r="AA12" s="136">
        <v>-21.428571428571427</v>
      </c>
      <c r="AB12" s="136">
        <v>7.6923076923076925</v>
      </c>
      <c r="AC12" s="136">
        <v>27.27272727272727</v>
      </c>
      <c r="AD12" s="136">
        <v>-11.111111111111111</v>
      </c>
      <c r="AE12" s="136">
        <v>-20</v>
      </c>
      <c r="AF12" s="136">
        <v>-12.5</v>
      </c>
      <c r="AG12" s="136">
        <v>-10</v>
      </c>
      <c r="AH12" s="136">
        <v>0</v>
      </c>
      <c r="AI12" s="136">
        <v>10</v>
      </c>
      <c r="AJ12" s="136">
        <v>22.222222222222221</v>
      </c>
      <c r="AK12" s="138"/>
    </row>
    <row r="13" spans="1:37" x14ac:dyDescent="0.25">
      <c r="B13" s="1" t="s">
        <v>3</v>
      </c>
      <c r="C13" s="135">
        <v>-39.284617625675466</v>
      </c>
      <c r="D13" s="135">
        <v>-37.886468018349987</v>
      </c>
      <c r="E13" s="135">
        <v>-2.859898811972148</v>
      </c>
      <c r="F13" s="135">
        <v>9.2380180351110877</v>
      </c>
      <c r="G13" s="135">
        <v>14.608702511404159</v>
      </c>
      <c r="H13" s="135">
        <v>39.639387332361828</v>
      </c>
      <c r="I13" s="135">
        <v>36.398239683789733</v>
      </c>
      <c r="J13" s="135">
        <v>3.0137335493753241</v>
      </c>
      <c r="K13" s="135">
        <v>37.148918969394437</v>
      </c>
      <c r="L13" s="135">
        <v>29.56332825123441</v>
      </c>
      <c r="M13" s="135">
        <v>30.430690265901866</v>
      </c>
      <c r="N13" s="135">
        <v>29.77930359250956</v>
      </c>
      <c r="O13" s="135">
        <v>15.711929197137763</v>
      </c>
      <c r="P13" s="135">
        <v>4.6473960407521808</v>
      </c>
      <c r="Q13" s="135">
        <v>0.92992444245270278</v>
      </c>
      <c r="R13" s="135">
        <v>-23.176695839327486</v>
      </c>
      <c r="S13" s="135">
        <v>-15.736495276972398</v>
      </c>
      <c r="T13" s="135">
        <v>-18.429780856660528</v>
      </c>
      <c r="U13" s="135">
        <v>22.048974044728482</v>
      </c>
      <c r="V13" s="135">
        <v>-18.936616496075498</v>
      </c>
      <c r="W13" s="135">
        <v>32.13462330744705</v>
      </c>
      <c r="X13" s="135">
        <v>15.876212368018198</v>
      </c>
      <c r="Y13" s="136">
        <v>-11.111111111111111</v>
      </c>
      <c r="Z13" s="136">
        <v>-19.064652353232539</v>
      </c>
      <c r="AA13" s="136">
        <v>-15.498526521026065</v>
      </c>
      <c r="AB13" s="136">
        <v>4.3938532153989129</v>
      </c>
      <c r="AC13" s="136">
        <v>8.9894405645254203</v>
      </c>
      <c r="AD13" s="136">
        <v>-23.131951142664871</v>
      </c>
      <c r="AE13" s="136">
        <v>-8.9036708492562671</v>
      </c>
      <c r="AF13" s="136">
        <v>-44.523005774201792</v>
      </c>
      <c r="AG13" s="136">
        <v>-7.7462942725954802</v>
      </c>
      <c r="AH13" s="136">
        <v>-22.946519975025804</v>
      </c>
      <c r="AI13" s="136">
        <v>-45.309178625757504</v>
      </c>
      <c r="AJ13" s="136">
        <v>6.2767830357635779</v>
      </c>
      <c r="AK13" s="253">
        <f>+MIN(C13:AI13)</f>
        <v>-45.309178625757504</v>
      </c>
    </row>
    <row r="14" spans="1:37" x14ac:dyDescent="0.25">
      <c r="B14" s="1" t="s">
        <v>4</v>
      </c>
      <c r="C14" s="135">
        <v>-20</v>
      </c>
      <c r="D14" s="135">
        <v>-13.636363636363635</v>
      </c>
      <c r="E14" s="135">
        <v>-9.0909090909090917</v>
      </c>
      <c r="F14" s="135">
        <v>13.636363636363635</v>
      </c>
      <c r="G14" s="135">
        <v>16.666666666666664</v>
      </c>
      <c r="H14" s="135">
        <v>16.666666666666664</v>
      </c>
      <c r="I14" s="135">
        <v>22.222222222222221</v>
      </c>
      <c r="J14" s="135">
        <v>-6.25</v>
      </c>
      <c r="K14" s="135">
        <v>6.25</v>
      </c>
      <c r="L14" s="135">
        <v>21.428571428571427</v>
      </c>
      <c r="M14" s="135">
        <v>7.1428571428571423</v>
      </c>
      <c r="N14" s="135">
        <v>6.666666666666667</v>
      </c>
      <c r="O14" s="135">
        <v>0</v>
      </c>
      <c r="P14" s="135">
        <v>-8</v>
      </c>
      <c r="Q14" s="135">
        <v>0</v>
      </c>
      <c r="R14" s="135">
        <v>0</v>
      </c>
      <c r="S14" s="135">
        <v>0</v>
      </c>
      <c r="T14" s="135">
        <v>-5.8823529411764701</v>
      </c>
      <c r="U14" s="135">
        <v>0</v>
      </c>
      <c r="V14" s="135">
        <v>20</v>
      </c>
      <c r="W14" s="135">
        <v>9.0909090909090917</v>
      </c>
      <c r="X14" s="135">
        <v>14.285714285714285</v>
      </c>
      <c r="Y14" s="136">
        <v>11.111111111111111</v>
      </c>
      <c r="Z14" s="136">
        <v>22.222222222222221</v>
      </c>
      <c r="AA14" s="136">
        <v>7.1428571428571423</v>
      </c>
      <c r="AB14" s="136">
        <v>7.6923076923076925</v>
      </c>
      <c r="AC14" s="136">
        <v>0</v>
      </c>
      <c r="AD14" s="136">
        <v>0</v>
      </c>
      <c r="AE14" s="136">
        <v>0</v>
      </c>
      <c r="AF14" s="136">
        <v>-12.5</v>
      </c>
      <c r="AG14" s="136">
        <v>10</v>
      </c>
      <c r="AH14" s="136">
        <v>0</v>
      </c>
      <c r="AI14" s="136">
        <v>-10</v>
      </c>
      <c r="AJ14" s="136">
        <v>-11.111111111111111</v>
      </c>
    </row>
    <row r="15" spans="1:37" x14ac:dyDescent="0.25">
      <c r="B15" s="1" t="s">
        <v>5</v>
      </c>
      <c r="C15" s="135">
        <v>-5</v>
      </c>
      <c r="D15" s="135">
        <v>-18.181818181818183</v>
      </c>
      <c r="E15" s="135">
        <v>-27.27272727272727</v>
      </c>
      <c r="F15" s="135">
        <v>-4.5454545454545459</v>
      </c>
      <c r="G15" s="135">
        <v>-5.5555555555555554</v>
      </c>
      <c r="H15" s="135">
        <v>-11.111111111111111</v>
      </c>
      <c r="I15" s="135">
        <v>5.5555555555555554</v>
      </c>
      <c r="J15" s="135">
        <v>0</v>
      </c>
      <c r="K15" s="135">
        <v>0</v>
      </c>
      <c r="L15" s="135">
        <v>14.285714285714285</v>
      </c>
      <c r="M15" s="135">
        <v>14.285714285714285</v>
      </c>
      <c r="N15" s="137">
        <v>13.333333333333334</v>
      </c>
      <c r="O15" s="137">
        <v>0</v>
      </c>
      <c r="P15" s="137">
        <v>8</v>
      </c>
      <c r="Q15" s="137">
        <v>6.666666666666667</v>
      </c>
      <c r="R15" s="137">
        <v>-18.75</v>
      </c>
      <c r="S15" s="137">
        <v>13.333333333333334</v>
      </c>
      <c r="T15" s="135">
        <v>-5.8823529411764701</v>
      </c>
      <c r="U15" s="135">
        <v>7.1428571428571423</v>
      </c>
      <c r="V15" s="135">
        <v>-10</v>
      </c>
      <c r="W15" s="135">
        <v>-9.0909090909090917</v>
      </c>
      <c r="X15" s="135">
        <v>0</v>
      </c>
      <c r="Y15" s="136">
        <v>-22.222222222222221</v>
      </c>
      <c r="Z15" s="136">
        <v>11.111111111111111</v>
      </c>
      <c r="AA15" s="136">
        <v>-7.1428571428571423</v>
      </c>
      <c r="AB15" s="136">
        <v>7.6923076923076925</v>
      </c>
      <c r="AC15" s="136">
        <v>0</v>
      </c>
      <c r="AD15" s="136">
        <v>0</v>
      </c>
      <c r="AE15" s="136">
        <v>-10</v>
      </c>
      <c r="AF15" s="136">
        <v>-12.5</v>
      </c>
      <c r="AG15" s="136">
        <v>10</v>
      </c>
      <c r="AH15" s="136">
        <v>-10</v>
      </c>
      <c r="AI15" s="136">
        <v>-20</v>
      </c>
      <c r="AJ15" s="136">
        <v>11.111111111111111</v>
      </c>
    </row>
    <row r="16" spans="1:37" x14ac:dyDescent="0.25">
      <c r="B16" s="2"/>
      <c r="C16" s="3"/>
      <c r="D16" s="138"/>
      <c r="E16" s="138"/>
      <c r="F16" s="140"/>
      <c r="G16" s="2"/>
      <c r="H16" s="3"/>
      <c r="I16" s="138"/>
      <c r="J16" s="138"/>
      <c r="K16" s="140"/>
      <c r="L16" s="2"/>
      <c r="M16" s="3"/>
      <c r="N16" s="138"/>
      <c r="O16" s="138"/>
      <c r="P16" s="140"/>
      <c r="Q16" s="2"/>
      <c r="R16" s="3"/>
      <c r="S16" s="138"/>
      <c r="T16" s="138"/>
      <c r="V16" s="2"/>
      <c r="W16" s="138"/>
      <c r="X16" s="3"/>
      <c r="Y16" s="3"/>
      <c r="Z16" s="136"/>
      <c r="AA16" s="3"/>
      <c r="AB16" s="136"/>
      <c r="AC16" s="136"/>
      <c r="AD16" s="136"/>
      <c r="AE16" s="136"/>
      <c r="AF16" s="136"/>
      <c r="AG16" s="2"/>
      <c r="AH16" s="2"/>
      <c r="AI16" s="2"/>
      <c r="AJ16" s="2"/>
    </row>
    <row r="17" spans="2:37" x14ac:dyDescent="0.25">
      <c r="B17" s="133" t="s">
        <v>16</v>
      </c>
      <c r="L17" s="2"/>
      <c r="M17" s="3"/>
      <c r="N17" s="138"/>
      <c r="O17" s="138"/>
      <c r="P17" s="140"/>
      <c r="Q17" s="2"/>
      <c r="R17" s="3"/>
      <c r="S17" s="138"/>
      <c r="T17" s="138"/>
      <c r="V17" s="2"/>
      <c r="W17" s="3"/>
      <c r="X17" s="3"/>
      <c r="Y17" s="3"/>
      <c r="Z17" s="136"/>
      <c r="AA17" s="3"/>
      <c r="AB17" s="136"/>
      <c r="AC17" s="136"/>
      <c r="AD17" s="136"/>
      <c r="AE17" s="136"/>
      <c r="AF17" s="136"/>
      <c r="AG17" s="2"/>
      <c r="AH17" s="2"/>
      <c r="AI17" s="2"/>
      <c r="AJ17" s="2"/>
    </row>
    <row r="18" spans="2:37" x14ac:dyDescent="0.25">
      <c r="B18" s="2"/>
      <c r="C18" s="134">
        <v>39965</v>
      </c>
      <c r="D18" s="134">
        <v>40057</v>
      </c>
      <c r="E18" s="134">
        <v>40148</v>
      </c>
      <c r="F18" s="134">
        <v>40238</v>
      </c>
      <c r="G18" s="134">
        <v>40330</v>
      </c>
      <c r="H18" s="134">
        <v>40422</v>
      </c>
      <c r="I18" s="134">
        <v>40513</v>
      </c>
      <c r="J18" s="134">
        <v>40603</v>
      </c>
      <c r="K18" s="134">
        <v>40695</v>
      </c>
      <c r="L18" s="134">
        <v>40787</v>
      </c>
      <c r="M18" s="134">
        <v>40878</v>
      </c>
      <c r="N18" s="134">
        <v>40969</v>
      </c>
      <c r="O18" s="134">
        <v>41061</v>
      </c>
      <c r="P18" s="134">
        <v>41153</v>
      </c>
      <c r="Q18" s="134">
        <v>41244</v>
      </c>
      <c r="R18" s="134">
        <v>41334</v>
      </c>
      <c r="S18" s="134">
        <v>41426</v>
      </c>
      <c r="T18" s="134">
        <v>41518</v>
      </c>
      <c r="U18" s="134">
        <v>41609</v>
      </c>
      <c r="V18" s="134">
        <v>41699</v>
      </c>
      <c r="W18" s="134">
        <v>41791</v>
      </c>
      <c r="X18" s="134">
        <v>41883</v>
      </c>
      <c r="Y18" s="134">
        <v>41974</v>
      </c>
      <c r="Z18" s="134">
        <v>42064</v>
      </c>
      <c r="AA18" s="134">
        <v>42156</v>
      </c>
      <c r="AB18" s="134">
        <v>42248</v>
      </c>
      <c r="AC18" s="134">
        <v>42339</v>
      </c>
      <c r="AD18" s="134">
        <v>42430</v>
      </c>
      <c r="AE18" s="134">
        <v>42522</v>
      </c>
      <c r="AF18" s="134">
        <v>42614</v>
      </c>
      <c r="AG18" s="134">
        <v>42705</v>
      </c>
      <c r="AH18" s="134">
        <v>42795</v>
      </c>
      <c r="AI18" s="134">
        <v>42887</v>
      </c>
      <c r="AJ18" s="134">
        <v>42979</v>
      </c>
    </row>
    <row r="19" spans="2:37" x14ac:dyDescent="0.25">
      <c r="B19" s="1" t="s">
        <v>2</v>
      </c>
      <c r="C19" s="135">
        <v>-14.285714285714285</v>
      </c>
      <c r="D19" s="135">
        <v>0</v>
      </c>
      <c r="E19" s="135">
        <v>-42.857142857142854</v>
      </c>
      <c r="F19" s="135">
        <v>0</v>
      </c>
      <c r="G19" s="135">
        <v>-28.571428571428569</v>
      </c>
      <c r="H19" s="135">
        <v>42.857142857142854</v>
      </c>
      <c r="I19" s="135">
        <v>100</v>
      </c>
      <c r="J19" s="135">
        <v>0</v>
      </c>
      <c r="K19" s="135">
        <v>50</v>
      </c>
      <c r="L19" s="135">
        <v>33.333333333333329</v>
      </c>
      <c r="M19" s="135">
        <v>16.666666666666664</v>
      </c>
      <c r="N19" s="135">
        <v>33.333333333333329</v>
      </c>
      <c r="O19" s="135">
        <v>-14.285714285714285</v>
      </c>
      <c r="P19" s="135">
        <v>-16.666666666666664</v>
      </c>
      <c r="Q19" s="135">
        <v>14.285714285714285</v>
      </c>
      <c r="R19" s="135">
        <v>-57.142857142857139</v>
      </c>
      <c r="S19" s="135">
        <v>-28.571428571428569</v>
      </c>
      <c r="T19" s="135">
        <v>-42.857142857142854</v>
      </c>
      <c r="U19" s="135">
        <v>0</v>
      </c>
      <c r="V19" s="135">
        <v>-33.333333333333329</v>
      </c>
      <c r="W19" s="135">
        <v>0</v>
      </c>
      <c r="X19" s="135">
        <v>25</v>
      </c>
      <c r="Y19" s="136">
        <v>25</v>
      </c>
      <c r="Z19" s="136">
        <v>0</v>
      </c>
      <c r="AA19" s="136">
        <v>-40</v>
      </c>
      <c r="AB19" s="136">
        <v>20</v>
      </c>
      <c r="AC19" s="136">
        <v>20</v>
      </c>
      <c r="AD19" s="136">
        <v>-60</v>
      </c>
      <c r="AE19" s="136">
        <v>-40</v>
      </c>
      <c r="AF19" s="136">
        <v>-25</v>
      </c>
      <c r="AG19" s="136">
        <v>-20</v>
      </c>
      <c r="AH19" s="136">
        <v>40</v>
      </c>
      <c r="AI19" s="136">
        <v>40</v>
      </c>
      <c r="AJ19" s="136">
        <v>-33.333333333333329</v>
      </c>
    </row>
    <row r="20" spans="2:37" x14ac:dyDescent="0.25">
      <c r="B20" s="1" t="s">
        <v>3</v>
      </c>
      <c r="C20" s="135">
        <v>-18.761122033841136</v>
      </c>
      <c r="D20" s="135">
        <v>-10.110926845699089</v>
      </c>
      <c r="E20" s="135">
        <v>-36.550330698564181</v>
      </c>
      <c r="F20" s="135">
        <v>-20.437357650893624</v>
      </c>
      <c r="G20" s="135">
        <v>-43.222138015407126</v>
      </c>
      <c r="H20" s="135">
        <v>-25.854262336304458</v>
      </c>
      <c r="I20" s="135">
        <v>25.758955475488388</v>
      </c>
      <c r="J20" s="135">
        <v>-13.757224157993214</v>
      </c>
      <c r="K20" s="135">
        <v>17.346362958035119</v>
      </c>
      <c r="L20" s="135">
        <v>18.249343879512136</v>
      </c>
      <c r="M20" s="135">
        <v>21.153554329024793</v>
      </c>
      <c r="N20" s="135">
        <v>-23.886114127377422</v>
      </c>
      <c r="O20" s="135">
        <v>14.285714285714285</v>
      </c>
      <c r="P20" s="135">
        <v>-4.9103440639701157</v>
      </c>
      <c r="Q20" s="135">
        <v>24.356805488738392</v>
      </c>
      <c r="R20" s="135">
        <v>-34.746712585311585</v>
      </c>
      <c r="S20" s="135">
        <v>-47.318743251836523</v>
      </c>
      <c r="T20" s="135">
        <v>-15.336844834953226</v>
      </c>
      <c r="U20" s="135">
        <v>-10.238796632431448</v>
      </c>
      <c r="V20" s="135">
        <v>-31.858927679981942</v>
      </c>
      <c r="W20" s="135">
        <v>-13.115045631161909</v>
      </c>
      <c r="X20" s="135">
        <v>-48.285568267439736</v>
      </c>
      <c r="Y20" s="136">
        <v>-57.0069595768095</v>
      </c>
      <c r="Z20" s="136">
        <v>-12.052236929166506</v>
      </c>
      <c r="AA20" s="136">
        <v>-49.322670783163517</v>
      </c>
      <c r="AB20" s="136">
        <v>-14.798807230174516</v>
      </c>
      <c r="AC20" s="136">
        <v>-9.2162186537110014</v>
      </c>
      <c r="AD20" s="136">
        <v>-49.779752047628833</v>
      </c>
      <c r="AE20" s="136">
        <v>-13.865775622526408</v>
      </c>
      <c r="AF20" s="136">
        <v>-33.666109764079003</v>
      </c>
      <c r="AG20" s="136">
        <v>-44.739553800380783</v>
      </c>
      <c r="AH20" s="136">
        <v>-33.805712174270042</v>
      </c>
      <c r="AI20" s="136">
        <v>16.16038230894047</v>
      </c>
      <c r="AJ20" s="136">
        <v>-74.153928188337773</v>
      </c>
      <c r="AK20" s="253"/>
    </row>
    <row r="21" spans="2:37" x14ac:dyDescent="0.25">
      <c r="B21" s="1" t="s">
        <v>4</v>
      </c>
      <c r="C21" s="135">
        <v>0</v>
      </c>
      <c r="D21" s="135">
        <v>-16.666666666666664</v>
      </c>
      <c r="E21" s="135">
        <v>-28.571428571428569</v>
      </c>
      <c r="F21" s="135">
        <v>14.285714285714285</v>
      </c>
      <c r="G21" s="135">
        <v>-14.285714285714285</v>
      </c>
      <c r="H21" s="135">
        <v>0</v>
      </c>
      <c r="I21" s="135">
        <v>50</v>
      </c>
      <c r="J21" s="135">
        <v>0</v>
      </c>
      <c r="K21" s="135">
        <v>83.333333333333343</v>
      </c>
      <c r="L21" s="135">
        <v>33.333333333333329</v>
      </c>
      <c r="M21" s="135">
        <v>16.666666666666664</v>
      </c>
      <c r="N21" s="135">
        <v>0</v>
      </c>
      <c r="O21" s="135">
        <v>28.571428571428569</v>
      </c>
      <c r="P21" s="135">
        <v>33.333333333333329</v>
      </c>
      <c r="Q21" s="135">
        <v>28.571428571428569</v>
      </c>
      <c r="R21" s="135">
        <v>28.571428571428569</v>
      </c>
      <c r="S21" s="135">
        <v>42.857142857142854</v>
      </c>
      <c r="T21" s="135">
        <v>-28.571428571428569</v>
      </c>
      <c r="U21" s="135">
        <v>0</v>
      </c>
      <c r="V21" s="135">
        <v>16.666666666666664</v>
      </c>
      <c r="W21" s="135">
        <v>20</v>
      </c>
      <c r="X21" s="135">
        <v>0</v>
      </c>
      <c r="Y21" s="136">
        <v>25</v>
      </c>
      <c r="Z21" s="136">
        <v>25</v>
      </c>
      <c r="AA21" s="136">
        <v>0</v>
      </c>
      <c r="AB21" s="136">
        <v>20</v>
      </c>
      <c r="AC21" s="136">
        <v>0</v>
      </c>
      <c r="AD21" s="136">
        <v>0</v>
      </c>
      <c r="AE21" s="136">
        <v>20</v>
      </c>
      <c r="AF21" s="136">
        <v>25</v>
      </c>
      <c r="AG21" s="136">
        <v>40</v>
      </c>
      <c r="AH21" s="136">
        <v>60</v>
      </c>
      <c r="AI21" s="136">
        <v>20</v>
      </c>
      <c r="AJ21" s="136">
        <v>33.333333333333329</v>
      </c>
    </row>
    <row r="22" spans="2:37" x14ac:dyDescent="0.25">
      <c r="B22" s="1" t="s">
        <v>5</v>
      </c>
      <c r="C22" s="135">
        <v>-14.285714285714285</v>
      </c>
      <c r="D22" s="135">
        <v>-16.666666666666664</v>
      </c>
      <c r="E22" s="135">
        <v>0</v>
      </c>
      <c r="F22" s="135">
        <v>-28.571428571428569</v>
      </c>
      <c r="G22" s="135">
        <v>-28.571428571428569</v>
      </c>
      <c r="H22" s="135">
        <v>-14.285714285714285</v>
      </c>
      <c r="I22" s="135">
        <v>83.333333333333343</v>
      </c>
      <c r="J22" s="135">
        <v>14.285714285714285</v>
      </c>
      <c r="K22" s="135">
        <v>33.333333333333329</v>
      </c>
      <c r="L22" s="135">
        <v>66.666666666666657</v>
      </c>
      <c r="M22" s="135">
        <v>50</v>
      </c>
      <c r="N22" s="137">
        <v>16.666666666666664</v>
      </c>
      <c r="O22" s="137">
        <v>42.857142857142854</v>
      </c>
      <c r="P22" s="137">
        <v>-50</v>
      </c>
      <c r="Q22" s="137">
        <v>28.571428571428569</v>
      </c>
      <c r="R22" s="137">
        <v>-14.285714285714285</v>
      </c>
      <c r="S22" s="137">
        <v>-42.857142857142854</v>
      </c>
      <c r="T22" s="135">
        <v>-28.571428571428569</v>
      </c>
      <c r="U22" s="135">
        <v>-28.571428571428569</v>
      </c>
      <c r="V22" s="135">
        <v>-16.666666666666664</v>
      </c>
      <c r="W22" s="135">
        <v>-20</v>
      </c>
      <c r="X22" s="135">
        <v>-50</v>
      </c>
      <c r="Y22" s="136">
        <v>0</v>
      </c>
      <c r="Z22" s="136">
        <v>-25</v>
      </c>
      <c r="AA22" s="136">
        <v>-20</v>
      </c>
      <c r="AB22" s="136">
        <v>-40</v>
      </c>
      <c r="AC22" s="136">
        <v>40</v>
      </c>
      <c r="AD22" s="136">
        <v>-20</v>
      </c>
      <c r="AE22" s="136">
        <v>-20</v>
      </c>
      <c r="AF22" s="136">
        <v>-25</v>
      </c>
      <c r="AG22" s="136">
        <v>-80</v>
      </c>
      <c r="AH22" s="136">
        <v>0</v>
      </c>
      <c r="AI22" s="136">
        <v>20</v>
      </c>
      <c r="AJ22" s="136">
        <v>-66.666666666666657</v>
      </c>
    </row>
    <row r="23" spans="2:37" x14ac:dyDescent="0.25">
      <c r="B23" s="2"/>
      <c r="C23" s="3"/>
      <c r="D23" s="138"/>
      <c r="E23" s="138"/>
      <c r="F23" s="140"/>
      <c r="G23" s="2"/>
      <c r="H23" s="3"/>
      <c r="I23" s="138"/>
      <c r="J23" s="138"/>
      <c r="K23" s="140"/>
      <c r="L23" s="2"/>
      <c r="M23" s="3"/>
      <c r="N23" s="138"/>
      <c r="O23" s="138"/>
      <c r="P23" s="140"/>
      <c r="Q23" s="2"/>
      <c r="R23" s="3"/>
      <c r="S23" s="138"/>
      <c r="T23" s="138"/>
      <c r="U23" s="140"/>
      <c r="V23" s="2"/>
      <c r="W23" s="3"/>
      <c r="X23" s="3"/>
      <c r="Y23" s="3"/>
      <c r="Z23" s="3"/>
      <c r="AB23" s="3"/>
      <c r="AC23" s="136"/>
      <c r="AD23" s="136"/>
      <c r="AE23" s="139"/>
      <c r="AF23" s="139"/>
      <c r="AG23" s="2"/>
      <c r="AH23" s="2"/>
      <c r="AI23" s="2"/>
      <c r="AJ23" s="2"/>
    </row>
    <row r="24" spans="2:37" x14ac:dyDescent="0.25">
      <c r="B24" s="2"/>
      <c r="C24" s="3"/>
      <c r="D24" s="138"/>
      <c r="E24" s="138"/>
      <c r="F24" s="140"/>
      <c r="G24" s="2"/>
      <c r="H24" s="3"/>
      <c r="I24" s="138"/>
      <c r="J24" s="138"/>
      <c r="K24" s="140"/>
      <c r="L24" s="2"/>
      <c r="M24" s="3"/>
      <c r="N24" s="138"/>
      <c r="O24" s="138"/>
      <c r="P24" s="140"/>
      <c r="Q24" s="2"/>
      <c r="R24" s="3"/>
      <c r="S24" s="138"/>
      <c r="T24" s="138"/>
      <c r="U24" s="140"/>
      <c r="V24" s="2"/>
      <c r="W24" s="3"/>
      <c r="X24" s="3"/>
      <c r="Y24" s="3"/>
      <c r="Z24" s="3"/>
      <c r="AA24" s="3"/>
      <c r="AB24" s="3"/>
      <c r="AC24" s="138"/>
      <c r="AD24" s="138"/>
      <c r="AE24" s="139"/>
      <c r="AF24" s="139"/>
      <c r="AG24" s="2"/>
      <c r="AH24" s="2"/>
      <c r="AI24" s="2"/>
      <c r="AJ24" s="2"/>
    </row>
    <row r="25" spans="2:37" x14ac:dyDescent="0.25">
      <c r="B25" s="2"/>
      <c r="C25" s="3"/>
      <c r="D25" s="138"/>
      <c r="E25" s="138"/>
      <c r="F25" s="140"/>
      <c r="G25" s="2"/>
      <c r="H25" s="3"/>
      <c r="I25" s="138"/>
      <c r="J25" s="138"/>
      <c r="K25" s="140"/>
      <c r="L25" s="2"/>
      <c r="M25" s="3"/>
      <c r="N25" s="138"/>
      <c r="O25" s="138"/>
      <c r="P25" s="140"/>
      <c r="Q25" s="2"/>
      <c r="R25" s="3"/>
      <c r="S25" s="138"/>
      <c r="T25" s="138"/>
      <c r="U25" s="140"/>
      <c r="V25" s="2"/>
      <c r="W25" s="3"/>
      <c r="X25" s="3"/>
      <c r="Y25" s="3"/>
      <c r="Z25" s="3"/>
      <c r="AA25" s="3"/>
      <c r="AB25" s="3"/>
      <c r="AC25" s="138"/>
      <c r="AD25" s="138"/>
      <c r="AE25" s="139"/>
      <c r="AF25" s="139"/>
      <c r="AG25" s="2"/>
      <c r="AH25" s="2"/>
      <c r="AI25" s="2"/>
      <c r="AJ25" s="2"/>
    </row>
    <row r="26" spans="2:37" x14ac:dyDescent="0.25">
      <c r="B26" s="2"/>
      <c r="C26" s="3"/>
      <c r="D26" s="138"/>
      <c r="E26" s="138"/>
      <c r="F26" s="140"/>
      <c r="G26" s="2"/>
      <c r="H26" s="3"/>
      <c r="I26" s="138"/>
      <c r="J26" s="138"/>
      <c r="K26" s="140"/>
      <c r="L26" s="2"/>
      <c r="M26" s="3"/>
      <c r="N26" s="138"/>
      <c r="O26" s="138"/>
      <c r="P26" s="140"/>
      <c r="Q26" s="2"/>
      <c r="R26" s="3"/>
      <c r="S26" s="138"/>
      <c r="T26" s="138"/>
      <c r="U26" s="140"/>
      <c r="V26" s="2"/>
      <c r="W26" s="3"/>
      <c r="X26" s="3"/>
      <c r="Y26" s="3"/>
      <c r="Z26" s="3"/>
      <c r="AA26" s="3"/>
      <c r="AB26" s="3"/>
      <c r="AC26" s="138"/>
      <c r="AD26" s="138"/>
      <c r="AE26" s="139"/>
      <c r="AF26" s="139"/>
      <c r="AG26" s="2"/>
      <c r="AH26" s="2"/>
      <c r="AI26" s="2"/>
      <c r="AJ26" s="2"/>
    </row>
    <row r="27" spans="2:37" x14ac:dyDescent="0.25">
      <c r="B27" s="5" t="s">
        <v>37</v>
      </c>
      <c r="C27" s="5"/>
      <c r="D27" s="5"/>
      <c r="E27" s="5"/>
      <c r="F27" s="5"/>
      <c r="G27" s="5"/>
      <c r="H27" s="6"/>
      <c r="I27" s="6"/>
      <c r="J27" s="6"/>
      <c r="K27" s="6"/>
      <c r="L27" s="6"/>
      <c r="M27" s="5"/>
      <c r="N27" s="5"/>
      <c r="O27" s="5"/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31"/>
      <c r="AF27" s="131"/>
      <c r="AG27" s="2"/>
      <c r="AH27" s="2"/>
      <c r="AI27" s="2"/>
      <c r="AJ27" s="2"/>
    </row>
    <row r="28" spans="2:37" x14ac:dyDescent="0.25">
      <c r="B28" s="141" t="s">
        <v>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31"/>
      <c r="AF28" s="131"/>
      <c r="AG28" s="2"/>
      <c r="AH28" s="2"/>
      <c r="AI28" s="2"/>
      <c r="AJ28" s="2"/>
    </row>
    <row r="29" spans="2:37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131"/>
      <c r="AF29" s="131"/>
      <c r="AG29" s="2"/>
      <c r="AH29" s="2"/>
      <c r="AI29" s="2"/>
      <c r="AJ29" s="2"/>
    </row>
    <row r="30" spans="2:37" ht="15.75" x14ac:dyDescent="0.25">
      <c r="B30" s="142" t="s">
        <v>45</v>
      </c>
      <c r="D30" s="5"/>
      <c r="E30" s="5"/>
      <c r="F30" s="5"/>
      <c r="G30" s="5"/>
      <c r="H30" s="5"/>
      <c r="I30" s="5"/>
      <c r="J30" s="142" t="s">
        <v>46</v>
      </c>
      <c r="K30" s="5"/>
      <c r="L30" s="5"/>
      <c r="M30" s="5"/>
      <c r="N30" s="5"/>
      <c r="O30" s="5"/>
      <c r="P30" s="5"/>
      <c r="Q30" s="5"/>
      <c r="R30" s="5"/>
      <c r="S30" s="2"/>
      <c r="T30" s="2"/>
      <c r="U30" s="2"/>
      <c r="V30" s="2"/>
      <c r="W30" s="4"/>
      <c r="X30" s="4"/>
      <c r="Y30" s="4"/>
      <c r="Z30" s="4"/>
      <c r="AA30" s="4"/>
      <c r="AB30" s="4"/>
      <c r="AC30" s="138"/>
      <c r="AD30" s="138"/>
      <c r="AE30" s="139"/>
      <c r="AF30" s="139"/>
      <c r="AG30" s="2"/>
      <c r="AH30" s="2"/>
      <c r="AI30" s="2"/>
      <c r="AJ30" s="2"/>
    </row>
    <row r="31" spans="2:37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2"/>
      <c r="T31" s="2"/>
      <c r="U31" s="2"/>
      <c r="V31" s="2"/>
      <c r="W31" s="4"/>
      <c r="X31" s="4"/>
      <c r="Y31" s="4"/>
      <c r="Z31" s="4"/>
      <c r="AA31" s="4"/>
      <c r="AB31" s="4"/>
      <c r="AC31" s="138"/>
      <c r="AD31" s="138"/>
      <c r="AE31" s="139"/>
      <c r="AF31" s="139"/>
      <c r="AG31" s="2"/>
      <c r="AH31" s="2"/>
      <c r="AI31" s="2"/>
      <c r="AJ31" s="2"/>
    </row>
    <row r="32" spans="2:37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2"/>
      <c r="T32" s="2"/>
      <c r="U32" s="2"/>
      <c r="V32" s="2"/>
      <c r="W32" s="4"/>
      <c r="X32" s="4"/>
      <c r="Y32" s="4"/>
      <c r="Z32" s="4"/>
      <c r="AA32" s="4"/>
      <c r="AB32" s="4"/>
      <c r="AC32" s="138"/>
      <c r="AD32" s="138"/>
      <c r="AE32" s="139"/>
      <c r="AF32" s="139"/>
      <c r="AG32" s="2"/>
      <c r="AH32" s="2"/>
      <c r="AI32" s="2"/>
      <c r="AJ32" s="2"/>
    </row>
    <row r="33" spans="2:36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"/>
      <c r="T33" s="2"/>
      <c r="U33" s="2"/>
      <c r="V33" s="2"/>
      <c r="W33" s="4"/>
      <c r="X33" s="4"/>
      <c r="Y33" s="4"/>
      <c r="Z33" s="4"/>
      <c r="AA33" s="4"/>
      <c r="AB33" s="4"/>
      <c r="AC33" s="138"/>
      <c r="AD33" s="138"/>
      <c r="AE33" s="139"/>
      <c r="AF33" s="139"/>
      <c r="AG33" s="2"/>
      <c r="AH33" s="2"/>
      <c r="AI33" s="2"/>
      <c r="AJ33" s="2"/>
    </row>
    <row r="34" spans="2:36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2"/>
      <c r="T34" s="2"/>
      <c r="U34" s="2"/>
      <c r="V34" s="2"/>
      <c r="W34" s="4"/>
      <c r="X34" s="4"/>
      <c r="Y34" s="4"/>
      <c r="Z34" s="4"/>
      <c r="AA34" s="4"/>
      <c r="AB34" s="4"/>
      <c r="AC34" s="138"/>
      <c r="AD34" s="138"/>
      <c r="AE34" s="139"/>
      <c r="AF34" s="139"/>
      <c r="AG34" s="2"/>
      <c r="AH34" s="2"/>
      <c r="AI34" s="2"/>
      <c r="AJ34" s="2"/>
    </row>
    <row r="35" spans="2:36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31"/>
      <c r="AF35" s="131"/>
      <c r="AG35" s="2"/>
      <c r="AH35" s="2"/>
      <c r="AI35" s="2"/>
      <c r="AJ35" s="2"/>
    </row>
    <row r="36" spans="2:36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131"/>
      <c r="AF36" s="131"/>
      <c r="AG36" s="2"/>
      <c r="AH36" s="2"/>
      <c r="AI36" s="2"/>
      <c r="AJ36" s="2"/>
    </row>
    <row r="37" spans="2:36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131"/>
      <c r="AF37" s="131"/>
      <c r="AG37" s="2"/>
      <c r="AH37" s="2"/>
      <c r="AI37" s="2"/>
      <c r="AJ37" s="2"/>
    </row>
    <row r="38" spans="2:36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131"/>
      <c r="AF38" s="131"/>
      <c r="AG38" s="2"/>
      <c r="AH38" s="2"/>
      <c r="AI38" s="2"/>
      <c r="AJ38" s="2"/>
    </row>
    <row r="39" spans="2:3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131"/>
      <c r="AF39" s="131"/>
      <c r="AG39" s="2"/>
      <c r="AH39" s="2"/>
      <c r="AI39" s="2"/>
      <c r="AJ39" s="2"/>
    </row>
    <row r="40" spans="2:36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131"/>
      <c r="AF40" s="131"/>
      <c r="AG40" s="2"/>
      <c r="AH40" s="2"/>
      <c r="AI40" s="2"/>
      <c r="AJ40" s="2"/>
    </row>
    <row r="41" spans="2:36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36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36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36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36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36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36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36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 ht="15.75" x14ac:dyDescent="0.25">
      <c r="B53" s="5"/>
      <c r="C53" s="5"/>
      <c r="D53" s="5"/>
      <c r="E53" s="5"/>
      <c r="F53" s="142" t="s">
        <v>47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x14ac:dyDescent="0.25">
      <c r="B76" s="14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2:18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2:18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2:15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2:15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2:15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2:15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2:15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2:15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</sheetData>
  <pageMargins left="0.7" right="0.7" top="0.75" bottom="0.75" header="0.3" footer="0.3"/>
  <pageSetup scale="4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1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13.85546875" style="352" bestFit="1" customWidth="1"/>
    <col min="2" max="2" width="14.28515625" style="352" customWidth="1"/>
    <col min="3" max="4" width="11.42578125" style="352"/>
    <col min="5" max="5" width="15.28515625" style="352" customWidth="1"/>
    <col min="6" max="16384" width="11.42578125" style="352"/>
  </cols>
  <sheetData>
    <row r="2" spans="1:9" ht="45.75" customHeight="1" x14ac:dyDescent="0.25">
      <c r="B2" s="405" t="s">
        <v>184</v>
      </c>
      <c r="C2" s="405" t="s">
        <v>184</v>
      </c>
      <c r="D2" s="405" t="s">
        <v>184</v>
      </c>
      <c r="E2" s="405" t="s">
        <v>184</v>
      </c>
      <c r="F2" s="405" t="s">
        <v>184</v>
      </c>
      <c r="G2" s="405" t="s">
        <v>184</v>
      </c>
      <c r="H2" s="405" t="s">
        <v>184</v>
      </c>
      <c r="I2" s="405" t="s">
        <v>184</v>
      </c>
    </row>
    <row r="3" spans="1:9" x14ac:dyDescent="0.25">
      <c r="A3" s="77" t="s">
        <v>185</v>
      </c>
      <c r="B3" s="63"/>
    </row>
    <row r="4" spans="1:9" x14ac:dyDescent="0.25">
      <c r="B4" s="5"/>
      <c r="D4" s="334"/>
      <c r="E4" s="334"/>
    </row>
    <row r="5" spans="1:9" x14ac:dyDescent="0.25">
      <c r="A5" s="334">
        <v>42979</v>
      </c>
      <c r="B5" s="353"/>
      <c r="C5" s="354" t="s">
        <v>186</v>
      </c>
      <c r="D5" s="355" t="s">
        <v>187</v>
      </c>
      <c r="E5" s="355" t="s">
        <v>188</v>
      </c>
      <c r="F5" s="356" t="s">
        <v>189</v>
      </c>
    </row>
    <row r="6" spans="1:9" x14ac:dyDescent="0.25">
      <c r="A6" s="406" t="s">
        <v>0</v>
      </c>
      <c r="B6" s="357" t="s">
        <v>2</v>
      </c>
      <c r="C6" s="341">
        <v>100</v>
      </c>
      <c r="D6" s="341">
        <v>0</v>
      </c>
      <c r="E6" s="341">
        <v>0</v>
      </c>
      <c r="F6" s="358">
        <v>0</v>
      </c>
    </row>
    <row r="7" spans="1:9" x14ac:dyDescent="0.25">
      <c r="A7" s="407"/>
      <c r="B7" s="357" t="s">
        <v>3</v>
      </c>
      <c r="C7" s="341">
        <v>75</v>
      </c>
      <c r="D7" s="341">
        <v>16.666666666666664</v>
      </c>
      <c r="E7" s="341">
        <v>8.3333333333333321</v>
      </c>
      <c r="F7" s="358">
        <v>0</v>
      </c>
    </row>
    <row r="8" spans="1:9" x14ac:dyDescent="0.25">
      <c r="A8" s="407"/>
      <c r="B8" s="357" t="s">
        <v>4</v>
      </c>
      <c r="C8" s="341">
        <v>100</v>
      </c>
      <c r="D8" s="341">
        <v>0</v>
      </c>
      <c r="E8" s="341">
        <v>0</v>
      </c>
      <c r="F8" s="358">
        <v>0</v>
      </c>
    </row>
    <row r="9" spans="1:9" x14ac:dyDescent="0.25">
      <c r="A9" s="407"/>
      <c r="B9" s="357" t="s">
        <v>5</v>
      </c>
      <c r="C9" s="341">
        <v>85.714285714285708</v>
      </c>
      <c r="D9" s="341">
        <v>0</v>
      </c>
      <c r="E9" s="341">
        <v>14.285714285714285</v>
      </c>
      <c r="F9" s="358">
        <v>0</v>
      </c>
    </row>
    <row r="10" spans="1:9" ht="15" customHeight="1" x14ac:dyDescent="0.25">
      <c r="A10" s="408"/>
      <c r="B10" s="359" t="s">
        <v>203</v>
      </c>
      <c r="C10" s="377">
        <f>+AVERAGE(C6:C9)</f>
        <v>90.178571428571431</v>
      </c>
      <c r="D10" s="344">
        <f t="shared" ref="D10:F10" si="0">+AVERAGE(D6:D9)</f>
        <v>4.1666666666666661</v>
      </c>
      <c r="E10" s="344">
        <f t="shared" si="0"/>
        <v>5.6547619047619042</v>
      </c>
      <c r="F10" s="360">
        <f t="shared" si="0"/>
        <v>0</v>
      </c>
    </row>
    <row r="11" spans="1:9" x14ac:dyDescent="0.25">
      <c r="A11" s="406" t="s">
        <v>1</v>
      </c>
      <c r="B11" s="357" t="s">
        <v>2</v>
      </c>
      <c r="C11" s="341">
        <v>80</v>
      </c>
      <c r="D11" s="341">
        <v>20</v>
      </c>
      <c r="E11" s="341">
        <v>0</v>
      </c>
      <c r="F11" s="358">
        <v>0</v>
      </c>
    </row>
    <row r="12" spans="1:9" x14ac:dyDescent="0.25">
      <c r="A12" s="407"/>
      <c r="B12" s="357" t="s">
        <v>3</v>
      </c>
      <c r="C12" s="341">
        <v>66.666666666666657</v>
      </c>
      <c r="D12" s="341">
        <v>0</v>
      </c>
      <c r="E12" s="341">
        <v>16.666666666666664</v>
      </c>
      <c r="F12" s="358">
        <v>16.666666666666664</v>
      </c>
    </row>
    <row r="13" spans="1:9" x14ac:dyDescent="0.25">
      <c r="A13" s="407"/>
      <c r="B13" s="357" t="s">
        <v>4</v>
      </c>
      <c r="C13" s="341">
        <v>0</v>
      </c>
      <c r="D13" s="341">
        <v>0</v>
      </c>
      <c r="E13" s="341">
        <v>0</v>
      </c>
      <c r="F13" s="358">
        <v>0</v>
      </c>
    </row>
    <row r="14" spans="1:9" x14ac:dyDescent="0.25">
      <c r="A14" s="407"/>
      <c r="B14" s="357" t="s">
        <v>5</v>
      </c>
      <c r="C14" s="381">
        <v>100</v>
      </c>
      <c r="D14" s="341">
        <v>0</v>
      </c>
      <c r="E14" s="341">
        <v>0</v>
      </c>
      <c r="F14" s="358">
        <v>0</v>
      </c>
    </row>
    <row r="15" spans="1:9" x14ac:dyDescent="0.25">
      <c r="A15" s="408"/>
      <c r="B15" s="380" t="s">
        <v>203</v>
      </c>
      <c r="C15" s="377">
        <f>+AVERAGE(C11:C14)</f>
        <v>61.666666666666664</v>
      </c>
      <c r="D15" s="344">
        <f t="shared" ref="D15:F15" si="1">+AVERAGE(D11:D14)</f>
        <v>5</v>
      </c>
      <c r="E15" s="344">
        <f t="shared" si="1"/>
        <v>4.1666666666666661</v>
      </c>
      <c r="F15" s="360">
        <f t="shared" si="1"/>
        <v>4.1666666666666661</v>
      </c>
    </row>
    <row r="16" spans="1:9" x14ac:dyDescent="0.25">
      <c r="A16" s="406" t="s">
        <v>16</v>
      </c>
      <c r="B16" s="357" t="s">
        <v>2</v>
      </c>
      <c r="C16" s="341">
        <v>66.666666666666657</v>
      </c>
      <c r="D16" s="341">
        <v>0</v>
      </c>
      <c r="E16" s="341">
        <v>33.333333333333329</v>
      </c>
      <c r="F16" s="358">
        <v>0</v>
      </c>
    </row>
    <row r="17" spans="1:6" x14ac:dyDescent="0.25">
      <c r="A17" s="407"/>
      <c r="B17" s="357" t="s">
        <v>3</v>
      </c>
      <c r="C17" s="341">
        <v>66.666666666666657</v>
      </c>
      <c r="D17" s="341">
        <v>33.333333333333329</v>
      </c>
      <c r="E17" s="341">
        <v>0</v>
      </c>
      <c r="F17" s="358">
        <v>0</v>
      </c>
    </row>
    <row r="18" spans="1:6" x14ac:dyDescent="0.25">
      <c r="A18" s="407"/>
      <c r="B18" s="357" t="s">
        <v>4</v>
      </c>
      <c r="C18" s="341">
        <v>66.666666666666657</v>
      </c>
      <c r="D18" s="341">
        <v>0</v>
      </c>
      <c r="E18" s="341">
        <v>0</v>
      </c>
      <c r="F18" s="358">
        <v>33.333333333333329</v>
      </c>
    </row>
    <row r="19" spans="1:6" x14ac:dyDescent="0.25">
      <c r="A19" s="407"/>
      <c r="B19" s="357" t="s">
        <v>5</v>
      </c>
      <c r="C19" s="341">
        <v>66.666666666666657</v>
      </c>
      <c r="D19" s="341">
        <v>0</v>
      </c>
      <c r="E19" s="341">
        <v>33.333333333333329</v>
      </c>
      <c r="F19" s="358">
        <v>0</v>
      </c>
    </row>
    <row r="20" spans="1:6" x14ac:dyDescent="0.25">
      <c r="A20" s="408"/>
      <c r="B20" s="378" t="s">
        <v>203</v>
      </c>
      <c r="C20" s="344">
        <f>+AVERAGE(C16:C19)</f>
        <v>66.666666666666657</v>
      </c>
      <c r="D20" s="344">
        <f t="shared" ref="D20:F20" si="2">+AVERAGE(D16:D19)</f>
        <v>8.3333333333333321</v>
      </c>
      <c r="E20" s="344">
        <f t="shared" si="2"/>
        <v>16.666666666666664</v>
      </c>
      <c r="F20" s="360">
        <f t="shared" si="2"/>
        <v>8.3333333333333321</v>
      </c>
    </row>
    <row r="21" spans="1:6" x14ac:dyDescent="0.25">
      <c r="B21" s="379"/>
    </row>
  </sheetData>
  <mergeCells count="4">
    <mergeCell ref="A16:A20"/>
    <mergeCell ref="B2:I2"/>
    <mergeCell ref="A11:A15"/>
    <mergeCell ref="A6:A10"/>
  </mergeCells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zoomScaleNormal="100"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42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2">
        <v>0</v>
      </c>
      <c r="C5" s="62">
        <v>-6.666666666666667</v>
      </c>
      <c r="D5" s="62">
        <v>0</v>
      </c>
      <c r="E5" s="62">
        <v>18.181818181818183</v>
      </c>
      <c r="F5" s="62">
        <v>15.384615384615385</v>
      </c>
      <c r="G5" s="62">
        <v>7.1428571428571423</v>
      </c>
      <c r="H5" s="62">
        <v>41.666666666666671</v>
      </c>
      <c r="I5" s="62">
        <v>28.571428571428569</v>
      </c>
      <c r="J5" s="62">
        <v>40</v>
      </c>
      <c r="K5" s="62">
        <v>35.294117647058826</v>
      </c>
      <c r="L5" s="62">
        <v>28.571428571428569</v>
      </c>
    </row>
    <row r="6" spans="1:12" x14ac:dyDescent="0.25">
      <c r="A6" s="5" t="s">
        <v>3</v>
      </c>
      <c r="B6" s="62">
        <v>46.666666666666664</v>
      </c>
      <c r="C6" s="62">
        <v>26.666666666666668</v>
      </c>
      <c r="D6" s="62">
        <v>23.076923076923077</v>
      </c>
      <c r="E6" s="62">
        <v>9.0909090909090917</v>
      </c>
      <c r="F6" s="62">
        <v>38.461538461538467</v>
      </c>
      <c r="G6" s="62">
        <v>-7.1428571428571423</v>
      </c>
      <c r="H6" s="62">
        <v>25</v>
      </c>
      <c r="I6" s="62">
        <v>50</v>
      </c>
      <c r="J6" s="62">
        <v>13.333333333333334</v>
      </c>
      <c r="K6" s="62">
        <v>17.647058823529413</v>
      </c>
      <c r="L6" s="62">
        <v>28.571428571428569</v>
      </c>
    </row>
    <row r="7" spans="1:12" x14ac:dyDescent="0.25">
      <c r="A7" s="5" t="s">
        <v>4</v>
      </c>
      <c r="B7" s="62">
        <v>-6.666666666666667</v>
      </c>
      <c r="C7" s="62">
        <v>-33.333333333333329</v>
      </c>
      <c r="D7" s="62">
        <v>-15.384615384615385</v>
      </c>
      <c r="E7" s="62">
        <v>0</v>
      </c>
      <c r="F7" s="62">
        <v>0</v>
      </c>
      <c r="G7" s="62">
        <v>-14.285714285714285</v>
      </c>
      <c r="H7" s="62">
        <v>-8.3333333333333321</v>
      </c>
      <c r="I7" s="62">
        <v>-21.428571428571427</v>
      </c>
      <c r="J7" s="62">
        <v>-6.666666666666667</v>
      </c>
      <c r="K7" s="62">
        <v>17.647058823529413</v>
      </c>
      <c r="L7" s="62">
        <v>7.1428571428571423</v>
      </c>
    </row>
    <row r="8" spans="1:12" x14ac:dyDescent="0.25">
      <c r="A8" s="5" t="s">
        <v>5</v>
      </c>
      <c r="B8" s="62">
        <v>-6.666666666666667</v>
      </c>
      <c r="C8" s="62">
        <v>6.666666666666667</v>
      </c>
      <c r="D8" s="62">
        <v>-7.6923076923076925</v>
      </c>
      <c r="E8" s="62">
        <v>-9.0909090909090917</v>
      </c>
      <c r="F8" s="62">
        <v>-7.6923076923076925</v>
      </c>
      <c r="G8" s="62">
        <v>-7.1428571428571423</v>
      </c>
      <c r="H8" s="62">
        <v>0</v>
      </c>
      <c r="I8" s="62">
        <v>0</v>
      </c>
      <c r="J8" s="62">
        <v>26.666666666666668</v>
      </c>
      <c r="K8" s="62">
        <v>-11.76470588235294</v>
      </c>
      <c r="L8" s="62">
        <v>21.428571428571427</v>
      </c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  <c r="J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  <c r="J12" s="71"/>
    </row>
    <row r="13" spans="1:12" x14ac:dyDescent="0.25">
      <c r="B13" s="77" t="s">
        <v>45</v>
      </c>
      <c r="C13" s="71"/>
      <c r="D13" s="71"/>
      <c r="E13" s="71"/>
      <c r="F13" s="71"/>
      <c r="G13" s="71"/>
      <c r="H13" s="71"/>
      <c r="I13" s="71"/>
      <c r="J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  <c r="J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  <c r="J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  <c r="J16" s="71"/>
    </row>
    <row r="17" spans="2:10" x14ac:dyDescent="0.25">
      <c r="B17" s="71"/>
      <c r="C17" s="71"/>
      <c r="D17" s="71"/>
      <c r="E17" s="71"/>
      <c r="F17" s="71"/>
      <c r="G17" s="71"/>
      <c r="H17" s="71"/>
      <c r="I17" s="71"/>
      <c r="J17" s="71"/>
    </row>
    <row r="18" spans="2:10" x14ac:dyDescent="0.25">
      <c r="B18" s="71"/>
      <c r="C18" s="71"/>
      <c r="D18" s="71"/>
      <c r="E18" s="71"/>
      <c r="F18" s="71"/>
      <c r="G18" s="71"/>
      <c r="H18" s="71"/>
      <c r="I18" s="71"/>
      <c r="J18" s="71"/>
    </row>
    <row r="19" spans="2:10" x14ac:dyDescent="0.25">
      <c r="B19" s="71"/>
      <c r="C19" s="71"/>
      <c r="D19" s="71"/>
      <c r="E19" s="71"/>
      <c r="F19" s="71"/>
      <c r="G19" s="71"/>
      <c r="H19" s="71"/>
      <c r="I19" s="71"/>
      <c r="J19" s="71"/>
    </row>
    <row r="20" spans="2:10" x14ac:dyDescent="0.25">
      <c r="B20" s="71"/>
      <c r="C20" s="71"/>
      <c r="D20" s="71"/>
      <c r="E20" s="71"/>
      <c r="F20" s="71"/>
      <c r="G20" s="71"/>
      <c r="H20" s="71"/>
      <c r="I20" s="71"/>
      <c r="J20" s="71"/>
    </row>
    <row r="21" spans="2:10" x14ac:dyDescent="0.25">
      <c r="B21" s="71"/>
      <c r="C21" s="71"/>
      <c r="D21" s="71"/>
      <c r="E21" s="71"/>
      <c r="F21" s="71"/>
      <c r="G21" s="71"/>
      <c r="H21" s="71"/>
      <c r="I21" s="71"/>
      <c r="J21" s="71"/>
    </row>
    <row r="22" spans="2:10" x14ac:dyDescent="0.25">
      <c r="B22" s="71"/>
      <c r="C22" s="71"/>
      <c r="D22" s="71"/>
      <c r="E22" s="71"/>
      <c r="F22" s="71"/>
      <c r="G22" s="71"/>
      <c r="H22" s="71"/>
      <c r="I22" s="71"/>
      <c r="J22" s="71"/>
    </row>
    <row r="23" spans="2:10" x14ac:dyDescent="0.25">
      <c r="B23" s="71"/>
      <c r="C23" s="71"/>
      <c r="D23" s="71"/>
      <c r="E23" s="71"/>
      <c r="F23" s="71"/>
      <c r="G23" s="71"/>
      <c r="H23" s="71"/>
      <c r="I23" s="71"/>
      <c r="J23" s="71"/>
    </row>
    <row r="24" spans="2:10" x14ac:dyDescent="0.25">
      <c r="B24" s="71"/>
      <c r="C24" s="71"/>
      <c r="D24" s="71"/>
      <c r="E24" s="71"/>
      <c r="F24" s="71"/>
      <c r="G24" s="71"/>
      <c r="H24" s="71"/>
      <c r="I24" s="71"/>
      <c r="J24" s="71"/>
    </row>
    <row r="25" spans="2:10" x14ac:dyDescent="0.25">
      <c r="B25" s="71"/>
      <c r="C25" s="71"/>
      <c r="D25" s="71"/>
      <c r="E25" s="71"/>
      <c r="F25" s="71"/>
      <c r="G25" s="71"/>
      <c r="H25" s="71"/>
      <c r="I25" s="71"/>
      <c r="J25" s="71"/>
    </row>
    <row r="26" spans="2:10" x14ac:dyDescent="0.25">
      <c r="B26" s="71"/>
      <c r="C26" s="71"/>
      <c r="D26" s="71"/>
      <c r="E26" s="71"/>
      <c r="F26" s="71"/>
      <c r="G26" s="71"/>
      <c r="H26" s="71"/>
      <c r="I26" s="71"/>
      <c r="J26" s="71"/>
    </row>
    <row r="27" spans="2:10" x14ac:dyDescent="0.25">
      <c r="B27" s="71"/>
      <c r="C27" s="71"/>
      <c r="D27" s="71"/>
      <c r="E27" s="71"/>
      <c r="F27" s="71"/>
      <c r="G27" s="71"/>
      <c r="H27" s="71"/>
      <c r="I27" s="71"/>
      <c r="J27" s="71"/>
    </row>
    <row r="28" spans="2:10" x14ac:dyDescent="0.25">
      <c r="B28" s="71"/>
      <c r="C28" s="71"/>
      <c r="D28" s="71"/>
      <c r="E28" s="71"/>
      <c r="F28" s="71"/>
      <c r="G28" s="71"/>
      <c r="H28" s="71"/>
      <c r="I28" s="71"/>
      <c r="J28" s="71"/>
    </row>
    <row r="29" spans="2:10" x14ac:dyDescent="0.25">
      <c r="B29" s="71"/>
      <c r="C29" s="71"/>
      <c r="D29" s="71"/>
      <c r="E29" s="71"/>
      <c r="F29" s="71"/>
      <c r="G29" s="71"/>
      <c r="H29" s="71"/>
      <c r="I29" s="71"/>
      <c r="J29" s="71"/>
    </row>
    <row r="30" spans="2:10" x14ac:dyDescent="0.25">
      <c r="B30" s="71"/>
      <c r="C30" s="71"/>
      <c r="D30" s="71"/>
      <c r="E30" s="71"/>
      <c r="F30" s="71"/>
      <c r="G30" s="71"/>
      <c r="H30" s="71"/>
      <c r="I30" s="71"/>
      <c r="J30" s="71"/>
    </row>
    <row r="31" spans="2:10" x14ac:dyDescent="0.25">
      <c r="B31" s="71"/>
      <c r="C31" s="71"/>
      <c r="D31" s="71"/>
      <c r="E31" s="71"/>
      <c r="F31" s="71"/>
      <c r="G31" s="71"/>
      <c r="H31" s="71"/>
      <c r="I31" s="71"/>
      <c r="J31" s="71"/>
    </row>
    <row r="32" spans="2:10" x14ac:dyDescent="0.25">
      <c r="B32" s="95" t="s">
        <v>124</v>
      </c>
      <c r="C32" s="71"/>
      <c r="D32" s="71"/>
      <c r="E32" s="71"/>
      <c r="F32" s="71"/>
      <c r="G32" s="71"/>
      <c r="H32" s="71"/>
      <c r="I32" s="71"/>
      <c r="J32" s="71"/>
    </row>
  </sheetData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43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9">
        <v>22.222222222222221</v>
      </c>
      <c r="C5" s="69">
        <v>-9.0909090909090917</v>
      </c>
      <c r="D5" s="69">
        <v>0</v>
      </c>
      <c r="E5" s="69">
        <v>-14.285714285714285</v>
      </c>
      <c r="F5" s="69">
        <v>42.857142857142854</v>
      </c>
      <c r="G5" s="69">
        <v>-8.3333333333333321</v>
      </c>
      <c r="H5" s="69">
        <v>9.0909090909090917</v>
      </c>
      <c r="I5" s="69">
        <v>-22.222222222222221</v>
      </c>
      <c r="J5" s="69">
        <v>22.222222222222221</v>
      </c>
      <c r="K5" s="244">
        <v>-40</v>
      </c>
      <c r="L5" s="244">
        <v>-42.857142857142854</v>
      </c>
    </row>
    <row r="6" spans="1:12" x14ac:dyDescent="0.25">
      <c r="A6" s="5" t="s">
        <v>3</v>
      </c>
      <c r="B6" s="69">
        <v>44.444444444444443</v>
      </c>
      <c r="C6" s="69">
        <v>9.0909090909090917</v>
      </c>
      <c r="D6" s="69">
        <v>9.0909090909090917</v>
      </c>
      <c r="E6" s="69">
        <v>28.571428571428569</v>
      </c>
      <c r="F6" s="69">
        <v>28.571428571428569</v>
      </c>
      <c r="G6" s="69">
        <v>16.666666666666664</v>
      </c>
      <c r="H6" s="69">
        <v>45.454545454545453</v>
      </c>
      <c r="I6" s="69">
        <v>22.222222222222221</v>
      </c>
      <c r="J6" s="69">
        <v>22.222222222222221</v>
      </c>
      <c r="K6" s="244">
        <v>50</v>
      </c>
      <c r="L6" s="244">
        <v>-28.571428571428569</v>
      </c>
    </row>
    <row r="7" spans="1:12" x14ac:dyDescent="0.25">
      <c r="A7" s="5" t="s">
        <v>4</v>
      </c>
      <c r="B7" s="69">
        <v>0</v>
      </c>
      <c r="C7" s="69">
        <v>0</v>
      </c>
      <c r="D7" s="69">
        <v>0</v>
      </c>
      <c r="E7" s="69">
        <v>14.285714285714285</v>
      </c>
      <c r="F7" s="69">
        <v>0</v>
      </c>
      <c r="G7" s="69">
        <v>8.3333333333333321</v>
      </c>
      <c r="H7" s="69">
        <v>9.0909090909090917</v>
      </c>
      <c r="I7" s="69">
        <v>0</v>
      </c>
      <c r="J7" s="69">
        <v>11.111111111111111</v>
      </c>
      <c r="K7" s="244">
        <v>-10</v>
      </c>
      <c r="L7" s="244">
        <v>0</v>
      </c>
    </row>
    <row r="8" spans="1:12" x14ac:dyDescent="0.25">
      <c r="A8" s="5" t="s">
        <v>5</v>
      </c>
      <c r="B8" s="69">
        <v>11.111111111111111</v>
      </c>
      <c r="C8" s="69">
        <v>0</v>
      </c>
      <c r="D8" s="69">
        <v>0</v>
      </c>
      <c r="E8" s="69">
        <v>14.285714285714285</v>
      </c>
      <c r="F8" s="69">
        <v>-14.285714285714285</v>
      </c>
      <c r="G8" s="69">
        <v>-16.666666666666664</v>
      </c>
      <c r="H8" s="69">
        <v>-9.0909090909090917</v>
      </c>
      <c r="I8" s="69">
        <v>-11.111111111111111</v>
      </c>
      <c r="J8" s="69">
        <v>11.111111111111111</v>
      </c>
      <c r="K8" s="244">
        <v>20</v>
      </c>
      <c r="L8" s="244">
        <v>14.285714285714285</v>
      </c>
    </row>
    <row r="9" spans="1:12" x14ac:dyDescent="0.25">
      <c r="I9" s="69"/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</row>
    <row r="13" spans="1:12" x14ac:dyDescent="0.25">
      <c r="B13" s="77" t="s">
        <v>46</v>
      </c>
      <c r="C13" s="71"/>
      <c r="D13" s="71"/>
      <c r="E13" s="71"/>
      <c r="F13" s="71"/>
      <c r="G13" s="71"/>
      <c r="H13" s="71"/>
      <c r="I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</row>
    <row r="17" spans="2:9" x14ac:dyDescent="0.25">
      <c r="B17" s="71"/>
      <c r="C17" s="71"/>
      <c r="D17" s="71"/>
      <c r="E17" s="71"/>
      <c r="F17" s="71"/>
      <c r="G17" s="71"/>
      <c r="H17" s="71"/>
      <c r="I17" s="71"/>
    </row>
    <row r="18" spans="2:9" x14ac:dyDescent="0.25">
      <c r="B18" s="71"/>
      <c r="C18" s="71"/>
      <c r="D18" s="71"/>
      <c r="E18" s="71"/>
      <c r="F18" s="71"/>
      <c r="G18" s="71"/>
      <c r="H18" s="71"/>
      <c r="I18" s="71"/>
    </row>
    <row r="19" spans="2:9" x14ac:dyDescent="0.25">
      <c r="B19" s="71"/>
      <c r="C19" s="71"/>
      <c r="D19" s="71"/>
      <c r="E19" s="71"/>
      <c r="F19" s="71"/>
      <c r="G19" s="71"/>
      <c r="H19" s="71"/>
      <c r="I19" s="71"/>
    </row>
    <row r="20" spans="2:9" x14ac:dyDescent="0.25">
      <c r="B20" s="71"/>
      <c r="C20" s="71"/>
      <c r="D20" s="71"/>
      <c r="E20" s="71"/>
      <c r="F20" s="71"/>
      <c r="G20" s="71"/>
      <c r="H20" s="71"/>
      <c r="I20" s="71"/>
    </row>
    <row r="21" spans="2:9" x14ac:dyDescent="0.25">
      <c r="B21" s="71"/>
      <c r="C21" s="71"/>
      <c r="D21" s="71"/>
      <c r="E21" s="71"/>
      <c r="F21" s="71"/>
      <c r="G21" s="71"/>
      <c r="H21" s="71"/>
      <c r="I21" s="71"/>
    </row>
    <row r="22" spans="2:9" x14ac:dyDescent="0.25">
      <c r="B22" s="71"/>
      <c r="C22" s="71"/>
      <c r="D22" s="71"/>
      <c r="E22" s="71"/>
      <c r="F22" s="71"/>
      <c r="G22" s="71"/>
      <c r="H22" s="71"/>
      <c r="I22" s="71"/>
    </row>
    <row r="23" spans="2:9" x14ac:dyDescent="0.25">
      <c r="B23" s="71"/>
      <c r="C23" s="71"/>
      <c r="D23" s="71"/>
      <c r="E23" s="71"/>
      <c r="F23" s="71"/>
      <c r="G23" s="71"/>
      <c r="H23" s="71"/>
      <c r="I23" s="71"/>
    </row>
    <row r="24" spans="2:9" x14ac:dyDescent="0.25">
      <c r="B24" s="71"/>
      <c r="C24" s="71"/>
      <c r="D24" s="71"/>
      <c r="E24" s="71"/>
      <c r="F24" s="71"/>
      <c r="G24" s="71"/>
      <c r="H24" s="71"/>
      <c r="I24" s="71"/>
    </row>
    <row r="25" spans="2:9" x14ac:dyDescent="0.25">
      <c r="B25" s="71"/>
      <c r="C25" s="71"/>
      <c r="D25" s="71"/>
      <c r="E25" s="71"/>
      <c r="F25" s="71"/>
      <c r="G25" s="71"/>
      <c r="H25" s="71"/>
      <c r="I25" s="71"/>
    </row>
    <row r="26" spans="2:9" x14ac:dyDescent="0.25">
      <c r="B26" s="71"/>
      <c r="C26" s="71"/>
      <c r="D26" s="71"/>
      <c r="E26" s="71"/>
      <c r="F26" s="71"/>
      <c r="G26" s="71"/>
      <c r="H26" s="71"/>
      <c r="I26" s="71"/>
    </row>
    <row r="27" spans="2:9" x14ac:dyDescent="0.25">
      <c r="B27" s="71"/>
      <c r="C27" s="71"/>
      <c r="D27" s="71"/>
      <c r="E27" s="71"/>
      <c r="F27" s="71"/>
      <c r="G27" s="71"/>
      <c r="H27" s="71"/>
      <c r="I27" s="71"/>
    </row>
    <row r="28" spans="2:9" x14ac:dyDescent="0.25">
      <c r="B28" s="71"/>
      <c r="C28" s="71"/>
      <c r="D28" s="71"/>
      <c r="E28" s="71"/>
      <c r="F28" s="71"/>
      <c r="G28" s="71"/>
      <c r="H28" s="71"/>
      <c r="I28" s="71"/>
    </row>
    <row r="29" spans="2:9" x14ac:dyDescent="0.25">
      <c r="B29" s="71"/>
      <c r="C29" s="71"/>
      <c r="D29" s="71"/>
      <c r="E29" s="71"/>
      <c r="F29" s="71"/>
      <c r="G29" s="71"/>
      <c r="H29" s="71"/>
      <c r="I29" s="71"/>
    </row>
    <row r="30" spans="2:9" x14ac:dyDescent="0.25">
      <c r="B30" s="71"/>
      <c r="C30" s="71"/>
      <c r="D30" s="71"/>
      <c r="E30" s="71"/>
      <c r="F30" s="71"/>
      <c r="G30" s="71"/>
      <c r="H30" s="71"/>
      <c r="I30" s="71"/>
    </row>
    <row r="31" spans="2:9" x14ac:dyDescent="0.25">
      <c r="B31" s="71"/>
      <c r="C31" s="71"/>
      <c r="D31" s="71"/>
      <c r="E31" s="71"/>
      <c r="F31" s="71"/>
      <c r="G31" s="71"/>
      <c r="H31" s="71"/>
      <c r="I31" s="71"/>
    </row>
    <row r="32" spans="2:9" x14ac:dyDescent="0.25">
      <c r="B32" s="95" t="s">
        <v>124</v>
      </c>
      <c r="C32" s="71"/>
      <c r="D32" s="71"/>
      <c r="E32" s="71"/>
      <c r="F32" s="71"/>
      <c r="G32" s="71"/>
      <c r="H32" s="71"/>
      <c r="I32" s="7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workbookViewId="0">
      <selection activeCell="L44" sqref="L44"/>
    </sheetView>
  </sheetViews>
  <sheetFormatPr baseColWidth="10" defaultRowHeight="15" x14ac:dyDescent="0.25"/>
  <cols>
    <col min="1" max="1" width="14.28515625" style="5" customWidth="1"/>
    <col min="2" max="16384" width="11.42578125" style="5"/>
  </cols>
  <sheetData>
    <row r="1" spans="1:12" x14ac:dyDescent="0.25">
      <c r="B1" s="5">
        <v>100</v>
      </c>
    </row>
    <row r="2" spans="1:12" x14ac:dyDescent="0.25">
      <c r="A2" s="63" t="s">
        <v>43</v>
      </c>
    </row>
    <row r="4" spans="1:12" x14ac:dyDescent="0.25">
      <c r="B4" s="68">
        <v>41699</v>
      </c>
      <c r="C4" s="68">
        <v>41791</v>
      </c>
      <c r="D4" s="68">
        <v>41883</v>
      </c>
      <c r="E4" s="68">
        <v>41974</v>
      </c>
      <c r="F4" s="68">
        <v>42064</v>
      </c>
      <c r="G4" s="68">
        <v>42156</v>
      </c>
      <c r="H4" s="68">
        <v>42248</v>
      </c>
      <c r="I4" s="68">
        <v>42339</v>
      </c>
      <c r="J4" s="68">
        <v>42430</v>
      </c>
      <c r="K4" s="68">
        <v>42522</v>
      </c>
      <c r="L4" s="68">
        <v>42614</v>
      </c>
    </row>
    <row r="5" spans="1:12" ht="15" customHeight="1" x14ac:dyDescent="0.25">
      <c r="A5" s="5" t="s">
        <v>2</v>
      </c>
      <c r="B5" s="62">
        <v>0</v>
      </c>
      <c r="C5" s="62">
        <v>-20</v>
      </c>
      <c r="D5" s="62">
        <v>0</v>
      </c>
      <c r="E5" s="62">
        <v>0</v>
      </c>
      <c r="F5" s="62">
        <v>-50</v>
      </c>
      <c r="G5" s="62">
        <v>0</v>
      </c>
      <c r="H5" s="62">
        <v>-40</v>
      </c>
      <c r="I5" s="62">
        <v>40</v>
      </c>
      <c r="J5" s="62">
        <v>0</v>
      </c>
      <c r="K5" s="5">
        <v>-20</v>
      </c>
      <c r="L5" s="5">
        <v>25</v>
      </c>
    </row>
    <row r="6" spans="1:12" x14ac:dyDescent="0.25">
      <c r="A6" s="5" t="s">
        <v>3</v>
      </c>
      <c r="B6" s="62">
        <v>40</v>
      </c>
      <c r="C6" s="62">
        <v>20</v>
      </c>
      <c r="D6" s="62">
        <v>-25</v>
      </c>
      <c r="E6" s="62">
        <v>-50</v>
      </c>
      <c r="F6" s="62">
        <v>-50</v>
      </c>
      <c r="G6" s="62">
        <v>0</v>
      </c>
      <c r="H6" s="62">
        <v>-60</v>
      </c>
      <c r="I6" s="62">
        <v>-20</v>
      </c>
      <c r="J6" s="62">
        <v>-20</v>
      </c>
      <c r="K6" s="5">
        <v>-60</v>
      </c>
      <c r="L6" s="5">
        <v>0</v>
      </c>
    </row>
    <row r="7" spans="1:12" x14ac:dyDescent="0.25">
      <c r="A7" s="5" t="s">
        <v>4</v>
      </c>
      <c r="B7" s="62">
        <v>-40</v>
      </c>
      <c r="C7" s="62">
        <v>-40</v>
      </c>
      <c r="D7" s="62">
        <v>-75</v>
      </c>
      <c r="E7" s="62">
        <v>-50</v>
      </c>
      <c r="F7" s="62">
        <v>-25</v>
      </c>
      <c r="G7" s="62">
        <v>-25</v>
      </c>
      <c r="H7" s="62">
        <v>-40</v>
      </c>
      <c r="I7" s="62">
        <v>-20</v>
      </c>
      <c r="J7" s="62">
        <v>-40</v>
      </c>
      <c r="K7" s="5">
        <v>-60</v>
      </c>
      <c r="L7" s="5">
        <v>-50</v>
      </c>
    </row>
    <row r="8" spans="1:12" x14ac:dyDescent="0.25">
      <c r="A8" s="5" t="s">
        <v>5</v>
      </c>
      <c r="B8" s="62">
        <v>0</v>
      </c>
      <c r="C8" s="62">
        <v>20</v>
      </c>
      <c r="D8" s="62">
        <v>-25</v>
      </c>
      <c r="E8" s="62">
        <v>0</v>
      </c>
      <c r="F8" s="62">
        <v>-50</v>
      </c>
      <c r="G8" s="62">
        <v>25</v>
      </c>
      <c r="H8" s="62">
        <v>-60</v>
      </c>
      <c r="I8" s="62">
        <v>-20</v>
      </c>
      <c r="J8" s="62">
        <v>-20</v>
      </c>
      <c r="K8" s="5">
        <v>-40</v>
      </c>
      <c r="L8" s="5">
        <v>-25</v>
      </c>
    </row>
    <row r="9" spans="1:12" x14ac:dyDescent="0.25">
      <c r="B9" s="62"/>
      <c r="C9" s="62"/>
      <c r="D9" s="62"/>
      <c r="E9" s="62"/>
      <c r="F9" s="62"/>
      <c r="G9" s="62"/>
    </row>
    <row r="11" spans="1:12" x14ac:dyDescent="0.25">
      <c r="B11" s="77" t="s">
        <v>50</v>
      </c>
      <c r="C11" s="71"/>
      <c r="D11" s="71"/>
      <c r="E11" s="71"/>
      <c r="F11" s="71"/>
      <c r="G11" s="71"/>
      <c r="H11" s="71"/>
      <c r="I11" s="71"/>
    </row>
    <row r="12" spans="1:12" x14ac:dyDescent="0.25">
      <c r="B12" s="71"/>
      <c r="C12" s="71"/>
      <c r="D12" s="71"/>
      <c r="E12" s="71"/>
      <c r="F12" s="71"/>
      <c r="G12" s="71"/>
      <c r="H12" s="71"/>
      <c r="I12" s="71"/>
    </row>
    <row r="13" spans="1:12" x14ac:dyDescent="0.25">
      <c r="B13" s="77" t="s">
        <v>47</v>
      </c>
      <c r="C13" s="71"/>
      <c r="D13" s="71"/>
      <c r="E13" s="71"/>
      <c r="F13" s="71"/>
      <c r="G13" s="71"/>
      <c r="H13" s="71"/>
      <c r="I13" s="71"/>
    </row>
    <row r="14" spans="1:12" x14ac:dyDescent="0.25">
      <c r="B14" s="71"/>
      <c r="C14" s="71"/>
      <c r="D14" s="71"/>
      <c r="E14" s="71"/>
      <c r="F14" s="71"/>
      <c r="G14" s="71"/>
      <c r="H14" s="71"/>
      <c r="I14" s="71"/>
    </row>
    <row r="15" spans="1:12" x14ac:dyDescent="0.25">
      <c r="B15" s="71"/>
      <c r="C15" s="71"/>
      <c r="D15" s="71"/>
      <c r="E15" s="71"/>
      <c r="F15" s="71"/>
      <c r="G15" s="71"/>
      <c r="H15" s="71"/>
      <c r="I15" s="71"/>
    </row>
    <row r="16" spans="1:12" x14ac:dyDescent="0.25">
      <c r="B16" s="71"/>
      <c r="C16" s="71"/>
      <c r="D16" s="71"/>
      <c r="E16" s="71"/>
      <c r="F16" s="71"/>
      <c r="G16" s="71"/>
      <c r="H16" s="71"/>
      <c r="I16" s="71"/>
    </row>
    <row r="17" spans="2:9" x14ac:dyDescent="0.25">
      <c r="B17" s="71"/>
      <c r="C17" s="71"/>
      <c r="D17" s="71"/>
      <c r="E17" s="71"/>
      <c r="F17" s="71"/>
      <c r="G17" s="71"/>
      <c r="H17" s="71"/>
      <c r="I17" s="71"/>
    </row>
    <row r="18" spans="2:9" x14ac:dyDescent="0.25">
      <c r="B18" s="71"/>
      <c r="C18" s="71"/>
      <c r="D18" s="71"/>
      <c r="E18" s="71"/>
      <c r="F18" s="71"/>
      <c r="G18" s="71"/>
      <c r="H18" s="71"/>
      <c r="I18" s="71"/>
    </row>
    <row r="19" spans="2:9" x14ac:dyDescent="0.25">
      <c r="B19" s="71"/>
      <c r="C19" s="71"/>
      <c r="D19" s="71"/>
      <c r="E19" s="71"/>
      <c r="F19" s="71"/>
      <c r="G19" s="71"/>
      <c r="H19" s="71"/>
      <c r="I19" s="71"/>
    </row>
    <row r="20" spans="2:9" x14ac:dyDescent="0.25">
      <c r="B20" s="71"/>
      <c r="C20" s="71"/>
      <c r="D20" s="71"/>
      <c r="E20" s="71"/>
      <c r="F20" s="71"/>
      <c r="G20" s="71"/>
      <c r="H20" s="71"/>
      <c r="I20" s="71"/>
    </row>
    <row r="21" spans="2:9" x14ac:dyDescent="0.25">
      <c r="B21" s="71"/>
      <c r="C21" s="71"/>
      <c r="D21" s="71"/>
      <c r="E21" s="71"/>
      <c r="F21" s="71"/>
      <c r="G21" s="71"/>
      <c r="H21" s="71"/>
      <c r="I21" s="71"/>
    </row>
    <row r="22" spans="2:9" x14ac:dyDescent="0.25">
      <c r="B22" s="71"/>
      <c r="C22" s="71"/>
      <c r="D22" s="71"/>
      <c r="E22" s="71"/>
      <c r="F22" s="71"/>
      <c r="G22" s="71"/>
      <c r="H22" s="71"/>
      <c r="I22" s="71"/>
    </row>
    <row r="23" spans="2:9" x14ac:dyDescent="0.25">
      <c r="B23" s="71"/>
      <c r="C23" s="71"/>
      <c r="D23" s="71"/>
      <c r="E23" s="71"/>
      <c r="F23" s="71"/>
      <c r="G23" s="71"/>
      <c r="H23" s="71"/>
      <c r="I23" s="71"/>
    </row>
    <row r="24" spans="2:9" x14ac:dyDescent="0.25">
      <c r="B24" s="71"/>
      <c r="C24" s="71"/>
      <c r="D24" s="71"/>
      <c r="E24" s="71"/>
      <c r="F24" s="71"/>
      <c r="G24" s="71"/>
      <c r="H24" s="71"/>
      <c r="I24" s="71"/>
    </row>
    <row r="25" spans="2:9" x14ac:dyDescent="0.25">
      <c r="B25" s="71"/>
      <c r="C25" s="71"/>
      <c r="D25" s="71"/>
      <c r="E25" s="71"/>
      <c r="F25" s="71"/>
      <c r="G25" s="71"/>
      <c r="H25" s="71"/>
      <c r="I25" s="71"/>
    </row>
    <row r="26" spans="2:9" x14ac:dyDescent="0.25">
      <c r="B26" s="71"/>
      <c r="C26" s="71"/>
      <c r="D26" s="71"/>
      <c r="E26" s="71"/>
      <c r="F26" s="71"/>
      <c r="G26" s="71"/>
      <c r="H26" s="71"/>
      <c r="I26" s="71"/>
    </row>
    <row r="27" spans="2:9" x14ac:dyDescent="0.25">
      <c r="B27" s="71"/>
      <c r="C27" s="71"/>
      <c r="D27" s="71"/>
      <c r="E27" s="71"/>
      <c r="F27" s="71"/>
      <c r="G27" s="71"/>
      <c r="H27" s="71"/>
      <c r="I27" s="71"/>
    </row>
    <row r="28" spans="2:9" x14ac:dyDescent="0.25">
      <c r="B28" s="71"/>
      <c r="C28" s="71"/>
      <c r="D28" s="71"/>
      <c r="E28" s="71"/>
      <c r="F28" s="71"/>
      <c r="G28" s="71"/>
      <c r="H28" s="71"/>
      <c r="I28" s="71"/>
    </row>
    <row r="29" spans="2:9" x14ac:dyDescent="0.25">
      <c r="B29" s="71"/>
      <c r="C29" s="71"/>
      <c r="D29" s="71"/>
      <c r="E29" s="71"/>
      <c r="F29" s="71"/>
      <c r="G29" s="71"/>
      <c r="H29" s="71"/>
      <c r="I29" s="71"/>
    </row>
    <row r="30" spans="2:9" x14ac:dyDescent="0.25">
      <c r="B30" s="71"/>
      <c r="C30" s="71"/>
      <c r="D30" s="71"/>
      <c r="E30" s="71"/>
      <c r="F30" s="71"/>
      <c r="G30" s="71"/>
      <c r="H30" s="71"/>
      <c r="I30" s="71"/>
    </row>
    <row r="31" spans="2:9" x14ac:dyDescent="0.25">
      <c r="B31" s="71"/>
      <c r="C31" s="71"/>
      <c r="D31" s="71"/>
      <c r="E31" s="71"/>
      <c r="F31" s="71"/>
      <c r="G31" s="71"/>
      <c r="H31" s="71"/>
      <c r="I31" s="71"/>
    </row>
    <row r="32" spans="2:9" x14ac:dyDescent="0.25">
      <c r="B32" s="91" t="s">
        <v>124</v>
      </c>
      <c r="C32" s="71"/>
      <c r="D32" s="71"/>
      <c r="E32" s="71"/>
      <c r="F32" s="71"/>
      <c r="G32" s="71"/>
      <c r="H32" s="71"/>
      <c r="I32" s="7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58"/>
  <sheetViews>
    <sheetView view="pageBreakPreview" topLeftCell="A31" zoomScale="85" zoomScaleNormal="70" zoomScaleSheetLayoutView="85" workbookViewId="0">
      <selection activeCell="I21" sqref="I21"/>
    </sheetView>
  </sheetViews>
  <sheetFormatPr baseColWidth="10" defaultRowHeight="15" x14ac:dyDescent="0.25"/>
  <cols>
    <col min="1" max="1" width="11.42578125" style="1"/>
    <col min="2" max="2" width="28.28515625" style="1" bestFit="1" customWidth="1"/>
    <col min="3" max="3" width="28.28515625" style="1" customWidth="1"/>
    <col min="4" max="4" width="12.42578125" style="1" bestFit="1" customWidth="1"/>
    <col min="5" max="5" width="19.85546875" style="1" bestFit="1" customWidth="1"/>
    <col min="6" max="6" width="18.140625" style="1" customWidth="1"/>
    <col min="7" max="7" width="27.140625" style="1" bestFit="1" customWidth="1"/>
    <col min="8" max="8" width="15.7109375" style="1" bestFit="1" customWidth="1"/>
    <col min="9" max="9" width="29.7109375" style="1" bestFit="1" customWidth="1"/>
    <col min="10" max="10" width="12.7109375" style="1" bestFit="1" customWidth="1"/>
    <col min="11" max="11" width="20.7109375" style="1" bestFit="1" customWidth="1"/>
    <col min="12" max="12" width="22.7109375" style="1" bestFit="1" customWidth="1"/>
    <col min="13" max="13" width="14.7109375" style="1" bestFit="1" customWidth="1"/>
    <col min="14" max="16384" width="11.42578125" style="1"/>
  </cols>
  <sheetData>
    <row r="2" spans="1:13" x14ac:dyDescent="0.25">
      <c r="C2" s="2"/>
      <c r="D2" s="12"/>
      <c r="G2" s="1">
        <v>-1</v>
      </c>
    </row>
    <row r="3" spans="1:13" x14ac:dyDescent="0.25">
      <c r="C3" s="194"/>
      <c r="D3" s="12"/>
      <c r="E3" s="12"/>
    </row>
    <row r="4" spans="1:13" x14ac:dyDescent="0.25">
      <c r="D4" s="194"/>
      <c r="E4" s="12"/>
      <c r="F4" s="12"/>
      <c r="K4" s="1">
        <v>100</v>
      </c>
    </row>
    <row r="5" spans="1:13" ht="15" customHeight="1" x14ac:dyDescent="0.25">
      <c r="D5" s="194"/>
      <c r="E5" s="12"/>
      <c r="F5" s="12"/>
      <c r="H5" s="409" t="s">
        <v>101</v>
      </c>
      <c r="I5" s="409"/>
      <c r="J5" s="409"/>
      <c r="K5" s="409"/>
    </row>
    <row r="6" spans="1:13" x14ac:dyDescent="0.25">
      <c r="A6" s="133" t="s">
        <v>0</v>
      </c>
      <c r="B6" s="195" t="s">
        <v>122</v>
      </c>
      <c r="C6" s="195" t="s">
        <v>103</v>
      </c>
      <c r="F6" s="410" t="s">
        <v>104</v>
      </c>
      <c r="G6" s="411"/>
      <c r="H6" s="410" t="s">
        <v>105</v>
      </c>
      <c r="I6" s="410"/>
    </row>
    <row r="7" spans="1:13" x14ac:dyDescent="0.25">
      <c r="A7" s="13" t="s">
        <v>14</v>
      </c>
      <c r="B7" s="197">
        <f t="shared" ref="B7:B17" si="0">+VLOOKUP($A7,$F$7:$H$17,2,0)</f>
        <v>3.8</v>
      </c>
      <c r="C7" s="197">
        <f t="shared" ref="C7:C17" si="1">+VLOOKUP($A7,$F$7:$H$17,3,0)</f>
        <v>33.299999999999997</v>
      </c>
      <c r="F7" s="196" t="s">
        <v>6</v>
      </c>
      <c r="G7" s="30">
        <v>2.8666666666666667</v>
      </c>
      <c r="H7" s="30">
        <v>0</v>
      </c>
      <c r="J7" s="412"/>
      <c r="K7" s="412"/>
      <c r="L7" s="412"/>
      <c r="M7" s="412"/>
    </row>
    <row r="8" spans="1:13" x14ac:dyDescent="0.25">
      <c r="A8" s="13" t="s">
        <v>11</v>
      </c>
      <c r="B8" s="197">
        <f t="shared" si="0"/>
        <v>3.2666666666666666</v>
      </c>
      <c r="C8" s="197">
        <f t="shared" si="1"/>
        <v>13.3</v>
      </c>
      <c r="F8" s="196" t="s">
        <v>7</v>
      </c>
      <c r="G8" s="30">
        <v>3.1333333333333333</v>
      </c>
      <c r="H8" s="30">
        <v>13.3</v>
      </c>
      <c r="I8" s="13"/>
      <c r="J8" s="13"/>
      <c r="K8" s="13"/>
      <c r="L8" s="13"/>
    </row>
    <row r="9" spans="1:13" x14ac:dyDescent="0.25">
      <c r="A9" s="196" t="s">
        <v>8</v>
      </c>
      <c r="B9" s="197">
        <f t="shared" si="0"/>
        <v>3.2666666666666666</v>
      </c>
      <c r="C9" s="197">
        <f t="shared" si="1"/>
        <v>20</v>
      </c>
      <c r="F9" s="196" t="s">
        <v>8</v>
      </c>
      <c r="G9" s="30">
        <v>3.2666666666666666</v>
      </c>
      <c r="H9" s="30">
        <v>20</v>
      </c>
      <c r="I9" s="13"/>
      <c r="J9" s="13"/>
      <c r="K9" s="13"/>
      <c r="L9" s="13"/>
    </row>
    <row r="10" spans="1:13" x14ac:dyDescent="0.25">
      <c r="A10" s="13" t="s">
        <v>7</v>
      </c>
      <c r="B10" s="197">
        <f t="shared" si="0"/>
        <v>3.1333333333333333</v>
      </c>
      <c r="C10" s="197">
        <f t="shared" si="1"/>
        <v>13.3</v>
      </c>
      <c r="F10" s="196" t="s">
        <v>9</v>
      </c>
      <c r="G10" s="30">
        <v>2.7333333333333334</v>
      </c>
      <c r="H10" s="30">
        <v>6.7</v>
      </c>
      <c r="I10" s="13"/>
      <c r="J10" s="13"/>
      <c r="K10" s="13"/>
      <c r="L10" s="13"/>
    </row>
    <row r="11" spans="1:13" x14ac:dyDescent="0.25">
      <c r="A11" s="14" t="s">
        <v>6</v>
      </c>
      <c r="B11" s="197">
        <f t="shared" si="0"/>
        <v>2.8666666666666667</v>
      </c>
      <c r="C11" s="197">
        <f t="shared" si="1"/>
        <v>0</v>
      </c>
      <c r="F11" s="196" t="s">
        <v>10</v>
      </c>
      <c r="G11" s="30">
        <v>2.0666666666666669</v>
      </c>
      <c r="H11" s="30">
        <v>93.3</v>
      </c>
      <c r="I11" s="13"/>
      <c r="J11" s="13"/>
      <c r="K11" s="13"/>
      <c r="L11" s="13"/>
    </row>
    <row r="12" spans="1:13" x14ac:dyDescent="0.25">
      <c r="A12" s="13" t="s">
        <v>12</v>
      </c>
      <c r="B12" s="197">
        <f t="shared" si="0"/>
        <v>2.8</v>
      </c>
      <c r="C12" s="197">
        <f t="shared" si="1"/>
        <v>0</v>
      </c>
      <c r="F12" s="196" t="s">
        <v>12</v>
      </c>
      <c r="G12" s="30">
        <v>2.8</v>
      </c>
      <c r="H12" s="30">
        <v>0</v>
      </c>
      <c r="I12" s="13"/>
      <c r="J12" s="13"/>
      <c r="K12" s="13"/>
      <c r="L12" s="13"/>
    </row>
    <row r="13" spans="1:13" x14ac:dyDescent="0.25">
      <c r="A13" s="13" t="s">
        <v>9</v>
      </c>
      <c r="B13" s="197">
        <f t="shared" si="0"/>
        <v>2.7333333333333334</v>
      </c>
      <c r="C13" s="197">
        <f t="shared" si="1"/>
        <v>6.7</v>
      </c>
      <c r="F13" s="196" t="s">
        <v>11</v>
      </c>
      <c r="G13" s="30">
        <v>3.2666666666666666</v>
      </c>
      <c r="H13" s="30">
        <v>13.3</v>
      </c>
      <c r="I13" s="13"/>
      <c r="J13" s="13"/>
      <c r="K13" s="13"/>
      <c r="L13" s="13"/>
    </row>
    <row r="14" spans="1:13" x14ac:dyDescent="0.25">
      <c r="A14" s="13" t="s">
        <v>13</v>
      </c>
      <c r="B14" s="197">
        <f t="shared" si="0"/>
        <v>2.6666666666666665</v>
      </c>
      <c r="C14" s="197">
        <f t="shared" si="1"/>
        <v>20</v>
      </c>
      <c r="F14" s="196" t="s">
        <v>13</v>
      </c>
      <c r="G14" s="30">
        <v>2.6666666666666665</v>
      </c>
      <c r="H14" s="30">
        <v>20</v>
      </c>
      <c r="I14" s="13"/>
      <c r="J14" s="13"/>
      <c r="K14" s="13"/>
      <c r="L14" s="13"/>
    </row>
    <row r="15" spans="1:13" x14ac:dyDescent="0.25">
      <c r="A15" s="13" t="s">
        <v>98</v>
      </c>
      <c r="B15" s="197">
        <f t="shared" si="0"/>
        <v>2.0666666666666669</v>
      </c>
      <c r="C15" s="197">
        <f t="shared" si="1"/>
        <v>46.7</v>
      </c>
      <c r="F15" s="196" t="s">
        <v>98</v>
      </c>
      <c r="G15" s="30">
        <v>2.0666666666666669</v>
      </c>
      <c r="H15" s="30">
        <v>46.7</v>
      </c>
      <c r="I15" s="13"/>
      <c r="J15" s="13"/>
      <c r="K15" s="13"/>
      <c r="L15" s="13"/>
    </row>
    <row r="16" spans="1:13" x14ac:dyDescent="0.25">
      <c r="A16" s="196" t="s">
        <v>10</v>
      </c>
      <c r="B16" s="197">
        <f t="shared" si="0"/>
        <v>2.0666666666666669</v>
      </c>
      <c r="C16" s="197">
        <f t="shared" si="1"/>
        <v>93.3</v>
      </c>
      <c r="F16" s="196" t="s">
        <v>14</v>
      </c>
      <c r="G16" s="30">
        <v>3.8</v>
      </c>
      <c r="H16" s="30">
        <v>33.299999999999997</v>
      </c>
      <c r="I16" s="13"/>
      <c r="J16" s="13"/>
      <c r="K16" s="13"/>
      <c r="L16" s="13"/>
    </row>
    <row r="17" spans="1:14" x14ac:dyDescent="0.25">
      <c r="A17" s="14" t="s">
        <v>15</v>
      </c>
      <c r="B17" s="197">
        <f t="shared" si="0"/>
        <v>4</v>
      </c>
      <c r="C17" s="197">
        <f t="shared" si="1"/>
        <v>13.3</v>
      </c>
      <c r="F17" s="196" t="s">
        <v>15</v>
      </c>
      <c r="G17" s="30">
        <v>4</v>
      </c>
      <c r="H17" s="30">
        <v>13.3</v>
      </c>
      <c r="I17" s="13"/>
      <c r="J17" s="13"/>
      <c r="K17" s="13"/>
      <c r="L17" s="13"/>
    </row>
    <row r="18" spans="1:14" x14ac:dyDescent="0.25">
      <c r="B18" s="198"/>
      <c r="C18" s="198"/>
      <c r="D18" s="15"/>
      <c r="E18" s="194"/>
      <c r="F18" s="15"/>
      <c r="H18" s="196"/>
      <c r="K18" s="13"/>
      <c r="L18" s="13"/>
      <c r="M18" s="13"/>
      <c r="N18" s="13"/>
    </row>
    <row r="19" spans="1:14" x14ac:dyDescent="0.25">
      <c r="F19" s="15"/>
      <c r="K19" s="13"/>
      <c r="L19" s="13"/>
      <c r="M19" s="13"/>
      <c r="N19" s="13"/>
    </row>
    <row r="20" spans="1:14" x14ac:dyDescent="0.25">
      <c r="B20" s="198"/>
      <c r="C20" s="198"/>
      <c r="D20" s="15"/>
      <c r="E20" s="15"/>
      <c r="F20" s="15"/>
      <c r="K20" s="13"/>
      <c r="L20" s="13"/>
      <c r="M20" s="13"/>
      <c r="N20" s="13"/>
    </row>
    <row r="21" spans="1:14" x14ac:dyDescent="0.25">
      <c r="B21" s="198"/>
      <c r="C21" s="15"/>
      <c r="D21" s="15"/>
      <c r="E21" s="15"/>
      <c r="J21" s="13"/>
      <c r="K21" s="13"/>
      <c r="L21" s="13"/>
      <c r="M21" s="13"/>
    </row>
    <row r="22" spans="1:14" x14ac:dyDescent="0.25">
      <c r="B22" s="199" t="s">
        <v>27</v>
      </c>
      <c r="C22" s="200"/>
      <c r="D22" s="200"/>
      <c r="E22" s="200"/>
      <c r="F22" s="71"/>
      <c r="J22" s="13"/>
      <c r="K22" s="13"/>
      <c r="L22" s="13"/>
      <c r="M22" s="13"/>
    </row>
    <row r="23" spans="1:14" x14ac:dyDescent="0.25">
      <c r="B23" s="73" t="s">
        <v>106</v>
      </c>
      <c r="C23" s="200"/>
      <c r="D23" s="200"/>
      <c r="E23" s="200"/>
      <c r="F23" s="71"/>
      <c r="J23" s="13"/>
      <c r="K23" s="13"/>
      <c r="L23" s="13"/>
      <c r="M23" s="13"/>
    </row>
    <row r="24" spans="1:14" x14ac:dyDescent="0.25">
      <c r="B24" s="71"/>
      <c r="C24" s="71"/>
      <c r="D24" s="71"/>
      <c r="E24" s="71"/>
      <c r="F24" s="71"/>
      <c r="J24" s="13"/>
      <c r="K24" s="13"/>
      <c r="L24" s="13"/>
      <c r="M24" s="13"/>
    </row>
    <row r="25" spans="1:14" x14ac:dyDescent="0.25">
      <c r="B25" s="71" t="s">
        <v>45</v>
      </c>
      <c r="C25" s="71"/>
      <c r="D25" s="71"/>
      <c r="E25" s="71"/>
      <c r="F25" s="71"/>
      <c r="J25" s="13"/>
      <c r="K25" s="13"/>
      <c r="L25" s="13"/>
      <c r="M25" s="13"/>
    </row>
    <row r="26" spans="1:14" x14ac:dyDescent="0.25">
      <c r="B26" s="71"/>
      <c r="C26" s="71"/>
      <c r="D26" s="71"/>
      <c r="E26" s="71"/>
      <c r="F26" s="71"/>
      <c r="J26" s="13"/>
      <c r="K26" s="13"/>
      <c r="L26" s="13"/>
      <c r="M26" s="13"/>
    </row>
    <row r="27" spans="1:14" x14ac:dyDescent="0.25">
      <c r="B27" s="71"/>
      <c r="C27" s="71"/>
      <c r="D27" s="71"/>
      <c r="E27" s="71"/>
      <c r="F27" s="71"/>
      <c r="J27" s="13"/>
      <c r="K27" s="13"/>
      <c r="L27" s="13"/>
      <c r="M27" s="13"/>
    </row>
    <row r="28" spans="1:14" x14ac:dyDescent="0.25">
      <c r="B28" s="71"/>
      <c r="C28" s="71"/>
      <c r="D28" s="71"/>
      <c r="E28" s="71"/>
      <c r="F28" s="71"/>
      <c r="J28" s="13"/>
      <c r="K28" s="13"/>
      <c r="L28" s="13"/>
      <c r="M28" s="13"/>
    </row>
    <row r="29" spans="1:14" x14ac:dyDescent="0.25">
      <c r="B29" s="71"/>
      <c r="C29" s="71"/>
      <c r="D29" s="71"/>
      <c r="E29" s="71"/>
      <c r="F29" s="71"/>
      <c r="K29" s="160"/>
      <c r="L29" s="197"/>
      <c r="M29" s="197"/>
    </row>
    <row r="30" spans="1:14" x14ac:dyDescent="0.25">
      <c r="B30" s="71"/>
      <c r="C30" s="71"/>
      <c r="D30" s="71"/>
      <c r="E30" s="71"/>
      <c r="F30" s="71"/>
      <c r="K30" s="160"/>
      <c r="L30" s="197"/>
      <c r="M30" s="197"/>
    </row>
    <row r="31" spans="1:14" x14ac:dyDescent="0.25">
      <c r="B31" s="71"/>
      <c r="C31" s="71"/>
      <c r="D31" s="71"/>
      <c r="E31" s="71"/>
      <c r="F31" s="71"/>
      <c r="L31" s="194"/>
    </row>
    <row r="32" spans="1:14" x14ac:dyDescent="0.25">
      <c r="B32" s="71"/>
      <c r="C32" s="71"/>
      <c r="D32" s="71"/>
      <c r="E32" s="71"/>
      <c r="F32" s="71"/>
    </row>
    <row r="33" spans="2:6" x14ac:dyDescent="0.25">
      <c r="B33" s="71"/>
      <c r="C33" s="71"/>
      <c r="D33" s="71"/>
      <c r="E33" s="71"/>
      <c r="F33" s="71"/>
    </row>
    <row r="34" spans="2:6" x14ac:dyDescent="0.25">
      <c r="B34" s="71"/>
      <c r="C34" s="71"/>
      <c r="D34" s="71"/>
      <c r="E34" s="71"/>
      <c r="F34" s="71"/>
    </row>
    <row r="35" spans="2:6" x14ac:dyDescent="0.25">
      <c r="B35" s="71"/>
      <c r="C35" s="71"/>
      <c r="D35" s="71"/>
      <c r="E35" s="71"/>
      <c r="F35" s="71"/>
    </row>
    <row r="36" spans="2:6" x14ac:dyDescent="0.25">
      <c r="B36" s="71"/>
      <c r="C36" s="71"/>
      <c r="D36" s="71"/>
      <c r="E36" s="71"/>
      <c r="F36" s="71"/>
    </row>
    <row r="37" spans="2:6" x14ac:dyDescent="0.25">
      <c r="B37" s="71"/>
      <c r="C37" s="71"/>
      <c r="D37" s="71"/>
      <c r="E37" s="71"/>
      <c r="F37" s="71"/>
    </row>
    <row r="38" spans="2:6" x14ac:dyDescent="0.25">
      <c r="B38" s="71"/>
      <c r="C38" s="71"/>
      <c r="D38" s="71"/>
      <c r="E38" s="71"/>
      <c r="F38" s="71"/>
    </row>
    <row r="39" spans="2:6" x14ac:dyDescent="0.25">
      <c r="B39" s="71"/>
      <c r="C39" s="71"/>
      <c r="D39" s="71"/>
      <c r="E39" s="71"/>
      <c r="F39" s="71"/>
    </row>
    <row r="40" spans="2:6" x14ac:dyDescent="0.25">
      <c r="B40" s="71"/>
      <c r="C40" s="71"/>
      <c r="D40" s="71"/>
      <c r="E40" s="71"/>
      <c r="F40" s="71"/>
    </row>
    <row r="41" spans="2:6" x14ac:dyDescent="0.25">
      <c r="B41" s="71"/>
      <c r="C41" s="71"/>
      <c r="D41" s="71"/>
      <c r="E41" s="71"/>
      <c r="F41" s="71"/>
    </row>
    <row r="42" spans="2:6" x14ac:dyDescent="0.25">
      <c r="B42" s="71"/>
      <c r="C42" s="71"/>
      <c r="D42" s="71"/>
      <c r="E42" s="71"/>
      <c r="F42" s="71"/>
    </row>
    <row r="43" spans="2:6" x14ac:dyDescent="0.25">
      <c r="B43" s="71"/>
      <c r="C43" s="71"/>
      <c r="D43" s="71"/>
      <c r="E43" s="71"/>
      <c r="F43" s="71"/>
    </row>
    <row r="44" spans="2:6" x14ac:dyDescent="0.25">
      <c r="B44" s="71"/>
      <c r="C44" s="71"/>
      <c r="D44" s="71"/>
      <c r="E44" s="71"/>
      <c r="F44" s="71"/>
    </row>
    <row r="45" spans="2:6" x14ac:dyDescent="0.25">
      <c r="B45" s="71"/>
      <c r="C45" s="71"/>
      <c r="D45" s="71"/>
      <c r="E45" s="71"/>
      <c r="F45" s="71"/>
    </row>
    <row r="46" spans="2:6" x14ac:dyDescent="0.25">
      <c r="B46" s="71"/>
      <c r="C46" s="71"/>
      <c r="D46" s="71"/>
      <c r="E46" s="71"/>
      <c r="F46" s="71"/>
    </row>
    <row r="47" spans="2:6" x14ac:dyDescent="0.25">
      <c r="B47" s="71"/>
      <c r="C47" s="71"/>
      <c r="D47" s="71"/>
      <c r="E47" s="71"/>
      <c r="F47" s="71"/>
    </row>
    <row r="48" spans="2:6" x14ac:dyDescent="0.25">
      <c r="B48" s="71"/>
      <c r="C48" s="71"/>
      <c r="D48" s="71"/>
      <c r="E48" s="71"/>
      <c r="F48" s="71"/>
    </row>
    <row r="49" spans="2:6" x14ac:dyDescent="0.25">
      <c r="B49" s="71"/>
      <c r="C49" s="71"/>
      <c r="D49" s="71"/>
      <c r="E49" s="71"/>
      <c r="F49" s="71"/>
    </row>
    <row r="50" spans="2:6" x14ac:dyDescent="0.25">
      <c r="B50" s="71"/>
      <c r="C50" s="71"/>
      <c r="D50" s="71"/>
      <c r="E50" s="71"/>
      <c r="F50" s="71"/>
    </row>
    <row r="51" spans="2:6" x14ac:dyDescent="0.25">
      <c r="B51" s="71"/>
      <c r="C51" s="71"/>
      <c r="D51" s="71"/>
      <c r="E51" s="71"/>
      <c r="F51" s="71"/>
    </row>
    <row r="52" spans="2:6" x14ac:dyDescent="0.25">
      <c r="B52" s="71"/>
      <c r="C52" s="71"/>
      <c r="D52" s="71"/>
      <c r="E52" s="71"/>
      <c r="F52" s="71"/>
    </row>
    <row r="53" spans="2:6" x14ac:dyDescent="0.25">
      <c r="B53" s="71"/>
      <c r="C53" s="71"/>
      <c r="D53" s="71"/>
      <c r="E53" s="71"/>
      <c r="F53" s="71"/>
    </row>
    <row r="54" spans="2:6" x14ac:dyDescent="0.25">
      <c r="B54" s="71"/>
      <c r="C54" s="71"/>
      <c r="D54" s="71"/>
      <c r="E54" s="71"/>
      <c r="F54" s="71"/>
    </row>
    <row r="55" spans="2:6" x14ac:dyDescent="0.25">
      <c r="B55" s="71"/>
      <c r="C55" s="71"/>
      <c r="D55" s="71"/>
      <c r="E55" s="71"/>
      <c r="F55" s="71"/>
    </row>
    <row r="56" spans="2:6" x14ac:dyDescent="0.25">
      <c r="B56" s="71"/>
      <c r="C56" s="71"/>
      <c r="D56" s="71"/>
      <c r="E56" s="71"/>
      <c r="F56" s="71"/>
    </row>
    <row r="57" spans="2:6" x14ac:dyDescent="0.25">
      <c r="B57" s="71"/>
      <c r="C57" s="71"/>
      <c r="D57" s="71"/>
      <c r="E57" s="71"/>
      <c r="F57" s="71"/>
    </row>
    <row r="58" spans="2:6" x14ac:dyDescent="0.25">
      <c r="B58" s="71" t="s">
        <v>51</v>
      </c>
      <c r="C58" s="71"/>
      <c r="D58" s="71"/>
      <c r="E58" s="71"/>
      <c r="F58" s="71"/>
    </row>
  </sheetData>
  <sortState ref="A7:B17">
    <sortCondition descending="1" ref="B7:B17"/>
  </sortState>
  <mergeCells count="4">
    <mergeCell ref="H5:K5"/>
    <mergeCell ref="F6:G6"/>
    <mergeCell ref="H6:I6"/>
    <mergeCell ref="J7:M7"/>
  </mergeCells>
  <pageMargins left="0.7" right="0.7" top="0.75" bottom="0.75" header="0.3" footer="0.3"/>
  <pageSetup scale="84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7"/>
  <sheetViews>
    <sheetView view="pageBreakPreview" zoomScale="85" zoomScaleNormal="85" zoomScaleSheetLayoutView="85" workbookViewId="0">
      <selection activeCell="L24" sqref="L24:M24"/>
    </sheetView>
  </sheetViews>
  <sheetFormatPr baseColWidth="10" defaultRowHeight="15" x14ac:dyDescent="0.25"/>
  <cols>
    <col min="1" max="1" width="11.42578125" style="1"/>
    <col min="2" max="2" width="23.85546875" style="1" customWidth="1"/>
    <col min="3" max="3" width="12.42578125" style="1" customWidth="1"/>
    <col min="4" max="4" width="15" style="1" customWidth="1"/>
    <col min="5" max="11" width="11.42578125" style="1"/>
    <col min="12" max="12" width="26.7109375" style="1" bestFit="1" customWidth="1"/>
    <col min="13" max="13" width="13.7109375" style="1" bestFit="1" customWidth="1"/>
    <col min="14" max="14" width="30" style="1" bestFit="1" customWidth="1"/>
    <col min="15" max="15" width="12.7109375" style="1" bestFit="1" customWidth="1"/>
    <col min="16" max="16384" width="11.42578125" style="1"/>
  </cols>
  <sheetData>
    <row r="1" spans="2:17" x14ac:dyDescent="0.25">
      <c r="B1" s="134"/>
      <c r="L1" s="409" t="s">
        <v>101</v>
      </c>
      <c r="M1" s="409"/>
      <c r="N1" s="409"/>
      <c r="O1" s="409"/>
    </row>
    <row r="2" spans="2:17" x14ac:dyDescent="0.25">
      <c r="B2" s="133" t="s">
        <v>1</v>
      </c>
      <c r="C2" s="201" t="s">
        <v>102</v>
      </c>
      <c r="D2" s="201" t="s">
        <v>103</v>
      </c>
      <c r="L2" s="410" t="s">
        <v>104</v>
      </c>
      <c r="M2" s="411"/>
      <c r="N2" s="410" t="s">
        <v>105</v>
      </c>
      <c r="O2" s="410"/>
      <c r="Q2" s="1">
        <v>100</v>
      </c>
    </row>
    <row r="3" spans="2:17" x14ac:dyDescent="0.25">
      <c r="B3" s="13" t="s">
        <v>9</v>
      </c>
      <c r="C3" s="202">
        <f t="shared" ref="C3:C13" si="0">+VLOOKUP($B3,$L$3:$N$13,2,0)</f>
        <v>-17.592592592592592</v>
      </c>
      <c r="D3" s="202">
        <f t="shared" ref="D3:D13" si="1">+VLOOKUP($B3,$L$3:$N$13,3,0)</f>
        <v>0</v>
      </c>
      <c r="L3" s="196" t="s">
        <v>6</v>
      </c>
      <c r="M3" s="197">
        <v>-9.2592592592592595</v>
      </c>
      <c r="N3" s="197">
        <v>10</v>
      </c>
    </row>
    <row r="4" spans="2:17" x14ac:dyDescent="0.25">
      <c r="B4" s="196" t="s">
        <v>10</v>
      </c>
      <c r="C4" s="202">
        <f t="shared" si="0"/>
        <v>-15.423280423280422</v>
      </c>
      <c r="D4" s="202">
        <f t="shared" si="1"/>
        <v>90</v>
      </c>
      <c r="L4" s="196" t="s">
        <v>7</v>
      </c>
      <c r="M4" s="197">
        <v>-9.8148148148148149</v>
      </c>
      <c r="N4" s="197">
        <v>10</v>
      </c>
      <c r="O4" s="13"/>
    </row>
    <row r="5" spans="2:17" ht="15" customHeight="1" x14ac:dyDescent="0.25">
      <c r="B5" s="196" t="s">
        <v>8</v>
      </c>
      <c r="C5" s="202">
        <f t="shared" si="0"/>
        <v>-11.481481481481481</v>
      </c>
      <c r="D5" s="202">
        <f t="shared" si="1"/>
        <v>30</v>
      </c>
      <c r="L5" s="196" t="s">
        <v>8</v>
      </c>
      <c r="M5" s="197">
        <v>-11.481481481481481</v>
      </c>
      <c r="N5" s="197">
        <v>30</v>
      </c>
      <c r="O5" s="13"/>
    </row>
    <row r="6" spans="2:17" x14ac:dyDescent="0.25">
      <c r="B6" s="13" t="s">
        <v>13</v>
      </c>
      <c r="C6" s="202">
        <f t="shared" si="0"/>
        <v>-10.952380952380953</v>
      </c>
      <c r="D6" s="202">
        <f t="shared" si="1"/>
        <v>10</v>
      </c>
      <c r="G6" s="245"/>
      <c r="L6" s="196" t="s">
        <v>9</v>
      </c>
      <c r="M6" s="197">
        <v>-17.592592592592592</v>
      </c>
      <c r="N6" s="197">
        <v>0</v>
      </c>
      <c r="O6" s="13"/>
    </row>
    <row r="7" spans="2:17" x14ac:dyDescent="0.25">
      <c r="B7" s="13" t="s">
        <v>7</v>
      </c>
      <c r="C7" s="202">
        <f t="shared" si="0"/>
        <v>-9.8148148148148149</v>
      </c>
      <c r="D7" s="202">
        <f t="shared" si="1"/>
        <v>10</v>
      </c>
      <c r="L7" s="196" t="s">
        <v>10</v>
      </c>
      <c r="M7" s="197">
        <v>-15.423280423280422</v>
      </c>
      <c r="N7" s="197">
        <v>90</v>
      </c>
      <c r="O7" s="13"/>
    </row>
    <row r="8" spans="2:17" x14ac:dyDescent="0.25">
      <c r="B8" s="14" t="s">
        <v>6</v>
      </c>
      <c r="C8" s="202">
        <f t="shared" si="0"/>
        <v>-9.2592592592592595</v>
      </c>
      <c r="D8" s="202">
        <f t="shared" si="1"/>
        <v>10</v>
      </c>
      <c r="L8" s="196" t="s">
        <v>12</v>
      </c>
      <c r="M8" s="197">
        <v>-4.2857142857142856</v>
      </c>
      <c r="N8" s="197">
        <v>0</v>
      </c>
      <c r="O8" s="13"/>
    </row>
    <row r="9" spans="2:17" ht="27.75" x14ac:dyDescent="0.4">
      <c r="B9" s="13" t="s">
        <v>14</v>
      </c>
      <c r="C9" s="202">
        <f t="shared" si="0"/>
        <v>-9.1005291005291014</v>
      </c>
      <c r="D9" s="202">
        <f t="shared" si="1"/>
        <v>30</v>
      </c>
      <c r="F9" s="246" t="s">
        <v>123</v>
      </c>
      <c r="L9" s="196" t="s">
        <v>11</v>
      </c>
      <c r="M9" s="197">
        <v>-2.4338624338624339</v>
      </c>
      <c r="N9" s="197">
        <v>20</v>
      </c>
      <c r="O9" s="13"/>
    </row>
    <row r="10" spans="2:17" x14ac:dyDescent="0.25">
      <c r="B10" s="13" t="s">
        <v>98</v>
      </c>
      <c r="C10" s="202">
        <f t="shared" si="0"/>
        <v>-6.8783068783068781</v>
      </c>
      <c r="D10" s="202">
        <f t="shared" si="1"/>
        <v>20</v>
      </c>
      <c r="L10" s="196" t="s">
        <v>13</v>
      </c>
      <c r="M10" s="197">
        <v>-10.952380952380953</v>
      </c>
      <c r="N10" s="197">
        <v>10</v>
      </c>
      <c r="O10" s="13"/>
    </row>
    <row r="11" spans="2:17" x14ac:dyDescent="0.25">
      <c r="B11" s="13" t="s">
        <v>12</v>
      </c>
      <c r="C11" s="202">
        <f t="shared" si="0"/>
        <v>-4.2857142857142856</v>
      </c>
      <c r="D11" s="202">
        <f t="shared" si="1"/>
        <v>0</v>
      </c>
      <c r="L11" s="196" t="s">
        <v>98</v>
      </c>
      <c r="M11" s="197">
        <v>-6.8783068783068781</v>
      </c>
      <c r="N11" s="197">
        <v>20</v>
      </c>
      <c r="O11" s="13"/>
    </row>
    <row r="12" spans="2:17" x14ac:dyDescent="0.25">
      <c r="B12" s="14" t="s">
        <v>15</v>
      </c>
      <c r="C12" s="202">
        <f t="shared" si="0"/>
        <v>-2.7777777777777777</v>
      </c>
      <c r="D12" s="202">
        <f t="shared" si="1"/>
        <v>10</v>
      </c>
      <c r="L12" s="196" t="s">
        <v>14</v>
      </c>
      <c r="M12" s="197">
        <v>-9.1005291005291014</v>
      </c>
      <c r="N12" s="197">
        <v>30</v>
      </c>
      <c r="O12" s="13"/>
    </row>
    <row r="13" spans="2:17" x14ac:dyDescent="0.25">
      <c r="B13" s="13" t="s">
        <v>11</v>
      </c>
      <c r="C13" s="202">
        <f t="shared" si="0"/>
        <v>-2.4338624338624339</v>
      </c>
      <c r="D13" s="202">
        <f t="shared" si="1"/>
        <v>20</v>
      </c>
      <c r="L13" s="196" t="s">
        <v>15</v>
      </c>
      <c r="M13" s="197">
        <v>-2.7777777777777777</v>
      </c>
      <c r="N13" s="197">
        <v>10</v>
      </c>
      <c r="O13" s="13"/>
    </row>
    <row r="14" spans="2:17" x14ac:dyDescent="0.25">
      <c r="H14" s="2"/>
      <c r="L14" s="203"/>
      <c r="M14" s="136"/>
      <c r="N14" s="136"/>
    </row>
    <row r="15" spans="2:17" x14ac:dyDescent="0.25">
      <c r="E15" s="2"/>
    </row>
    <row r="16" spans="2:17" x14ac:dyDescent="0.25">
      <c r="B16" s="199" t="s">
        <v>27</v>
      </c>
      <c r="C16" s="73"/>
      <c r="D16" s="73"/>
      <c r="E16" s="73"/>
      <c r="F16" s="71"/>
      <c r="G16" s="71"/>
      <c r="H16" s="71"/>
    </row>
    <row r="17" spans="2:15" x14ac:dyDescent="0.25">
      <c r="B17" s="73" t="s">
        <v>106</v>
      </c>
      <c r="C17" s="73"/>
      <c r="D17" s="73"/>
      <c r="E17" s="71"/>
      <c r="F17" s="71"/>
      <c r="G17" s="71"/>
      <c r="H17" s="71"/>
    </row>
    <row r="18" spans="2:15" x14ac:dyDescent="0.25">
      <c r="B18" s="71"/>
      <c r="C18" s="73"/>
      <c r="D18" s="73"/>
      <c r="E18" s="71"/>
      <c r="F18" s="71"/>
      <c r="G18" s="71"/>
      <c r="H18" s="71"/>
      <c r="L18" s="413"/>
      <c r="M18" s="413"/>
    </row>
    <row r="19" spans="2:15" x14ac:dyDescent="0.25">
      <c r="B19" s="71" t="s">
        <v>46</v>
      </c>
      <c r="C19" s="73"/>
      <c r="D19" s="73"/>
      <c r="E19" s="71"/>
      <c r="F19" s="71"/>
      <c r="G19" s="71"/>
      <c r="H19" s="71"/>
      <c r="L19" s="413"/>
      <c r="M19" s="413"/>
    </row>
    <row r="20" spans="2:15" x14ac:dyDescent="0.25">
      <c r="B20" s="73"/>
      <c r="C20" s="73"/>
      <c r="D20" s="73"/>
      <c r="E20" s="71"/>
      <c r="F20" s="71"/>
      <c r="G20" s="71"/>
      <c r="H20" s="71"/>
      <c r="L20" s="413"/>
      <c r="M20" s="413"/>
    </row>
    <row r="21" spans="2:15" x14ac:dyDescent="0.25">
      <c r="B21" s="71"/>
      <c r="C21" s="71"/>
      <c r="D21" s="71"/>
      <c r="E21" s="71"/>
      <c r="F21" s="71"/>
      <c r="G21" s="71"/>
      <c r="H21" s="71"/>
      <c r="L21" s="413"/>
      <c r="M21" s="413"/>
    </row>
    <row r="22" spans="2:15" x14ac:dyDescent="0.25">
      <c r="B22" s="71"/>
      <c r="C22" s="71"/>
      <c r="D22" s="71"/>
      <c r="E22" s="71"/>
      <c r="F22" s="71"/>
      <c r="G22" s="71"/>
      <c r="H22" s="71"/>
      <c r="L22" s="413"/>
      <c r="M22" s="413"/>
    </row>
    <row r="23" spans="2:15" x14ac:dyDescent="0.25">
      <c r="B23" s="71"/>
      <c r="C23" s="71"/>
      <c r="D23" s="71"/>
      <c r="E23" s="71"/>
      <c r="F23" s="71"/>
      <c r="G23" s="71"/>
      <c r="H23" s="71"/>
      <c r="L23" s="413"/>
      <c r="M23" s="413"/>
    </row>
    <row r="24" spans="2:15" x14ac:dyDescent="0.25">
      <c r="B24" s="71"/>
      <c r="C24" s="71"/>
      <c r="D24" s="71"/>
      <c r="E24" s="71"/>
      <c r="F24" s="71"/>
      <c r="G24" s="71"/>
      <c r="H24" s="71"/>
      <c r="K24" s="204"/>
      <c r="L24" s="413"/>
      <c r="M24" s="413"/>
    </row>
    <row r="25" spans="2:15" x14ac:dyDescent="0.25">
      <c r="B25" s="71"/>
      <c r="C25" s="71"/>
      <c r="D25" s="71"/>
      <c r="E25" s="71"/>
      <c r="F25" s="71"/>
      <c r="G25" s="71"/>
      <c r="H25" s="71"/>
      <c r="K25" s="204"/>
      <c r="L25" s="413"/>
      <c r="M25" s="413"/>
    </row>
    <row r="26" spans="2:15" x14ac:dyDescent="0.25">
      <c r="B26" s="71"/>
      <c r="C26" s="71"/>
      <c r="D26" s="71"/>
      <c r="E26" s="71"/>
      <c r="F26" s="71"/>
      <c r="G26" s="71"/>
      <c r="H26" s="71"/>
      <c r="K26" s="204"/>
      <c r="L26" s="413"/>
      <c r="M26" s="413"/>
    </row>
    <row r="27" spans="2:15" x14ac:dyDescent="0.25">
      <c r="B27" s="71"/>
      <c r="C27" s="71"/>
      <c r="D27" s="71"/>
      <c r="E27" s="71"/>
      <c r="F27" s="71"/>
      <c r="G27" s="71"/>
      <c r="H27" s="71"/>
      <c r="K27" s="204"/>
      <c r="L27" s="413"/>
      <c r="M27" s="413"/>
    </row>
    <row r="28" spans="2:15" x14ac:dyDescent="0.25">
      <c r="B28" s="71"/>
      <c r="C28" s="71"/>
      <c r="D28" s="71"/>
      <c r="E28" s="71"/>
      <c r="F28" s="71"/>
      <c r="G28" s="71"/>
      <c r="H28" s="71"/>
      <c r="K28" s="204"/>
      <c r="L28" s="413"/>
      <c r="M28" s="413"/>
    </row>
    <row r="29" spans="2:15" x14ac:dyDescent="0.25">
      <c r="B29" s="71"/>
      <c r="C29" s="71"/>
      <c r="D29" s="71"/>
      <c r="E29" s="71"/>
      <c r="F29" s="71"/>
      <c r="G29" s="71"/>
      <c r="H29" s="71"/>
      <c r="K29" s="204"/>
      <c r="O29" s="160"/>
    </row>
    <row r="30" spans="2:15" x14ac:dyDescent="0.25">
      <c r="B30" s="71"/>
      <c r="C30" s="71"/>
      <c r="D30" s="71"/>
      <c r="E30" s="71"/>
      <c r="F30" s="71"/>
      <c r="G30" s="71"/>
      <c r="H30" s="71"/>
      <c r="K30" s="204"/>
    </row>
    <row r="31" spans="2:15" x14ac:dyDescent="0.25">
      <c r="B31" s="71"/>
      <c r="C31" s="71"/>
      <c r="D31" s="71"/>
      <c r="E31" s="71"/>
      <c r="F31" s="71"/>
      <c r="G31" s="71"/>
      <c r="H31" s="71"/>
      <c r="K31" s="204"/>
    </row>
    <row r="32" spans="2:15" x14ac:dyDescent="0.25">
      <c r="B32" s="71"/>
      <c r="C32" s="71"/>
      <c r="D32" s="71"/>
      <c r="E32" s="71"/>
      <c r="F32" s="71"/>
      <c r="G32" s="71"/>
      <c r="H32" s="71"/>
    </row>
    <row r="33" spans="2:8" x14ac:dyDescent="0.25">
      <c r="B33" s="71"/>
      <c r="C33" s="71"/>
      <c r="D33" s="71"/>
      <c r="E33" s="71"/>
      <c r="F33" s="71"/>
      <c r="G33" s="71"/>
      <c r="H33" s="71"/>
    </row>
    <row r="34" spans="2:8" x14ac:dyDescent="0.25">
      <c r="B34" s="71"/>
      <c r="C34" s="71"/>
      <c r="D34" s="71"/>
      <c r="E34" s="71"/>
      <c r="F34" s="71"/>
      <c r="G34" s="71"/>
      <c r="H34" s="71"/>
    </row>
    <row r="35" spans="2:8" x14ac:dyDescent="0.25">
      <c r="B35" s="71"/>
      <c r="C35" s="71"/>
      <c r="D35" s="71"/>
      <c r="E35" s="71"/>
      <c r="F35" s="71"/>
      <c r="G35" s="71"/>
      <c r="H35" s="71"/>
    </row>
    <row r="36" spans="2:8" x14ac:dyDescent="0.25">
      <c r="B36" s="71"/>
      <c r="C36" s="71"/>
      <c r="D36" s="71"/>
      <c r="E36" s="71"/>
      <c r="F36" s="71"/>
      <c r="G36" s="71"/>
      <c r="H36" s="71"/>
    </row>
    <row r="37" spans="2:8" x14ac:dyDescent="0.25">
      <c r="B37" s="71"/>
      <c r="C37" s="71"/>
      <c r="D37" s="71"/>
      <c r="E37" s="71"/>
      <c r="F37" s="71"/>
      <c r="G37" s="71"/>
      <c r="H37" s="71"/>
    </row>
    <row r="38" spans="2:8" x14ac:dyDescent="0.25">
      <c r="B38" s="72"/>
      <c r="C38" s="71"/>
      <c r="D38" s="71"/>
      <c r="E38" s="71"/>
      <c r="F38" s="71"/>
      <c r="G38" s="71"/>
      <c r="H38" s="71"/>
    </row>
    <row r="39" spans="2:8" x14ac:dyDescent="0.25">
      <c r="B39" s="94"/>
      <c r="C39" s="200"/>
      <c r="D39" s="200"/>
      <c r="E39" s="73"/>
      <c r="F39" s="71"/>
      <c r="G39" s="71"/>
      <c r="H39" s="71"/>
    </row>
    <row r="40" spans="2:8" x14ac:dyDescent="0.25">
      <c r="B40" s="94"/>
      <c r="C40" s="200"/>
      <c r="D40" s="200"/>
      <c r="E40" s="73"/>
      <c r="F40" s="71"/>
      <c r="G40" s="71"/>
      <c r="H40" s="71"/>
    </row>
    <row r="41" spans="2:8" x14ac:dyDescent="0.25">
      <c r="B41" s="94"/>
      <c r="C41" s="200"/>
      <c r="D41" s="200"/>
      <c r="E41" s="73"/>
      <c r="F41" s="71"/>
      <c r="G41" s="71"/>
      <c r="H41" s="71"/>
    </row>
    <row r="42" spans="2:8" x14ac:dyDescent="0.25">
      <c r="B42" s="94"/>
      <c r="C42" s="200"/>
      <c r="D42" s="200"/>
      <c r="E42" s="73"/>
      <c r="F42" s="71"/>
      <c r="G42" s="71"/>
      <c r="H42" s="71"/>
    </row>
    <row r="43" spans="2:8" x14ac:dyDescent="0.25">
      <c r="B43" s="94"/>
      <c r="C43" s="200"/>
      <c r="D43" s="200"/>
      <c r="E43" s="73"/>
      <c r="F43" s="71"/>
      <c r="G43" s="71"/>
      <c r="H43" s="71"/>
    </row>
    <row r="44" spans="2:8" x14ac:dyDescent="0.25">
      <c r="B44" s="94"/>
      <c r="C44" s="200"/>
      <c r="D44" s="200"/>
      <c r="E44" s="73"/>
      <c r="F44" s="71"/>
      <c r="G44" s="71"/>
      <c r="H44" s="71"/>
    </row>
    <row r="45" spans="2:8" x14ac:dyDescent="0.25">
      <c r="B45" s="94"/>
      <c r="C45" s="73"/>
      <c r="D45" s="73"/>
      <c r="E45" s="73"/>
      <c r="F45" s="71"/>
      <c r="G45" s="71"/>
      <c r="H45" s="71"/>
    </row>
    <row r="46" spans="2:8" x14ac:dyDescent="0.25">
      <c r="B46" s="94"/>
      <c r="C46" s="73"/>
      <c r="D46" s="205"/>
      <c r="E46" s="200"/>
      <c r="F46" s="71"/>
      <c r="G46" s="71"/>
      <c r="H46" s="71"/>
    </row>
    <row r="47" spans="2:8" x14ac:dyDescent="0.25">
      <c r="B47" s="94"/>
      <c r="C47" s="73"/>
      <c r="D47" s="205"/>
      <c r="E47" s="200"/>
      <c r="F47" s="71"/>
      <c r="G47" s="71"/>
      <c r="H47" s="71"/>
    </row>
    <row r="48" spans="2:8" x14ac:dyDescent="0.25">
      <c r="B48" s="94"/>
      <c r="C48" s="73"/>
      <c r="D48" s="205"/>
      <c r="E48" s="200"/>
      <c r="F48" s="71"/>
      <c r="G48" s="71"/>
      <c r="H48" s="71"/>
    </row>
    <row r="49" spans="2:8" x14ac:dyDescent="0.25">
      <c r="B49" s="94"/>
      <c r="C49" s="200"/>
      <c r="D49" s="205"/>
      <c r="E49" s="200"/>
      <c r="F49" s="71"/>
      <c r="G49" s="71"/>
      <c r="H49" s="71"/>
    </row>
    <row r="50" spans="2:8" x14ac:dyDescent="0.25">
      <c r="B50" s="72"/>
      <c r="C50" s="71"/>
      <c r="D50" s="205"/>
      <c r="E50" s="206"/>
      <c r="F50" s="71"/>
      <c r="G50" s="71"/>
      <c r="H50" s="71"/>
    </row>
    <row r="51" spans="2:8" x14ac:dyDescent="0.25">
      <c r="B51" s="207" t="s">
        <v>51</v>
      </c>
      <c r="C51" s="206"/>
      <c r="D51" s="205"/>
      <c r="E51" s="206"/>
      <c r="F51" s="71"/>
      <c r="G51" s="71"/>
      <c r="H51" s="71"/>
    </row>
    <row r="52" spans="2:8" x14ac:dyDescent="0.25">
      <c r="B52" s="14"/>
      <c r="C52" s="203"/>
      <c r="D52" s="16"/>
      <c r="E52" s="203"/>
    </row>
    <row r="53" spans="2:8" x14ac:dyDescent="0.25">
      <c r="B53" s="13"/>
      <c r="D53" s="16"/>
      <c r="E53" s="203"/>
    </row>
    <row r="54" spans="2:8" x14ac:dyDescent="0.25">
      <c r="B54" s="13"/>
      <c r="D54" s="16"/>
      <c r="E54" s="203"/>
    </row>
    <row r="55" spans="2:8" x14ac:dyDescent="0.25">
      <c r="B55" s="13"/>
      <c r="C55" s="203"/>
      <c r="D55" s="16"/>
      <c r="E55" s="203"/>
    </row>
    <row r="56" spans="2:8" x14ac:dyDescent="0.25">
      <c r="B56" s="13"/>
      <c r="D56" s="16"/>
      <c r="E56" s="203"/>
    </row>
    <row r="57" spans="2:8" x14ac:dyDescent="0.25">
      <c r="D57" s="16"/>
      <c r="E57" s="208"/>
    </row>
  </sheetData>
  <mergeCells count="14">
    <mergeCell ref="L20:M20"/>
    <mergeCell ref="L1:O1"/>
    <mergeCell ref="L2:M2"/>
    <mergeCell ref="N2:O2"/>
    <mergeCell ref="L18:M18"/>
    <mergeCell ref="L19:M19"/>
    <mergeCell ref="L27:M27"/>
    <mergeCell ref="L28:M28"/>
    <mergeCell ref="L21:M21"/>
    <mergeCell ref="L22:M22"/>
    <mergeCell ref="L23:M23"/>
    <mergeCell ref="L24:M24"/>
    <mergeCell ref="L25:M25"/>
    <mergeCell ref="L26:M26"/>
  </mergeCells>
  <pageMargins left="0.7" right="0.7" top="0.75" bottom="0.75" header="0.3" footer="0.3"/>
  <pageSetup paperSize="9" scale="9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57"/>
  <sheetViews>
    <sheetView view="pageBreakPreview" topLeftCell="A10" zoomScale="85" zoomScaleNormal="85" zoomScaleSheetLayoutView="85" workbookViewId="0">
      <selection activeCell="J35" sqref="J35"/>
    </sheetView>
  </sheetViews>
  <sheetFormatPr baseColWidth="10" defaultRowHeight="15" x14ac:dyDescent="0.25"/>
  <cols>
    <col min="1" max="1" width="11.42578125" style="1"/>
    <col min="2" max="2" width="26.7109375" style="1" bestFit="1" customWidth="1"/>
    <col min="3" max="3" width="19.85546875" style="1" bestFit="1" customWidth="1"/>
    <col min="4" max="10" width="11.42578125" style="1"/>
    <col min="11" max="11" width="15" style="1" customWidth="1"/>
    <col min="12" max="12" width="26.7109375" style="1" bestFit="1" customWidth="1"/>
    <col min="13" max="13" width="11.42578125" style="1"/>
    <col min="14" max="14" width="29.7109375" style="1" bestFit="1" customWidth="1"/>
    <col min="15" max="15" width="12.7109375" style="1" bestFit="1" customWidth="1"/>
    <col min="16" max="16384" width="11.42578125" style="1"/>
  </cols>
  <sheetData>
    <row r="1" spans="1:21" x14ac:dyDescent="0.25">
      <c r="B1" s="134"/>
      <c r="L1" s="409" t="s">
        <v>101</v>
      </c>
      <c r="M1" s="409"/>
      <c r="N1" s="409"/>
      <c r="O1" s="409"/>
    </row>
    <row r="2" spans="1:21" x14ac:dyDescent="0.25">
      <c r="B2" s="64" t="s">
        <v>94</v>
      </c>
      <c r="C2" s="201" t="s">
        <v>102</v>
      </c>
      <c r="D2" s="201" t="s">
        <v>103</v>
      </c>
      <c r="E2" s="2"/>
      <c r="L2" s="410" t="s">
        <v>104</v>
      </c>
      <c r="M2" s="411"/>
      <c r="N2" s="410" t="s">
        <v>105</v>
      </c>
      <c r="O2" s="410"/>
    </row>
    <row r="3" spans="1:21" x14ac:dyDescent="0.25">
      <c r="B3" s="209" t="s">
        <v>14</v>
      </c>
      <c r="C3" s="197">
        <f t="shared" ref="C3:C13" si="0">+VLOOKUP($B3,$L$3:$N$13,2,0)</f>
        <v>3.75</v>
      </c>
      <c r="D3" s="197">
        <f t="shared" ref="D3:D13" si="1">+VLOOKUP($B3,$L$3:$N$13,3,0)</f>
        <v>0</v>
      </c>
      <c r="E3" s="132"/>
      <c r="J3" s="1">
        <v>100</v>
      </c>
      <c r="L3" s="196" t="s">
        <v>6</v>
      </c>
      <c r="M3" s="202">
        <v>3.25</v>
      </c>
      <c r="N3" s="202">
        <v>0</v>
      </c>
    </row>
    <row r="4" spans="1:21" x14ac:dyDescent="0.25">
      <c r="B4" s="14" t="s">
        <v>11</v>
      </c>
      <c r="C4" s="197">
        <f t="shared" si="0"/>
        <v>3.5</v>
      </c>
      <c r="D4" s="197">
        <f t="shared" si="1"/>
        <v>0</v>
      </c>
      <c r="E4" s="132"/>
      <c r="L4" s="196" t="s">
        <v>7</v>
      </c>
      <c r="M4" s="202">
        <v>3.25</v>
      </c>
      <c r="N4" s="202">
        <v>0</v>
      </c>
      <c r="O4" s="13"/>
    </row>
    <row r="5" spans="1:21" ht="15" customHeight="1" x14ac:dyDescent="0.25">
      <c r="B5" s="13" t="s">
        <v>8</v>
      </c>
      <c r="C5" s="197">
        <f t="shared" si="0"/>
        <v>3.25</v>
      </c>
      <c r="D5" s="197">
        <f t="shared" si="1"/>
        <v>0</v>
      </c>
      <c r="E5" s="132"/>
      <c r="L5" s="196" t="s">
        <v>8</v>
      </c>
      <c r="M5" s="202">
        <v>3.25</v>
      </c>
      <c r="N5" s="202">
        <v>0</v>
      </c>
      <c r="O5" s="13"/>
    </row>
    <row r="6" spans="1:21" x14ac:dyDescent="0.25">
      <c r="B6" s="13" t="s">
        <v>7</v>
      </c>
      <c r="C6" s="197">
        <f t="shared" si="0"/>
        <v>3.25</v>
      </c>
      <c r="D6" s="197">
        <f t="shared" si="1"/>
        <v>0</v>
      </c>
      <c r="E6" s="132"/>
      <c r="L6" s="196" t="s">
        <v>9</v>
      </c>
      <c r="M6" s="202">
        <v>2.5</v>
      </c>
      <c r="N6" s="202">
        <v>75</v>
      </c>
      <c r="O6" s="13"/>
    </row>
    <row r="7" spans="1:21" x14ac:dyDescent="0.25">
      <c r="B7" s="14" t="s">
        <v>6</v>
      </c>
      <c r="C7" s="197">
        <f t="shared" si="0"/>
        <v>3.25</v>
      </c>
      <c r="D7" s="197">
        <f t="shared" si="1"/>
        <v>0</v>
      </c>
      <c r="E7" s="132"/>
      <c r="L7" s="196" t="s">
        <v>10</v>
      </c>
      <c r="M7" s="202">
        <v>2.25</v>
      </c>
      <c r="N7" s="202">
        <v>100</v>
      </c>
      <c r="O7" s="13"/>
    </row>
    <row r="8" spans="1:21" x14ac:dyDescent="0.25">
      <c r="B8" s="13" t="s">
        <v>12</v>
      </c>
      <c r="C8" s="197">
        <f t="shared" si="0"/>
        <v>2.75</v>
      </c>
      <c r="D8" s="197">
        <f t="shared" si="1"/>
        <v>0</v>
      </c>
      <c r="E8" s="132"/>
      <c r="L8" s="196" t="s">
        <v>12</v>
      </c>
      <c r="M8" s="202">
        <v>2.75</v>
      </c>
      <c r="N8" s="202">
        <v>0</v>
      </c>
      <c r="O8" s="13"/>
    </row>
    <row r="9" spans="1:21" x14ac:dyDescent="0.25">
      <c r="B9" s="13" t="s">
        <v>9</v>
      </c>
      <c r="C9" s="197">
        <f t="shared" si="0"/>
        <v>2.5</v>
      </c>
      <c r="D9" s="197">
        <f t="shared" si="1"/>
        <v>75</v>
      </c>
      <c r="E9" s="132"/>
      <c r="L9" s="196" t="s">
        <v>11</v>
      </c>
      <c r="M9" s="202">
        <v>3.5</v>
      </c>
      <c r="N9" s="202">
        <v>0</v>
      </c>
      <c r="O9" s="13"/>
    </row>
    <row r="10" spans="1:21" x14ac:dyDescent="0.25">
      <c r="B10" s="13" t="s">
        <v>98</v>
      </c>
      <c r="C10" s="197">
        <f t="shared" si="0"/>
        <v>2.5</v>
      </c>
      <c r="D10" s="197">
        <f t="shared" si="1"/>
        <v>0</v>
      </c>
      <c r="E10" s="132"/>
      <c r="L10" s="196" t="s">
        <v>13</v>
      </c>
      <c r="M10" s="202">
        <v>2.25</v>
      </c>
      <c r="N10" s="202">
        <v>25</v>
      </c>
      <c r="O10" s="13"/>
    </row>
    <row r="11" spans="1:21" x14ac:dyDescent="0.25">
      <c r="B11" s="14" t="s">
        <v>10</v>
      </c>
      <c r="C11" s="197">
        <f t="shared" si="0"/>
        <v>2.25</v>
      </c>
      <c r="D11" s="197">
        <f t="shared" si="1"/>
        <v>100</v>
      </c>
      <c r="E11" s="132"/>
      <c r="L11" s="196" t="s">
        <v>98</v>
      </c>
      <c r="M11" s="202">
        <v>2.5</v>
      </c>
      <c r="N11" s="202">
        <v>0</v>
      </c>
      <c r="O11" s="13"/>
    </row>
    <row r="12" spans="1:21" x14ac:dyDescent="0.25">
      <c r="B12" s="13" t="s">
        <v>13</v>
      </c>
      <c r="C12" s="197">
        <f t="shared" si="0"/>
        <v>2.25</v>
      </c>
      <c r="D12" s="197">
        <f t="shared" si="1"/>
        <v>25</v>
      </c>
      <c r="E12" s="132"/>
      <c r="L12" s="196" t="s">
        <v>14</v>
      </c>
      <c r="M12" s="202">
        <v>3.75</v>
      </c>
      <c r="N12" s="202">
        <v>0</v>
      </c>
      <c r="O12" s="13"/>
    </row>
    <row r="13" spans="1:21" x14ac:dyDescent="0.25">
      <c r="B13" s="1" t="s">
        <v>15</v>
      </c>
      <c r="C13" s="197">
        <f t="shared" si="0"/>
        <v>0</v>
      </c>
      <c r="D13" s="197">
        <f t="shared" si="1"/>
        <v>0</v>
      </c>
      <c r="E13" s="131"/>
      <c r="L13" s="196" t="s">
        <v>15</v>
      </c>
      <c r="M13" s="202">
        <v>0</v>
      </c>
      <c r="N13" s="202">
        <v>0</v>
      </c>
      <c r="O13" s="13"/>
    </row>
    <row r="14" spans="1:21" x14ac:dyDescent="0.25">
      <c r="A14" s="14"/>
      <c r="B14" s="210"/>
      <c r="C14" s="210"/>
      <c r="D14" s="2"/>
      <c r="F14" s="14"/>
      <c r="G14" s="210"/>
      <c r="H14" s="210"/>
      <c r="I14" s="2"/>
      <c r="K14" s="14"/>
      <c r="L14" s="210"/>
      <c r="M14" s="210"/>
      <c r="N14" s="2"/>
      <c r="S14" s="13"/>
      <c r="T14" s="131"/>
      <c r="U14" s="211"/>
    </row>
    <row r="15" spans="1:21" x14ac:dyDescent="0.25">
      <c r="F15" s="14"/>
      <c r="G15" s="210"/>
      <c r="H15" s="210"/>
      <c r="I15" s="2"/>
      <c r="L15" s="212"/>
      <c r="M15" s="203"/>
    </row>
    <row r="16" spans="1:21" x14ac:dyDescent="0.25">
      <c r="B16" s="199" t="s">
        <v>27</v>
      </c>
      <c r="C16" s="71"/>
      <c r="D16" s="71"/>
      <c r="E16" s="73"/>
      <c r="F16" s="71"/>
      <c r="G16" s="71"/>
      <c r="H16" s="213"/>
      <c r="I16" s="203"/>
    </row>
    <row r="17" spans="2:12" x14ac:dyDescent="0.25">
      <c r="B17" s="73" t="s">
        <v>106</v>
      </c>
      <c r="C17" s="71"/>
      <c r="D17" s="71"/>
      <c r="E17" s="71"/>
      <c r="F17" s="71"/>
      <c r="G17" s="71"/>
      <c r="H17" s="71"/>
    </row>
    <row r="18" spans="2:12" x14ac:dyDescent="0.25">
      <c r="B18" s="71"/>
      <c r="C18" s="71"/>
      <c r="D18" s="71"/>
      <c r="E18" s="71"/>
      <c r="F18" s="71"/>
      <c r="G18" s="71"/>
      <c r="H18" s="71"/>
    </row>
    <row r="19" spans="2:12" x14ac:dyDescent="0.25">
      <c r="B19" s="71" t="s">
        <v>47</v>
      </c>
      <c r="C19" s="71"/>
      <c r="D19" s="71"/>
      <c r="E19" s="71"/>
      <c r="F19" s="71"/>
      <c r="G19" s="71"/>
      <c r="H19" s="71"/>
    </row>
    <row r="20" spans="2:12" x14ac:dyDescent="0.25">
      <c r="B20" s="71"/>
      <c r="C20" s="71"/>
      <c r="D20" s="71"/>
      <c r="E20" s="71"/>
      <c r="F20" s="71"/>
      <c r="G20" s="71"/>
      <c r="H20" s="71"/>
    </row>
    <row r="21" spans="2:12" x14ac:dyDescent="0.25">
      <c r="B21" s="71"/>
      <c r="C21" s="71"/>
      <c r="D21" s="71"/>
      <c r="E21" s="71"/>
      <c r="F21" s="71"/>
      <c r="G21" s="71"/>
      <c r="H21" s="71"/>
    </row>
    <row r="22" spans="2:12" x14ac:dyDescent="0.25">
      <c r="B22" s="71"/>
      <c r="C22" s="71"/>
      <c r="D22" s="71"/>
      <c r="E22" s="71"/>
      <c r="F22" s="71"/>
      <c r="G22" s="71"/>
      <c r="H22" s="71"/>
    </row>
    <row r="23" spans="2:12" x14ac:dyDescent="0.25">
      <c r="B23" s="71"/>
      <c r="C23" s="71"/>
      <c r="D23" s="71"/>
      <c r="E23" s="71"/>
      <c r="F23" s="71"/>
      <c r="G23" s="71"/>
      <c r="H23" s="71"/>
    </row>
    <row r="24" spans="2:12" x14ac:dyDescent="0.25">
      <c r="B24" s="71"/>
      <c r="C24" s="71"/>
      <c r="D24" s="71"/>
      <c r="E24" s="71"/>
      <c r="F24" s="71"/>
      <c r="G24" s="71"/>
      <c r="H24" s="71"/>
    </row>
    <row r="25" spans="2:12" x14ac:dyDescent="0.25">
      <c r="B25" s="71"/>
      <c r="C25" s="71"/>
      <c r="D25" s="71"/>
      <c r="E25" s="71"/>
      <c r="F25" s="71"/>
      <c r="G25" s="71"/>
      <c r="H25" s="71"/>
    </row>
    <row r="26" spans="2:12" x14ac:dyDescent="0.25">
      <c r="B26" s="71"/>
      <c r="C26" s="71"/>
      <c r="D26" s="71"/>
      <c r="E26" s="71"/>
      <c r="F26" s="71"/>
      <c r="G26" s="71"/>
      <c r="H26" s="71"/>
    </row>
    <row r="27" spans="2:12" x14ac:dyDescent="0.25">
      <c r="B27" s="71"/>
      <c r="C27" s="71"/>
      <c r="D27" s="71"/>
      <c r="E27" s="71"/>
      <c r="F27" s="71"/>
      <c r="G27" s="71"/>
      <c r="H27" s="71"/>
    </row>
    <row r="28" spans="2:12" x14ac:dyDescent="0.25">
      <c r="B28" s="71"/>
      <c r="C28" s="71"/>
      <c r="D28" s="71"/>
      <c r="E28" s="71"/>
      <c r="F28" s="71"/>
      <c r="G28" s="71"/>
      <c r="H28" s="71"/>
      <c r="L28" s="160"/>
    </row>
    <row r="29" spans="2:12" x14ac:dyDescent="0.25">
      <c r="B29" s="71"/>
      <c r="C29" s="71"/>
      <c r="D29" s="71"/>
      <c r="E29" s="71"/>
      <c r="F29" s="71"/>
      <c r="G29" s="71"/>
      <c r="H29" s="71"/>
      <c r="L29" s="160"/>
    </row>
    <row r="30" spans="2:12" x14ac:dyDescent="0.25">
      <c r="B30" s="71"/>
      <c r="C30" s="71"/>
      <c r="D30" s="71"/>
      <c r="E30" s="71"/>
      <c r="F30" s="71"/>
      <c r="G30" s="71"/>
      <c r="H30" s="71"/>
    </row>
    <row r="31" spans="2:12" x14ac:dyDescent="0.25">
      <c r="B31" s="71"/>
      <c r="C31" s="71"/>
      <c r="D31" s="71"/>
      <c r="E31" s="71"/>
      <c r="F31" s="71"/>
      <c r="G31" s="71"/>
      <c r="H31" s="71"/>
    </row>
    <row r="32" spans="2:12" x14ac:dyDescent="0.25">
      <c r="B32" s="71"/>
      <c r="C32" s="71"/>
      <c r="D32" s="71"/>
      <c r="E32" s="71"/>
      <c r="F32" s="71"/>
      <c r="G32" s="71"/>
      <c r="H32" s="71"/>
    </row>
    <row r="33" spans="2:8" x14ac:dyDescent="0.25">
      <c r="B33" s="71"/>
      <c r="C33" s="71"/>
      <c r="D33" s="71"/>
      <c r="E33" s="71"/>
      <c r="F33" s="71"/>
      <c r="G33" s="71"/>
      <c r="H33" s="71"/>
    </row>
    <row r="34" spans="2:8" x14ac:dyDescent="0.25">
      <c r="B34" s="71"/>
      <c r="C34" s="71"/>
      <c r="D34" s="71"/>
      <c r="E34" s="71"/>
      <c r="F34" s="71"/>
      <c r="G34" s="71"/>
      <c r="H34" s="71"/>
    </row>
    <row r="35" spans="2:8" x14ac:dyDescent="0.25">
      <c r="B35" s="71"/>
      <c r="C35" s="71"/>
      <c r="D35" s="71"/>
      <c r="E35" s="71"/>
      <c r="F35" s="71"/>
      <c r="G35" s="71"/>
      <c r="H35" s="71"/>
    </row>
    <row r="36" spans="2:8" x14ac:dyDescent="0.25">
      <c r="B36" s="71"/>
      <c r="C36" s="71"/>
      <c r="D36" s="71"/>
      <c r="E36" s="71"/>
      <c r="F36" s="71"/>
      <c r="G36" s="71"/>
      <c r="H36" s="71"/>
    </row>
    <row r="37" spans="2:8" x14ac:dyDescent="0.25">
      <c r="B37" s="71"/>
      <c r="C37" s="71"/>
      <c r="D37" s="71"/>
      <c r="E37" s="71"/>
      <c r="F37" s="71"/>
      <c r="G37" s="71"/>
      <c r="H37" s="71"/>
    </row>
    <row r="38" spans="2:8" x14ac:dyDescent="0.25">
      <c r="B38" s="71"/>
      <c r="C38" s="71"/>
      <c r="D38" s="71"/>
      <c r="E38" s="71"/>
      <c r="F38" s="71"/>
      <c r="G38" s="71"/>
      <c r="H38" s="71"/>
    </row>
    <row r="39" spans="2:8" x14ac:dyDescent="0.25">
      <c r="B39" s="71"/>
      <c r="C39" s="71"/>
      <c r="D39" s="71"/>
      <c r="E39" s="71"/>
      <c r="F39" s="71"/>
      <c r="G39" s="71"/>
      <c r="H39" s="71"/>
    </row>
    <row r="40" spans="2:8" x14ac:dyDescent="0.25">
      <c r="B40" s="71"/>
      <c r="C40" s="71"/>
      <c r="D40" s="71"/>
      <c r="E40" s="71"/>
      <c r="F40" s="71"/>
      <c r="G40" s="71"/>
      <c r="H40" s="71"/>
    </row>
    <row r="41" spans="2:8" x14ac:dyDescent="0.25">
      <c r="B41" s="73"/>
      <c r="C41" s="73"/>
      <c r="D41" s="73"/>
      <c r="E41" s="71"/>
      <c r="F41" s="71"/>
      <c r="G41" s="71"/>
      <c r="H41" s="71"/>
    </row>
    <row r="42" spans="2:8" x14ac:dyDescent="0.25">
      <c r="B42" s="94"/>
      <c r="C42" s="200"/>
      <c r="D42" s="200"/>
      <c r="E42" s="73"/>
      <c r="F42" s="73"/>
      <c r="G42" s="71"/>
      <c r="H42" s="71"/>
    </row>
    <row r="43" spans="2:8" x14ac:dyDescent="0.25">
      <c r="B43" s="94"/>
      <c r="C43" s="214"/>
      <c r="D43" s="214"/>
      <c r="E43" s="73"/>
      <c r="F43" s="73"/>
      <c r="G43" s="71"/>
      <c r="H43" s="71"/>
    </row>
    <row r="44" spans="2:8" x14ac:dyDescent="0.25">
      <c r="B44" s="94"/>
      <c r="C44" s="200"/>
      <c r="D44" s="200"/>
      <c r="E44" s="73"/>
      <c r="F44" s="73"/>
      <c r="G44" s="71"/>
      <c r="H44" s="71"/>
    </row>
    <row r="45" spans="2:8" x14ac:dyDescent="0.25">
      <c r="B45" s="94"/>
      <c r="C45" s="200"/>
      <c r="D45" s="200"/>
      <c r="E45" s="73"/>
      <c r="F45" s="73"/>
      <c r="G45" s="71"/>
      <c r="H45" s="71"/>
    </row>
    <row r="46" spans="2:8" x14ac:dyDescent="0.25">
      <c r="B46" s="94"/>
      <c r="C46" s="200"/>
      <c r="D46" s="200"/>
      <c r="E46" s="73"/>
      <c r="F46" s="73"/>
      <c r="G46" s="71"/>
      <c r="H46" s="71"/>
    </row>
    <row r="47" spans="2:8" x14ac:dyDescent="0.25">
      <c r="B47" s="94"/>
      <c r="C47" s="200"/>
      <c r="D47" s="200"/>
      <c r="E47" s="73"/>
      <c r="F47" s="73"/>
      <c r="G47" s="71"/>
      <c r="H47" s="71"/>
    </row>
    <row r="48" spans="2:8" x14ac:dyDescent="0.25">
      <c r="B48" s="94"/>
      <c r="C48" s="200"/>
      <c r="D48" s="200"/>
      <c r="E48" s="73"/>
      <c r="F48" s="73"/>
      <c r="G48" s="71"/>
      <c r="H48" s="71"/>
    </row>
    <row r="49" spans="2:8" x14ac:dyDescent="0.25">
      <c r="B49" s="94"/>
      <c r="C49" s="200"/>
      <c r="D49" s="200"/>
      <c r="E49" s="73"/>
      <c r="F49" s="73"/>
      <c r="G49" s="71"/>
      <c r="H49" s="71"/>
    </row>
    <row r="50" spans="2:8" x14ac:dyDescent="0.25">
      <c r="B50" s="94"/>
      <c r="C50" s="200"/>
      <c r="D50" s="200"/>
      <c r="E50" s="73"/>
      <c r="F50" s="73"/>
      <c r="G50" s="71"/>
      <c r="H50" s="71"/>
    </row>
    <row r="51" spans="2:8" x14ac:dyDescent="0.25">
      <c r="B51" s="94"/>
      <c r="C51" s="200"/>
      <c r="D51" s="200"/>
      <c r="E51" s="73"/>
      <c r="F51" s="73"/>
      <c r="G51" s="71"/>
      <c r="H51" s="71"/>
    </row>
    <row r="52" spans="2:8" x14ac:dyDescent="0.25">
      <c r="B52" s="94"/>
      <c r="C52" s="200"/>
      <c r="D52" s="200"/>
      <c r="E52" s="73"/>
      <c r="F52" s="73"/>
      <c r="G52" s="71"/>
      <c r="H52" s="71"/>
    </row>
    <row r="53" spans="2:8" x14ac:dyDescent="0.25">
      <c r="B53" s="94"/>
      <c r="C53" s="200"/>
      <c r="D53" s="200"/>
      <c r="E53" s="73"/>
      <c r="F53" s="73"/>
      <c r="G53" s="71"/>
      <c r="H53" s="71"/>
    </row>
    <row r="54" spans="2:8" x14ac:dyDescent="0.25">
      <c r="B54" s="91" t="s">
        <v>51</v>
      </c>
      <c r="C54" s="200"/>
      <c r="D54" s="200"/>
      <c r="E54" s="73"/>
      <c r="F54" s="73"/>
      <c r="G54" s="71"/>
      <c r="H54" s="71"/>
    </row>
    <row r="55" spans="2:8" x14ac:dyDescent="0.25">
      <c r="B55" s="2"/>
      <c r="C55" s="2"/>
      <c r="D55" s="2"/>
      <c r="E55" s="2"/>
      <c r="F55" s="2"/>
    </row>
    <row r="56" spans="2:8" x14ac:dyDescent="0.25">
      <c r="B56" s="2"/>
      <c r="C56" s="2"/>
      <c r="D56" s="2"/>
      <c r="E56" s="2"/>
      <c r="F56" s="2"/>
    </row>
    <row r="57" spans="2:8" x14ac:dyDescent="0.25">
      <c r="E57" s="2"/>
      <c r="F57" s="2"/>
    </row>
  </sheetData>
  <sortState ref="B3:C13">
    <sortCondition descending="1" ref="C3:C13"/>
  </sortState>
  <mergeCells count="3">
    <mergeCell ref="L1:O1"/>
    <mergeCell ref="L2:M2"/>
    <mergeCell ref="N2:O2"/>
  </mergeCells>
  <pageMargins left="0.7" right="0.7" top="0.75" bottom="0.75" header="0.3" footer="0.3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88"/>
  <sheetViews>
    <sheetView view="pageBreakPreview" topLeftCell="A3" zoomScale="80" zoomScaleNormal="70" zoomScaleSheetLayoutView="80" workbookViewId="0">
      <pane xSplit="2" ySplit="2" topLeftCell="C53" activePane="bottomRight" state="frozen"/>
      <selection activeCell="U73" sqref="U73"/>
      <selection pane="topRight" activeCell="U73" sqref="U73"/>
      <selection pane="bottomLeft" activeCell="U73" sqref="U73"/>
      <selection pane="bottomRight" activeCell="B88" sqref="B88"/>
    </sheetView>
  </sheetViews>
  <sheetFormatPr baseColWidth="10" defaultRowHeight="15" x14ac:dyDescent="0.25"/>
  <cols>
    <col min="1" max="1" width="11.42578125" style="2"/>
    <col min="2" max="2" width="8.28515625" style="2" customWidth="1"/>
    <col min="3" max="3" width="19.85546875" style="2" customWidth="1"/>
    <col min="4" max="4" width="20.7109375" style="2" customWidth="1"/>
    <col min="5" max="5" width="18.5703125" style="2" bestFit="1" customWidth="1"/>
    <col min="6" max="6" width="17" style="2" bestFit="1" customWidth="1"/>
    <col min="7" max="7" width="14.5703125" style="2" bestFit="1" customWidth="1"/>
    <col min="8" max="8" width="18.42578125" style="2" bestFit="1" customWidth="1"/>
    <col min="9" max="9" width="18.140625" style="2" bestFit="1" customWidth="1"/>
    <col min="10" max="10" width="16.5703125" style="2" bestFit="1" customWidth="1"/>
    <col min="11" max="11" width="11.42578125" style="2"/>
    <col min="12" max="12" width="14" style="2" customWidth="1"/>
    <col min="13" max="13" width="12.28515625" style="2" customWidth="1"/>
    <col min="14" max="14" width="18.5703125" style="2" bestFit="1" customWidth="1"/>
    <col min="15" max="15" width="17" style="2" bestFit="1" customWidth="1"/>
    <col min="16" max="16" width="14.5703125" style="2" bestFit="1" customWidth="1"/>
    <col min="17" max="17" width="18.7109375" style="2" bestFit="1" customWidth="1"/>
    <col min="18" max="18" width="18.5703125" style="2" bestFit="1" customWidth="1"/>
    <col min="19" max="19" width="17" style="2" bestFit="1" customWidth="1"/>
    <col min="20" max="20" width="14.5703125" style="2" bestFit="1" customWidth="1"/>
    <col min="21" max="21" width="18.7109375" style="2" bestFit="1" customWidth="1"/>
    <col min="22" max="22" width="18.5703125" style="2" bestFit="1" customWidth="1"/>
    <col min="23" max="23" width="17" style="2" bestFit="1" customWidth="1"/>
    <col min="24" max="16384" width="11.42578125" style="2"/>
  </cols>
  <sheetData>
    <row r="1" spans="1:28" x14ac:dyDescent="0.25">
      <c r="A1" s="2">
        <v>100</v>
      </c>
      <c r="B1" s="2">
        <v>100</v>
      </c>
    </row>
    <row r="2" spans="1:28" x14ac:dyDescent="0.25">
      <c r="C2" s="385"/>
      <c r="D2" s="385"/>
      <c r="E2" s="385"/>
      <c r="G2" s="385"/>
      <c r="H2" s="385"/>
      <c r="I2" s="385"/>
    </row>
    <row r="3" spans="1:28" x14ac:dyDescent="0.25">
      <c r="B3" s="2" t="s">
        <v>68</v>
      </c>
      <c r="C3" s="385" t="s">
        <v>0</v>
      </c>
      <c r="D3" s="385"/>
      <c r="E3" s="385"/>
      <c r="F3" s="385"/>
      <c r="G3" s="385" t="s">
        <v>1</v>
      </c>
      <c r="H3" s="385"/>
      <c r="I3" s="385"/>
      <c r="J3" s="385"/>
      <c r="K3" s="385" t="s">
        <v>16</v>
      </c>
      <c r="L3" s="385"/>
      <c r="M3" s="385"/>
      <c r="N3" s="385"/>
    </row>
    <row r="4" spans="1:28" x14ac:dyDescent="0.25">
      <c r="C4" s="2" t="s">
        <v>69</v>
      </c>
      <c r="D4" s="2" t="s">
        <v>70</v>
      </c>
      <c r="E4" s="2" t="s">
        <v>71</v>
      </c>
      <c r="F4" s="144" t="s">
        <v>72</v>
      </c>
      <c r="G4" s="2" t="s">
        <v>69</v>
      </c>
      <c r="H4" s="2" t="s">
        <v>70</v>
      </c>
      <c r="I4" s="2" t="s">
        <v>71</v>
      </c>
      <c r="J4" s="144" t="s">
        <v>72</v>
      </c>
      <c r="K4" s="2" t="s">
        <v>69</v>
      </c>
      <c r="L4" s="2" t="s">
        <v>70</v>
      </c>
      <c r="M4" s="2" t="s">
        <v>71</v>
      </c>
      <c r="N4" s="2" t="s">
        <v>72</v>
      </c>
    </row>
    <row r="5" spans="1:28" ht="15.75" customHeight="1" x14ac:dyDescent="0.25">
      <c r="B5" s="145">
        <v>39965</v>
      </c>
      <c r="C5" s="135">
        <v>-26.315789473684209</v>
      </c>
      <c r="D5" s="135">
        <v>-31.578947368421051</v>
      </c>
      <c r="E5" s="135">
        <v>-15.789473684210526</v>
      </c>
      <c r="F5" s="146">
        <v>-5.2631578947368416</v>
      </c>
      <c r="G5" s="135">
        <v>-35</v>
      </c>
      <c r="H5" s="135">
        <v>-50</v>
      </c>
      <c r="I5" s="135">
        <v>-55.000000000000007</v>
      </c>
      <c r="J5" s="146">
        <v>-35</v>
      </c>
      <c r="K5" s="135">
        <v>-14.285714285714285</v>
      </c>
      <c r="L5" s="135">
        <v>-14.285714285714285</v>
      </c>
      <c r="M5" s="135">
        <v>0</v>
      </c>
      <c r="N5" s="135">
        <v>-28.571428571428569</v>
      </c>
      <c r="P5" s="2">
        <f t="shared" ref="P5:AA26" si="0">+IF(C5&lt;0,1,0)</f>
        <v>1</v>
      </c>
      <c r="Q5" s="2">
        <f t="shared" si="0"/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si="0"/>
        <v>1</v>
      </c>
      <c r="Y5" s="2">
        <f t="shared" si="0"/>
        <v>1</v>
      </c>
      <c r="Z5" s="2">
        <f t="shared" si="0"/>
        <v>0</v>
      </c>
      <c r="AA5" s="2">
        <f t="shared" si="0"/>
        <v>1</v>
      </c>
      <c r="AB5" s="2">
        <f t="shared" ref="AB5:AB32" si="1">+SUM(P5:AA5)</f>
        <v>11</v>
      </c>
    </row>
    <row r="6" spans="1:28" x14ac:dyDescent="0.25">
      <c r="B6" s="145">
        <v>40057</v>
      </c>
      <c r="C6" s="135">
        <v>-27.777777777777779</v>
      </c>
      <c r="D6" s="135">
        <v>-11.111111111111111</v>
      </c>
      <c r="E6" s="135">
        <v>0</v>
      </c>
      <c r="F6" s="146">
        <v>-5.5555555555555554</v>
      </c>
      <c r="G6" s="135">
        <v>-45.454545454545453</v>
      </c>
      <c r="H6" s="135">
        <v>-31.818181818181817</v>
      </c>
      <c r="I6" s="135">
        <v>-36.363636363636367</v>
      </c>
      <c r="J6" s="146">
        <v>-36.363636363636367</v>
      </c>
      <c r="K6" s="135">
        <v>-16.666666666666664</v>
      </c>
      <c r="L6" s="135">
        <v>-16.666666666666664</v>
      </c>
      <c r="M6" s="135">
        <v>-16.666666666666664</v>
      </c>
      <c r="N6" s="135">
        <v>0</v>
      </c>
      <c r="P6" s="2">
        <f t="shared" si="0"/>
        <v>1</v>
      </c>
      <c r="Q6" s="2">
        <f t="shared" si="0"/>
        <v>1</v>
      </c>
      <c r="R6" s="2">
        <f t="shared" si="0"/>
        <v>0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2">
        <f t="shared" si="0"/>
        <v>1</v>
      </c>
      <c r="AA6" s="2">
        <f t="shared" si="0"/>
        <v>0</v>
      </c>
      <c r="AB6" s="2">
        <f t="shared" si="1"/>
        <v>10</v>
      </c>
    </row>
    <row r="7" spans="1:28" x14ac:dyDescent="0.25">
      <c r="B7" s="145">
        <v>40148</v>
      </c>
      <c r="C7" s="135">
        <v>-5.8823529411764701</v>
      </c>
      <c r="D7" s="135">
        <v>-11.76470588235294</v>
      </c>
      <c r="E7" s="135">
        <v>-17.647058823529413</v>
      </c>
      <c r="F7" s="146">
        <v>-23.52941176470588</v>
      </c>
      <c r="G7" s="135">
        <v>-27.27272727272727</v>
      </c>
      <c r="H7" s="135">
        <v>-13.636363636363635</v>
      </c>
      <c r="I7" s="135">
        <v>0</v>
      </c>
      <c r="J7" s="146">
        <v>9.0909090909090917</v>
      </c>
      <c r="K7" s="135">
        <v>-28.571428571428569</v>
      </c>
      <c r="L7" s="135">
        <v>-57.142857142857139</v>
      </c>
      <c r="M7" s="135">
        <v>-57.142857142857139</v>
      </c>
      <c r="N7" s="135">
        <v>-28.571428571428569</v>
      </c>
      <c r="P7" s="2">
        <f t="shared" si="0"/>
        <v>1</v>
      </c>
      <c r="Q7" s="2">
        <f t="shared" si="0"/>
        <v>1</v>
      </c>
      <c r="R7" s="2">
        <f t="shared" si="0"/>
        <v>1</v>
      </c>
      <c r="S7" s="2">
        <f t="shared" si="0"/>
        <v>1</v>
      </c>
      <c r="T7" s="2">
        <f t="shared" si="0"/>
        <v>1</v>
      </c>
      <c r="U7" s="2">
        <f t="shared" si="0"/>
        <v>1</v>
      </c>
      <c r="V7" s="2">
        <f t="shared" si="0"/>
        <v>0</v>
      </c>
      <c r="W7" s="2">
        <f t="shared" si="0"/>
        <v>0</v>
      </c>
      <c r="X7" s="2">
        <f t="shared" si="0"/>
        <v>1</v>
      </c>
      <c r="Y7" s="2">
        <f t="shared" si="0"/>
        <v>1</v>
      </c>
      <c r="Z7" s="2">
        <f t="shared" si="0"/>
        <v>1</v>
      </c>
      <c r="AA7" s="2">
        <f t="shared" si="0"/>
        <v>1</v>
      </c>
      <c r="AB7" s="2">
        <f t="shared" si="1"/>
        <v>10</v>
      </c>
    </row>
    <row r="8" spans="1:28" x14ac:dyDescent="0.25">
      <c r="B8" s="145">
        <v>40238</v>
      </c>
      <c r="C8" s="135">
        <v>22.222222222222221</v>
      </c>
      <c r="D8" s="135">
        <v>22.222222222222221</v>
      </c>
      <c r="E8" s="135">
        <v>27.777777777777779</v>
      </c>
      <c r="F8" s="146">
        <v>-5.5555555555555554</v>
      </c>
      <c r="G8" s="135">
        <v>0</v>
      </c>
      <c r="H8" s="135">
        <v>0</v>
      </c>
      <c r="I8" s="135">
        <v>13.636363636363635</v>
      </c>
      <c r="J8" s="146">
        <v>13.636363636363635</v>
      </c>
      <c r="K8" s="135">
        <v>-28.571428571428569</v>
      </c>
      <c r="L8" s="135">
        <v>-28.571428571428569</v>
      </c>
      <c r="M8" s="135">
        <v>-14.285714285714285</v>
      </c>
      <c r="N8" s="135">
        <v>-14.285714285714285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1</v>
      </c>
      <c r="T8" s="2">
        <f t="shared" si="0"/>
        <v>0</v>
      </c>
      <c r="U8" s="2">
        <f t="shared" si="0"/>
        <v>0</v>
      </c>
      <c r="V8" s="2">
        <f t="shared" si="0"/>
        <v>0</v>
      </c>
      <c r="W8" s="2">
        <f t="shared" si="0"/>
        <v>0</v>
      </c>
      <c r="X8" s="2">
        <f t="shared" si="0"/>
        <v>1</v>
      </c>
      <c r="Y8" s="2">
        <f t="shared" si="0"/>
        <v>1</v>
      </c>
      <c r="Z8" s="2">
        <f t="shared" si="0"/>
        <v>1</v>
      </c>
      <c r="AA8" s="2">
        <f t="shared" si="0"/>
        <v>1</v>
      </c>
      <c r="AB8" s="2">
        <f t="shared" si="1"/>
        <v>5</v>
      </c>
    </row>
    <row r="9" spans="1:28" x14ac:dyDescent="0.25">
      <c r="B9" s="145">
        <v>40330</v>
      </c>
      <c r="C9" s="135">
        <v>22.222222222222221</v>
      </c>
      <c r="D9" s="135">
        <v>22.222222222222221</v>
      </c>
      <c r="E9" s="135">
        <v>38.888888888888893</v>
      </c>
      <c r="F9" s="146">
        <v>22.222222222222221</v>
      </c>
      <c r="G9" s="135">
        <v>11.111111111111111</v>
      </c>
      <c r="H9" s="135">
        <v>16.666666666666664</v>
      </c>
      <c r="I9" s="135">
        <v>11.111111111111111</v>
      </c>
      <c r="J9" s="146">
        <v>16.666666666666664</v>
      </c>
      <c r="K9" s="135">
        <v>-28.571428571428569</v>
      </c>
      <c r="L9" s="135">
        <v>-28.571428571428569</v>
      </c>
      <c r="M9" s="135">
        <v>-28.571428571428569</v>
      </c>
      <c r="N9" s="135">
        <v>-57.142857142857139</v>
      </c>
      <c r="P9" s="2">
        <f t="shared" si="0"/>
        <v>0</v>
      </c>
      <c r="Q9" s="2">
        <f t="shared" si="0"/>
        <v>0</v>
      </c>
      <c r="R9" s="2">
        <f t="shared" si="0"/>
        <v>0</v>
      </c>
      <c r="S9" s="2">
        <f t="shared" si="0"/>
        <v>0</v>
      </c>
      <c r="T9" s="2">
        <f t="shared" si="0"/>
        <v>0</v>
      </c>
      <c r="U9" s="2">
        <f t="shared" si="0"/>
        <v>0</v>
      </c>
      <c r="V9" s="2">
        <f t="shared" si="0"/>
        <v>0</v>
      </c>
      <c r="W9" s="2">
        <f t="shared" si="0"/>
        <v>0</v>
      </c>
      <c r="X9" s="2">
        <f t="shared" si="0"/>
        <v>1</v>
      </c>
      <c r="Y9" s="2">
        <f t="shared" si="0"/>
        <v>1</v>
      </c>
      <c r="Z9" s="2">
        <f t="shared" si="0"/>
        <v>1</v>
      </c>
      <c r="AA9" s="2">
        <f t="shared" si="0"/>
        <v>1</v>
      </c>
      <c r="AB9" s="2">
        <f t="shared" si="1"/>
        <v>4</v>
      </c>
    </row>
    <row r="10" spans="1:28" x14ac:dyDescent="0.25">
      <c r="B10" s="145">
        <v>40422</v>
      </c>
      <c r="C10" s="135">
        <v>-5.5555555555555554</v>
      </c>
      <c r="D10" s="135">
        <v>22.222222222222221</v>
      </c>
      <c r="E10" s="135">
        <v>33.333333333333329</v>
      </c>
      <c r="F10" s="146">
        <v>61.111111111111114</v>
      </c>
      <c r="G10" s="135">
        <v>27.777777777777779</v>
      </c>
      <c r="H10" s="135">
        <v>50</v>
      </c>
      <c r="I10" s="135">
        <v>55.555555555555557</v>
      </c>
      <c r="J10" s="146">
        <v>38.888888888888893</v>
      </c>
      <c r="K10" s="135">
        <v>0</v>
      </c>
      <c r="L10" s="135">
        <v>-28.571428571428569</v>
      </c>
      <c r="M10" s="135">
        <v>-42.857142857142854</v>
      </c>
      <c r="N10" s="135">
        <v>-28.571428571428569</v>
      </c>
      <c r="P10" s="2">
        <f t="shared" si="0"/>
        <v>1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1</v>
      </c>
      <c r="Z10" s="2">
        <f t="shared" si="0"/>
        <v>1</v>
      </c>
      <c r="AA10" s="2">
        <f t="shared" si="0"/>
        <v>1</v>
      </c>
      <c r="AB10" s="2">
        <f t="shared" si="1"/>
        <v>4</v>
      </c>
    </row>
    <row r="11" spans="1:28" x14ac:dyDescent="0.25">
      <c r="B11" s="145">
        <v>40513</v>
      </c>
      <c r="C11" s="135">
        <v>23.52941176470588</v>
      </c>
      <c r="D11" s="135">
        <v>23.52941176470588</v>
      </c>
      <c r="E11" s="135">
        <v>52.941176470588239</v>
      </c>
      <c r="F11" s="146">
        <v>64.705882352941174</v>
      </c>
      <c r="G11" s="135">
        <v>16.666666666666664</v>
      </c>
      <c r="H11" s="135">
        <v>38.888888888888893</v>
      </c>
      <c r="I11" s="135">
        <v>61.111111111111114</v>
      </c>
      <c r="J11" s="146">
        <v>38.888888888888893</v>
      </c>
      <c r="K11" s="135">
        <v>66.666666666666657</v>
      </c>
      <c r="L11" s="135">
        <v>50</v>
      </c>
      <c r="M11" s="135">
        <v>50</v>
      </c>
      <c r="N11" s="135"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  <c r="Z11" s="2">
        <f t="shared" si="0"/>
        <v>0</v>
      </c>
      <c r="AA11" s="2">
        <f t="shared" si="0"/>
        <v>0</v>
      </c>
      <c r="AB11" s="2">
        <f t="shared" si="1"/>
        <v>0</v>
      </c>
    </row>
    <row r="12" spans="1:28" x14ac:dyDescent="0.25">
      <c r="B12" s="145">
        <v>40603</v>
      </c>
      <c r="C12" s="135">
        <v>26.315789473684209</v>
      </c>
      <c r="D12" s="135">
        <v>36.84210526315789</v>
      </c>
      <c r="E12" s="135">
        <v>36.84210526315789</v>
      </c>
      <c r="F12" s="146">
        <v>10.526315789473683</v>
      </c>
      <c r="G12" s="135">
        <v>6.25</v>
      </c>
      <c r="H12" s="135">
        <v>25</v>
      </c>
      <c r="I12" s="135">
        <v>12.5</v>
      </c>
      <c r="J12" s="146">
        <v>-6.25</v>
      </c>
      <c r="K12" s="135">
        <v>42.857142857142854</v>
      </c>
      <c r="L12" s="135">
        <v>28.571428571428569</v>
      </c>
      <c r="M12" s="135">
        <v>-14.285714285714285</v>
      </c>
      <c r="N12" s="135">
        <v>-42.857142857142854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1</v>
      </c>
      <c r="X12" s="2">
        <f t="shared" si="0"/>
        <v>0</v>
      </c>
      <c r="Y12" s="2">
        <f t="shared" si="0"/>
        <v>0</v>
      </c>
      <c r="Z12" s="2">
        <f t="shared" si="0"/>
        <v>1</v>
      </c>
      <c r="AA12" s="2">
        <f t="shared" si="0"/>
        <v>1</v>
      </c>
      <c r="AB12" s="2">
        <f t="shared" si="1"/>
        <v>3</v>
      </c>
    </row>
    <row r="13" spans="1:28" x14ac:dyDescent="0.25">
      <c r="B13" s="145">
        <v>40695</v>
      </c>
      <c r="C13" s="135">
        <v>27.777777777777779</v>
      </c>
      <c r="D13" s="135">
        <v>55.555555555555557</v>
      </c>
      <c r="E13" s="135">
        <v>61.111111111111114</v>
      </c>
      <c r="F13" s="146">
        <v>27.777777777777779</v>
      </c>
      <c r="G13" s="135">
        <v>37.5</v>
      </c>
      <c r="H13" s="135">
        <v>43.75</v>
      </c>
      <c r="I13" s="135">
        <v>56.25</v>
      </c>
      <c r="J13" s="146">
        <v>31.25</v>
      </c>
      <c r="K13" s="135">
        <v>66.666666666666657</v>
      </c>
      <c r="L13" s="135">
        <v>33.333333333333329</v>
      </c>
      <c r="M13" s="135">
        <v>16.666666666666664</v>
      </c>
      <c r="N13" s="135">
        <v>0</v>
      </c>
      <c r="P13" s="2">
        <f t="shared" si="0"/>
        <v>0</v>
      </c>
      <c r="Q13" s="2">
        <f t="shared" si="0"/>
        <v>0</v>
      </c>
      <c r="R13" s="2">
        <f t="shared" si="0"/>
        <v>0</v>
      </c>
      <c r="S13" s="2">
        <f t="shared" si="0"/>
        <v>0</v>
      </c>
      <c r="T13" s="2">
        <f t="shared" si="0"/>
        <v>0</v>
      </c>
      <c r="U13" s="2">
        <f t="shared" si="0"/>
        <v>0</v>
      </c>
      <c r="V13" s="2">
        <f t="shared" si="0"/>
        <v>0</v>
      </c>
      <c r="W13" s="2">
        <f t="shared" si="0"/>
        <v>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0</v>
      </c>
      <c r="AB13" s="2">
        <f t="shared" si="1"/>
        <v>0</v>
      </c>
    </row>
    <row r="14" spans="1:28" x14ac:dyDescent="0.25">
      <c r="B14" s="145">
        <v>40787</v>
      </c>
      <c r="C14" s="135">
        <v>23.809523809523807</v>
      </c>
      <c r="D14" s="135">
        <v>47.619047619047613</v>
      </c>
      <c r="E14" s="135">
        <v>42.857142857142854</v>
      </c>
      <c r="F14" s="146">
        <v>47.619047619047613</v>
      </c>
      <c r="G14" s="135">
        <v>28.571428571428569</v>
      </c>
      <c r="H14" s="135">
        <v>50</v>
      </c>
      <c r="I14" s="135">
        <v>57.142857142857139</v>
      </c>
      <c r="J14" s="146">
        <v>14.285714285714285</v>
      </c>
      <c r="K14" s="135">
        <v>50</v>
      </c>
      <c r="L14" s="135">
        <v>66.666666666666657</v>
      </c>
      <c r="M14" s="135">
        <v>66.666666666666657</v>
      </c>
      <c r="N14" s="135">
        <v>-16.666666666666664</v>
      </c>
      <c r="P14" s="2">
        <f t="shared" si="0"/>
        <v>0</v>
      </c>
      <c r="Q14" s="2">
        <f t="shared" si="0"/>
        <v>0</v>
      </c>
      <c r="R14" s="2">
        <f t="shared" si="0"/>
        <v>0</v>
      </c>
      <c r="S14" s="2">
        <f t="shared" si="0"/>
        <v>0</v>
      </c>
      <c r="T14" s="2">
        <f t="shared" si="0"/>
        <v>0</v>
      </c>
      <c r="U14" s="2">
        <f t="shared" si="0"/>
        <v>0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1</v>
      </c>
      <c r="AB14" s="2">
        <f t="shared" si="1"/>
        <v>1</v>
      </c>
    </row>
    <row r="15" spans="1:28" x14ac:dyDescent="0.25">
      <c r="B15" s="145">
        <v>40878</v>
      </c>
      <c r="C15" s="135">
        <v>19.047619047619047</v>
      </c>
      <c r="D15" s="135">
        <v>14.285714285714285</v>
      </c>
      <c r="E15" s="135">
        <v>19.047619047619047</v>
      </c>
      <c r="F15" s="146">
        <v>14.285714285714285</v>
      </c>
      <c r="G15" s="135">
        <v>21.428571428571427</v>
      </c>
      <c r="H15" s="135">
        <v>42.857142857142854</v>
      </c>
      <c r="I15" s="135">
        <v>42.857142857142854</v>
      </c>
      <c r="J15" s="146">
        <v>28.571428571428569</v>
      </c>
      <c r="K15" s="135">
        <v>50</v>
      </c>
      <c r="L15" s="135">
        <v>50</v>
      </c>
      <c r="M15" s="135">
        <v>50</v>
      </c>
      <c r="N15" s="135">
        <v>0</v>
      </c>
      <c r="P15" s="2">
        <f t="shared" si="0"/>
        <v>0</v>
      </c>
      <c r="Q15" s="2">
        <f t="shared" si="0"/>
        <v>0</v>
      </c>
      <c r="R15" s="2">
        <f t="shared" si="0"/>
        <v>0</v>
      </c>
      <c r="S15" s="2">
        <f t="shared" si="0"/>
        <v>0</v>
      </c>
      <c r="T15" s="2">
        <f t="shared" si="0"/>
        <v>0</v>
      </c>
      <c r="U15" s="2">
        <f t="shared" si="0"/>
        <v>0</v>
      </c>
      <c r="V15" s="2">
        <f t="shared" si="0"/>
        <v>0</v>
      </c>
      <c r="W15" s="2">
        <f t="shared" si="0"/>
        <v>0</v>
      </c>
      <c r="X15" s="2">
        <f t="shared" si="0"/>
        <v>0</v>
      </c>
      <c r="Y15" s="2">
        <f t="shared" si="0"/>
        <v>0</v>
      </c>
      <c r="Z15" s="2">
        <f t="shared" si="0"/>
        <v>0</v>
      </c>
      <c r="AA15" s="2">
        <f t="shared" si="0"/>
        <v>0</v>
      </c>
      <c r="AB15" s="2">
        <f t="shared" si="1"/>
        <v>0</v>
      </c>
    </row>
    <row r="16" spans="1:28" x14ac:dyDescent="0.25">
      <c r="B16" s="145">
        <v>40969</v>
      </c>
      <c r="C16" s="135">
        <v>4.7619047619047619</v>
      </c>
      <c r="D16" s="135">
        <v>14.285714285714285</v>
      </c>
      <c r="E16" s="135">
        <v>14.285714285714285</v>
      </c>
      <c r="F16" s="146">
        <v>14.285714285714285</v>
      </c>
      <c r="G16" s="135">
        <v>6.666666666666667</v>
      </c>
      <c r="H16" s="135">
        <v>13.333333333333334</v>
      </c>
      <c r="I16" s="135">
        <v>46.666666666666664</v>
      </c>
      <c r="J16" s="146">
        <v>40</v>
      </c>
      <c r="K16" s="135">
        <v>33.333333333333329</v>
      </c>
      <c r="L16" s="135">
        <v>16.666666666666664</v>
      </c>
      <c r="M16" s="135">
        <v>-16.666666666666664</v>
      </c>
      <c r="N16" s="135">
        <v>-50</v>
      </c>
      <c r="P16" s="2">
        <f t="shared" si="0"/>
        <v>0</v>
      </c>
      <c r="Q16" s="2">
        <f t="shared" si="0"/>
        <v>0</v>
      </c>
      <c r="R16" s="2">
        <f t="shared" si="0"/>
        <v>0</v>
      </c>
      <c r="S16" s="2">
        <f t="shared" si="0"/>
        <v>0</v>
      </c>
      <c r="T16" s="2">
        <f t="shared" si="0"/>
        <v>0</v>
      </c>
      <c r="U16" s="2">
        <f t="shared" si="0"/>
        <v>0</v>
      </c>
      <c r="V16" s="2">
        <f t="shared" si="0"/>
        <v>0</v>
      </c>
      <c r="W16" s="2">
        <f t="shared" si="0"/>
        <v>0</v>
      </c>
      <c r="X16" s="2">
        <f t="shared" si="0"/>
        <v>0</v>
      </c>
      <c r="Y16" s="2">
        <f t="shared" si="0"/>
        <v>0</v>
      </c>
      <c r="Z16" s="2">
        <f t="shared" si="0"/>
        <v>1</v>
      </c>
      <c r="AA16" s="2">
        <f t="shared" si="0"/>
        <v>1</v>
      </c>
      <c r="AB16" s="2">
        <f t="shared" si="1"/>
        <v>2</v>
      </c>
    </row>
    <row r="17" spans="2:28" x14ac:dyDescent="0.25">
      <c r="B17" s="145">
        <v>41061</v>
      </c>
      <c r="C17" s="135">
        <v>-5</v>
      </c>
      <c r="D17" s="135">
        <v>0</v>
      </c>
      <c r="E17" s="135">
        <v>-10</v>
      </c>
      <c r="F17" s="146">
        <v>0</v>
      </c>
      <c r="G17" s="135">
        <v>6.666666666666667</v>
      </c>
      <c r="H17" s="135">
        <v>13.333333333333334</v>
      </c>
      <c r="I17" s="135">
        <v>46.666666666666664</v>
      </c>
      <c r="J17" s="146">
        <v>40</v>
      </c>
      <c r="K17" s="135">
        <v>33.333333333333329</v>
      </c>
      <c r="L17" s="135">
        <v>16.666666666666664</v>
      </c>
      <c r="M17" s="135">
        <v>-16.666666666666664</v>
      </c>
      <c r="N17" s="135">
        <v>-50</v>
      </c>
      <c r="P17" s="2">
        <f t="shared" si="0"/>
        <v>1</v>
      </c>
      <c r="Q17" s="2">
        <f t="shared" si="0"/>
        <v>0</v>
      </c>
      <c r="R17" s="2">
        <f t="shared" si="0"/>
        <v>1</v>
      </c>
      <c r="S17" s="2">
        <f t="shared" si="0"/>
        <v>0</v>
      </c>
      <c r="T17" s="2">
        <f t="shared" si="0"/>
        <v>0</v>
      </c>
      <c r="U17" s="2">
        <f t="shared" si="0"/>
        <v>0</v>
      </c>
      <c r="V17" s="2">
        <f t="shared" si="0"/>
        <v>0</v>
      </c>
      <c r="W17" s="2">
        <f t="shared" si="0"/>
        <v>0</v>
      </c>
      <c r="X17" s="2">
        <f t="shared" si="0"/>
        <v>0</v>
      </c>
      <c r="Y17" s="2">
        <f t="shared" si="0"/>
        <v>0</v>
      </c>
      <c r="Z17" s="2">
        <f t="shared" si="0"/>
        <v>1</v>
      </c>
      <c r="AA17" s="2">
        <f t="shared" si="0"/>
        <v>1</v>
      </c>
      <c r="AB17" s="2">
        <f t="shared" si="1"/>
        <v>4</v>
      </c>
    </row>
    <row r="18" spans="2:28" x14ac:dyDescent="0.25">
      <c r="B18" s="145">
        <v>41153</v>
      </c>
      <c r="C18" s="135">
        <v>-14.000000000000002</v>
      </c>
      <c r="D18" s="135">
        <v>18</v>
      </c>
      <c r="E18" s="135">
        <v>9</v>
      </c>
      <c r="F18" s="146">
        <v>-9</v>
      </c>
      <c r="G18" s="135">
        <v>15</v>
      </c>
      <c r="H18" s="135">
        <v>8</v>
      </c>
      <c r="I18" s="135">
        <v>8</v>
      </c>
      <c r="J18" s="146">
        <v>0</v>
      </c>
      <c r="K18" s="135">
        <v>-17</v>
      </c>
      <c r="L18" s="135">
        <v>0</v>
      </c>
      <c r="M18" s="135">
        <v>-17</v>
      </c>
      <c r="N18" s="135">
        <v>0</v>
      </c>
      <c r="P18" s="2">
        <f t="shared" si="0"/>
        <v>1</v>
      </c>
      <c r="Q18" s="2">
        <f t="shared" si="0"/>
        <v>0</v>
      </c>
      <c r="R18" s="2">
        <f t="shared" si="0"/>
        <v>0</v>
      </c>
      <c r="S18" s="2">
        <f t="shared" si="0"/>
        <v>1</v>
      </c>
      <c r="T18" s="2">
        <f t="shared" si="0"/>
        <v>0</v>
      </c>
      <c r="U18" s="2">
        <f t="shared" si="0"/>
        <v>0</v>
      </c>
      <c r="V18" s="2">
        <f t="shared" si="0"/>
        <v>0</v>
      </c>
      <c r="W18" s="2">
        <f t="shared" si="0"/>
        <v>0</v>
      </c>
      <c r="X18" s="2">
        <f t="shared" si="0"/>
        <v>1</v>
      </c>
      <c r="Y18" s="2">
        <f t="shared" si="0"/>
        <v>0</v>
      </c>
      <c r="Z18" s="2">
        <f t="shared" si="0"/>
        <v>1</v>
      </c>
      <c r="AA18" s="2">
        <f t="shared" si="0"/>
        <v>0</v>
      </c>
      <c r="AB18" s="2">
        <f t="shared" si="1"/>
        <v>4</v>
      </c>
    </row>
    <row r="19" spans="2:28" x14ac:dyDescent="0.25">
      <c r="B19" s="145">
        <v>41244</v>
      </c>
      <c r="C19" s="135">
        <v>8.3333333333333321</v>
      </c>
      <c r="D19" s="135">
        <v>12.5</v>
      </c>
      <c r="E19" s="135">
        <v>29.166666666666668</v>
      </c>
      <c r="F19" s="146">
        <v>8.3333333333333321</v>
      </c>
      <c r="G19" s="135">
        <v>0</v>
      </c>
      <c r="H19" s="135">
        <v>-6.666666666666667</v>
      </c>
      <c r="I19" s="135">
        <v>13.333333333333334</v>
      </c>
      <c r="J19" s="146">
        <v>0</v>
      </c>
      <c r="K19" s="135">
        <v>42.857142857142854</v>
      </c>
      <c r="L19" s="135">
        <v>28.571428571428569</v>
      </c>
      <c r="M19" s="135">
        <v>42.857142857142854</v>
      </c>
      <c r="N19" s="135">
        <v>14.285714285714285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1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1"/>
        <v>1</v>
      </c>
    </row>
    <row r="20" spans="2:28" x14ac:dyDescent="0.25">
      <c r="B20" s="145">
        <v>41334</v>
      </c>
      <c r="C20" s="135">
        <v>-18.181818181818183</v>
      </c>
      <c r="D20" s="135">
        <v>-27.27272727272727</v>
      </c>
      <c r="E20" s="135">
        <v>-31.818181818181817</v>
      </c>
      <c r="F20" s="146">
        <v>-40.909090909090914</v>
      </c>
      <c r="G20" s="135">
        <v>-18.75</v>
      </c>
      <c r="H20" s="135">
        <v>-25</v>
      </c>
      <c r="I20" s="135">
        <v>-18.75</v>
      </c>
      <c r="J20" s="146">
        <v>-25</v>
      </c>
      <c r="K20" s="135">
        <v>-42.857142857142854</v>
      </c>
      <c r="L20" s="135">
        <v>-42.857142857142854</v>
      </c>
      <c r="M20" s="135">
        <v>-42.857142857142854</v>
      </c>
      <c r="N20" s="135">
        <v>-28.571428571428569</v>
      </c>
      <c r="P20" s="2">
        <f t="shared" si="0"/>
        <v>1</v>
      </c>
      <c r="Q20" s="2">
        <f t="shared" si="0"/>
        <v>1</v>
      </c>
      <c r="R20" s="2">
        <f t="shared" si="0"/>
        <v>1</v>
      </c>
      <c r="S20" s="2">
        <f t="shared" si="0"/>
        <v>1</v>
      </c>
      <c r="T20" s="2">
        <f t="shared" si="0"/>
        <v>1</v>
      </c>
      <c r="U20" s="2">
        <f t="shared" si="0"/>
        <v>1</v>
      </c>
      <c r="V20" s="2">
        <f t="shared" si="0"/>
        <v>1</v>
      </c>
      <c r="W20" s="2">
        <f t="shared" si="0"/>
        <v>1</v>
      </c>
      <c r="X20" s="2">
        <f t="shared" si="0"/>
        <v>1</v>
      </c>
      <c r="Y20" s="2">
        <f t="shared" si="0"/>
        <v>1</v>
      </c>
      <c r="Z20" s="2">
        <f t="shared" si="0"/>
        <v>1</v>
      </c>
      <c r="AA20" s="2">
        <f t="shared" si="0"/>
        <v>1</v>
      </c>
      <c r="AB20" s="2">
        <f t="shared" si="1"/>
        <v>12</v>
      </c>
    </row>
    <row r="21" spans="2:28" x14ac:dyDescent="0.25">
      <c r="B21" s="145">
        <v>41426</v>
      </c>
      <c r="C21" s="135">
        <v>0</v>
      </c>
      <c r="D21" s="135">
        <v>10.526315789473683</v>
      </c>
      <c r="E21" s="135">
        <v>5.2631578947368416</v>
      </c>
      <c r="F21" s="146">
        <v>5.2631578947368416</v>
      </c>
      <c r="G21" s="135">
        <v>-6.666666666666667</v>
      </c>
      <c r="H21" s="135">
        <v>-20</v>
      </c>
      <c r="I21" s="135">
        <v>-33.333333333333329</v>
      </c>
      <c r="J21" s="146">
        <v>-13.333333333333334</v>
      </c>
      <c r="K21" s="135">
        <v>-42.857142857142854</v>
      </c>
      <c r="L21" s="135">
        <v>-28.571428571428569</v>
      </c>
      <c r="M21" s="135">
        <v>-28.571428571428569</v>
      </c>
      <c r="N21" s="135">
        <v>-57.142857142857139</v>
      </c>
      <c r="P21" s="2">
        <f t="shared" si="0"/>
        <v>0</v>
      </c>
      <c r="Q21" s="2">
        <f t="shared" si="0"/>
        <v>0</v>
      </c>
      <c r="R21" s="2">
        <f t="shared" si="0"/>
        <v>0</v>
      </c>
      <c r="S21" s="2">
        <f t="shared" si="0"/>
        <v>0</v>
      </c>
      <c r="T21" s="2">
        <f t="shared" si="0"/>
        <v>1</v>
      </c>
      <c r="U21" s="2">
        <f t="shared" si="0"/>
        <v>1</v>
      </c>
      <c r="V21" s="2">
        <f t="shared" si="0"/>
        <v>1</v>
      </c>
      <c r="W21" s="2">
        <f t="shared" si="0"/>
        <v>1</v>
      </c>
      <c r="X21" s="2">
        <f t="shared" si="0"/>
        <v>1</v>
      </c>
      <c r="Y21" s="2">
        <f t="shared" si="0"/>
        <v>1</v>
      </c>
      <c r="Z21" s="2">
        <f t="shared" si="0"/>
        <v>1</v>
      </c>
      <c r="AA21" s="2">
        <f t="shared" si="0"/>
        <v>1</v>
      </c>
      <c r="AB21" s="2">
        <f t="shared" si="1"/>
        <v>8</v>
      </c>
    </row>
    <row r="22" spans="2:28" x14ac:dyDescent="0.25">
      <c r="B22" s="145">
        <v>41518</v>
      </c>
      <c r="C22" s="135">
        <v>0</v>
      </c>
      <c r="D22" s="135">
        <v>4.7619047619047619</v>
      </c>
      <c r="E22" s="135">
        <v>23.809523809523807</v>
      </c>
      <c r="F22" s="146">
        <v>9.5238095238095237</v>
      </c>
      <c r="G22" s="135">
        <v>-17.647058823529413</v>
      </c>
      <c r="H22" s="135">
        <v>-23.52941176470588</v>
      </c>
      <c r="I22" s="135">
        <v>-17.647058823529413</v>
      </c>
      <c r="J22" s="146">
        <v>-17.647058823529413</v>
      </c>
      <c r="K22" s="135">
        <v>0</v>
      </c>
      <c r="L22" s="135">
        <v>0</v>
      </c>
      <c r="M22" s="135">
        <v>-14.285714285714285</v>
      </c>
      <c r="N22" s="135">
        <v>-28.571428571428569</v>
      </c>
      <c r="P22" s="2">
        <f t="shared" si="0"/>
        <v>0</v>
      </c>
      <c r="Q22" s="2">
        <f t="shared" si="0"/>
        <v>0</v>
      </c>
      <c r="R22" s="2">
        <f t="shared" si="0"/>
        <v>0</v>
      </c>
      <c r="S22" s="2">
        <f t="shared" si="0"/>
        <v>0</v>
      </c>
      <c r="T22" s="2">
        <f t="shared" si="0"/>
        <v>1</v>
      </c>
      <c r="U22" s="2">
        <f t="shared" si="0"/>
        <v>1</v>
      </c>
      <c r="V22" s="2">
        <f t="shared" si="0"/>
        <v>1</v>
      </c>
      <c r="W22" s="2">
        <f t="shared" si="0"/>
        <v>1</v>
      </c>
      <c r="X22" s="2">
        <f t="shared" si="0"/>
        <v>0</v>
      </c>
      <c r="Y22" s="2">
        <f t="shared" si="0"/>
        <v>0</v>
      </c>
      <c r="Z22" s="2">
        <f t="shared" si="0"/>
        <v>1</v>
      </c>
      <c r="AA22" s="2">
        <f t="shared" si="0"/>
        <v>1</v>
      </c>
      <c r="AB22" s="2">
        <f t="shared" si="1"/>
        <v>6</v>
      </c>
    </row>
    <row r="23" spans="2:28" x14ac:dyDescent="0.25">
      <c r="B23" s="145">
        <v>41609</v>
      </c>
      <c r="C23" s="135">
        <v>16.666666666666664</v>
      </c>
      <c r="D23" s="135">
        <v>16.666666666666664</v>
      </c>
      <c r="E23" s="135">
        <v>38.888888888888893</v>
      </c>
      <c r="F23" s="146">
        <v>11.111111111111111</v>
      </c>
      <c r="G23" s="135">
        <v>28.571428571428569</v>
      </c>
      <c r="H23" s="135">
        <v>57.142857142857139</v>
      </c>
      <c r="I23" s="135">
        <v>42.857142857142854</v>
      </c>
      <c r="J23" s="146">
        <v>7.1428571428571423</v>
      </c>
      <c r="K23" s="135">
        <v>14.285714285714285</v>
      </c>
      <c r="L23" s="135">
        <v>0</v>
      </c>
      <c r="M23" s="135">
        <v>0</v>
      </c>
      <c r="N23" s="135">
        <v>-28.571428571428569</v>
      </c>
      <c r="P23" s="2">
        <f t="shared" si="0"/>
        <v>0</v>
      </c>
      <c r="Q23" s="2">
        <f t="shared" si="0"/>
        <v>0</v>
      </c>
      <c r="R23" s="2">
        <f t="shared" si="0"/>
        <v>0</v>
      </c>
      <c r="S23" s="2">
        <f t="shared" si="0"/>
        <v>0</v>
      </c>
      <c r="T23" s="2">
        <f t="shared" si="0"/>
        <v>0</v>
      </c>
      <c r="U23" s="2">
        <f t="shared" si="0"/>
        <v>0</v>
      </c>
      <c r="V23" s="2">
        <f t="shared" si="0"/>
        <v>0</v>
      </c>
      <c r="W23" s="2">
        <f t="shared" si="0"/>
        <v>0</v>
      </c>
      <c r="X23" s="2">
        <f t="shared" si="0"/>
        <v>0</v>
      </c>
      <c r="Y23" s="2">
        <f t="shared" si="0"/>
        <v>0</v>
      </c>
      <c r="Z23" s="2">
        <f t="shared" si="0"/>
        <v>0</v>
      </c>
      <c r="AA23" s="2">
        <f t="shared" si="0"/>
        <v>1</v>
      </c>
      <c r="AB23" s="2">
        <f t="shared" si="1"/>
        <v>1</v>
      </c>
    </row>
    <row r="24" spans="2:28" x14ac:dyDescent="0.25">
      <c r="B24" s="145">
        <v>41699</v>
      </c>
      <c r="C24" s="135">
        <v>-21.052631578947366</v>
      </c>
      <c r="D24" s="135">
        <v>0</v>
      </c>
      <c r="E24" s="135">
        <v>-15.789473684210526</v>
      </c>
      <c r="F24" s="146">
        <v>-15.789473684210526</v>
      </c>
      <c r="G24" s="135">
        <v>0</v>
      </c>
      <c r="H24" s="135">
        <v>0</v>
      </c>
      <c r="I24" s="135">
        <v>-10</v>
      </c>
      <c r="J24" s="146">
        <v>-30</v>
      </c>
      <c r="K24" s="135">
        <v>16.666666666666664</v>
      </c>
      <c r="L24" s="135">
        <v>0</v>
      </c>
      <c r="M24" s="135">
        <v>-33.333333333333329</v>
      </c>
      <c r="N24" s="135">
        <v>-66.666666666666657</v>
      </c>
      <c r="P24" s="2">
        <f t="shared" si="0"/>
        <v>1</v>
      </c>
      <c r="Q24" s="2">
        <f t="shared" si="0"/>
        <v>0</v>
      </c>
      <c r="R24" s="2">
        <f t="shared" si="0"/>
        <v>1</v>
      </c>
      <c r="S24" s="2">
        <f t="shared" si="0"/>
        <v>1</v>
      </c>
      <c r="T24" s="2">
        <f t="shared" si="0"/>
        <v>0</v>
      </c>
      <c r="U24" s="2">
        <f t="shared" si="0"/>
        <v>0</v>
      </c>
      <c r="V24" s="2">
        <f t="shared" si="0"/>
        <v>1</v>
      </c>
      <c r="W24" s="2">
        <f t="shared" si="0"/>
        <v>1</v>
      </c>
      <c r="X24" s="2">
        <f t="shared" si="0"/>
        <v>0</v>
      </c>
      <c r="Y24" s="2">
        <f t="shared" si="0"/>
        <v>0</v>
      </c>
      <c r="Z24" s="2">
        <f t="shared" si="0"/>
        <v>1</v>
      </c>
      <c r="AA24" s="2">
        <f t="shared" si="0"/>
        <v>1</v>
      </c>
      <c r="AB24" s="2">
        <f t="shared" si="1"/>
        <v>7</v>
      </c>
    </row>
    <row r="25" spans="2:28" x14ac:dyDescent="0.25">
      <c r="B25" s="145">
        <v>41791</v>
      </c>
      <c r="C25" s="135">
        <v>-5.5555555555555554</v>
      </c>
      <c r="D25" s="135">
        <v>5.5555555555555554</v>
      </c>
      <c r="E25" s="135">
        <v>11.111111111111111</v>
      </c>
      <c r="F25" s="146">
        <v>11.111111111111111</v>
      </c>
      <c r="G25" s="135">
        <v>-18.181818181818183</v>
      </c>
      <c r="H25" s="135">
        <v>18.181818181818183</v>
      </c>
      <c r="I25" s="135">
        <v>54.54545454545454</v>
      </c>
      <c r="J25" s="146">
        <v>36.363636363636367</v>
      </c>
      <c r="K25" s="135">
        <v>0</v>
      </c>
      <c r="L25" s="135">
        <v>0</v>
      </c>
      <c r="M25" s="135">
        <v>-20</v>
      </c>
      <c r="N25" s="135">
        <v>-20</v>
      </c>
      <c r="P25" s="2">
        <f t="shared" si="0"/>
        <v>1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1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t="shared" si="0"/>
        <v>0</v>
      </c>
      <c r="Z25" s="2">
        <f t="shared" si="0"/>
        <v>1</v>
      </c>
      <c r="AA25" s="2">
        <f t="shared" si="0"/>
        <v>1</v>
      </c>
      <c r="AB25" s="2">
        <f t="shared" si="1"/>
        <v>4</v>
      </c>
    </row>
    <row r="26" spans="2:28" x14ac:dyDescent="0.25">
      <c r="B26" s="145">
        <v>41883</v>
      </c>
      <c r="C26" s="135">
        <v>0</v>
      </c>
      <c r="D26" s="135">
        <v>25</v>
      </c>
      <c r="E26" s="135">
        <v>25</v>
      </c>
      <c r="F26" s="146">
        <v>12.5</v>
      </c>
      <c r="G26" s="135">
        <v>7.1428571428571423</v>
      </c>
      <c r="H26" s="135">
        <v>14.285714285714285</v>
      </c>
      <c r="I26" s="135">
        <v>35.714285714285715</v>
      </c>
      <c r="J26" s="146">
        <v>14.285714285714285</v>
      </c>
      <c r="K26" s="135">
        <v>-50</v>
      </c>
      <c r="L26" s="135">
        <v>-25</v>
      </c>
      <c r="M26" s="135">
        <v>-25</v>
      </c>
      <c r="N26" s="135">
        <v>-75</v>
      </c>
      <c r="P26" s="2">
        <f t="shared" si="0"/>
        <v>0</v>
      </c>
      <c r="Q26" s="2">
        <f t="shared" si="0"/>
        <v>0</v>
      </c>
      <c r="R26" s="2">
        <f t="shared" si="0"/>
        <v>0</v>
      </c>
      <c r="S26" s="2">
        <f t="shared" ref="S26:AA32" si="2">+IF(F26&lt;0,1,0)</f>
        <v>0</v>
      </c>
      <c r="T26" s="2">
        <f t="shared" si="2"/>
        <v>0</v>
      </c>
      <c r="U26" s="2">
        <f t="shared" si="2"/>
        <v>0</v>
      </c>
      <c r="V26" s="2">
        <f t="shared" si="2"/>
        <v>0</v>
      </c>
      <c r="W26" s="2">
        <f t="shared" si="2"/>
        <v>0</v>
      </c>
      <c r="X26" s="2">
        <f t="shared" si="2"/>
        <v>1</v>
      </c>
      <c r="Y26" s="2">
        <f t="shared" si="2"/>
        <v>1</v>
      </c>
      <c r="Z26" s="2">
        <f t="shared" si="2"/>
        <v>1</v>
      </c>
      <c r="AA26" s="2">
        <f t="shared" si="2"/>
        <v>1</v>
      </c>
      <c r="AB26" s="2">
        <f t="shared" si="1"/>
        <v>4</v>
      </c>
    </row>
    <row r="27" spans="2:28" x14ac:dyDescent="0.25">
      <c r="B27" s="145">
        <v>41974</v>
      </c>
      <c r="C27" s="135">
        <v>23.076923076923077</v>
      </c>
      <c r="D27" s="135">
        <v>15.384615384615385</v>
      </c>
      <c r="E27" s="135">
        <v>15.384615384615385</v>
      </c>
      <c r="F27" s="146">
        <v>38.461538461538467</v>
      </c>
      <c r="G27" s="135">
        <v>-11.111111111111111</v>
      </c>
      <c r="H27" s="135">
        <v>-11.111111111111111</v>
      </c>
      <c r="I27" s="135">
        <v>-11.111111111111111</v>
      </c>
      <c r="J27" s="146">
        <v>-11.111111111111111</v>
      </c>
      <c r="K27" s="135">
        <v>-25</v>
      </c>
      <c r="L27" s="135">
        <v>-75</v>
      </c>
      <c r="M27" s="135">
        <v>-75</v>
      </c>
      <c r="N27" s="135">
        <v>-75</v>
      </c>
      <c r="P27" s="2">
        <f t="shared" ref="P27:R32" si="3">+IF(C27&lt;0,1,0)</f>
        <v>0</v>
      </c>
      <c r="Q27" s="2">
        <f t="shared" si="3"/>
        <v>0</v>
      </c>
      <c r="R27" s="2">
        <f t="shared" si="3"/>
        <v>0</v>
      </c>
      <c r="S27" s="2">
        <f t="shared" si="2"/>
        <v>0</v>
      </c>
      <c r="T27" s="2">
        <f t="shared" si="2"/>
        <v>1</v>
      </c>
      <c r="U27" s="2">
        <f t="shared" si="2"/>
        <v>1</v>
      </c>
      <c r="V27" s="2">
        <f t="shared" si="2"/>
        <v>1</v>
      </c>
      <c r="W27" s="2">
        <f t="shared" si="2"/>
        <v>1</v>
      </c>
      <c r="X27" s="2">
        <f t="shared" si="2"/>
        <v>1</v>
      </c>
      <c r="Y27" s="2">
        <f t="shared" si="2"/>
        <v>1</v>
      </c>
      <c r="Z27" s="2">
        <f t="shared" si="2"/>
        <v>1</v>
      </c>
      <c r="AA27" s="2">
        <f t="shared" si="2"/>
        <v>1</v>
      </c>
      <c r="AB27" s="2">
        <f t="shared" si="1"/>
        <v>8</v>
      </c>
    </row>
    <row r="28" spans="2:28" x14ac:dyDescent="0.25">
      <c r="B28" s="145">
        <v>42064</v>
      </c>
      <c r="C28" s="135">
        <v>6.666666666666667</v>
      </c>
      <c r="D28" s="135">
        <v>20</v>
      </c>
      <c r="E28" s="135">
        <v>13.333333333333334</v>
      </c>
      <c r="F28" s="146">
        <v>33.333333333333329</v>
      </c>
      <c r="G28" s="147">
        <v>0</v>
      </c>
      <c r="H28" s="147">
        <v>-11.111111111111111</v>
      </c>
      <c r="I28" s="147">
        <v>-22.222222222222221</v>
      </c>
      <c r="J28" s="148">
        <v>-22.222222222222221</v>
      </c>
      <c r="K28" s="147">
        <v>25</v>
      </c>
      <c r="L28" s="147">
        <v>25</v>
      </c>
      <c r="M28" s="147">
        <v>0</v>
      </c>
      <c r="N28" s="147">
        <v>-75</v>
      </c>
      <c r="P28" s="2">
        <f t="shared" si="3"/>
        <v>0</v>
      </c>
      <c r="Q28" s="2">
        <f t="shared" si="3"/>
        <v>0</v>
      </c>
      <c r="R28" s="2">
        <f t="shared" si="3"/>
        <v>0</v>
      </c>
      <c r="S28" s="2">
        <f t="shared" si="2"/>
        <v>0</v>
      </c>
      <c r="T28" s="2">
        <f t="shared" si="2"/>
        <v>0</v>
      </c>
      <c r="U28" s="2">
        <f t="shared" si="2"/>
        <v>1</v>
      </c>
      <c r="V28" s="2">
        <f t="shared" si="2"/>
        <v>1</v>
      </c>
      <c r="W28" s="2">
        <f t="shared" si="2"/>
        <v>1</v>
      </c>
      <c r="X28" s="2">
        <f t="shared" si="2"/>
        <v>0</v>
      </c>
      <c r="Y28" s="2">
        <f t="shared" si="2"/>
        <v>0</v>
      </c>
      <c r="Z28" s="2">
        <f t="shared" si="2"/>
        <v>0</v>
      </c>
      <c r="AA28" s="2">
        <f t="shared" si="2"/>
        <v>1</v>
      </c>
      <c r="AB28" s="2">
        <f t="shared" si="1"/>
        <v>4</v>
      </c>
    </row>
    <row r="29" spans="2:28" x14ac:dyDescent="0.25">
      <c r="B29" s="145">
        <v>42156</v>
      </c>
      <c r="C29" s="135">
        <v>-5.8823529411764701</v>
      </c>
      <c r="D29" s="135">
        <v>0</v>
      </c>
      <c r="E29" s="135">
        <v>5.8823529411764701</v>
      </c>
      <c r="F29" s="146">
        <v>11.76470588235294</v>
      </c>
      <c r="G29" s="147">
        <v>7.1428571428571423</v>
      </c>
      <c r="H29" s="147">
        <v>7.1428571428571423</v>
      </c>
      <c r="I29" s="147">
        <v>-7.1428571428571423</v>
      </c>
      <c r="J29" s="148">
        <v>-28.571428571428569</v>
      </c>
      <c r="K29" s="147">
        <v>-40</v>
      </c>
      <c r="L29" s="147">
        <v>-60</v>
      </c>
      <c r="M29" s="147">
        <v>-40</v>
      </c>
      <c r="N29" s="147">
        <v>-60</v>
      </c>
      <c r="P29" s="2">
        <f t="shared" si="3"/>
        <v>1</v>
      </c>
      <c r="Q29" s="2">
        <f t="shared" si="3"/>
        <v>0</v>
      </c>
      <c r="R29" s="2">
        <f t="shared" si="3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1</v>
      </c>
      <c r="W29" s="2">
        <f t="shared" si="2"/>
        <v>1</v>
      </c>
      <c r="X29" s="2">
        <f t="shared" si="2"/>
        <v>1</v>
      </c>
      <c r="Y29" s="2">
        <f t="shared" si="2"/>
        <v>1</v>
      </c>
      <c r="Z29" s="2">
        <f t="shared" si="2"/>
        <v>1</v>
      </c>
      <c r="AA29" s="2">
        <f t="shared" si="2"/>
        <v>1</v>
      </c>
      <c r="AB29" s="2">
        <f t="shared" si="1"/>
        <v>7</v>
      </c>
    </row>
    <row r="30" spans="2:28" x14ac:dyDescent="0.25">
      <c r="B30" s="145">
        <v>42248</v>
      </c>
      <c r="C30" s="135">
        <v>0</v>
      </c>
      <c r="D30" s="135">
        <v>21.428571428571427</v>
      </c>
      <c r="E30" s="135">
        <v>14.285714285714285</v>
      </c>
      <c r="F30" s="146">
        <v>28.571428571428569</v>
      </c>
      <c r="G30" s="147">
        <v>7.6923076923076925</v>
      </c>
      <c r="H30" s="147">
        <v>-7.6923076923076925</v>
      </c>
      <c r="I30" s="147">
        <v>-7.6923076923076925</v>
      </c>
      <c r="J30" s="148">
        <v>7.6923076923076925</v>
      </c>
      <c r="K30" s="147">
        <v>0</v>
      </c>
      <c r="L30" s="147">
        <v>-20</v>
      </c>
      <c r="M30" s="147">
        <v>0</v>
      </c>
      <c r="N30" s="147">
        <v>-40</v>
      </c>
      <c r="P30" s="2">
        <f t="shared" si="3"/>
        <v>0</v>
      </c>
      <c r="Q30" s="2">
        <f t="shared" si="3"/>
        <v>0</v>
      </c>
      <c r="R30" s="2">
        <f t="shared" si="3"/>
        <v>0</v>
      </c>
      <c r="S30" s="2">
        <f t="shared" si="2"/>
        <v>0</v>
      </c>
      <c r="T30" s="2">
        <f t="shared" si="2"/>
        <v>0</v>
      </c>
      <c r="U30" s="2">
        <f t="shared" si="2"/>
        <v>1</v>
      </c>
      <c r="V30" s="2">
        <f t="shared" si="2"/>
        <v>1</v>
      </c>
      <c r="W30" s="2">
        <f t="shared" si="2"/>
        <v>0</v>
      </c>
      <c r="X30" s="2">
        <f t="shared" si="2"/>
        <v>0</v>
      </c>
      <c r="Y30" s="2">
        <f t="shared" si="2"/>
        <v>1</v>
      </c>
      <c r="Z30" s="2">
        <f t="shared" si="2"/>
        <v>0</v>
      </c>
      <c r="AA30" s="2">
        <f t="shared" si="2"/>
        <v>1</v>
      </c>
      <c r="AB30" s="2">
        <f t="shared" si="1"/>
        <v>4</v>
      </c>
    </row>
    <row r="31" spans="2:28" x14ac:dyDescent="0.25">
      <c r="B31" s="145">
        <v>42339</v>
      </c>
      <c r="C31" s="135">
        <v>0</v>
      </c>
      <c r="D31" s="135">
        <v>13.333333333333334</v>
      </c>
      <c r="E31" s="135">
        <v>20</v>
      </c>
      <c r="F31" s="146">
        <v>53.333333333333336</v>
      </c>
      <c r="G31" s="147">
        <v>9.0909090909090917</v>
      </c>
      <c r="H31" s="147">
        <v>18.181818181818183</v>
      </c>
      <c r="I31" s="147">
        <v>0</v>
      </c>
      <c r="J31" s="148">
        <v>9.0909090909090917</v>
      </c>
      <c r="K31" s="147">
        <v>0</v>
      </c>
      <c r="L31" s="147">
        <v>40</v>
      </c>
      <c r="M31" s="147">
        <v>-20</v>
      </c>
      <c r="N31" s="147">
        <v>-40</v>
      </c>
      <c r="O31" s="135"/>
      <c r="P31" s="2">
        <f t="shared" si="3"/>
        <v>0</v>
      </c>
      <c r="Q31" s="2">
        <f t="shared" si="3"/>
        <v>0</v>
      </c>
      <c r="R31" s="2">
        <f t="shared" si="3"/>
        <v>0</v>
      </c>
      <c r="S31" s="2">
        <f t="shared" si="2"/>
        <v>0</v>
      </c>
      <c r="T31" s="2">
        <f t="shared" si="2"/>
        <v>0</v>
      </c>
      <c r="U31" s="2">
        <f t="shared" si="2"/>
        <v>0</v>
      </c>
      <c r="V31" s="2">
        <f t="shared" si="2"/>
        <v>0</v>
      </c>
      <c r="W31" s="2">
        <f t="shared" si="2"/>
        <v>0</v>
      </c>
      <c r="X31" s="2">
        <f t="shared" si="2"/>
        <v>0</v>
      </c>
      <c r="Y31" s="2">
        <f t="shared" si="2"/>
        <v>0</v>
      </c>
      <c r="Z31" s="2">
        <f t="shared" si="2"/>
        <v>1</v>
      </c>
      <c r="AA31" s="2">
        <f t="shared" si="2"/>
        <v>1</v>
      </c>
      <c r="AB31" s="2">
        <f t="shared" si="1"/>
        <v>2</v>
      </c>
    </row>
    <row r="32" spans="2:28" x14ac:dyDescent="0.25">
      <c r="B32" s="145">
        <v>42430</v>
      </c>
      <c r="C32" s="135">
        <v>-31.25</v>
      </c>
      <c r="D32" s="135">
        <v>-18.75</v>
      </c>
      <c r="E32" s="135">
        <v>-25</v>
      </c>
      <c r="F32" s="146">
        <v>-25</v>
      </c>
      <c r="G32" s="147">
        <v>-11.111111111111111</v>
      </c>
      <c r="H32" s="147">
        <v>-33.333333333333329</v>
      </c>
      <c r="I32" s="147">
        <v>-33.333333333333329</v>
      </c>
      <c r="J32" s="148">
        <v>-22.222222222222221</v>
      </c>
      <c r="K32" s="147">
        <v>-40</v>
      </c>
      <c r="L32" s="147">
        <v>-60</v>
      </c>
      <c r="M32" s="147">
        <v>-40</v>
      </c>
      <c r="N32" s="147">
        <v>-60</v>
      </c>
      <c r="O32" s="135"/>
      <c r="P32" s="2">
        <f t="shared" si="3"/>
        <v>1</v>
      </c>
      <c r="Q32" s="2">
        <f t="shared" si="3"/>
        <v>1</v>
      </c>
      <c r="R32" s="2">
        <f t="shared" si="3"/>
        <v>1</v>
      </c>
      <c r="S32" s="2">
        <f t="shared" si="2"/>
        <v>1</v>
      </c>
      <c r="T32" s="2">
        <f t="shared" si="2"/>
        <v>1</v>
      </c>
      <c r="U32" s="2">
        <f t="shared" si="2"/>
        <v>1</v>
      </c>
      <c r="V32" s="2">
        <f t="shared" si="2"/>
        <v>1</v>
      </c>
      <c r="W32" s="2">
        <f t="shared" si="2"/>
        <v>1</v>
      </c>
      <c r="X32" s="2">
        <f t="shared" si="2"/>
        <v>1</v>
      </c>
      <c r="Y32" s="2">
        <f t="shared" si="2"/>
        <v>1</v>
      </c>
      <c r="Z32" s="2">
        <f t="shared" si="2"/>
        <v>1</v>
      </c>
      <c r="AA32" s="2">
        <f t="shared" si="2"/>
        <v>1</v>
      </c>
      <c r="AB32" s="2">
        <f t="shared" si="1"/>
        <v>12</v>
      </c>
    </row>
    <row r="33" spans="1:16" x14ac:dyDescent="0.25">
      <c r="B33" s="145">
        <v>42522</v>
      </c>
      <c r="C33" s="135">
        <v>5.5555555555555554</v>
      </c>
      <c r="D33" s="135">
        <v>11.111111111111111</v>
      </c>
      <c r="E33" s="135">
        <v>-11.111111111111111</v>
      </c>
      <c r="F33" s="146">
        <v>-16.666666666666664</v>
      </c>
      <c r="G33" s="147">
        <v>-10</v>
      </c>
      <c r="H33" s="147">
        <v>-10</v>
      </c>
      <c r="I33" s="147">
        <v>0</v>
      </c>
      <c r="J33" s="148">
        <v>-10</v>
      </c>
      <c r="K33" s="147">
        <v>0</v>
      </c>
      <c r="L33" s="147">
        <v>0</v>
      </c>
      <c r="M33" s="147">
        <v>0</v>
      </c>
      <c r="N33" s="147">
        <v>-40</v>
      </c>
    </row>
    <row r="34" spans="1:16" x14ac:dyDescent="0.25">
      <c r="B34" s="145">
        <v>42614</v>
      </c>
      <c r="C34" s="135">
        <v>-6.666666666666667</v>
      </c>
      <c r="D34" s="135">
        <v>-6.666666666666667</v>
      </c>
      <c r="E34" s="135">
        <v>-20</v>
      </c>
      <c r="F34" s="146">
        <v>-33.333333333333329</v>
      </c>
      <c r="G34" s="147">
        <v>-25</v>
      </c>
      <c r="H34" s="147">
        <v>-37.5</v>
      </c>
      <c r="I34" s="147">
        <v>-37.5</v>
      </c>
      <c r="J34" s="147">
        <v>-50</v>
      </c>
      <c r="K34" s="147">
        <v>-25</v>
      </c>
      <c r="L34" s="147">
        <v>-25</v>
      </c>
      <c r="M34" s="147">
        <v>-25</v>
      </c>
      <c r="N34" s="147">
        <v>-50</v>
      </c>
    </row>
    <row r="35" spans="1:16" x14ac:dyDescent="0.25">
      <c r="B35" s="145">
        <v>42705</v>
      </c>
      <c r="C35" s="135">
        <v>20</v>
      </c>
      <c r="D35" s="135">
        <v>13.333333333333334</v>
      </c>
      <c r="E35" s="135">
        <v>13.333333333333334</v>
      </c>
      <c r="F35" s="146">
        <v>-13.333333333333334</v>
      </c>
      <c r="G35" s="147">
        <v>10</v>
      </c>
      <c r="H35" s="147">
        <v>20</v>
      </c>
      <c r="I35" s="147">
        <v>0</v>
      </c>
      <c r="J35" s="147">
        <v>-20</v>
      </c>
      <c r="K35" s="147">
        <v>-40</v>
      </c>
      <c r="L35" s="147">
        <v>-60</v>
      </c>
      <c r="M35" s="147">
        <v>-60</v>
      </c>
      <c r="N35" s="147">
        <v>-40</v>
      </c>
    </row>
    <row r="36" spans="1:16" x14ac:dyDescent="0.25">
      <c r="B36" s="145">
        <v>42795</v>
      </c>
      <c r="C36" s="135">
        <v>-6.666666666666667</v>
      </c>
      <c r="D36" s="135">
        <v>-46.666666666666664</v>
      </c>
      <c r="E36" s="135">
        <v>-20</v>
      </c>
      <c r="F36" s="146">
        <v>-33.333333333333329</v>
      </c>
      <c r="G36" s="147">
        <v>-10</v>
      </c>
      <c r="H36" s="147">
        <v>-10</v>
      </c>
      <c r="I36" s="147">
        <v>-20</v>
      </c>
      <c r="J36" s="147">
        <v>-30</v>
      </c>
      <c r="K36" s="147">
        <v>0</v>
      </c>
      <c r="L36" s="147">
        <v>-60</v>
      </c>
      <c r="M36" s="147">
        <v>-60</v>
      </c>
      <c r="N36" s="147">
        <v>-60</v>
      </c>
    </row>
    <row r="37" spans="1:16" x14ac:dyDescent="0.25">
      <c r="B37" s="145">
        <v>42887</v>
      </c>
      <c r="C37" s="135">
        <v>-23.52941176470588</v>
      </c>
      <c r="D37" s="135">
        <v>-5.8823529411764701</v>
      </c>
      <c r="E37" s="135">
        <v>5.8823529411764701</v>
      </c>
      <c r="F37" s="146">
        <v>-11.76470588235294</v>
      </c>
      <c r="G37" s="147">
        <v>-10</v>
      </c>
      <c r="H37" s="147">
        <v>-20</v>
      </c>
      <c r="I37" s="147">
        <v>-50</v>
      </c>
      <c r="J37" s="147">
        <v>-60</v>
      </c>
      <c r="K37" s="147">
        <v>40</v>
      </c>
      <c r="L37" s="147">
        <v>20</v>
      </c>
      <c r="M37" s="147">
        <v>20</v>
      </c>
      <c r="N37" s="147">
        <v>-20</v>
      </c>
    </row>
    <row r="38" spans="1:16" x14ac:dyDescent="0.25">
      <c r="B38" s="145">
        <v>42979</v>
      </c>
      <c r="C38" s="135">
        <v>0</v>
      </c>
      <c r="D38" s="135">
        <v>-29.411764705882355</v>
      </c>
      <c r="E38" s="135">
        <v>-23.52941176470588</v>
      </c>
      <c r="F38" s="146">
        <v>-35.294117647058826</v>
      </c>
      <c r="G38" s="147">
        <v>11.111111111111111</v>
      </c>
      <c r="H38" s="147">
        <v>-11.111111111111111</v>
      </c>
      <c r="I38" s="147">
        <v>11.111111111111111</v>
      </c>
      <c r="J38" s="147">
        <v>-11.111111111111111</v>
      </c>
      <c r="K38" s="369">
        <v>-66.666666666666657</v>
      </c>
      <c r="L38" s="370">
        <v>-66.666666666666657</v>
      </c>
      <c r="M38" s="371">
        <v>-33.333333333333329</v>
      </c>
      <c r="N38" s="372">
        <v>-100</v>
      </c>
    </row>
    <row r="39" spans="1:16" x14ac:dyDescent="0.25">
      <c r="B39" s="145"/>
      <c r="C39" s="149"/>
      <c r="D39" s="149"/>
      <c r="E39" s="149"/>
      <c r="F39" s="149"/>
      <c r="G39" s="150"/>
      <c r="H39" s="150"/>
      <c r="I39" s="150"/>
      <c r="J39" s="151"/>
      <c r="K39" s="152"/>
      <c r="L39" s="152"/>
      <c r="M39" s="152"/>
      <c r="N39" s="152"/>
    </row>
    <row r="40" spans="1:16" x14ac:dyDescent="0.25">
      <c r="B40" s="145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P40" s="2">
        <v>100</v>
      </c>
    </row>
    <row r="41" spans="1:16" s="6" customFormat="1" x14ac:dyDescent="0.25">
      <c r="A41" s="2"/>
      <c r="B41" s="6" t="s">
        <v>38</v>
      </c>
    </row>
    <row r="42" spans="1:16" s="6" customFormat="1" ht="16.5" x14ac:dyDescent="0.25">
      <c r="A42" s="2"/>
      <c r="B42" s="153" t="s">
        <v>73</v>
      </c>
    </row>
    <row r="43" spans="1:16" s="6" customFormat="1" x14ac:dyDescent="0.25">
      <c r="A43" s="2"/>
    </row>
    <row r="44" spans="1:16" s="6" customFormat="1" ht="15.75" x14ac:dyDescent="0.25">
      <c r="A44" s="2"/>
      <c r="C44" s="6" t="s">
        <v>45</v>
      </c>
      <c r="G44" s="154" t="s">
        <v>46</v>
      </c>
    </row>
    <row r="45" spans="1:16" s="6" customFormat="1" x14ac:dyDescent="0.25">
      <c r="A45" s="2"/>
    </row>
    <row r="46" spans="1:16" s="6" customFormat="1" x14ac:dyDescent="0.25">
      <c r="A46" s="2"/>
    </row>
    <row r="47" spans="1:16" s="6" customFormat="1" x14ac:dyDescent="0.25">
      <c r="A47" s="2"/>
    </row>
    <row r="48" spans="1:16" s="6" customFormat="1" x14ac:dyDescent="0.25">
      <c r="A48" s="2"/>
    </row>
    <row r="49" spans="1:1" s="6" customFormat="1" x14ac:dyDescent="0.25">
      <c r="A49" s="2"/>
    </row>
    <row r="50" spans="1:1" s="6" customFormat="1" x14ac:dyDescent="0.25">
      <c r="A50" s="2"/>
    </row>
    <row r="51" spans="1:1" s="6" customFormat="1" x14ac:dyDescent="0.25">
      <c r="A51" s="2"/>
    </row>
    <row r="52" spans="1:1" s="6" customFormat="1" x14ac:dyDescent="0.25">
      <c r="A52" s="2"/>
    </row>
    <row r="53" spans="1:1" s="6" customFormat="1" x14ac:dyDescent="0.25">
      <c r="A53" s="2"/>
    </row>
    <row r="54" spans="1:1" s="6" customFormat="1" x14ac:dyDescent="0.25">
      <c r="A54" s="2"/>
    </row>
    <row r="55" spans="1:1" s="6" customFormat="1" x14ac:dyDescent="0.25">
      <c r="A55" s="2"/>
    </row>
    <row r="56" spans="1:1" s="6" customFormat="1" x14ac:dyDescent="0.25">
      <c r="A56" s="2"/>
    </row>
    <row r="57" spans="1:1" s="6" customFormat="1" x14ac:dyDescent="0.25">
      <c r="A57" s="2"/>
    </row>
    <row r="58" spans="1:1" s="6" customFormat="1" x14ac:dyDescent="0.25">
      <c r="A58" s="2"/>
    </row>
    <row r="59" spans="1:1" s="6" customFormat="1" x14ac:dyDescent="0.25">
      <c r="A59" s="2"/>
    </row>
    <row r="60" spans="1:1" s="6" customFormat="1" x14ac:dyDescent="0.25">
      <c r="A60" s="2"/>
    </row>
    <row r="61" spans="1:1" s="6" customFormat="1" x14ac:dyDescent="0.25">
      <c r="A61" s="2"/>
    </row>
    <row r="62" spans="1:1" s="6" customFormat="1" x14ac:dyDescent="0.25">
      <c r="A62" s="2"/>
    </row>
    <row r="63" spans="1:1" s="6" customFormat="1" x14ac:dyDescent="0.25">
      <c r="A63" s="2"/>
    </row>
    <row r="64" spans="1:1" s="6" customFormat="1" x14ac:dyDescent="0.25">
      <c r="A64" s="2"/>
    </row>
    <row r="65" spans="1:4" s="6" customFormat="1" x14ac:dyDescent="0.25">
      <c r="A65" s="2"/>
    </row>
    <row r="66" spans="1:4" s="6" customFormat="1" x14ac:dyDescent="0.25">
      <c r="A66" s="2"/>
    </row>
    <row r="67" spans="1:4" s="6" customFormat="1" ht="15.75" x14ac:dyDescent="0.25">
      <c r="A67" s="2"/>
      <c r="D67" s="154" t="s">
        <v>47</v>
      </c>
    </row>
    <row r="68" spans="1:4" s="6" customFormat="1" x14ac:dyDescent="0.25">
      <c r="A68" s="2"/>
    </row>
    <row r="69" spans="1:4" s="6" customFormat="1" x14ac:dyDescent="0.25">
      <c r="A69" s="2"/>
    </row>
    <row r="70" spans="1:4" s="6" customFormat="1" x14ac:dyDescent="0.25">
      <c r="A70" s="2"/>
    </row>
    <row r="71" spans="1:4" s="6" customFormat="1" x14ac:dyDescent="0.25">
      <c r="A71" s="2"/>
    </row>
    <row r="72" spans="1:4" s="6" customFormat="1" x14ac:dyDescent="0.25">
      <c r="A72" s="2"/>
    </row>
    <row r="73" spans="1:4" s="6" customFormat="1" x14ac:dyDescent="0.25">
      <c r="A73" s="2"/>
    </row>
    <row r="74" spans="1:4" s="6" customFormat="1" x14ac:dyDescent="0.25">
      <c r="A74" s="2"/>
    </row>
    <row r="75" spans="1:4" s="6" customFormat="1" x14ac:dyDescent="0.25">
      <c r="A75" s="2"/>
    </row>
    <row r="76" spans="1:4" s="6" customFormat="1" x14ac:dyDescent="0.25">
      <c r="A76" s="2"/>
    </row>
    <row r="77" spans="1:4" s="6" customFormat="1" x14ac:dyDescent="0.25">
      <c r="A77" s="2"/>
    </row>
    <row r="78" spans="1:4" s="6" customFormat="1" x14ac:dyDescent="0.25">
      <c r="A78" s="2"/>
    </row>
    <row r="79" spans="1:4" s="6" customFormat="1" x14ac:dyDescent="0.25">
      <c r="A79" s="2"/>
    </row>
    <row r="80" spans="1:4" s="6" customFormat="1" x14ac:dyDescent="0.25">
      <c r="A80" s="2"/>
    </row>
    <row r="81" spans="1:2" s="6" customFormat="1" x14ac:dyDescent="0.25">
      <c r="A81" s="2"/>
    </row>
    <row r="82" spans="1:2" s="6" customFormat="1" x14ac:dyDescent="0.25">
      <c r="A82" s="2"/>
    </row>
    <row r="83" spans="1:2" s="6" customFormat="1" x14ac:dyDescent="0.25">
      <c r="A83" s="2"/>
    </row>
    <row r="84" spans="1:2" s="6" customFormat="1" x14ac:dyDescent="0.25">
      <c r="A84" s="2"/>
    </row>
    <row r="85" spans="1:2" s="6" customFormat="1" x14ac:dyDescent="0.25">
      <c r="A85" s="2"/>
    </row>
    <row r="86" spans="1:2" s="6" customFormat="1" x14ac:dyDescent="0.25">
      <c r="A86" s="2"/>
    </row>
    <row r="87" spans="1:2" s="6" customFormat="1" x14ac:dyDescent="0.25">
      <c r="A87" s="2"/>
    </row>
    <row r="88" spans="1:2" s="6" customFormat="1" x14ac:dyDescent="0.25">
      <c r="A88" s="2"/>
      <c r="B88" s="155"/>
    </row>
  </sheetData>
  <mergeCells count="5">
    <mergeCell ref="C2:E2"/>
    <mergeCell ref="G2:I2"/>
    <mergeCell ref="C3:F3"/>
    <mergeCell ref="G3:J3"/>
    <mergeCell ref="K3:N3"/>
  </mergeCells>
  <pageMargins left="0.7" right="0.7" top="0.75" bottom="0.75" header="0.3" footer="0.3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XFD199"/>
  <sheetViews>
    <sheetView view="pageBreakPreview" zoomScale="70" zoomScaleNormal="55" zoomScaleSheetLayoutView="70" workbookViewId="0">
      <pane xSplit="4" ySplit="2" topLeftCell="E153" activePane="bottomRight" state="frozen"/>
      <selection activeCell="U73" sqref="U73"/>
      <selection pane="topRight" activeCell="U73" sqref="U73"/>
      <selection pane="bottomLeft" activeCell="U73" sqref="U73"/>
      <selection pane="bottomRight" activeCell="B199" sqref="B199"/>
    </sheetView>
  </sheetViews>
  <sheetFormatPr baseColWidth="10" defaultRowHeight="15" x14ac:dyDescent="0.25"/>
  <cols>
    <col min="1" max="3" width="11.42578125" style="6"/>
    <col min="4" max="18" width="20" style="6" customWidth="1"/>
    <col min="19" max="19" width="49" style="6" bestFit="1" customWidth="1"/>
    <col min="20" max="20" width="7.140625" style="6" bestFit="1" customWidth="1"/>
    <col min="21" max="16384" width="11.42578125" style="6"/>
  </cols>
  <sheetData>
    <row r="1" spans="2:34" x14ac:dyDescent="0.25">
      <c r="B1" s="6">
        <v>100</v>
      </c>
      <c r="C1" s="175" t="s">
        <v>0</v>
      </c>
      <c r="D1" s="175"/>
      <c r="E1" s="175"/>
    </row>
    <row r="2" spans="2:34" x14ac:dyDescent="0.25">
      <c r="D2" s="6" t="s">
        <v>89</v>
      </c>
      <c r="E2" s="6" t="s">
        <v>191</v>
      </c>
      <c r="F2" s="6" t="s">
        <v>192</v>
      </c>
      <c r="G2" s="6" t="s">
        <v>193</v>
      </c>
      <c r="H2" s="6" t="s">
        <v>194</v>
      </c>
      <c r="I2" s="6" t="s">
        <v>195</v>
      </c>
      <c r="J2" s="6" t="s">
        <v>196</v>
      </c>
      <c r="K2" s="6" t="s">
        <v>88</v>
      </c>
      <c r="L2" s="6" t="s">
        <v>90</v>
      </c>
      <c r="M2" s="6" t="s">
        <v>197</v>
      </c>
      <c r="N2" s="6" t="s">
        <v>91</v>
      </c>
      <c r="O2" s="6" t="s">
        <v>198</v>
      </c>
      <c r="P2" s="6" t="s">
        <v>199</v>
      </c>
      <c r="Q2" s="6" t="s">
        <v>200</v>
      </c>
      <c r="R2" s="6" t="s">
        <v>15</v>
      </c>
      <c r="AC2" s="176"/>
      <c r="AD2" s="176"/>
      <c r="AE2" s="176"/>
      <c r="AF2" s="176"/>
      <c r="AG2" s="176"/>
      <c r="AH2" s="176"/>
    </row>
    <row r="3" spans="2:34" x14ac:dyDescent="0.25">
      <c r="C3" s="177">
        <v>39539</v>
      </c>
      <c r="D3" s="361">
        <v>5.7142857142857144</v>
      </c>
      <c r="K3" s="361">
        <v>11.428571428571429</v>
      </c>
      <c r="L3" s="361">
        <v>25.714285714285712</v>
      </c>
      <c r="N3" s="361">
        <v>8.5714285714285712</v>
      </c>
      <c r="P3" s="361">
        <v>4.7619047619047619</v>
      </c>
      <c r="AC3" s="178"/>
      <c r="AD3" s="178"/>
      <c r="AE3" s="178"/>
      <c r="AF3" s="178"/>
      <c r="AG3" s="179"/>
    </row>
    <row r="4" spans="2:34" x14ac:dyDescent="0.25">
      <c r="C4" s="177">
        <v>39630</v>
      </c>
      <c r="D4" s="361">
        <v>6.666666666666667</v>
      </c>
      <c r="K4" s="361">
        <v>12.888888888888889</v>
      </c>
      <c r="L4" s="361">
        <v>21.333333333333336</v>
      </c>
      <c r="N4" s="361">
        <v>5.7777777777777786</v>
      </c>
      <c r="P4" s="361">
        <v>5.7777777777777786</v>
      </c>
      <c r="AC4" s="178"/>
      <c r="AD4" s="178"/>
      <c r="AE4" s="178"/>
      <c r="AF4" s="178"/>
      <c r="AG4" s="179"/>
    </row>
    <row r="5" spans="2:34" ht="15" customHeight="1" x14ac:dyDescent="0.25">
      <c r="C5" s="177">
        <v>39722</v>
      </c>
      <c r="D5" s="361">
        <v>12.549019607843137</v>
      </c>
      <c r="K5" s="361">
        <v>11.76470588235294</v>
      </c>
      <c r="L5" s="361">
        <v>19.6078431372549</v>
      </c>
      <c r="N5" s="361">
        <v>2.3529411764705883</v>
      </c>
      <c r="P5" s="361">
        <v>6.2745098039215685</v>
      </c>
      <c r="AC5" s="179"/>
      <c r="AD5" s="179"/>
      <c r="AE5" s="179"/>
      <c r="AF5" s="179"/>
      <c r="AG5" s="179"/>
    </row>
    <row r="6" spans="2:34" x14ac:dyDescent="0.25">
      <c r="C6" s="177">
        <v>39783</v>
      </c>
      <c r="D6" s="361">
        <v>18.947496947496948</v>
      </c>
      <c r="K6" s="361">
        <v>8</v>
      </c>
      <c r="L6" s="361">
        <v>17.995115995115995</v>
      </c>
      <c r="N6" s="361">
        <v>6.7765567765567765</v>
      </c>
      <c r="P6" s="361">
        <v>5.2380952380952372</v>
      </c>
      <c r="AC6" s="179"/>
      <c r="AD6" s="179"/>
      <c r="AE6" s="179"/>
      <c r="AF6" s="179"/>
      <c r="AG6" s="179"/>
    </row>
    <row r="7" spans="2:34" x14ac:dyDescent="0.25">
      <c r="C7" s="177">
        <v>39873</v>
      </c>
      <c r="D7" s="361">
        <v>19.49776401788786</v>
      </c>
      <c r="K7" s="361">
        <v>7.7628712303634915</v>
      </c>
      <c r="L7" s="361">
        <v>14.587776631120287</v>
      </c>
      <c r="N7" s="361">
        <v>5.5555555555555554</v>
      </c>
      <c r="P7" s="361">
        <v>5.894524959742351</v>
      </c>
      <c r="AC7" s="179"/>
      <c r="AD7" s="179"/>
      <c r="AE7" s="179"/>
      <c r="AF7" s="179"/>
      <c r="AG7" s="179"/>
    </row>
    <row r="8" spans="2:34" x14ac:dyDescent="0.25">
      <c r="C8" s="177">
        <v>39965</v>
      </c>
      <c r="D8" s="361">
        <v>12.982456140350878</v>
      </c>
      <c r="E8" s="361">
        <v>2.4561403508771931</v>
      </c>
      <c r="F8" s="361">
        <v>4.2105263157894726</v>
      </c>
      <c r="G8" s="361">
        <v>11.578947368421051</v>
      </c>
      <c r="H8" s="361">
        <v>3.5087719298245612</v>
      </c>
      <c r="I8" s="361">
        <v>10.17543859649123</v>
      </c>
      <c r="J8" s="361">
        <v>4.2105263157894735</v>
      </c>
      <c r="K8" s="361">
        <v>11.92982456140351</v>
      </c>
      <c r="L8" s="361">
        <v>18.245614035087719</v>
      </c>
      <c r="M8" s="361">
        <v>1.0526315789473684</v>
      </c>
      <c r="N8" s="361">
        <v>5.6140350877192979</v>
      </c>
      <c r="O8" s="361">
        <v>6.666666666666667</v>
      </c>
      <c r="P8" s="361">
        <v>7.0175438596491224</v>
      </c>
      <c r="Q8" s="361">
        <v>0.35087719298245612</v>
      </c>
      <c r="R8" s="361">
        <v>0</v>
      </c>
      <c r="AC8" s="179"/>
      <c r="AD8" s="179"/>
      <c r="AE8" s="179"/>
      <c r="AF8" s="179"/>
      <c r="AG8" s="179"/>
      <c r="AH8" s="178"/>
    </row>
    <row r="9" spans="2:34" x14ac:dyDescent="0.25">
      <c r="C9" s="177">
        <v>40057</v>
      </c>
      <c r="D9" s="361">
        <v>18.653824102740511</v>
      </c>
      <c r="E9" s="361">
        <v>0.74074074074074081</v>
      </c>
      <c r="F9" s="361">
        <v>5.9568856782479074</v>
      </c>
      <c r="G9" s="361">
        <v>10.06994610709781</v>
      </c>
      <c r="H9" s="361">
        <v>5.8869395711500978</v>
      </c>
      <c r="I9" s="361">
        <v>9.4771241830065378</v>
      </c>
      <c r="J9" s="361">
        <v>1.4424951267056532</v>
      </c>
      <c r="K9" s="361">
        <v>9.5860566448801734</v>
      </c>
      <c r="L9" s="361">
        <v>18.327026717119598</v>
      </c>
      <c r="M9" s="361">
        <v>1.091617933723197</v>
      </c>
      <c r="N9" s="361">
        <v>5.6644880174291945</v>
      </c>
      <c r="O9" s="361">
        <v>5.1656920077972703</v>
      </c>
      <c r="P9" s="361">
        <v>7.9371631693613125</v>
      </c>
      <c r="Q9" s="361">
        <v>0</v>
      </c>
      <c r="R9" s="361">
        <v>0</v>
      </c>
      <c r="AC9" s="179"/>
      <c r="AD9" s="179"/>
      <c r="AE9" s="179"/>
      <c r="AF9" s="179"/>
      <c r="AG9" s="179"/>
      <c r="AH9" s="178"/>
    </row>
    <row r="10" spans="2:34" x14ac:dyDescent="0.25">
      <c r="C10" s="177">
        <v>40148</v>
      </c>
      <c r="D10" s="361">
        <v>13.022875816993462</v>
      </c>
      <c r="E10" s="361">
        <v>0.74074074074074081</v>
      </c>
      <c r="F10" s="361">
        <v>4.8529411764705888</v>
      </c>
      <c r="G10" s="361">
        <v>11.721132897603486</v>
      </c>
      <c r="H10" s="361">
        <v>5.1279956427015243</v>
      </c>
      <c r="I10" s="361">
        <v>9.8774509803921564</v>
      </c>
      <c r="J10" s="361">
        <v>6.007625272331155</v>
      </c>
      <c r="K10" s="361">
        <v>9.9291938997821347</v>
      </c>
      <c r="L10" s="361">
        <v>15.958605664488019</v>
      </c>
      <c r="M10" s="361">
        <v>3.9215686274509802</v>
      </c>
      <c r="N10" s="361">
        <v>3.9515250544662304</v>
      </c>
      <c r="O10" s="361">
        <v>3.9733115468409581</v>
      </c>
      <c r="P10" s="361">
        <v>8.60566448801743</v>
      </c>
      <c r="Q10" s="361">
        <v>0.74074074074074081</v>
      </c>
      <c r="R10" s="361">
        <v>1.5686274509803921</v>
      </c>
      <c r="AC10" s="179"/>
      <c r="AD10" s="179"/>
      <c r="AE10" s="179"/>
      <c r="AF10" s="179"/>
      <c r="AG10" s="179"/>
      <c r="AH10" s="179"/>
    </row>
    <row r="11" spans="2:34" x14ac:dyDescent="0.25">
      <c r="C11" s="177">
        <v>40238</v>
      </c>
      <c r="D11" s="361">
        <v>14.427244582043341</v>
      </c>
      <c r="E11" s="361">
        <v>2.1832358674463941</v>
      </c>
      <c r="F11" s="361">
        <v>4.4880174291938992</v>
      </c>
      <c r="G11" s="361">
        <v>11.878224974200206</v>
      </c>
      <c r="H11" s="361">
        <v>2.5971792225662194</v>
      </c>
      <c r="I11" s="361">
        <v>8.174521270496502</v>
      </c>
      <c r="J11" s="361">
        <v>6.257309941520468</v>
      </c>
      <c r="K11" s="361">
        <v>12.205022359821122</v>
      </c>
      <c r="L11" s="361">
        <v>11.308336199977067</v>
      </c>
      <c r="M11" s="361">
        <v>3.3379199633069603</v>
      </c>
      <c r="N11" s="361">
        <v>4.2884990253411299</v>
      </c>
      <c r="O11" s="361">
        <v>8.1699346405228752</v>
      </c>
      <c r="P11" s="361">
        <v>8.4795321637426895</v>
      </c>
      <c r="Q11" s="361">
        <v>1.1111111111111112</v>
      </c>
      <c r="R11" s="361">
        <v>1.0939112487100104</v>
      </c>
      <c r="AC11" s="179"/>
      <c r="AD11" s="179"/>
      <c r="AE11" s="179"/>
      <c r="AF11" s="179"/>
      <c r="AG11" s="179"/>
      <c r="AH11" s="179"/>
    </row>
    <row r="12" spans="2:34" x14ac:dyDescent="0.25">
      <c r="C12" s="177">
        <v>40330</v>
      </c>
      <c r="D12" s="361">
        <v>12.962962962962962</v>
      </c>
      <c r="E12" s="361">
        <v>1.8518518518518516</v>
      </c>
      <c r="F12" s="361">
        <v>4.0740740740740735</v>
      </c>
      <c r="G12" s="361">
        <v>9.2592592592592595</v>
      </c>
      <c r="H12" s="361">
        <v>5.9259259259259265</v>
      </c>
      <c r="I12" s="361">
        <v>8.8888888888888893</v>
      </c>
      <c r="J12" s="361">
        <v>2.592592592592593</v>
      </c>
      <c r="K12" s="361">
        <v>12.222222222222221</v>
      </c>
      <c r="L12" s="361">
        <v>17.037037037037038</v>
      </c>
      <c r="M12" s="361">
        <v>2.2222222222222223</v>
      </c>
      <c r="N12" s="361">
        <v>4.0740740740740744</v>
      </c>
      <c r="O12" s="361">
        <v>5.5555555555555554</v>
      </c>
      <c r="P12" s="361">
        <v>11.481481481481483</v>
      </c>
      <c r="Q12" s="361">
        <v>0</v>
      </c>
      <c r="R12" s="361">
        <v>1.8518518518518516</v>
      </c>
      <c r="AC12" s="179"/>
      <c r="AD12" s="179"/>
      <c r="AE12" s="179"/>
      <c r="AF12" s="179"/>
      <c r="AG12" s="179"/>
      <c r="AH12" s="179"/>
    </row>
    <row r="13" spans="2:34" x14ac:dyDescent="0.25">
      <c r="B13" s="180"/>
      <c r="C13" s="177">
        <v>40422</v>
      </c>
      <c r="D13" s="361">
        <v>13.333333333333334</v>
      </c>
      <c r="E13" s="361">
        <v>0</v>
      </c>
      <c r="F13" s="361">
        <v>4.5614035087719298</v>
      </c>
      <c r="G13" s="361">
        <v>7.3684210526315779</v>
      </c>
      <c r="H13" s="361">
        <v>7.0175438596491224</v>
      </c>
      <c r="I13" s="361">
        <v>8.4210526315789451</v>
      </c>
      <c r="J13" s="361">
        <v>3.1578947368421053</v>
      </c>
      <c r="K13" s="361">
        <v>14.736842105263156</v>
      </c>
      <c r="L13" s="361">
        <v>19.298245614035086</v>
      </c>
      <c r="M13" s="361">
        <v>2.1052631578947367</v>
      </c>
      <c r="N13" s="361">
        <v>8.0701754385964914</v>
      </c>
      <c r="O13" s="361">
        <v>2.807017543859649</v>
      </c>
      <c r="P13" s="361">
        <v>8.0701754385964897</v>
      </c>
      <c r="Q13" s="361">
        <v>1.0526315789473684</v>
      </c>
      <c r="R13" s="361">
        <v>0</v>
      </c>
      <c r="AC13" s="179"/>
      <c r="AD13" s="179"/>
      <c r="AE13" s="179"/>
      <c r="AF13" s="179"/>
      <c r="AG13" s="179"/>
      <c r="AH13" s="179"/>
    </row>
    <row r="14" spans="2:34" x14ac:dyDescent="0.25">
      <c r="C14" s="177">
        <v>40513</v>
      </c>
      <c r="D14" s="361">
        <v>14.117647058823529</v>
      </c>
      <c r="E14" s="361">
        <v>0.39215686274509803</v>
      </c>
      <c r="F14" s="361">
        <v>3.5294117647058822</v>
      </c>
      <c r="G14" s="361">
        <v>8.235294117647058</v>
      </c>
      <c r="H14" s="361">
        <v>2.7450980392156863</v>
      </c>
      <c r="I14" s="361">
        <v>6.2745098039215685</v>
      </c>
      <c r="J14" s="361">
        <v>2.7450980392156863</v>
      </c>
      <c r="K14" s="361">
        <v>18.43137254901961</v>
      </c>
      <c r="L14" s="361">
        <v>17.254901960784313</v>
      </c>
      <c r="M14" s="361">
        <v>1.1764705882352942</v>
      </c>
      <c r="N14" s="361">
        <v>9.0196078431372548</v>
      </c>
      <c r="O14" s="361">
        <v>4.3137254901960782</v>
      </c>
      <c r="P14" s="361">
        <v>10.196078431372548</v>
      </c>
      <c r="Q14" s="361">
        <v>1.1764705882352942</v>
      </c>
      <c r="R14" s="361">
        <v>0.39215686274509803</v>
      </c>
      <c r="AC14" s="179"/>
      <c r="AD14" s="179"/>
      <c r="AE14" s="179"/>
      <c r="AF14" s="179"/>
      <c r="AG14" s="179"/>
      <c r="AH14" s="179"/>
    </row>
    <row r="15" spans="2:34" x14ac:dyDescent="0.25">
      <c r="C15" s="177">
        <v>40603</v>
      </c>
      <c r="D15" s="361">
        <v>11.578947368421051</v>
      </c>
      <c r="E15" s="361">
        <v>0</v>
      </c>
      <c r="F15" s="361">
        <v>1.0526315789473684</v>
      </c>
      <c r="G15" s="361">
        <v>8.7719298245614024</v>
      </c>
      <c r="H15" s="361">
        <v>4.5614035087719307</v>
      </c>
      <c r="I15" s="361">
        <v>8.4210526315789451</v>
      </c>
      <c r="J15" s="361">
        <v>3.1578947368421053</v>
      </c>
      <c r="K15" s="361">
        <v>17.89473684210526</v>
      </c>
      <c r="L15" s="361">
        <v>21.05263157894737</v>
      </c>
      <c r="M15" s="361">
        <v>0.70175438596491224</v>
      </c>
      <c r="N15" s="361">
        <v>6.666666666666667</v>
      </c>
      <c r="O15" s="361">
        <v>4.2105263157894743</v>
      </c>
      <c r="P15" s="361">
        <v>11.929824561403509</v>
      </c>
      <c r="Q15" s="361">
        <v>0</v>
      </c>
      <c r="R15" s="361">
        <v>0</v>
      </c>
      <c r="AC15" s="179"/>
      <c r="AD15" s="179"/>
      <c r="AE15" s="179"/>
      <c r="AF15" s="179"/>
      <c r="AG15" s="179"/>
      <c r="AH15" s="179"/>
    </row>
    <row r="16" spans="2:34" x14ac:dyDescent="0.25">
      <c r="C16" s="177">
        <v>40695</v>
      </c>
      <c r="D16" s="361">
        <v>11.481481481481485</v>
      </c>
      <c r="E16" s="361">
        <v>1.4814814814814816</v>
      </c>
      <c r="F16" s="361">
        <v>2.2222222222222219</v>
      </c>
      <c r="G16" s="361">
        <v>7.0370370370370372</v>
      </c>
      <c r="H16" s="361">
        <v>4.0740740740740744</v>
      </c>
      <c r="I16" s="361">
        <v>9.2592592592592595</v>
      </c>
      <c r="J16" s="361">
        <v>2.592592592592593</v>
      </c>
      <c r="K16" s="361">
        <v>18.148148148148145</v>
      </c>
      <c r="L16" s="361">
        <v>14.074074074074074</v>
      </c>
      <c r="M16" s="361">
        <v>3.7037037037037042</v>
      </c>
      <c r="N16" s="361">
        <v>10.74074074074074</v>
      </c>
      <c r="O16" s="361">
        <v>2.2222222222222223</v>
      </c>
      <c r="P16" s="361">
        <v>12.962962962962962</v>
      </c>
      <c r="Q16" s="361">
        <v>0</v>
      </c>
      <c r="R16" s="361">
        <v>0</v>
      </c>
      <c r="AC16" s="179"/>
      <c r="AD16" s="179"/>
      <c r="AE16" s="179"/>
      <c r="AF16" s="179"/>
      <c r="AG16" s="179"/>
      <c r="AH16" s="179"/>
    </row>
    <row r="17" spans="3:34" x14ac:dyDescent="0.25">
      <c r="C17" s="177">
        <v>40787</v>
      </c>
      <c r="D17" s="361">
        <v>10.158730158730158</v>
      </c>
      <c r="E17" s="361">
        <v>1.5873015873015872</v>
      </c>
      <c r="F17" s="361">
        <v>2.5396825396825395</v>
      </c>
      <c r="G17" s="361">
        <v>6.3492063492063489</v>
      </c>
      <c r="H17" s="361">
        <v>4.4444444444444446</v>
      </c>
      <c r="I17" s="361">
        <v>6.9841269841269842</v>
      </c>
      <c r="J17" s="361">
        <v>1.9047619047619047</v>
      </c>
      <c r="K17" s="361">
        <v>19.682539682539684</v>
      </c>
      <c r="L17" s="361">
        <v>16.50793650793651</v>
      </c>
      <c r="M17" s="361">
        <v>3.1746031746031753</v>
      </c>
      <c r="N17" s="361">
        <v>8.2539682539682531</v>
      </c>
      <c r="O17" s="361">
        <v>5.3968253968253972</v>
      </c>
      <c r="P17" s="361">
        <v>13.015873015873014</v>
      </c>
      <c r="Q17" s="361">
        <v>0</v>
      </c>
      <c r="R17" s="361">
        <v>0</v>
      </c>
      <c r="AC17" s="179"/>
      <c r="AD17" s="179"/>
      <c r="AE17" s="179"/>
      <c r="AF17" s="179"/>
      <c r="AG17" s="179"/>
      <c r="AH17" s="179"/>
    </row>
    <row r="18" spans="3:34" x14ac:dyDescent="0.25">
      <c r="C18" s="177">
        <v>40878</v>
      </c>
      <c r="D18" s="361">
        <v>12.675324675324676</v>
      </c>
      <c r="E18" s="361">
        <v>1.9682539682539684</v>
      </c>
      <c r="F18" s="361">
        <v>2.1789321789321789</v>
      </c>
      <c r="G18" s="361">
        <v>5.8412698412698418</v>
      </c>
      <c r="H18" s="361">
        <v>4.3578643578643579</v>
      </c>
      <c r="I18" s="361">
        <v>7.9567099567099575</v>
      </c>
      <c r="J18" s="361">
        <v>1.5873015873015872</v>
      </c>
      <c r="K18" s="361">
        <v>18.516594516594516</v>
      </c>
      <c r="L18" s="361">
        <v>15.001443001442999</v>
      </c>
      <c r="M18" s="361">
        <v>3.1948051948051948</v>
      </c>
      <c r="N18" s="361">
        <v>8.3145743145743154</v>
      </c>
      <c r="O18" s="361">
        <v>7.9971139971139973</v>
      </c>
      <c r="P18" s="361">
        <v>9.7748917748917759</v>
      </c>
      <c r="Q18" s="361">
        <v>0.31746031746031744</v>
      </c>
      <c r="R18" s="361">
        <v>0.31746031746031744</v>
      </c>
      <c r="AC18" s="179"/>
      <c r="AD18" s="179"/>
      <c r="AE18" s="179"/>
      <c r="AF18" s="179"/>
      <c r="AG18" s="179"/>
      <c r="AH18" s="179"/>
    </row>
    <row r="19" spans="3:34" x14ac:dyDescent="0.25">
      <c r="C19" s="177">
        <v>40969</v>
      </c>
      <c r="D19" s="361">
        <v>12.380952380952381</v>
      </c>
      <c r="E19" s="361">
        <v>1.9047619047619049</v>
      </c>
      <c r="F19" s="361">
        <v>1.5873015873015872</v>
      </c>
      <c r="G19" s="361">
        <v>4.4444444444444446</v>
      </c>
      <c r="H19" s="361">
        <v>1.5873015873015872</v>
      </c>
      <c r="I19" s="361">
        <v>9.5238095238095255</v>
      </c>
      <c r="J19" s="361">
        <v>1.9047619047619047</v>
      </c>
      <c r="K19" s="361">
        <v>21.269841269841269</v>
      </c>
      <c r="L19" s="361">
        <v>14.603174603174605</v>
      </c>
      <c r="M19" s="361">
        <v>1.5873015873015872</v>
      </c>
      <c r="N19" s="361">
        <v>7.3015873015873023</v>
      </c>
      <c r="O19" s="361">
        <v>6.9841269841269842</v>
      </c>
      <c r="P19" s="361">
        <v>11.111111111111112</v>
      </c>
      <c r="Q19" s="361">
        <v>1.2698412698412698</v>
      </c>
      <c r="R19" s="361">
        <v>2.5396825396825395</v>
      </c>
      <c r="AC19" s="179"/>
      <c r="AD19" s="179"/>
      <c r="AE19" s="179"/>
      <c r="AF19" s="179"/>
      <c r="AG19" s="179"/>
      <c r="AH19" s="179"/>
    </row>
    <row r="20" spans="3:34" x14ac:dyDescent="0.25">
      <c r="C20" s="177">
        <v>41061</v>
      </c>
      <c r="D20" s="361">
        <v>9.6240601503759411</v>
      </c>
      <c r="E20" s="361">
        <v>0.33333333333333331</v>
      </c>
      <c r="F20" s="361">
        <v>3.6875522138680035</v>
      </c>
      <c r="G20" s="361">
        <v>6.9256474519632407</v>
      </c>
      <c r="H20" s="361">
        <v>3.0526315789473686</v>
      </c>
      <c r="I20" s="361">
        <v>6</v>
      </c>
      <c r="J20" s="361">
        <v>1.6666666666666667</v>
      </c>
      <c r="K20" s="361">
        <v>18.041771094402673</v>
      </c>
      <c r="L20" s="361">
        <v>16.16791979949874</v>
      </c>
      <c r="M20" s="361">
        <v>4.3224728487886388</v>
      </c>
      <c r="N20" s="361">
        <v>7.1261487050960746</v>
      </c>
      <c r="O20" s="361">
        <v>7.4068504594820377</v>
      </c>
      <c r="P20" s="361">
        <v>13.258980785296574</v>
      </c>
      <c r="Q20" s="361">
        <v>1.0526315789473684</v>
      </c>
      <c r="R20" s="361">
        <v>1.3333333333333333</v>
      </c>
      <c r="AC20" s="179"/>
      <c r="AD20" s="179"/>
      <c r="AE20" s="179"/>
      <c r="AF20" s="179"/>
      <c r="AG20" s="179"/>
      <c r="AH20" s="179"/>
    </row>
    <row r="21" spans="3:34" x14ac:dyDescent="0.25">
      <c r="C21" s="177">
        <v>41153</v>
      </c>
      <c r="D21" s="361">
        <v>8.7665474621996342</v>
      </c>
      <c r="E21" s="361">
        <v>1.2698412698412698</v>
      </c>
      <c r="F21" s="361">
        <v>3.8892025848547584</v>
      </c>
      <c r="G21" s="361">
        <v>7.2909216387477258</v>
      </c>
      <c r="H21" s="361">
        <v>3.2831419787941534</v>
      </c>
      <c r="I21" s="361">
        <v>6.6848610326871203</v>
      </c>
      <c r="J21" s="361">
        <v>0</v>
      </c>
      <c r="K21" s="361">
        <v>18.698161741640003</v>
      </c>
      <c r="L21" s="361">
        <v>12.402911098563271</v>
      </c>
      <c r="M21" s="361">
        <v>2.4424367902628772</v>
      </c>
      <c r="N21" s="361">
        <v>9.383273731099818</v>
      </c>
      <c r="O21" s="361">
        <v>9.0193864106907586</v>
      </c>
      <c r="P21" s="361">
        <v>15.931363322667671</v>
      </c>
      <c r="Q21" s="361">
        <v>0.93795093795093798</v>
      </c>
      <c r="R21" s="361">
        <v>0</v>
      </c>
      <c r="AC21" s="179"/>
      <c r="AD21" s="179"/>
      <c r="AE21" s="179"/>
      <c r="AF21" s="179"/>
      <c r="AG21" s="179"/>
      <c r="AH21" s="179"/>
    </row>
    <row r="22" spans="3:34" x14ac:dyDescent="0.25">
      <c r="C22" s="177">
        <v>41244</v>
      </c>
      <c r="D22" s="361">
        <v>8.6004830917874386</v>
      </c>
      <c r="E22" s="361">
        <v>0</v>
      </c>
      <c r="F22" s="361">
        <v>1.9362318840579711</v>
      </c>
      <c r="G22" s="361">
        <v>6.3743961352656999</v>
      </c>
      <c r="H22" s="361">
        <v>1.7391304347826086</v>
      </c>
      <c r="I22" s="361">
        <v>7.0908212560386472</v>
      </c>
      <c r="J22" s="361">
        <v>2.0289855072463765</v>
      </c>
      <c r="K22" s="361">
        <v>20.578743961352654</v>
      </c>
      <c r="L22" s="361">
        <v>13.585990338164253</v>
      </c>
      <c r="M22" s="361">
        <v>4.1483091787439612</v>
      </c>
      <c r="N22" s="361">
        <v>13.372463768115942</v>
      </c>
      <c r="O22" s="361">
        <v>3.278743961352657</v>
      </c>
      <c r="P22" s="361">
        <v>16.152657004830917</v>
      </c>
      <c r="Q22" s="361">
        <v>0.82318840579710151</v>
      </c>
      <c r="R22" s="361">
        <v>0.28985507246376813</v>
      </c>
      <c r="AC22" s="179"/>
      <c r="AD22" s="179"/>
      <c r="AE22" s="179"/>
      <c r="AF22" s="179"/>
      <c r="AG22" s="179"/>
      <c r="AH22" s="179"/>
    </row>
    <row r="23" spans="3:34" x14ac:dyDescent="0.25">
      <c r="C23" s="177">
        <v>41334</v>
      </c>
      <c r="D23" s="361">
        <v>9.696969696969699</v>
      </c>
      <c r="E23" s="361">
        <v>0</v>
      </c>
      <c r="F23" s="361">
        <v>2.4242424242424243</v>
      </c>
      <c r="G23" s="361">
        <v>4.8484848484848486</v>
      </c>
      <c r="H23" s="361">
        <v>2.7272727272727271</v>
      </c>
      <c r="I23" s="361">
        <v>7.5757575757575761</v>
      </c>
      <c r="J23" s="361">
        <v>3.0303030303030298</v>
      </c>
      <c r="K23" s="361">
        <v>20</v>
      </c>
      <c r="L23" s="361">
        <v>15.454545454545453</v>
      </c>
      <c r="M23" s="361">
        <v>3.3333333333333339</v>
      </c>
      <c r="N23" s="361">
        <v>12.424242424242426</v>
      </c>
      <c r="O23" s="361">
        <v>4.5454545454545459</v>
      </c>
      <c r="P23" s="361">
        <v>13.636363636363635</v>
      </c>
      <c r="Q23" s="361">
        <v>0.30303030303030304</v>
      </c>
      <c r="R23" s="361">
        <v>0</v>
      </c>
      <c r="AC23" s="179"/>
      <c r="AD23" s="179"/>
      <c r="AE23" s="179"/>
      <c r="AF23" s="179"/>
      <c r="AG23" s="179"/>
      <c r="AH23" s="179"/>
    </row>
    <row r="24" spans="3:34" x14ac:dyDescent="0.25">
      <c r="C24" s="177">
        <v>41426</v>
      </c>
      <c r="D24" s="361">
        <v>3.8596491228070176</v>
      </c>
      <c r="E24" s="361">
        <v>2.1052631578947367</v>
      </c>
      <c r="F24" s="361">
        <v>2.1052631578947367</v>
      </c>
      <c r="G24" s="361">
        <v>6.666666666666667</v>
      </c>
      <c r="H24" s="361">
        <v>2.1052631578947367</v>
      </c>
      <c r="I24" s="361">
        <v>10.526315789473685</v>
      </c>
      <c r="J24" s="361">
        <v>2.1052631578947367</v>
      </c>
      <c r="K24" s="361">
        <v>13.684210526315791</v>
      </c>
      <c r="L24" s="361">
        <v>20.701754385964911</v>
      </c>
      <c r="M24" s="361">
        <v>5.9649122807017552</v>
      </c>
      <c r="N24" s="361">
        <v>12.631578947368421</v>
      </c>
      <c r="O24" s="361">
        <v>5.9649122807017543</v>
      </c>
      <c r="P24" s="361">
        <v>10.526315789473683</v>
      </c>
      <c r="Q24" s="361">
        <v>0.70175438596491224</v>
      </c>
      <c r="R24" s="361">
        <v>0.35087719298245612</v>
      </c>
      <c r="AC24" s="179"/>
      <c r="AD24" s="179"/>
      <c r="AE24" s="179"/>
      <c r="AF24" s="179"/>
      <c r="AG24" s="179"/>
      <c r="AH24" s="179"/>
    </row>
    <row r="25" spans="3:34" x14ac:dyDescent="0.25">
      <c r="C25" s="177">
        <v>41518</v>
      </c>
      <c r="D25" s="361">
        <v>3.4920634920634921</v>
      </c>
      <c r="E25" s="361">
        <v>0.63492063492063489</v>
      </c>
      <c r="F25" s="361">
        <v>2.5396825396825395</v>
      </c>
      <c r="G25" s="361">
        <v>4.7619047619047619</v>
      </c>
      <c r="H25" s="361">
        <v>2.5396825396825395</v>
      </c>
      <c r="I25" s="361">
        <v>8.8888888888888875</v>
      </c>
      <c r="J25" s="361">
        <v>3.4920634920634921</v>
      </c>
      <c r="K25" s="361">
        <v>17.460317460317459</v>
      </c>
      <c r="L25" s="361">
        <v>19.047619047619051</v>
      </c>
      <c r="M25" s="361">
        <v>3.8095238095238093</v>
      </c>
      <c r="N25" s="361">
        <v>11.746031746031747</v>
      </c>
      <c r="O25" s="361">
        <v>10.15873015873016</v>
      </c>
      <c r="P25" s="361">
        <v>11.428571428571429</v>
      </c>
      <c r="Q25" s="361">
        <v>0</v>
      </c>
      <c r="R25" s="361">
        <v>0</v>
      </c>
      <c r="AC25" s="179"/>
      <c r="AD25" s="179"/>
      <c r="AE25" s="179"/>
      <c r="AF25" s="179"/>
      <c r="AG25" s="179"/>
      <c r="AH25" s="179"/>
    </row>
    <row r="26" spans="3:34" x14ac:dyDescent="0.25">
      <c r="C26" s="177">
        <v>41609</v>
      </c>
      <c r="D26" s="361">
        <v>2.5925925925925926</v>
      </c>
      <c r="E26" s="361">
        <v>0.74074074074074081</v>
      </c>
      <c r="F26" s="361">
        <v>2.2222222222222223</v>
      </c>
      <c r="G26" s="361">
        <v>5.9259259259259265</v>
      </c>
      <c r="H26" s="361">
        <v>0.37037037037037041</v>
      </c>
      <c r="I26" s="361">
        <v>8.518518518518519</v>
      </c>
      <c r="J26" s="361">
        <v>3.7037037037037033</v>
      </c>
      <c r="K26" s="361">
        <v>21.111111111111107</v>
      </c>
      <c r="L26" s="361">
        <v>15.555555555555559</v>
      </c>
      <c r="M26" s="361">
        <v>1.8518518518518516</v>
      </c>
      <c r="N26" s="361">
        <v>12.222222222222223</v>
      </c>
      <c r="O26" s="361">
        <v>9.2592592592592595</v>
      </c>
      <c r="P26" s="361">
        <v>14.074074074074074</v>
      </c>
      <c r="Q26" s="361">
        <v>0</v>
      </c>
      <c r="R26" s="361">
        <v>1.8518518518518516</v>
      </c>
      <c r="AC26" s="179"/>
      <c r="AD26" s="179"/>
      <c r="AE26" s="179"/>
      <c r="AF26" s="179"/>
      <c r="AG26" s="179"/>
      <c r="AH26" s="179"/>
    </row>
    <row r="27" spans="3:34" x14ac:dyDescent="0.25">
      <c r="C27" s="177">
        <v>41699</v>
      </c>
      <c r="D27" s="361">
        <v>8.7468671679198007</v>
      </c>
      <c r="E27" s="361">
        <v>3.0576441102756897</v>
      </c>
      <c r="F27" s="361">
        <v>2.355889724310777</v>
      </c>
      <c r="G27" s="361">
        <v>5.7699805068226127</v>
      </c>
      <c r="H27" s="361">
        <v>1.3227513227513228</v>
      </c>
      <c r="I27" s="361">
        <v>9.1200222779170144</v>
      </c>
      <c r="J27" s="361">
        <v>5.2798663324979112</v>
      </c>
      <c r="K27" s="361">
        <v>17.593984962406015</v>
      </c>
      <c r="L27" s="361">
        <v>16.05402394876079</v>
      </c>
      <c r="M27" s="361">
        <v>4.9094959621275418</v>
      </c>
      <c r="N27" s="361">
        <v>9.2926761347813986</v>
      </c>
      <c r="O27" s="361">
        <v>9.9081035923141165</v>
      </c>
      <c r="P27" s="361">
        <v>6.2183235867446394</v>
      </c>
      <c r="Q27" s="361">
        <v>0.37037037037037041</v>
      </c>
      <c r="R27" s="361">
        <v>0</v>
      </c>
      <c r="AC27" s="179"/>
      <c r="AD27" s="179"/>
      <c r="AE27" s="179"/>
      <c r="AF27" s="179"/>
      <c r="AG27" s="179"/>
      <c r="AH27" s="179"/>
    </row>
    <row r="28" spans="3:34" x14ac:dyDescent="0.25">
      <c r="C28" s="177">
        <v>41791</v>
      </c>
      <c r="D28" s="361">
        <v>5.5555555555555554</v>
      </c>
      <c r="E28" s="361">
        <v>0.74074074074074081</v>
      </c>
      <c r="F28" s="361">
        <v>1.1111111111111112</v>
      </c>
      <c r="G28" s="361">
        <v>4.8148148148148149</v>
      </c>
      <c r="H28" s="361">
        <v>2.592592592592593</v>
      </c>
      <c r="I28" s="361">
        <v>7.0370370370370363</v>
      </c>
      <c r="J28" s="361">
        <v>4.0740740740740744</v>
      </c>
      <c r="K28" s="361">
        <v>20.37037037037037</v>
      </c>
      <c r="L28" s="361">
        <v>17.037037037037038</v>
      </c>
      <c r="M28" s="361">
        <v>4.0740740740740744</v>
      </c>
      <c r="N28" s="361">
        <v>11.851851851851853</v>
      </c>
      <c r="O28" s="361">
        <v>6.666666666666667</v>
      </c>
      <c r="P28" s="361">
        <v>11.481481481481483</v>
      </c>
      <c r="Q28" s="361">
        <v>0</v>
      </c>
      <c r="R28" s="361">
        <v>2.592592592592593</v>
      </c>
      <c r="AC28" s="179"/>
      <c r="AD28" s="179"/>
      <c r="AE28" s="179"/>
      <c r="AF28" s="179"/>
      <c r="AG28" s="179"/>
      <c r="AH28" s="179"/>
    </row>
    <row r="29" spans="3:34" x14ac:dyDescent="0.25">
      <c r="C29" s="177">
        <v>41883</v>
      </c>
      <c r="D29" s="361">
        <v>1.6666666666666667</v>
      </c>
      <c r="E29" s="361">
        <v>0.41666666666666669</v>
      </c>
      <c r="F29" s="361">
        <v>1.6666666666666667</v>
      </c>
      <c r="G29" s="361">
        <v>6.25</v>
      </c>
      <c r="H29" s="361">
        <v>1.6666666666666667</v>
      </c>
      <c r="I29" s="361">
        <v>10</v>
      </c>
      <c r="J29" s="361">
        <v>7.083333333333333</v>
      </c>
      <c r="K29" s="361">
        <v>16.666666666666664</v>
      </c>
      <c r="L29" s="361">
        <v>15.833333333333336</v>
      </c>
      <c r="M29" s="361">
        <v>5.416666666666667</v>
      </c>
      <c r="N29" s="361">
        <v>7.9166666666666661</v>
      </c>
      <c r="O29" s="361">
        <v>12.5</v>
      </c>
      <c r="P29" s="361">
        <v>12.916666666666664</v>
      </c>
      <c r="Q29" s="361">
        <v>0</v>
      </c>
      <c r="R29" s="361">
        <v>0</v>
      </c>
      <c r="AC29" s="179"/>
      <c r="AD29" s="179"/>
      <c r="AE29" s="179"/>
      <c r="AF29" s="179"/>
      <c r="AG29" s="179"/>
      <c r="AH29" s="179"/>
    </row>
    <row r="30" spans="3:34" x14ac:dyDescent="0.25">
      <c r="C30" s="177">
        <v>41974</v>
      </c>
      <c r="D30" s="361">
        <v>5.6410256410256405</v>
      </c>
      <c r="E30" s="361">
        <v>1.5384615384615385</v>
      </c>
      <c r="F30" s="361">
        <v>4.615384615384615</v>
      </c>
      <c r="G30" s="361">
        <v>2.0512820512820511</v>
      </c>
      <c r="H30" s="361">
        <v>1.5384615384615385</v>
      </c>
      <c r="I30" s="361">
        <v>8.717948717948719</v>
      </c>
      <c r="J30" s="361">
        <v>4.1025641025641022</v>
      </c>
      <c r="K30" s="361">
        <v>23.076923076923077</v>
      </c>
      <c r="L30" s="361">
        <v>15.384615384615383</v>
      </c>
      <c r="M30" s="361">
        <v>4.1025641025641022</v>
      </c>
      <c r="N30" s="361">
        <v>10.76923076923077</v>
      </c>
      <c r="O30" s="361">
        <v>6.1538461538461542</v>
      </c>
      <c r="P30" s="361">
        <v>11.794871794871794</v>
      </c>
      <c r="Q30" s="361">
        <v>0.51282051282051277</v>
      </c>
      <c r="R30" s="361">
        <v>0</v>
      </c>
      <c r="AC30" s="178"/>
      <c r="AD30" s="178"/>
      <c r="AE30" s="178"/>
      <c r="AF30" s="178"/>
      <c r="AG30" s="178"/>
      <c r="AH30" s="179"/>
    </row>
    <row r="31" spans="3:34" x14ac:dyDescent="0.25">
      <c r="C31" s="177">
        <v>42064</v>
      </c>
      <c r="D31" s="361">
        <v>6.2222222222222223</v>
      </c>
      <c r="E31" s="361">
        <v>0</v>
      </c>
      <c r="F31" s="361">
        <v>2.6666666666666665</v>
      </c>
      <c r="G31" s="361">
        <v>4.4444444444444446</v>
      </c>
      <c r="H31" s="361">
        <v>3.1111111111111112</v>
      </c>
      <c r="I31" s="361">
        <v>5.7777777777777777</v>
      </c>
      <c r="J31" s="361">
        <v>2.2222222222222223</v>
      </c>
      <c r="K31" s="361">
        <v>20.888888888888889</v>
      </c>
      <c r="L31" s="361">
        <v>14.666666666666666</v>
      </c>
      <c r="M31" s="361">
        <v>6.666666666666667</v>
      </c>
      <c r="N31" s="361">
        <v>7.5555555555555554</v>
      </c>
      <c r="O31" s="361">
        <v>13.333333333333334</v>
      </c>
      <c r="P31" s="361">
        <v>12</v>
      </c>
      <c r="Q31" s="361">
        <v>0.44444444444444442</v>
      </c>
      <c r="R31" s="361">
        <v>0</v>
      </c>
      <c r="AC31" s="181"/>
      <c r="AD31" s="181"/>
      <c r="AE31" s="181"/>
      <c r="AF31" s="181"/>
      <c r="AG31" s="181"/>
      <c r="AH31" s="179"/>
    </row>
    <row r="32" spans="3:34" x14ac:dyDescent="0.25">
      <c r="C32" s="177">
        <v>42156</v>
      </c>
      <c r="D32" s="361">
        <v>7.4509803921568629</v>
      </c>
      <c r="E32" s="361">
        <v>0.39215686274509803</v>
      </c>
      <c r="F32" s="361">
        <v>0.39215686274509803</v>
      </c>
      <c r="G32" s="361">
        <v>8.6274509803921564</v>
      </c>
      <c r="H32" s="361">
        <v>0</v>
      </c>
      <c r="I32" s="361">
        <v>8.6274509803921564</v>
      </c>
      <c r="J32" s="361">
        <v>4.3137254901960782</v>
      </c>
      <c r="K32" s="361">
        <v>19.6078431372549</v>
      </c>
      <c r="L32" s="361">
        <v>14.901960784313726</v>
      </c>
      <c r="M32" s="361">
        <v>7.4509803921568629</v>
      </c>
      <c r="N32" s="361">
        <v>7.0588235294117645</v>
      </c>
      <c r="O32" s="361">
        <v>11.764705882352942</v>
      </c>
      <c r="P32" s="361">
        <v>9.4117647058823533</v>
      </c>
      <c r="Q32" s="361">
        <v>0</v>
      </c>
      <c r="R32" s="361">
        <v>0</v>
      </c>
      <c r="AC32" s="181"/>
      <c r="AD32" s="181"/>
      <c r="AE32" s="181"/>
      <c r="AF32" s="181"/>
      <c r="AG32" s="181"/>
      <c r="AH32" s="179"/>
    </row>
    <row r="33" spans="3:34" x14ac:dyDescent="0.25">
      <c r="C33" s="177">
        <v>42248</v>
      </c>
      <c r="D33" s="361">
        <v>7.6190476190476195</v>
      </c>
      <c r="E33" s="361">
        <v>0</v>
      </c>
      <c r="F33" s="361">
        <v>3.8095238095238098</v>
      </c>
      <c r="G33" s="361">
        <v>2.3809523809523809</v>
      </c>
      <c r="H33" s="361">
        <v>0</v>
      </c>
      <c r="I33" s="361">
        <v>5.7142857142857144</v>
      </c>
      <c r="J33" s="361">
        <v>4.2857142857142856</v>
      </c>
      <c r="K33" s="361">
        <v>15.714285714285712</v>
      </c>
      <c r="L33" s="361">
        <v>16.666666666666664</v>
      </c>
      <c r="M33" s="361">
        <v>3.3333333333333335</v>
      </c>
      <c r="N33" s="361">
        <v>8.5714285714285712</v>
      </c>
      <c r="O33" s="361">
        <v>18.571428571428569</v>
      </c>
      <c r="P33" s="361">
        <v>12.857142857142859</v>
      </c>
      <c r="Q33" s="361">
        <v>0.47619047619047616</v>
      </c>
      <c r="R33" s="361">
        <v>0</v>
      </c>
      <c r="AC33" s="181"/>
      <c r="AD33" s="181"/>
      <c r="AE33" s="181"/>
      <c r="AF33" s="181"/>
      <c r="AG33" s="181"/>
      <c r="AH33" s="179"/>
    </row>
    <row r="34" spans="3:34" x14ac:dyDescent="0.25">
      <c r="C34" s="177">
        <v>42339</v>
      </c>
      <c r="D34" s="361">
        <v>6.2222222222222223</v>
      </c>
      <c r="E34" s="361">
        <v>0.44444444444444442</v>
      </c>
      <c r="F34" s="361">
        <v>2.2222222222222223</v>
      </c>
      <c r="G34" s="361">
        <v>6.666666666666667</v>
      </c>
      <c r="H34" s="361">
        <v>2.6666666666666665</v>
      </c>
      <c r="I34" s="361">
        <v>6.2222222222222223</v>
      </c>
      <c r="J34" s="361">
        <v>4.4444444444444446</v>
      </c>
      <c r="K34" s="361">
        <v>13.333333333333334</v>
      </c>
      <c r="L34" s="361">
        <v>15.111111111111111</v>
      </c>
      <c r="M34" s="361">
        <v>2.2222222222222223</v>
      </c>
      <c r="N34" s="361">
        <v>6.666666666666667</v>
      </c>
      <c r="O34" s="361">
        <v>19.111111111111111</v>
      </c>
      <c r="P34" s="361">
        <v>14.222222222222221</v>
      </c>
      <c r="Q34" s="361">
        <v>0.44444444444444442</v>
      </c>
      <c r="R34" s="361">
        <v>0</v>
      </c>
      <c r="AC34" s="181"/>
      <c r="AD34" s="181"/>
      <c r="AE34" s="181"/>
      <c r="AF34" s="181"/>
      <c r="AG34" s="181"/>
      <c r="AH34" s="181"/>
    </row>
    <row r="35" spans="3:34" x14ac:dyDescent="0.25">
      <c r="C35" s="177">
        <v>42430</v>
      </c>
      <c r="D35" s="361">
        <v>8.2598039215686256</v>
      </c>
      <c r="E35" s="361">
        <v>0.41666666666666669</v>
      </c>
      <c r="F35" s="361">
        <v>4.0931372549019605</v>
      </c>
      <c r="G35" s="361">
        <v>10.602941176470589</v>
      </c>
      <c r="H35" s="361">
        <v>0.83333333333333337</v>
      </c>
      <c r="I35" s="361">
        <v>6.2875816993464051</v>
      </c>
      <c r="J35" s="361">
        <v>0.83333333333333337</v>
      </c>
      <c r="K35" s="361">
        <v>13.176470588235295</v>
      </c>
      <c r="L35" s="361">
        <v>14.168300653594773</v>
      </c>
      <c r="M35" s="361">
        <v>4.6209150326797381</v>
      </c>
      <c r="N35" s="361">
        <v>9.2892156862745097</v>
      </c>
      <c r="O35" s="361">
        <v>7.6486928104575167</v>
      </c>
      <c r="P35" s="361">
        <v>16.166666666666668</v>
      </c>
      <c r="Q35" s="361">
        <v>1.1764705882352942</v>
      </c>
      <c r="R35" s="361">
        <v>2.4264705882352939</v>
      </c>
      <c r="AC35" s="181"/>
      <c r="AD35" s="181"/>
      <c r="AE35" s="239"/>
      <c r="AF35" s="181"/>
      <c r="AG35" s="239"/>
      <c r="AH35" s="181"/>
    </row>
    <row r="36" spans="3:34" x14ac:dyDescent="0.25">
      <c r="C36" s="177">
        <v>42522</v>
      </c>
      <c r="D36" s="361">
        <v>13.142988189427818</v>
      </c>
      <c r="E36" s="361">
        <v>2.2657952069716778</v>
      </c>
      <c r="F36" s="361">
        <v>4.0442609792454984</v>
      </c>
      <c r="G36" s="361">
        <v>11.183350533195734</v>
      </c>
      <c r="H36" s="361">
        <v>2.2073156748079343</v>
      </c>
      <c r="I36" s="361">
        <v>3.420479302832244</v>
      </c>
      <c r="J36" s="361">
        <v>1.4230019493177388</v>
      </c>
      <c r="K36" s="361">
        <v>17.29044834307992</v>
      </c>
      <c r="L36" s="361">
        <v>12.207315674807937</v>
      </c>
      <c r="M36" s="361">
        <v>1.4814814814814816</v>
      </c>
      <c r="N36" s="361">
        <v>9.2730191491801399</v>
      </c>
      <c r="O36" s="361">
        <v>9.541337002637313</v>
      </c>
      <c r="P36" s="361">
        <v>12.148836142644191</v>
      </c>
      <c r="Q36" s="361">
        <v>0</v>
      </c>
      <c r="R36" s="361">
        <v>0.37037037037037041</v>
      </c>
      <c r="AC36" s="181"/>
      <c r="AD36" s="181"/>
      <c r="AE36" s="239"/>
      <c r="AF36" s="181"/>
      <c r="AG36" s="239"/>
      <c r="AH36" s="181"/>
    </row>
    <row r="37" spans="3:34" x14ac:dyDescent="0.25">
      <c r="C37" s="177">
        <v>42614</v>
      </c>
      <c r="D37" s="361">
        <v>9.2222222222222232</v>
      </c>
      <c r="E37" s="361">
        <v>0</v>
      </c>
      <c r="F37" s="361">
        <v>1.3333333333333333</v>
      </c>
      <c r="G37" s="361">
        <v>8.4920634920634921</v>
      </c>
      <c r="H37" s="361">
        <v>4.6031746031746037</v>
      </c>
      <c r="I37" s="361">
        <v>6.2222222222222223</v>
      </c>
      <c r="J37" s="361">
        <v>3.1111111111111112</v>
      </c>
      <c r="K37" s="361">
        <v>15.682539682539682</v>
      </c>
      <c r="L37" s="361">
        <v>15.444444444444445</v>
      </c>
      <c r="M37" s="361">
        <v>2.2222222222222223</v>
      </c>
      <c r="N37" s="361">
        <v>9.0476190476190474</v>
      </c>
      <c r="O37" s="361">
        <v>9.9841269841269842</v>
      </c>
      <c r="P37" s="361">
        <v>14.634920634920634</v>
      </c>
      <c r="Q37" s="361">
        <v>0</v>
      </c>
      <c r="R37" s="361">
        <v>0</v>
      </c>
      <c r="AC37" s="181"/>
      <c r="AD37" s="181"/>
      <c r="AE37" s="239"/>
      <c r="AF37" s="181"/>
      <c r="AG37" s="239"/>
      <c r="AH37" s="181"/>
    </row>
    <row r="38" spans="3:34" x14ac:dyDescent="0.25">
      <c r="C38" s="177">
        <v>42705</v>
      </c>
      <c r="D38" s="361">
        <v>7.0357142857142865</v>
      </c>
      <c r="E38" s="361">
        <v>2.2222222222222219</v>
      </c>
      <c r="F38" s="361">
        <v>0.41666666666666669</v>
      </c>
      <c r="G38" s="361">
        <v>7.5912698412698401</v>
      </c>
      <c r="H38" s="361">
        <v>4.0634920634920633</v>
      </c>
      <c r="I38" s="361">
        <v>6.7936507936507935</v>
      </c>
      <c r="J38" s="361">
        <v>0.95238095238095233</v>
      </c>
      <c r="K38" s="361">
        <v>19.499999999999996</v>
      </c>
      <c r="L38" s="361">
        <v>12.96031746031746</v>
      </c>
      <c r="M38" s="361">
        <v>2.7023809523809521</v>
      </c>
      <c r="N38" s="361">
        <v>9.4047619047619051</v>
      </c>
      <c r="O38" s="361">
        <v>13.460317460317459</v>
      </c>
      <c r="P38" s="361">
        <v>10.702380952380951</v>
      </c>
      <c r="Q38" s="361">
        <v>0.41666666666666669</v>
      </c>
      <c r="R38" s="361">
        <v>1.7777777777777777</v>
      </c>
      <c r="AC38" s="179"/>
      <c r="AD38" s="179"/>
      <c r="AE38" s="179"/>
      <c r="AF38" s="179"/>
      <c r="AG38" s="179"/>
      <c r="AH38" s="179"/>
    </row>
    <row r="39" spans="3:34" x14ac:dyDescent="0.25">
      <c r="C39" s="177">
        <v>42795</v>
      </c>
      <c r="D39" s="361">
        <v>8.4960317460317452</v>
      </c>
      <c r="E39" s="361">
        <v>2.083333333333333</v>
      </c>
      <c r="F39" s="361">
        <v>3.1746031746031744</v>
      </c>
      <c r="G39" s="361">
        <v>6.5912698412698409</v>
      </c>
      <c r="H39" s="361">
        <v>3.4166666666666665</v>
      </c>
      <c r="I39" s="361">
        <v>3.5555555555555554</v>
      </c>
      <c r="J39" s="361">
        <v>3.1746031746031744</v>
      </c>
      <c r="K39" s="361">
        <v>19.611111111111114</v>
      </c>
      <c r="L39" s="361">
        <v>16.051587301587301</v>
      </c>
      <c r="M39" s="361">
        <v>2.666666666666667</v>
      </c>
      <c r="N39" s="361">
        <v>6.7936507936507935</v>
      </c>
      <c r="O39" s="361">
        <v>9.0793650793650791</v>
      </c>
      <c r="P39" s="361">
        <v>13.083333333333332</v>
      </c>
      <c r="Q39" s="361">
        <v>0.44444444444444442</v>
      </c>
      <c r="R39" s="361">
        <v>1.7777777777777777</v>
      </c>
      <c r="AC39" s="181"/>
      <c r="AD39" s="181"/>
      <c r="AE39" s="181"/>
      <c r="AF39" s="181"/>
      <c r="AG39" s="181"/>
      <c r="AH39" s="181"/>
    </row>
    <row r="40" spans="3:34" x14ac:dyDescent="0.25">
      <c r="C40" s="177">
        <v>42887</v>
      </c>
      <c r="D40" s="361">
        <v>9.2690058479532169</v>
      </c>
      <c r="E40" s="362">
        <v>1.4692982456140351</v>
      </c>
      <c r="F40" s="362">
        <v>5.6700779727095512</v>
      </c>
      <c r="G40" s="362">
        <v>7.3489278752436649</v>
      </c>
      <c r="H40" s="362">
        <v>3.7841130604288495</v>
      </c>
      <c r="I40" s="362">
        <v>2.7192982456140351</v>
      </c>
      <c r="J40" s="363">
        <v>2.9385964912280702</v>
      </c>
      <c r="K40" s="361">
        <v>15.046296296296296</v>
      </c>
      <c r="L40" s="361">
        <v>13.238304093567251</v>
      </c>
      <c r="M40" s="361">
        <v>1.4692982456140351</v>
      </c>
      <c r="N40" s="361">
        <v>6.9322612085769979</v>
      </c>
      <c r="O40" s="361">
        <v>11.712962962962964</v>
      </c>
      <c r="P40" s="361">
        <v>15.484892787524368</v>
      </c>
      <c r="Q40" s="361">
        <v>0.83333333333333337</v>
      </c>
      <c r="R40" s="361">
        <v>2.083333333333333</v>
      </c>
    </row>
    <row r="41" spans="3:34" x14ac:dyDescent="0.25">
      <c r="C41" s="177">
        <v>42979</v>
      </c>
      <c r="D41" s="361">
        <v>6.492374727668845</v>
      </c>
      <c r="E41" s="362">
        <v>0.39215686274509803</v>
      </c>
      <c r="F41" s="362">
        <v>5.0108932461873641</v>
      </c>
      <c r="G41" s="362">
        <v>5.5255991285403052</v>
      </c>
      <c r="H41" s="362">
        <v>3.1372549019607843</v>
      </c>
      <c r="I41" s="362">
        <v>5.2205882352941169</v>
      </c>
      <c r="J41" s="363">
        <v>4.9237472766884531</v>
      </c>
      <c r="K41" s="361">
        <v>16.996187363834423</v>
      </c>
      <c r="L41" s="361">
        <v>16.977124183006538</v>
      </c>
      <c r="M41" s="361">
        <v>3.0501089324618738</v>
      </c>
      <c r="N41" s="361">
        <v>9.1775599128540311</v>
      </c>
      <c r="O41" s="361">
        <v>10.144335511982572</v>
      </c>
      <c r="P41" s="361">
        <v>11.470588235294118</v>
      </c>
      <c r="Q41" s="361">
        <v>1.4814814814814816</v>
      </c>
      <c r="R41" s="361">
        <v>0</v>
      </c>
    </row>
    <row r="42" spans="3:34" x14ac:dyDescent="0.25">
      <c r="C42" s="177" t="s">
        <v>201</v>
      </c>
      <c r="D42" s="364">
        <f>+_xlfn.RANK.EQ(D41,$D41:$R41,0)</f>
        <v>6</v>
      </c>
      <c r="E42" s="364">
        <f t="shared" ref="E42:R42" si="0">+_xlfn.RANK.EQ(E41,$D41:$R41,0)</f>
        <v>14</v>
      </c>
      <c r="F42" s="364">
        <f t="shared" si="0"/>
        <v>9</v>
      </c>
      <c r="G42" s="364">
        <f t="shared" si="0"/>
        <v>7</v>
      </c>
      <c r="H42" s="364">
        <f t="shared" si="0"/>
        <v>11</v>
      </c>
      <c r="I42" s="364">
        <f t="shared" si="0"/>
        <v>8</v>
      </c>
      <c r="J42" s="364">
        <f t="shared" si="0"/>
        <v>10</v>
      </c>
      <c r="K42" s="364">
        <f t="shared" si="0"/>
        <v>1</v>
      </c>
      <c r="L42" s="364">
        <f t="shared" si="0"/>
        <v>2</v>
      </c>
      <c r="M42" s="364">
        <f t="shared" si="0"/>
        <v>12</v>
      </c>
      <c r="N42" s="364">
        <f t="shared" si="0"/>
        <v>5</v>
      </c>
      <c r="O42" s="364">
        <f t="shared" si="0"/>
        <v>4</v>
      </c>
      <c r="P42" s="364">
        <f t="shared" si="0"/>
        <v>3</v>
      </c>
      <c r="Q42" s="364">
        <f t="shared" si="0"/>
        <v>13</v>
      </c>
      <c r="R42" s="364">
        <f t="shared" si="0"/>
        <v>15</v>
      </c>
    </row>
    <row r="43" spans="3:34" x14ac:dyDescent="0.25">
      <c r="C43" s="107"/>
      <c r="D43" s="107"/>
      <c r="E43" s="171"/>
      <c r="J43" s="182"/>
    </row>
    <row r="44" spans="3:34" ht="15" customHeight="1" x14ac:dyDescent="0.25">
      <c r="F44" s="386" t="s">
        <v>92</v>
      </c>
      <c r="G44" s="386"/>
      <c r="H44" s="386"/>
      <c r="I44" s="386"/>
      <c r="J44" s="386"/>
      <c r="K44" s="386"/>
      <c r="L44" s="386"/>
      <c r="M44" s="386"/>
    </row>
    <row r="46" spans="3:34" x14ac:dyDescent="0.25">
      <c r="F46" s="6" t="s">
        <v>93</v>
      </c>
    </row>
    <row r="47" spans="3:34" hidden="1" x14ac:dyDescent="0.25"/>
    <row r="48" spans="3:34" hidden="1" x14ac:dyDescent="0.25"/>
    <row r="49" spans="3:18" hidden="1" x14ac:dyDescent="0.25"/>
    <row r="50" spans="3:18" hidden="1" x14ac:dyDescent="0.25"/>
    <row r="51" spans="3:18" hidden="1" x14ac:dyDescent="0.25"/>
    <row r="52" spans="3:18" hidden="1" x14ac:dyDescent="0.25"/>
    <row r="53" spans="3:18" hidden="1" x14ac:dyDescent="0.25"/>
    <row r="54" spans="3:18" hidden="1" x14ac:dyDescent="0.25"/>
    <row r="55" spans="3:18" hidden="1" x14ac:dyDescent="0.25"/>
    <row r="56" spans="3:18" hidden="1" x14ac:dyDescent="0.25"/>
    <row r="57" spans="3:18" hidden="1" x14ac:dyDescent="0.25"/>
    <row r="58" spans="3:18" hidden="1" x14ac:dyDescent="0.25"/>
    <row r="59" spans="3:18" x14ac:dyDescent="0.25">
      <c r="C59" s="175" t="s">
        <v>1</v>
      </c>
      <c r="D59" s="175"/>
      <c r="E59" s="175"/>
    </row>
    <row r="60" spans="3:18" x14ac:dyDescent="0.25">
      <c r="D60" s="6" t="s">
        <v>89</v>
      </c>
      <c r="E60" s="6" t="s">
        <v>191</v>
      </c>
      <c r="F60" s="6" t="s">
        <v>192</v>
      </c>
      <c r="G60" s="6" t="s">
        <v>193</v>
      </c>
      <c r="H60" s="6" t="s">
        <v>194</v>
      </c>
      <c r="I60" s="6" t="s">
        <v>195</v>
      </c>
      <c r="J60" s="6" t="s">
        <v>196</v>
      </c>
      <c r="K60" s="6" t="s">
        <v>88</v>
      </c>
      <c r="L60" s="6" t="s">
        <v>90</v>
      </c>
      <c r="M60" s="6" t="s">
        <v>197</v>
      </c>
      <c r="N60" s="6" t="s">
        <v>91</v>
      </c>
      <c r="O60" s="6" t="s">
        <v>198</v>
      </c>
      <c r="P60" s="6" t="s">
        <v>199</v>
      </c>
      <c r="Q60" s="6" t="s">
        <v>200</v>
      </c>
      <c r="R60" s="6" t="s">
        <v>15</v>
      </c>
    </row>
    <row r="61" spans="3:18" x14ac:dyDescent="0.25">
      <c r="C61" s="177">
        <v>39539</v>
      </c>
      <c r="D61" s="178">
        <v>8.235294117647058</v>
      </c>
      <c r="E61" s="178"/>
      <c r="F61" s="178"/>
      <c r="G61" s="178"/>
      <c r="H61" s="179"/>
      <c r="I61" s="179"/>
      <c r="J61" s="180"/>
      <c r="K61" s="361">
        <v>14.509803921568626</v>
      </c>
      <c r="L61" s="361">
        <v>22.352941176470587</v>
      </c>
      <c r="N61" s="361">
        <v>5.0971473495058399</v>
      </c>
      <c r="P61" s="361">
        <v>1.1764705882352942</v>
      </c>
    </row>
    <row r="62" spans="3:18" x14ac:dyDescent="0.25">
      <c r="C62" s="177">
        <v>39630</v>
      </c>
      <c r="D62" s="178">
        <v>10.075319016495488</v>
      </c>
      <c r="E62" s="178"/>
      <c r="F62" s="178"/>
      <c r="G62" s="178"/>
      <c r="H62" s="178"/>
      <c r="I62" s="179"/>
      <c r="J62" s="179"/>
      <c r="K62" s="361">
        <v>14.508624502432552</v>
      </c>
      <c r="L62" s="361">
        <v>20.890002784739625</v>
      </c>
      <c r="N62" s="361">
        <v>4.3</v>
      </c>
      <c r="P62" s="361">
        <v>4.9613576424721932</v>
      </c>
    </row>
    <row r="63" spans="3:18" x14ac:dyDescent="0.25">
      <c r="C63" s="177">
        <v>39722</v>
      </c>
      <c r="D63" s="361">
        <v>11.763347763347763</v>
      </c>
      <c r="E63" s="363">
        <v>0</v>
      </c>
      <c r="F63" s="363">
        <v>3.8585858585858586</v>
      </c>
      <c r="G63" s="363">
        <v>9.24098124098124</v>
      </c>
      <c r="H63" s="363">
        <v>9.8614718614718626</v>
      </c>
      <c r="I63" s="363">
        <v>9.9249639249639259</v>
      </c>
      <c r="J63" s="363">
        <v>1.875901875901876</v>
      </c>
      <c r="K63" s="361">
        <v>11.78066378066378</v>
      </c>
      <c r="L63" s="361">
        <v>18.112554112554111</v>
      </c>
      <c r="M63" s="361">
        <v>0.95238095238095244</v>
      </c>
      <c r="N63" s="361">
        <v>1.5584415584415585</v>
      </c>
      <c r="O63" s="361">
        <v>9.5757575757575779</v>
      </c>
      <c r="P63" s="361">
        <v>4.4617604617604618</v>
      </c>
      <c r="Q63" s="361">
        <v>0.66666666666666663</v>
      </c>
      <c r="R63" s="361">
        <v>6.366522366522366</v>
      </c>
    </row>
    <row r="64" spans="3:18" x14ac:dyDescent="0.25">
      <c r="C64" s="177">
        <v>39873</v>
      </c>
      <c r="D64" s="361">
        <v>14.035087719298245</v>
      </c>
      <c r="E64" s="363">
        <v>0</v>
      </c>
      <c r="F64" s="363">
        <v>4.9122807017543861</v>
      </c>
      <c r="G64" s="363">
        <v>12.280701754385964</v>
      </c>
      <c r="H64" s="363">
        <v>12.280701754385968</v>
      </c>
      <c r="I64" s="363">
        <v>4.9122807017543861</v>
      </c>
      <c r="J64" s="363">
        <v>3.1578947368421053</v>
      </c>
      <c r="K64" s="361">
        <v>13.684210526315788</v>
      </c>
      <c r="L64" s="361">
        <v>17.543859649122805</v>
      </c>
      <c r="M64" s="361">
        <v>0</v>
      </c>
      <c r="N64" s="361">
        <v>2.4561403508771931</v>
      </c>
      <c r="O64" s="361">
        <v>7.0175438596491224</v>
      </c>
      <c r="P64" s="361">
        <v>2.807017543859649</v>
      </c>
      <c r="Q64" s="361">
        <v>1.4035087719298245</v>
      </c>
      <c r="R64" s="361">
        <v>3.5087719298245612</v>
      </c>
    </row>
    <row r="65" spans="3:18" x14ac:dyDescent="0.25">
      <c r="C65" s="177">
        <v>39965</v>
      </c>
      <c r="D65" s="361">
        <v>12.355889724310778</v>
      </c>
      <c r="E65" s="363">
        <v>1.2857142857142858</v>
      </c>
      <c r="F65" s="363">
        <v>4.0701754385964906</v>
      </c>
      <c r="G65" s="363">
        <v>11.283208020050125</v>
      </c>
      <c r="H65" s="363">
        <v>12.255639097744361</v>
      </c>
      <c r="I65" s="363">
        <v>4.5238095238095237</v>
      </c>
      <c r="J65" s="363">
        <v>1.6666666666666667</v>
      </c>
      <c r="K65" s="361">
        <v>13.759398496240602</v>
      </c>
      <c r="L65" s="361">
        <v>18.854636591478695</v>
      </c>
      <c r="M65" s="361">
        <v>0</v>
      </c>
      <c r="N65" s="361">
        <v>2.070175438596491</v>
      </c>
      <c r="O65" s="361">
        <v>5.0927318295739346</v>
      </c>
      <c r="P65" s="361">
        <v>11.781954887218046</v>
      </c>
      <c r="Q65" s="361">
        <v>0.33333333333333331</v>
      </c>
      <c r="R65" s="361">
        <v>0.66666666666666663</v>
      </c>
    </row>
    <row r="66" spans="3:18" x14ac:dyDescent="0.25">
      <c r="C66" s="177">
        <v>40057</v>
      </c>
      <c r="D66" s="361">
        <v>10.857048748353098</v>
      </c>
      <c r="E66" s="363">
        <v>0.27777777777777779</v>
      </c>
      <c r="F66" s="363">
        <v>5.6776460254721126</v>
      </c>
      <c r="G66" s="363">
        <v>10.841583537235712</v>
      </c>
      <c r="H66" s="363">
        <v>9.933370976849238</v>
      </c>
      <c r="I66" s="363">
        <v>3.9534161490683228</v>
      </c>
      <c r="J66" s="363">
        <v>4.1987263943785678</v>
      </c>
      <c r="K66" s="361">
        <v>10.259332454984628</v>
      </c>
      <c r="L66" s="361">
        <v>19.548811092289352</v>
      </c>
      <c r="M66" s="361">
        <v>1.7929292929292926</v>
      </c>
      <c r="N66" s="361">
        <v>2.6031746031746033</v>
      </c>
      <c r="O66" s="361">
        <v>4.2425810904071772</v>
      </c>
      <c r="P66" s="361">
        <v>13.599316142794402</v>
      </c>
      <c r="Q66" s="361">
        <v>0.27777777777777779</v>
      </c>
      <c r="R66" s="361">
        <v>1.9365079365079363</v>
      </c>
    </row>
    <row r="67" spans="3:18" x14ac:dyDescent="0.25">
      <c r="C67" s="177">
        <v>40148</v>
      </c>
      <c r="D67" s="361">
        <v>12.727272727272728</v>
      </c>
      <c r="E67" s="363">
        <v>1.2121212121212122</v>
      </c>
      <c r="F67" s="363">
        <v>4.8484848484848486</v>
      </c>
      <c r="G67" s="363">
        <v>14.848484848484853</v>
      </c>
      <c r="H67" s="363">
        <v>10</v>
      </c>
      <c r="I67" s="363">
        <v>4.8484848484848477</v>
      </c>
      <c r="J67" s="363">
        <v>2.7272727272727271</v>
      </c>
      <c r="K67" s="361">
        <v>13.030303030303028</v>
      </c>
      <c r="L67" s="361">
        <v>17.878787878787879</v>
      </c>
      <c r="M67" s="361">
        <v>1.5151515151515151</v>
      </c>
      <c r="N67" s="361">
        <v>3.6363636363636362</v>
      </c>
      <c r="O67" s="361">
        <v>3.3333333333333335</v>
      </c>
      <c r="P67" s="361">
        <v>7.5757575757575761</v>
      </c>
      <c r="Q67" s="361">
        <v>0.60606060606060608</v>
      </c>
      <c r="R67" s="361">
        <v>1.2121212121212122</v>
      </c>
    </row>
    <row r="68" spans="3:18" x14ac:dyDescent="0.25">
      <c r="C68" s="177">
        <v>40238</v>
      </c>
      <c r="D68" s="361">
        <v>13.030303030303028</v>
      </c>
      <c r="E68" s="363">
        <v>2.1212121212121215</v>
      </c>
      <c r="F68" s="363">
        <v>3.9393939393939399</v>
      </c>
      <c r="G68" s="363">
        <v>6.9696969696969706</v>
      </c>
      <c r="H68" s="363">
        <v>8.4848484848484862</v>
      </c>
      <c r="I68" s="363">
        <v>8.7878787878787872</v>
      </c>
      <c r="J68" s="363">
        <v>1.2121212121212122</v>
      </c>
      <c r="K68" s="361">
        <v>15.454545454545453</v>
      </c>
      <c r="L68" s="361">
        <v>18.181818181818183</v>
      </c>
      <c r="M68" s="361">
        <v>1.5151515151515151</v>
      </c>
      <c r="N68" s="361">
        <v>3.0303030303030307</v>
      </c>
      <c r="O68" s="361">
        <v>5.1515151515151523</v>
      </c>
      <c r="P68" s="361">
        <v>10</v>
      </c>
      <c r="Q68" s="361">
        <v>0.30303030303030304</v>
      </c>
      <c r="R68" s="361">
        <v>1.8181818181818181</v>
      </c>
    </row>
    <row r="69" spans="3:18" x14ac:dyDescent="0.25">
      <c r="C69" s="177">
        <v>40330</v>
      </c>
      <c r="D69" s="361">
        <v>11.481481481481481</v>
      </c>
      <c r="E69" s="363">
        <v>1.1111111111111112</v>
      </c>
      <c r="F69" s="363">
        <v>4.4444444444444446</v>
      </c>
      <c r="G69" s="363">
        <v>11.481481481481483</v>
      </c>
      <c r="H69" s="363">
        <v>9.2592592592592595</v>
      </c>
      <c r="I69" s="363">
        <v>5.9259259259259265</v>
      </c>
      <c r="J69" s="363">
        <v>1.1111111111111112</v>
      </c>
      <c r="K69" s="361">
        <v>17.777777777777779</v>
      </c>
      <c r="L69" s="361">
        <v>14.444444444444448</v>
      </c>
      <c r="M69" s="361">
        <v>2.5925925925925926</v>
      </c>
      <c r="N69" s="361">
        <v>3.3333333333333339</v>
      </c>
      <c r="O69" s="361">
        <v>2.5925925925925926</v>
      </c>
      <c r="P69" s="361">
        <v>12.222222222222221</v>
      </c>
      <c r="Q69" s="361">
        <v>0</v>
      </c>
      <c r="R69" s="361">
        <v>2.2222222222222223</v>
      </c>
    </row>
    <row r="70" spans="3:18" x14ac:dyDescent="0.25">
      <c r="C70" s="177">
        <v>40422</v>
      </c>
      <c r="D70" s="361">
        <v>7.6654053434239202</v>
      </c>
      <c r="E70" s="363">
        <v>1.1111111111111112</v>
      </c>
      <c r="F70" s="363">
        <v>3.751863318426786</v>
      </c>
      <c r="G70" s="363">
        <v>11.429881894278179</v>
      </c>
      <c r="H70" s="363">
        <v>7.2732484806788218</v>
      </c>
      <c r="I70" s="363">
        <v>6.6494668042655647</v>
      </c>
      <c r="J70" s="363">
        <v>1.8736383442265796</v>
      </c>
      <c r="K70" s="361">
        <v>20.740740740740744</v>
      </c>
      <c r="L70" s="361">
        <v>14.819401444788442</v>
      </c>
      <c r="M70" s="361">
        <v>4.4662309368191728</v>
      </c>
      <c r="N70" s="361">
        <v>1.4035087719298245</v>
      </c>
      <c r="O70" s="361">
        <v>1.5032679738562091</v>
      </c>
      <c r="P70" s="361">
        <v>15.43859649122807</v>
      </c>
      <c r="Q70" s="361">
        <v>0</v>
      </c>
      <c r="R70" s="361">
        <v>1.8736383442265796</v>
      </c>
    </row>
    <row r="71" spans="3:18" x14ac:dyDescent="0.25">
      <c r="C71" s="177">
        <v>40513</v>
      </c>
      <c r="D71" s="361">
        <v>12.184382524939801</v>
      </c>
      <c r="E71" s="363">
        <v>0</v>
      </c>
      <c r="F71" s="363">
        <v>5.9133126934984519</v>
      </c>
      <c r="G71" s="363">
        <v>8.0575622061690186</v>
      </c>
      <c r="H71" s="363">
        <v>4.8801742919389977</v>
      </c>
      <c r="I71" s="363">
        <v>5.9006994610709782</v>
      </c>
      <c r="J71" s="363">
        <v>1.9172113289760349</v>
      </c>
      <c r="K71" s="361">
        <v>22.489393418185987</v>
      </c>
      <c r="L71" s="361">
        <v>15.231051484921455</v>
      </c>
      <c r="M71" s="361">
        <v>2.144249512670565</v>
      </c>
      <c r="N71" s="361">
        <v>1.1764705882352942</v>
      </c>
      <c r="O71" s="361">
        <v>3.028322440087146</v>
      </c>
      <c r="P71" s="361">
        <v>13.678477238848757</v>
      </c>
      <c r="Q71" s="361">
        <v>2.2222222222222223</v>
      </c>
      <c r="R71" s="361">
        <v>1.1764705882352942</v>
      </c>
    </row>
    <row r="72" spans="3:18" x14ac:dyDescent="0.25">
      <c r="C72" s="177">
        <v>40603</v>
      </c>
      <c r="D72" s="361">
        <v>14.166666666666666</v>
      </c>
      <c r="E72" s="363">
        <v>0</v>
      </c>
      <c r="F72" s="363">
        <v>2.9166666666666665</v>
      </c>
      <c r="G72" s="363">
        <v>7.5</v>
      </c>
      <c r="H72" s="363">
        <v>2.0833333333333335</v>
      </c>
      <c r="I72" s="363">
        <v>9.1666666666666661</v>
      </c>
      <c r="J72" s="363">
        <v>2.5</v>
      </c>
      <c r="K72" s="361">
        <v>19.166666666666668</v>
      </c>
      <c r="L72" s="361">
        <v>12.5</v>
      </c>
      <c r="M72" s="361">
        <v>2.5</v>
      </c>
      <c r="N72" s="361">
        <v>5</v>
      </c>
      <c r="O72" s="361">
        <v>7.5</v>
      </c>
      <c r="P72" s="361">
        <v>12.916666666666668</v>
      </c>
      <c r="Q72" s="361">
        <v>0</v>
      </c>
      <c r="R72" s="361">
        <v>2.083333333333333</v>
      </c>
    </row>
    <row r="73" spans="3:18" x14ac:dyDescent="0.25">
      <c r="C73" s="177">
        <v>40695</v>
      </c>
      <c r="D73" s="361">
        <v>9.1666666666666661</v>
      </c>
      <c r="E73" s="363">
        <v>1.6666666666666667</v>
      </c>
      <c r="F73" s="363">
        <v>3.75</v>
      </c>
      <c r="G73" s="363">
        <v>9.1666666666666661</v>
      </c>
      <c r="H73" s="363">
        <v>4.166666666666667</v>
      </c>
      <c r="I73" s="363">
        <v>8.3333333333333321</v>
      </c>
      <c r="J73" s="363">
        <v>1.6666666666666667</v>
      </c>
      <c r="K73" s="361">
        <v>19.166666666666664</v>
      </c>
      <c r="L73" s="361">
        <v>14.583333333333334</v>
      </c>
      <c r="M73" s="361">
        <v>4.166666666666667</v>
      </c>
      <c r="N73" s="361">
        <v>3.3333333333333335</v>
      </c>
      <c r="O73" s="361">
        <v>5</v>
      </c>
      <c r="P73" s="361">
        <v>11.25</v>
      </c>
      <c r="Q73" s="361">
        <v>2.083333333333333</v>
      </c>
      <c r="R73" s="361">
        <v>2.5</v>
      </c>
    </row>
    <row r="74" spans="3:18" x14ac:dyDescent="0.25">
      <c r="C74" s="177">
        <v>40787</v>
      </c>
      <c r="D74" s="361">
        <v>10.476190476190476</v>
      </c>
      <c r="E74" s="363">
        <v>0</v>
      </c>
      <c r="F74" s="363">
        <v>0.95238095238095233</v>
      </c>
      <c r="G74" s="363">
        <v>14.761904761904763</v>
      </c>
      <c r="H74" s="363">
        <v>3.8095238095238098</v>
      </c>
      <c r="I74" s="363">
        <v>7.6190476190476195</v>
      </c>
      <c r="J74" s="363">
        <v>0.47619047619047616</v>
      </c>
      <c r="K74" s="366">
        <v>18.571428571428569</v>
      </c>
      <c r="L74" s="361">
        <v>18.571428571428573</v>
      </c>
      <c r="M74" s="361">
        <v>1.4285714285714286</v>
      </c>
      <c r="N74" s="361">
        <v>3.3333333333333335</v>
      </c>
      <c r="O74" s="361">
        <v>4.7619047619047619</v>
      </c>
      <c r="P74" s="361">
        <v>13.80952380952381</v>
      </c>
      <c r="Q74" s="361">
        <v>0.95238095238095233</v>
      </c>
      <c r="R74" s="361">
        <v>0.47619047619047616</v>
      </c>
    </row>
    <row r="75" spans="3:18" x14ac:dyDescent="0.25">
      <c r="C75" s="177">
        <v>40878</v>
      </c>
      <c r="D75" s="361">
        <v>10</v>
      </c>
      <c r="E75" s="363">
        <v>0</v>
      </c>
      <c r="F75" s="363">
        <v>2.8571428571428572</v>
      </c>
      <c r="G75" s="363">
        <v>9.0476190476190474</v>
      </c>
      <c r="H75" s="363">
        <v>7.1428571428571423</v>
      </c>
      <c r="I75" s="363">
        <v>7.1428571428571423</v>
      </c>
      <c r="J75" s="363">
        <v>0.95238095238095233</v>
      </c>
      <c r="K75" s="366">
        <v>18.571428571428573</v>
      </c>
      <c r="L75" s="361">
        <v>17.619047619047617</v>
      </c>
      <c r="M75" s="361">
        <v>0.47619047619047616</v>
      </c>
      <c r="N75" s="361">
        <v>2.3809523809523809</v>
      </c>
      <c r="O75" s="361">
        <v>6.1904761904761898</v>
      </c>
      <c r="P75" s="361">
        <v>17.142857142857142</v>
      </c>
      <c r="Q75" s="361">
        <v>0.47619047619047616</v>
      </c>
      <c r="R75" s="361">
        <v>0</v>
      </c>
    </row>
    <row r="76" spans="3:18" x14ac:dyDescent="0.25">
      <c r="C76" s="177">
        <v>40969</v>
      </c>
      <c r="D76" s="361">
        <v>8</v>
      </c>
      <c r="E76" s="363">
        <v>0.88888888888888884</v>
      </c>
      <c r="F76" s="363">
        <v>0</v>
      </c>
      <c r="G76" s="363">
        <v>8.4444444444444446</v>
      </c>
      <c r="H76" s="363">
        <v>4.4444444444444446</v>
      </c>
      <c r="I76" s="363">
        <v>5.3333333333333339</v>
      </c>
      <c r="J76" s="363">
        <v>2.666666666666667</v>
      </c>
      <c r="K76" s="366">
        <v>20.888888888888889</v>
      </c>
      <c r="L76" s="361">
        <v>19.555555555555557</v>
      </c>
      <c r="M76" s="361">
        <v>3.5555555555555554</v>
      </c>
      <c r="N76" s="361">
        <v>4.8888888888888893</v>
      </c>
      <c r="O76" s="361">
        <v>5.3333333333333339</v>
      </c>
      <c r="P76" s="361">
        <v>15.111111111111109</v>
      </c>
      <c r="Q76" s="361">
        <v>0.88888888888888884</v>
      </c>
      <c r="R76" s="361">
        <v>0</v>
      </c>
    </row>
    <row r="77" spans="3:18" x14ac:dyDescent="0.25">
      <c r="C77" s="177">
        <v>41061</v>
      </c>
      <c r="D77" s="361">
        <v>9.7908496732026151</v>
      </c>
      <c r="E77" s="363">
        <v>0.95238095238095233</v>
      </c>
      <c r="F77" s="363">
        <v>2.3809523809523809</v>
      </c>
      <c r="G77" s="363">
        <v>6.3753501400560229</v>
      </c>
      <c r="H77" s="363">
        <v>1.8095238095238095</v>
      </c>
      <c r="I77" s="363">
        <v>8.420168067226891</v>
      </c>
      <c r="J77" s="363">
        <v>3.5555555555555554</v>
      </c>
      <c r="K77" s="366">
        <v>18.140056022408963</v>
      </c>
      <c r="L77" s="361">
        <v>15.671335200746963</v>
      </c>
      <c r="M77" s="361">
        <v>5.1876750700280114</v>
      </c>
      <c r="N77" s="361">
        <v>3.2380952380952377</v>
      </c>
      <c r="O77" s="361">
        <v>5.6638655462184886</v>
      </c>
      <c r="P77" s="361">
        <v>17.861811391223156</v>
      </c>
      <c r="Q77" s="361">
        <v>0.47619047619047616</v>
      </c>
      <c r="R77" s="361">
        <v>0.47619047619047616</v>
      </c>
    </row>
    <row r="78" spans="3:18" x14ac:dyDescent="0.25">
      <c r="C78" s="177">
        <v>41153</v>
      </c>
      <c r="D78" s="361">
        <v>7.6923076923076925</v>
      </c>
      <c r="E78" s="363">
        <v>1.0256410256410255</v>
      </c>
      <c r="F78" s="363">
        <v>2.0512820512820511</v>
      </c>
      <c r="G78" s="363">
        <v>4.6153846153846159</v>
      </c>
      <c r="H78" s="363">
        <v>4.615384615384615</v>
      </c>
      <c r="I78" s="363">
        <v>8.2051282051282062</v>
      </c>
      <c r="J78" s="363">
        <v>1.0256410256410255</v>
      </c>
      <c r="K78" s="366">
        <v>20.512820512820511</v>
      </c>
      <c r="L78" s="361">
        <v>20</v>
      </c>
      <c r="M78" s="361">
        <v>3.5897435897435894</v>
      </c>
      <c r="N78" s="361">
        <v>3.0769230769230771</v>
      </c>
      <c r="O78" s="361">
        <v>4.1025641025641022</v>
      </c>
      <c r="P78" s="361">
        <v>19.487179487179489</v>
      </c>
      <c r="Q78" s="361">
        <v>0</v>
      </c>
      <c r="R78" s="361">
        <v>0</v>
      </c>
    </row>
    <row r="79" spans="3:18" x14ac:dyDescent="0.25">
      <c r="C79" s="177">
        <v>41244</v>
      </c>
      <c r="D79" s="361">
        <v>12.198412698412698</v>
      </c>
      <c r="E79" s="363">
        <v>2.7023809523809521</v>
      </c>
      <c r="F79" s="363">
        <v>0.83333333333333337</v>
      </c>
      <c r="G79" s="363">
        <v>8.0992063492063497</v>
      </c>
      <c r="H79" s="363">
        <v>1.3333333333333335</v>
      </c>
      <c r="I79" s="363">
        <v>3.5912698412698409</v>
      </c>
      <c r="J79" s="363">
        <v>0</v>
      </c>
      <c r="K79" s="366">
        <v>20.063492063492063</v>
      </c>
      <c r="L79" s="361">
        <v>18.829365079365083</v>
      </c>
      <c r="M79" s="361">
        <v>3.1111111111111112</v>
      </c>
      <c r="N79" s="361">
        <v>7.9444444444444446</v>
      </c>
      <c r="O79" s="361">
        <v>4.4523809523809526</v>
      </c>
      <c r="P79" s="361">
        <v>16.424603174603174</v>
      </c>
      <c r="Q79" s="361">
        <v>0</v>
      </c>
      <c r="R79" s="361">
        <v>0.41666666666666669</v>
      </c>
    </row>
    <row r="80" spans="3:18" x14ac:dyDescent="0.25">
      <c r="C80" s="177">
        <v>41334</v>
      </c>
      <c r="D80" s="361">
        <v>10</v>
      </c>
      <c r="E80" s="363">
        <v>1.6666666666666667</v>
      </c>
      <c r="F80" s="363">
        <v>5</v>
      </c>
      <c r="G80" s="363">
        <v>7.083333333333333</v>
      </c>
      <c r="H80" s="363">
        <v>5.416666666666667</v>
      </c>
      <c r="I80" s="363">
        <v>7.083333333333333</v>
      </c>
      <c r="J80" s="363">
        <v>0</v>
      </c>
      <c r="K80" s="366">
        <v>16.25</v>
      </c>
      <c r="L80" s="361">
        <v>19.166666666666668</v>
      </c>
      <c r="M80" s="361">
        <v>4.5833333333333339</v>
      </c>
      <c r="N80" s="361">
        <v>5.416666666666667</v>
      </c>
      <c r="O80" s="361">
        <v>3.7500000000000004</v>
      </c>
      <c r="P80" s="361">
        <v>14.583333333333334</v>
      </c>
      <c r="Q80" s="361">
        <v>0</v>
      </c>
      <c r="R80" s="361">
        <v>0</v>
      </c>
    </row>
    <row r="81" spans="3:18" x14ac:dyDescent="0.25">
      <c r="C81" s="177">
        <v>41426</v>
      </c>
      <c r="D81" s="361">
        <v>9.3333333333333339</v>
      </c>
      <c r="E81" s="363">
        <v>0.88888888888888884</v>
      </c>
      <c r="F81" s="363">
        <v>3.1111111111111112</v>
      </c>
      <c r="G81" s="363">
        <v>7.5555555555555554</v>
      </c>
      <c r="H81" s="363">
        <v>4.8888888888888893</v>
      </c>
      <c r="I81" s="363">
        <v>6.2222222222222223</v>
      </c>
      <c r="J81" s="363">
        <v>0</v>
      </c>
      <c r="K81" s="366">
        <v>19.111111111111111</v>
      </c>
      <c r="L81" s="361">
        <v>14.666666666666666</v>
      </c>
      <c r="M81" s="361">
        <v>4.4444444444444446</v>
      </c>
      <c r="N81" s="361">
        <v>9.3333333333333339</v>
      </c>
      <c r="O81" s="361">
        <v>3.1111111111111112</v>
      </c>
      <c r="P81" s="361">
        <v>16</v>
      </c>
      <c r="Q81" s="361">
        <v>0</v>
      </c>
      <c r="R81" s="361">
        <v>1.3333333333333335</v>
      </c>
    </row>
    <row r="82" spans="3:18" x14ac:dyDescent="0.25">
      <c r="C82" s="177">
        <v>41518</v>
      </c>
      <c r="D82" s="361">
        <v>10.294117647058822</v>
      </c>
      <c r="E82" s="363">
        <v>0.74074074074074081</v>
      </c>
      <c r="F82" s="363">
        <v>2.7723311546840956</v>
      </c>
      <c r="G82" s="363">
        <v>8.7309368191721131</v>
      </c>
      <c r="H82" s="363">
        <v>5.4684095860566453</v>
      </c>
      <c r="I82" s="363">
        <v>5.5174291938997815</v>
      </c>
      <c r="J82" s="363">
        <v>0.37037037037037041</v>
      </c>
      <c r="K82" s="366">
        <v>17.260348583877995</v>
      </c>
      <c r="L82" s="361">
        <v>12.946623093681916</v>
      </c>
      <c r="M82" s="361">
        <v>3.9705882352941173</v>
      </c>
      <c r="N82" s="361">
        <v>9.0250544662309355</v>
      </c>
      <c r="O82" s="361">
        <v>5.1034858387799575</v>
      </c>
      <c r="P82" s="361">
        <v>16.225490196078432</v>
      </c>
      <c r="Q82" s="361">
        <v>1.2037037037037037</v>
      </c>
      <c r="R82" s="361">
        <v>0.37037037037037041</v>
      </c>
    </row>
    <row r="83" spans="3:18" x14ac:dyDescent="0.25">
      <c r="C83" s="177">
        <v>41609</v>
      </c>
      <c r="D83" s="361">
        <v>9.7777777777777786</v>
      </c>
      <c r="E83" s="363">
        <v>0</v>
      </c>
      <c r="F83" s="363">
        <v>1.7777777777777777</v>
      </c>
      <c r="G83" s="363">
        <v>9.7777777777777786</v>
      </c>
      <c r="H83" s="363">
        <v>4.4444444444444446</v>
      </c>
      <c r="I83" s="363">
        <v>7.1111111111111107</v>
      </c>
      <c r="J83" s="363">
        <v>2.2222222222222219</v>
      </c>
      <c r="K83" s="366">
        <v>22.222222222222225</v>
      </c>
      <c r="L83" s="361">
        <v>11.111111111111112</v>
      </c>
      <c r="M83" s="361">
        <v>4.8888888888888893</v>
      </c>
      <c r="N83" s="361">
        <v>5.7777777777777777</v>
      </c>
      <c r="O83" s="361">
        <v>3.1111111111111112</v>
      </c>
      <c r="P83" s="361">
        <v>12.888888888888889</v>
      </c>
      <c r="Q83" s="361">
        <v>2.2222222222222223</v>
      </c>
      <c r="R83" s="361">
        <v>2.6666666666666665</v>
      </c>
    </row>
    <row r="84" spans="3:18" x14ac:dyDescent="0.25">
      <c r="C84" s="177">
        <v>41699</v>
      </c>
      <c r="D84" s="361">
        <v>4.6666666666666661</v>
      </c>
      <c r="E84" s="363">
        <v>0</v>
      </c>
      <c r="F84" s="363">
        <v>3.2996632996632997</v>
      </c>
      <c r="G84" s="363">
        <v>10.148148148148149</v>
      </c>
      <c r="H84" s="363">
        <v>3.1515151515151518</v>
      </c>
      <c r="I84" s="363">
        <v>5.1178451178451185</v>
      </c>
      <c r="J84" s="363">
        <v>0</v>
      </c>
      <c r="K84" s="366">
        <v>19.966329966329965</v>
      </c>
      <c r="L84" s="361">
        <v>15.265993265993266</v>
      </c>
      <c r="M84" s="361">
        <v>6</v>
      </c>
      <c r="N84" s="361">
        <v>6.6329966329966323</v>
      </c>
      <c r="O84" s="361">
        <v>3.1515151515151518</v>
      </c>
      <c r="P84" s="361">
        <v>20.45117845117845</v>
      </c>
      <c r="Q84" s="361">
        <v>0</v>
      </c>
      <c r="R84" s="361">
        <v>2.1481481481481484</v>
      </c>
    </row>
    <row r="85" spans="3:18" x14ac:dyDescent="0.25">
      <c r="C85" s="177">
        <v>41791</v>
      </c>
      <c r="D85" s="361">
        <v>4.2424242424242422</v>
      </c>
      <c r="E85" s="363">
        <v>1.2121212121212122</v>
      </c>
      <c r="F85" s="363">
        <v>0</v>
      </c>
      <c r="G85" s="363">
        <v>8.4848484848484862</v>
      </c>
      <c r="H85" s="363">
        <v>10.909090909090908</v>
      </c>
      <c r="I85" s="363">
        <v>7.2727272727272725</v>
      </c>
      <c r="J85" s="363">
        <v>1.2121212121212122</v>
      </c>
      <c r="K85" s="366">
        <v>13.333333333333334</v>
      </c>
      <c r="L85" s="361">
        <v>16.969696969696972</v>
      </c>
      <c r="M85" s="361">
        <v>7.2727272727272725</v>
      </c>
      <c r="N85" s="361">
        <v>3.0303030303030298</v>
      </c>
      <c r="O85" s="361">
        <v>2.4242424242424243</v>
      </c>
      <c r="P85" s="361">
        <v>21.212121212121211</v>
      </c>
      <c r="Q85" s="361">
        <v>0</v>
      </c>
      <c r="R85" s="361">
        <v>2.4242424242424243</v>
      </c>
    </row>
    <row r="86" spans="3:18" x14ac:dyDescent="0.25">
      <c r="C86" s="177">
        <v>41883</v>
      </c>
      <c r="D86" s="361">
        <v>10</v>
      </c>
      <c r="E86" s="363">
        <v>1.4285714285714284</v>
      </c>
      <c r="F86" s="363">
        <v>5.7142857142857144</v>
      </c>
      <c r="G86" s="363">
        <v>10.952380952380954</v>
      </c>
      <c r="H86" s="363">
        <v>8.5714285714285694</v>
      </c>
      <c r="I86" s="363">
        <v>2.8571428571428572</v>
      </c>
      <c r="J86" s="367">
        <v>0.47619047619047616</v>
      </c>
      <c r="K86" s="366">
        <v>16.19047619047619</v>
      </c>
      <c r="L86" s="361">
        <v>10</v>
      </c>
      <c r="M86" s="361">
        <v>5.7142857142857135</v>
      </c>
      <c r="N86" s="361">
        <v>8.5714285714285712</v>
      </c>
      <c r="O86" s="361">
        <v>4.2857142857142847</v>
      </c>
      <c r="P86" s="361">
        <v>11.904761904761905</v>
      </c>
      <c r="Q86" s="361">
        <v>2.3809523809523809</v>
      </c>
      <c r="R86" s="361">
        <v>0.95238095238095233</v>
      </c>
    </row>
    <row r="87" spans="3:18" x14ac:dyDescent="0.25">
      <c r="C87" s="177">
        <v>41974</v>
      </c>
      <c r="D87" s="361">
        <v>11.851851851851853</v>
      </c>
      <c r="E87" s="367">
        <v>0</v>
      </c>
      <c r="F87" s="367">
        <v>0</v>
      </c>
      <c r="G87" s="367">
        <v>11.851851851851853</v>
      </c>
      <c r="H87" s="367">
        <v>6.666666666666667</v>
      </c>
      <c r="I87" s="367">
        <v>1.4814814814814816</v>
      </c>
      <c r="J87" s="367">
        <v>0</v>
      </c>
      <c r="K87" s="366">
        <v>16.296296296296298</v>
      </c>
      <c r="L87" s="361">
        <v>17.037037037037038</v>
      </c>
      <c r="M87" s="361">
        <v>5.9259259259259265</v>
      </c>
      <c r="N87" s="361">
        <v>8.148148148148147</v>
      </c>
      <c r="O87" s="361">
        <v>2.2222222222222223</v>
      </c>
      <c r="P87" s="361">
        <v>17.777777777777779</v>
      </c>
      <c r="Q87" s="361">
        <v>0.74074074074074081</v>
      </c>
      <c r="R87" s="361">
        <v>0</v>
      </c>
    </row>
    <row r="88" spans="3:18" x14ac:dyDescent="0.25">
      <c r="C88" s="177">
        <v>42064</v>
      </c>
      <c r="D88" s="361">
        <v>4.4444444444444438</v>
      </c>
      <c r="E88" s="367">
        <v>3.7037037037037033</v>
      </c>
      <c r="F88" s="367">
        <v>4.4444444444444438</v>
      </c>
      <c r="G88" s="367">
        <v>2.9629629629629632</v>
      </c>
      <c r="H88" s="367">
        <v>5.1851851851851851</v>
      </c>
      <c r="I88" s="367">
        <v>4.4444444444444446</v>
      </c>
      <c r="J88" s="367">
        <v>0</v>
      </c>
      <c r="K88" s="366">
        <v>21.481481481481481</v>
      </c>
      <c r="L88" s="361">
        <v>15.555555555555555</v>
      </c>
      <c r="M88" s="361">
        <v>7.4074074074074083</v>
      </c>
      <c r="N88" s="361">
        <v>7.4074074074074066</v>
      </c>
      <c r="O88" s="361">
        <v>6.666666666666667</v>
      </c>
      <c r="P88" s="361">
        <v>14.814814814814813</v>
      </c>
      <c r="Q88" s="361">
        <v>1.4814814814814816</v>
      </c>
      <c r="R88" s="361">
        <v>0</v>
      </c>
    </row>
    <row r="89" spans="3:18" x14ac:dyDescent="0.25">
      <c r="C89" s="177">
        <v>42156</v>
      </c>
      <c r="D89" s="361">
        <v>11.904761904761905</v>
      </c>
      <c r="E89" s="367">
        <v>4.2857142857142856</v>
      </c>
      <c r="F89" s="367">
        <v>3.8095238095238093</v>
      </c>
      <c r="G89" s="367">
        <v>10</v>
      </c>
      <c r="H89" s="367">
        <v>6.666666666666667</v>
      </c>
      <c r="I89" s="367">
        <v>6.1904761904761907</v>
      </c>
      <c r="J89" s="367">
        <v>0.95238095238095233</v>
      </c>
      <c r="K89" s="366">
        <v>12.38095238095238</v>
      </c>
      <c r="L89" s="361">
        <v>12.857142857142859</v>
      </c>
      <c r="M89" s="361">
        <v>4.7619047619047619</v>
      </c>
      <c r="N89" s="361">
        <v>3.8095238095238093</v>
      </c>
      <c r="O89" s="361">
        <v>4.7619047619047619</v>
      </c>
      <c r="P89" s="361">
        <v>17.142857142857142</v>
      </c>
      <c r="Q89" s="361">
        <v>0</v>
      </c>
      <c r="R89" s="361">
        <v>0.47619047619047616</v>
      </c>
    </row>
    <row r="90" spans="3:18" x14ac:dyDescent="0.25">
      <c r="C90" s="177">
        <v>42248</v>
      </c>
      <c r="D90" s="361">
        <v>7.350427350427351</v>
      </c>
      <c r="E90" s="367">
        <v>2.5641025641025639</v>
      </c>
      <c r="F90" s="367">
        <v>1.4285714285714286</v>
      </c>
      <c r="G90" s="367">
        <v>6.6178266178266183</v>
      </c>
      <c r="H90" s="367">
        <v>4.1636141636141639</v>
      </c>
      <c r="I90" s="367">
        <v>2.2222222222222223</v>
      </c>
      <c r="J90" s="367">
        <v>1.4285714285714286</v>
      </c>
      <c r="K90" s="366">
        <v>19.035409035409035</v>
      </c>
      <c r="L90" s="361">
        <v>19.780219780219781</v>
      </c>
      <c r="M90" s="361">
        <v>6.0195360195360204</v>
      </c>
      <c r="N90" s="361">
        <v>6.0439560439560447</v>
      </c>
      <c r="O90" s="361">
        <v>6.1294261294261299</v>
      </c>
      <c r="P90" s="361">
        <v>17.216117216117219</v>
      </c>
      <c r="Q90" s="361">
        <v>0</v>
      </c>
      <c r="R90" s="361">
        <v>0</v>
      </c>
    </row>
    <row r="91" spans="3:18" x14ac:dyDescent="0.25">
      <c r="C91" s="177">
        <v>42339</v>
      </c>
      <c r="D91" s="361">
        <v>6.141414141414141</v>
      </c>
      <c r="E91" s="367">
        <v>1.7777777777777777</v>
      </c>
      <c r="F91" s="367">
        <v>3.3333333333333335</v>
      </c>
      <c r="G91" s="362">
        <v>9.1111111111111107</v>
      </c>
      <c r="H91" s="362">
        <v>5.1111111111111116</v>
      </c>
      <c r="I91" s="362">
        <v>3.3333333333333335</v>
      </c>
      <c r="J91" s="362">
        <v>0.66666666666666663</v>
      </c>
      <c r="K91" s="361">
        <v>19.313131313131311</v>
      </c>
      <c r="L91" s="361">
        <v>18.202020202020201</v>
      </c>
      <c r="M91" s="361">
        <v>6.8888888888888893</v>
      </c>
      <c r="N91" s="361">
        <v>3.0303030303030298</v>
      </c>
      <c r="O91" s="361">
        <v>6.8888888888888893</v>
      </c>
      <c r="P91" s="361">
        <v>15.535353535353536</v>
      </c>
      <c r="Q91" s="361">
        <v>0.66666666666666663</v>
      </c>
      <c r="R91" s="361">
        <v>0</v>
      </c>
    </row>
    <row r="92" spans="3:18" x14ac:dyDescent="0.25">
      <c r="C92" s="177">
        <v>42430</v>
      </c>
      <c r="D92" s="361">
        <v>14.232804232804236</v>
      </c>
      <c r="E92" s="367">
        <v>5.3439153439153442</v>
      </c>
      <c r="F92" s="367">
        <v>8.306878306878307</v>
      </c>
      <c r="G92" s="362">
        <v>8.1481481481481488</v>
      </c>
      <c r="H92" s="362">
        <v>5.5026455026455023</v>
      </c>
      <c r="I92" s="362">
        <v>2.3809523809523809</v>
      </c>
      <c r="J92" s="362">
        <v>2.9629629629629632</v>
      </c>
      <c r="K92" s="361">
        <v>13.80952380952381</v>
      </c>
      <c r="L92" s="361">
        <v>12.751322751322752</v>
      </c>
      <c r="M92" s="361">
        <v>5.9259259259259265</v>
      </c>
      <c r="N92" s="361">
        <v>6.2433862433862428</v>
      </c>
      <c r="O92" s="361">
        <v>2.9629629629629632</v>
      </c>
      <c r="P92" s="361">
        <v>9.9470899470899479</v>
      </c>
      <c r="Q92" s="361">
        <v>0</v>
      </c>
      <c r="R92" s="361">
        <v>1.4814814814814816</v>
      </c>
    </row>
    <row r="93" spans="3:18" x14ac:dyDescent="0.25">
      <c r="C93" s="177">
        <v>42522</v>
      </c>
      <c r="D93" s="361">
        <v>12.000000000000002</v>
      </c>
      <c r="E93" s="367">
        <v>2</v>
      </c>
      <c r="F93" s="367">
        <v>8.6666666666666661</v>
      </c>
      <c r="G93" s="362">
        <v>6</v>
      </c>
      <c r="H93" s="362">
        <v>3.9999999999999996</v>
      </c>
      <c r="I93" s="362">
        <v>1.3333333333333333</v>
      </c>
      <c r="J93" s="362">
        <v>0</v>
      </c>
      <c r="K93" s="361">
        <v>17.999999999999996</v>
      </c>
      <c r="L93" s="361">
        <v>20</v>
      </c>
      <c r="M93" s="361">
        <v>5.333333333333333</v>
      </c>
      <c r="N93" s="361">
        <v>6.666666666666667</v>
      </c>
      <c r="O93" s="361">
        <v>4</v>
      </c>
      <c r="P93" s="361">
        <v>11.333333333333334</v>
      </c>
      <c r="Q93" s="361">
        <v>0</v>
      </c>
      <c r="R93" s="361">
        <v>0.66666666666666663</v>
      </c>
    </row>
    <row r="94" spans="3:18" x14ac:dyDescent="0.25">
      <c r="C94" s="177">
        <v>42614</v>
      </c>
      <c r="D94" s="361">
        <v>13.888888888888889</v>
      </c>
      <c r="E94" s="367">
        <v>2.7380952380952381</v>
      </c>
      <c r="F94" s="367">
        <v>7.5</v>
      </c>
      <c r="G94" s="362">
        <v>4.1269841269841265</v>
      </c>
      <c r="H94" s="362">
        <v>5</v>
      </c>
      <c r="I94" s="362">
        <v>5.5555555555555554</v>
      </c>
      <c r="J94" s="362">
        <v>0</v>
      </c>
      <c r="K94" s="361">
        <v>18.531746031746032</v>
      </c>
      <c r="L94" s="361">
        <v>10.198412698412698</v>
      </c>
      <c r="M94" s="361">
        <v>8.3333333333333321</v>
      </c>
      <c r="N94" s="361">
        <v>2.2222222222222223</v>
      </c>
      <c r="O94" s="361">
        <v>4.4444444444444446</v>
      </c>
      <c r="P94" s="361">
        <v>14.404761904761903</v>
      </c>
      <c r="Q94" s="361">
        <v>0</v>
      </c>
      <c r="R94" s="361">
        <v>3.0555555555555558</v>
      </c>
    </row>
    <row r="95" spans="3:18" x14ac:dyDescent="0.25">
      <c r="C95" s="177">
        <v>42705</v>
      </c>
      <c r="D95" s="361">
        <v>10.363636363636363</v>
      </c>
      <c r="E95" s="367">
        <v>8.7407407407407405</v>
      </c>
      <c r="F95" s="367">
        <v>3.4074074074074074</v>
      </c>
      <c r="G95" s="362">
        <v>3.3333333333333335</v>
      </c>
      <c r="H95" s="362">
        <v>3.4074074074074074</v>
      </c>
      <c r="I95" s="362">
        <v>4.3636363636363633</v>
      </c>
      <c r="J95" s="362">
        <v>0</v>
      </c>
      <c r="K95" s="361">
        <v>19.454545454545453</v>
      </c>
      <c r="L95" s="361">
        <v>13.771043771043773</v>
      </c>
      <c r="M95" s="361">
        <v>10.666666666666666</v>
      </c>
      <c r="N95" s="361">
        <v>9.0909090909090917</v>
      </c>
      <c r="O95" s="361">
        <v>5.6296296296296298</v>
      </c>
      <c r="P95" s="361">
        <v>7.7710437710437699</v>
      </c>
      <c r="Q95" s="361">
        <v>0</v>
      </c>
      <c r="R95" s="361">
        <v>0</v>
      </c>
    </row>
    <row r="96" spans="3:18" x14ac:dyDescent="0.25">
      <c r="C96" s="177">
        <v>42795</v>
      </c>
      <c r="D96" s="361">
        <v>10</v>
      </c>
      <c r="E96" s="363">
        <v>1.3333333333333333</v>
      </c>
      <c r="F96" s="363">
        <v>0.66666666666666663</v>
      </c>
      <c r="G96" s="363">
        <v>6.666666666666667</v>
      </c>
      <c r="H96" s="363">
        <v>6</v>
      </c>
      <c r="I96" s="363">
        <v>3.3333333333333335</v>
      </c>
      <c r="J96" s="363">
        <v>0.66666666666666663</v>
      </c>
      <c r="K96" s="361">
        <v>18.666666666666664</v>
      </c>
      <c r="L96" s="361">
        <v>18</v>
      </c>
      <c r="M96" s="361">
        <v>7.333333333333333</v>
      </c>
      <c r="N96" s="361">
        <v>5.333333333333333</v>
      </c>
      <c r="O96" s="361">
        <v>6.666666666666667</v>
      </c>
      <c r="P96" s="361">
        <v>14.666666666666664</v>
      </c>
      <c r="Q96" s="361">
        <v>0.66666666666666663</v>
      </c>
      <c r="R96" s="361">
        <v>0</v>
      </c>
    </row>
    <row r="97" spans="3:18" x14ac:dyDescent="0.25">
      <c r="C97" s="177">
        <v>42887</v>
      </c>
      <c r="D97" s="361">
        <v>9.3333333333333339</v>
      </c>
      <c r="E97" s="363">
        <v>5.333333333333333</v>
      </c>
      <c r="F97" s="365">
        <v>6</v>
      </c>
      <c r="G97" s="365">
        <v>4.6666666666666661</v>
      </c>
      <c r="H97" s="365">
        <v>10</v>
      </c>
      <c r="I97" s="365">
        <v>0.66666666666666663</v>
      </c>
      <c r="J97" s="365">
        <v>2.6666666666666665</v>
      </c>
      <c r="K97" s="361">
        <v>17.333333333333332</v>
      </c>
      <c r="L97" s="361">
        <v>10.666666666666668</v>
      </c>
      <c r="M97" s="361">
        <v>4</v>
      </c>
      <c r="N97" s="361">
        <v>6.666666666666667</v>
      </c>
      <c r="O97" s="361">
        <v>4</v>
      </c>
      <c r="P97" s="361">
        <v>13.999999999999998</v>
      </c>
      <c r="Q97" s="361">
        <v>0</v>
      </c>
      <c r="R97" s="361">
        <v>4.6666666666666661</v>
      </c>
    </row>
    <row r="98" spans="3:18" x14ac:dyDescent="0.25">
      <c r="C98" s="177">
        <v>42979</v>
      </c>
      <c r="D98" s="361">
        <v>6.6666666666666679</v>
      </c>
      <c r="E98" s="363">
        <v>3.7037037037037033</v>
      </c>
      <c r="F98" s="365">
        <v>8.1481481481481488</v>
      </c>
      <c r="G98" s="365">
        <v>5.9259259259259265</v>
      </c>
      <c r="H98" s="365">
        <v>4.4444444444444446</v>
      </c>
      <c r="I98" s="365">
        <v>2.2222222222222223</v>
      </c>
      <c r="J98" s="365">
        <v>0.74074074074074081</v>
      </c>
      <c r="K98" s="361">
        <v>19.25925925925926</v>
      </c>
      <c r="L98" s="361">
        <v>14.074074074074074</v>
      </c>
      <c r="M98" s="361">
        <v>7.4074074074074083</v>
      </c>
      <c r="N98" s="361">
        <v>5.9259259259259265</v>
      </c>
      <c r="O98" s="361">
        <v>6.666666666666667</v>
      </c>
      <c r="P98" s="361">
        <v>14.074074074074074</v>
      </c>
      <c r="Q98" s="361">
        <v>0</v>
      </c>
      <c r="R98" s="361">
        <v>0.74074074074074081</v>
      </c>
    </row>
    <row r="99" spans="3:18" x14ac:dyDescent="0.25">
      <c r="C99" s="177" t="s">
        <v>201</v>
      </c>
      <c r="D99" s="364">
        <f>+_xlfn.RANK.EQ(D98,$D98:$R98,0)</f>
        <v>6</v>
      </c>
      <c r="E99" s="364">
        <f t="shared" ref="E99:R99" si="1">+_xlfn.RANK.EQ(E98,$D98:$R98,0)</f>
        <v>11</v>
      </c>
      <c r="F99" s="364">
        <f t="shared" si="1"/>
        <v>4</v>
      </c>
      <c r="G99" s="364">
        <f t="shared" si="1"/>
        <v>8</v>
      </c>
      <c r="H99" s="364">
        <f t="shared" si="1"/>
        <v>10</v>
      </c>
      <c r="I99" s="364">
        <f t="shared" si="1"/>
        <v>12</v>
      </c>
      <c r="J99" s="364">
        <f t="shared" si="1"/>
        <v>13</v>
      </c>
      <c r="K99" s="364">
        <f t="shared" si="1"/>
        <v>1</v>
      </c>
      <c r="L99" s="364">
        <f t="shared" si="1"/>
        <v>2</v>
      </c>
      <c r="M99" s="364">
        <f t="shared" si="1"/>
        <v>5</v>
      </c>
      <c r="N99" s="364">
        <f t="shared" si="1"/>
        <v>8</v>
      </c>
      <c r="O99" s="364">
        <f>+_xlfn.RANK.EQ(O98,$D98:$R98,0)</f>
        <v>7</v>
      </c>
      <c r="P99" s="364">
        <f t="shared" si="1"/>
        <v>2</v>
      </c>
      <c r="Q99" s="364">
        <f t="shared" si="1"/>
        <v>15</v>
      </c>
      <c r="R99" s="364">
        <f t="shared" si="1"/>
        <v>13</v>
      </c>
    </row>
    <row r="101" spans="3:18" x14ac:dyDescent="0.25">
      <c r="C101" s="175" t="s">
        <v>94</v>
      </c>
      <c r="D101" s="175"/>
      <c r="E101" s="175"/>
    </row>
    <row r="102" spans="3:18" x14ac:dyDescent="0.25">
      <c r="D102" s="6" t="s">
        <v>89</v>
      </c>
      <c r="E102" s="6" t="s">
        <v>191</v>
      </c>
      <c r="F102" s="6" t="s">
        <v>192</v>
      </c>
      <c r="G102" s="6" t="s">
        <v>193</v>
      </c>
      <c r="H102" s="6" t="s">
        <v>194</v>
      </c>
      <c r="I102" s="6" t="s">
        <v>195</v>
      </c>
      <c r="J102" s="6" t="s">
        <v>196</v>
      </c>
      <c r="K102" s="6" t="s">
        <v>88</v>
      </c>
      <c r="L102" s="6" t="s">
        <v>90</v>
      </c>
      <c r="M102" s="6" t="s">
        <v>197</v>
      </c>
      <c r="N102" s="6" t="s">
        <v>91</v>
      </c>
      <c r="O102" s="6" t="s">
        <v>198</v>
      </c>
      <c r="P102" s="6" t="s">
        <v>199</v>
      </c>
      <c r="Q102" s="6" t="s">
        <v>200</v>
      </c>
      <c r="R102" s="6" t="s">
        <v>15</v>
      </c>
    </row>
    <row r="103" spans="3:18" x14ac:dyDescent="0.25">
      <c r="C103" s="177">
        <v>39539</v>
      </c>
      <c r="D103" s="368">
        <v>8.235294117647058</v>
      </c>
      <c r="E103" s="368"/>
      <c r="F103" s="368"/>
      <c r="G103" s="368"/>
      <c r="H103" s="368"/>
      <c r="I103" s="368"/>
      <c r="J103" s="368"/>
      <c r="K103" s="368">
        <v>14.509803921568626</v>
      </c>
      <c r="L103" s="368">
        <v>22.352941176470587</v>
      </c>
      <c r="M103" s="368"/>
      <c r="N103" s="368">
        <v>5.0971473495058399</v>
      </c>
      <c r="O103" s="368"/>
      <c r="P103" s="368">
        <v>1.1764705882352942</v>
      </c>
      <c r="Q103" s="368"/>
      <c r="R103" s="368"/>
    </row>
    <row r="104" spans="3:18" x14ac:dyDescent="0.25">
      <c r="C104" s="177">
        <v>39630</v>
      </c>
      <c r="D104" s="368">
        <v>10.075319016495488</v>
      </c>
      <c r="E104" s="368"/>
      <c r="F104" s="368"/>
      <c r="G104" s="368"/>
      <c r="H104" s="368"/>
      <c r="I104" s="368"/>
      <c r="J104" s="368"/>
      <c r="K104" s="368">
        <v>14.508624502432552</v>
      </c>
      <c r="L104" s="368">
        <v>20.890002784739625</v>
      </c>
      <c r="M104" s="368"/>
      <c r="N104" s="368">
        <v>4.3</v>
      </c>
      <c r="O104" s="368"/>
      <c r="P104" s="368">
        <v>4.9613576424721932</v>
      </c>
      <c r="Q104" s="368"/>
      <c r="R104" s="368"/>
    </row>
    <row r="105" spans="3:18" x14ac:dyDescent="0.25">
      <c r="C105" s="177">
        <v>39722</v>
      </c>
      <c r="D105" s="368">
        <v>5.7142857142857144</v>
      </c>
      <c r="E105" s="368">
        <v>0</v>
      </c>
      <c r="F105" s="368">
        <v>7.6190476190476186</v>
      </c>
      <c r="G105" s="368">
        <v>3.8095238095238093</v>
      </c>
      <c r="H105" s="368">
        <v>0</v>
      </c>
      <c r="I105" s="368">
        <v>1.9047619047619047</v>
      </c>
      <c r="J105" s="368">
        <v>0.95238095238095233</v>
      </c>
      <c r="K105" s="368">
        <v>32.38095238095238</v>
      </c>
      <c r="L105" s="368">
        <v>15.238095238095237</v>
      </c>
      <c r="M105" s="368">
        <v>0</v>
      </c>
      <c r="N105" s="368">
        <v>8.5714285714285712</v>
      </c>
      <c r="O105" s="368">
        <v>0.95238095238095233</v>
      </c>
      <c r="P105" s="368">
        <v>20</v>
      </c>
      <c r="Q105" s="368">
        <v>0.95238095238095233</v>
      </c>
      <c r="R105" s="368">
        <v>1.9047619047619047</v>
      </c>
    </row>
    <row r="106" spans="3:18" x14ac:dyDescent="0.25">
      <c r="C106" s="177">
        <v>39873</v>
      </c>
      <c r="D106" s="368">
        <v>3.8095238095238093</v>
      </c>
      <c r="E106" s="368">
        <v>0</v>
      </c>
      <c r="F106" s="368">
        <v>10.476190476190476</v>
      </c>
      <c r="G106" s="368">
        <v>2.8571428571428568</v>
      </c>
      <c r="H106" s="368">
        <v>2.8571428571428572</v>
      </c>
      <c r="I106" s="368">
        <v>0</v>
      </c>
      <c r="J106" s="368">
        <v>6.6666666666666652</v>
      </c>
      <c r="K106" s="368">
        <v>21.904761904761905</v>
      </c>
      <c r="L106" s="368">
        <v>15.238095238095237</v>
      </c>
      <c r="M106" s="368">
        <v>1.9047619047619047</v>
      </c>
      <c r="N106" s="368">
        <v>12.380952380952381</v>
      </c>
      <c r="O106" s="368">
        <v>7.6190476190476195</v>
      </c>
      <c r="P106" s="368">
        <v>13.333333333333334</v>
      </c>
      <c r="Q106" s="368">
        <v>0</v>
      </c>
      <c r="R106" s="368">
        <v>0.95238095238095233</v>
      </c>
    </row>
    <row r="107" spans="3:18" x14ac:dyDescent="0.25">
      <c r="C107" s="177">
        <v>39965</v>
      </c>
      <c r="D107" s="368">
        <v>12.579365079365079</v>
      </c>
      <c r="E107" s="368">
        <v>0</v>
      </c>
      <c r="F107" s="368">
        <v>11.071428571428571</v>
      </c>
      <c r="G107" s="368">
        <v>0</v>
      </c>
      <c r="H107" s="368">
        <v>7.6190476190476186</v>
      </c>
      <c r="I107" s="368">
        <v>0</v>
      </c>
      <c r="J107" s="368">
        <v>2.8571428571428572</v>
      </c>
      <c r="K107" s="368">
        <v>18.293650793650794</v>
      </c>
      <c r="L107" s="368">
        <v>14.484126984126986</v>
      </c>
      <c r="M107" s="368">
        <v>3.8095238095238093</v>
      </c>
      <c r="N107" s="368">
        <v>12.698412698412698</v>
      </c>
      <c r="O107" s="368">
        <v>3.0555555555555558</v>
      </c>
      <c r="P107" s="368">
        <v>13.531746031746032</v>
      </c>
      <c r="Q107" s="368">
        <v>0</v>
      </c>
      <c r="R107" s="368">
        <v>0</v>
      </c>
    </row>
    <row r="108" spans="3:18" x14ac:dyDescent="0.25">
      <c r="C108" s="177">
        <v>40057</v>
      </c>
      <c r="D108" s="368">
        <v>4.4444444444444446</v>
      </c>
      <c r="E108" s="368">
        <v>0</v>
      </c>
      <c r="F108" s="368">
        <v>3.3333333333333335</v>
      </c>
      <c r="G108" s="368">
        <v>5.5555555555555554</v>
      </c>
      <c r="H108" s="368">
        <v>1.1111111111111112</v>
      </c>
      <c r="I108" s="368">
        <v>0</v>
      </c>
      <c r="J108" s="368">
        <v>5.5555555555555554</v>
      </c>
      <c r="K108" s="368">
        <v>24.444444444444443</v>
      </c>
      <c r="L108" s="368">
        <v>14.444444444444443</v>
      </c>
      <c r="M108" s="368">
        <v>3.3333333333333335</v>
      </c>
      <c r="N108" s="368">
        <v>7.7777777777777777</v>
      </c>
      <c r="O108" s="368">
        <v>5.5555555555555554</v>
      </c>
      <c r="P108" s="368">
        <v>20</v>
      </c>
      <c r="Q108" s="368">
        <v>4.4444444444444446</v>
      </c>
      <c r="R108" s="368">
        <v>0</v>
      </c>
    </row>
    <row r="109" spans="3:18" x14ac:dyDescent="0.25">
      <c r="C109" s="177">
        <v>40148</v>
      </c>
      <c r="D109" s="368">
        <v>6.666666666666667</v>
      </c>
      <c r="E109" s="368">
        <v>0.95238095238095233</v>
      </c>
      <c r="F109" s="368">
        <v>5.7142857142857135</v>
      </c>
      <c r="G109" s="368">
        <v>2.8571428571428572</v>
      </c>
      <c r="H109" s="368">
        <v>2.8571428571428572</v>
      </c>
      <c r="I109" s="368">
        <v>2.8571428571428568</v>
      </c>
      <c r="J109" s="368">
        <v>4.7619047619047619</v>
      </c>
      <c r="K109" s="368">
        <v>21.904761904761905</v>
      </c>
      <c r="L109" s="368">
        <v>14.285714285714285</v>
      </c>
      <c r="M109" s="368">
        <v>4.7619047619047619</v>
      </c>
      <c r="N109" s="368">
        <v>12.380952380952381</v>
      </c>
      <c r="O109" s="368">
        <v>1.9047619047619047</v>
      </c>
      <c r="P109" s="368">
        <v>18.095238095238095</v>
      </c>
      <c r="Q109" s="368">
        <v>0</v>
      </c>
      <c r="R109" s="368">
        <v>0</v>
      </c>
    </row>
    <row r="110" spans="3:18" x14ac:dyDescent="0.25">
      <c r="C110" s="177">
        <v>40238</v>
      </c>
      <c r="D110" s="368">
        <v>8.5714285714285712</v>
      </c>
      <c r="E110" s="368">
        <v>0</v>
      </c>
      <c r="F110" s="368">
        <v>4.7619047619047619</v>
      </c>
      <c r="G110" s="368">
        <v>2.8571428571428572</v>
      </c>
      <c r="H110" s="368">
        <v>0</v>
      </c>
      <c r="I110" s="368">
        <v>0</v>
      </c>
      <c r="J110" s="368">
        <v>9.5238095238095237</v>
      </c>
      <c r="K110" s="368">
        <v>26.666666666666668</v>
      </c>
      <c r="L110" s="368">
        <v>14.285714285714285</v>
      </c>
      <c r="M110" s="368">
        <v>2.8571428571428568</v>
      </c>
      <c r="N110" s="368">
        <v>10.476190476190474</v>
      </c>
      <c r="O110" s="368">
        <v>1.9047619047619047</v>
      </c>
      <c r="P110" s="368">
        <v>12.38095238095238</v>
      </c>
      <c r="Q110" s="368">
        <v>3.8095238095238093</v>
      </c>
      <c r="R110" s="368">
        <v>1.9047619047619047</v>
      </c>
    </row>
    <row r="111" spans="3:18" x14ac:dyDescent="0.25">
      <c r="C111" s="177">
        <v>40330</v>
      </c>
      <c r="D111" s="368">
        <v>9.5238095238095255</v>
      </c>
      <c r="E111" s="368">
        <v>0</v>
      </c>
      <c r="F111" s="368">
        <v>11.428571428571429</v>
      </c>
      <c r="G111" s="368">
        <v>2.8571428571428568</v>
      </c>
      <c r="H111" s="368">
        <v>0</v>
      </c>
      <c r="I111" s="368">
        <v>2.8571428571428572</v>
      </c>
      <c r="J111" s="368">
        <v>6.666666666666667</v>
      </c>
      <c r="K111" s="368">
        <v>28.571428571428569</v>
      </c>
      <c r="L111" s="368">
        <v>5.7142857142857144</v>
      </c>
      <c r="M111" s="368">
        <v>1.9047619047619047</v>
      </c>
      <c r="N111" s="368">
        <v>16.19047619047619</v>
      </c>
      <c r="O111" s="368">
        <v>0</v>
      </c>
      <c r="P111" s="368">
        <v>13.333333333333334</v>
      </c>
      <c r="Q111" s="368">
        <v>0</v>
      </c>
      <c r="R111" s="368">
        <v>0.95238095238095233</v>
      </c>
    </row>
    <row r="112" spans="3:18" x14ac:dyDescent="0.25">
      <c r="C112" s="177">
        <v>40422</v>
      </c>
      <c r="D112" s="368">
        <v>3.8095238095238093</v>
      </c>
      <c r="E112" s="368">
        <v>4.7619047619047619</v>
      </c>
      <c r="F112" s="368">
        <v>3.8095238095238093</v>
      </c>
      <c r="G112" s="368">
        <v>1.9047619047619047</v>
      </c>
      <c r="H112" s="368">
        <v>0</v>
      </c>
      <c r="I112" s="368">
        <v>1.9047619047619047</v>
      </c>
      <c r="J112" s="368">
        <v>6.666666666666667</v>
      </c>
      <c r="K112" s="368">
        <v>23.809523809523807</v>
      </c>
      <c r="L112" s="368">
        <v>17.142857142857142</v>
      </c>
      <c r="M112" s="368">
        <v>2.8571428571428568</v>
      </c>
      <c r="N112" s="368">
        <v>16.19047619047619</v>
      </c>
      <c r="O112" s="368">
        <v>0</v>
      </c>
      <c r="P112" s="368">
        <v>14.285714285714285</v>
      </c>
      <c r="Q112" s="368">
        <v>0</v>
      </c>
      <c r="R112" s="368">
        <v>2.8571428571428572</v>
      </c>
    </row>
    <row r="113" spans="3:18" x14ac:dyDescent="0.25">
      <c r="C113" s="177">
        <v>40513</v>
      </c>
      <c r="D113" s="368">
        <v>10</v>
      </c>
      <c r="E113" s="368">
        <v>0</v>
      </c>
      <c r="F113" s="368">
        <v>8.8888888888888893</v>
      </c>
      <c r="G113" s="368">
        <v>4.4444444444444446</v>
      </c>
      <c r="H113" s="368">
        <v>0</v>
      </c>
      <c r="I113" s="368">
        <v>0</v>
      </c>
      <c r="J113" s="368">
        <v>6.666666666666667</v>
      </c>
      <c r="K113" s="368">
        <v>28.888888888888886</v>
      </c>
      <c r="L113" s="368">
        <v>12.222222222222223</v>
      </c>
      <c r="M113" s="368">
        <v>0</v>
      </c>
      <c r="N113" s="368">
        <v>14.444444444444446</v>
      </c>
      <c r="O113" s="368">
        <v>0</v>
      </c>
      <c r="P113" s="368">
        <v>12.222222222222225</v>
      </c>
      <c r="Q113" s="368">
        <v>2.2222222222222223</v>
      </c>
      <c r="R113" s="368">
        <v>0</v>
      </c>
    </row>
    <row r="114" spans="3:18" x14ac:dyDescent="0.25">
      <c r="C114" s="177">
        <v>40603</v>
      </c>
      <c r="D114" s="368">
        <v>4.7619047619047619</v>
      </c>
      <c r="E114" s="368">
        <v>0</v>
      </c>
      <c r="F114" s="368">
        <v>5.7142857142857144</v>
      </c>
      <c r="G114" s="368">
        <v>6.666666666666667</v>
      </c>
      <c r="H114" s="368">
        <v>0</v>
      </c>
      <c r="I114" s="368">
        <v>2.8571428571428572</v>
      </c>
      <c r="J114" s="368">
        <v>1.9047619047619047</v>
      </c>
      <c r="K114" s="368">
        <v>29.523809523809526</v>
      </c>
      <c r="L114" s="368">
        <v>7.6190476190476186</v>
      </c>
      <c r="M114" s="368">
        <v>6.6666666666666652</v>
      </c>
      <c r="N114" s="368">
        <v>15.238095238095237</v>
      </c>
      <c r="O114" s="368">
        <v>0</v>
      </c>
      <c r="P114" s="368">
        <v>17.142857142857142</v>
      </c>
      <c r="Q114" s="368">
        <v>0</v>
      </c>
      <c r="R114" s="368">
        <v>1.9047619047619047</v>
      </c>
    </row>
    <row r="115" spans="3:18" x14ac:dyDescent="0.25">
      <c r="C115" s="177">
        <v>40695</v>
      </c>
      <c r="D115" s="368">
        <v>8.8888888888888893</v>
      </c>
      <c r="E115" s="368">
        <v>0</v>
      </c>
      <c r="F115" s="368">
        <v>4.4444444444444446</v>
      </c>
      <c r="G115" s="368">
        <v>10.000000000000002</v>
      </c>
      <c r="H115" s="368">
        <v>0</v>
      </c>
      <c r="I115" s="368">
        <v>0</v>
      </c>
      <c r="J115" s="368">
        <v>1.1111111111111112</v>
      </c>
      <c r="K115" s="368">
        <v>25.555555555555554</v>
      </c>
      <c r="L115" s="368">
        <v>11.111111111111112</v>
      </c>
      <c r="M115" s="368">
        <v>2.2222222222222223</v>
      </c>
      <c r="N115" s="368">
        <v>14.444444444444446</v>
      </c>
      <c r="O115" s="368">
        <v>2.2222222222222223</v>
      </c>
      <c r="P115" s="368">
        <v>20</v>
      </c>
      <c r="Q115" s="368">
        <v>0</v>
      </c>
      <c r="R115" s="368">
        <v>0</v>
      </c>
    </row>
    <row r="116" spans="3:18" x14ac:dyDescent="0.25">
      <c r="C116" s="177">
        <v>40787</v>
      </c>
      <c r="D116" s="368">
        <v>6.666666666666667</v>
      </c>
      <c r="E116" s="368">
        <v>0</v>
      </c>
      <c r="F116" s="368">
        <v>1.9047619047619047</v>
      </c>
      <c r="G116" s="368">
        <v>4.7619047619047619</v>
      </c>
      <c r="H116" s="368">
        <v>0</v>
      </c>
      <c r="I116" s="368">
        <v>0.95238095238095233</v>
      </c>
      <c r="J116" s="368">
        <v>2.8571428571428572</v>
      </c>
      <c r="K116" s="368">
        <v>29.523809523809526</v>
      </c>
      <c r="L116" s="368">
        <v>11.428571428571429</v>
      </c>
      <c r="M116" s="368">
        <v>2.8571428571428568</v>
      </c>
      <c r="N116" s="368">
        <v>16.19047619047619</v>
      </c>
      <c r="O116" s="368">
        <v>0.95238095238095233</v>
      </c>
      <c r="P116" s="368">
        <v>21.904761904761905</v>
      </c>
      <c r="Q116" s="368">
        <v>0</v>
      </c>
      <c r="R116" s="368">
        <v>0</v>
      </c>
    </row>
    <row r="117" spans="3:18" x14ac:dyDescent="0.25">
      <c r="C117" s="177">
        <v>40878</v>
      </c>
      <c r="D117" s="368">
        <v>8.5714285714285712</v>
      </c>
      <c r="E117" s="368">
        <v>0.95238095238095233</v>
      </c>
      <c r="F117" s="368">
        <v>0.95238095238095233</v>
      </c>
      <c r="G117" s="368">
        <v>0.95238095238095233</v>
      </c>
      <c r="H117" s="368">
        <v>0</v>
      </c>
      <c r="I117" s="368">
        <v>0</v>
      </c>
      <c r="J117" s="368">
        <v>2.8571428571428568</v>
      </c>
      <c r="K117" s="368">
        <v>30.476190476190474</v>
      </c>
      <c r="L117" s="368">
        <v>12.38095238095238</v>
      </c>
      <c r="M117" s="368">
        <v>3.8095238095238093</v>
      </c>
      <c r="N117" s="368">
        <v>17.142857142857142</v>
      </c>
      <c r="O117" s="368">
        <v>0</v>
      </c>
      <c r="P117" s="368">
        <v>21.904761904761905</v>
      </c>
      <c r="Q117" s="368">
        <v>0</v>
      </c>
      <c r="R117" s="368">
        <v>0</v>
      </c>
    </row>
    <row r="118" spans="3:18" x14ac:dyDescent="0.25">
      <c r="C118" s="177">
        <v>40969</v>
      </c>
      <c r="D118" s="368">
        <v>7.6190476190476195</v>
      </c>
      <c r="E118" s="368">
        <v>0.95238095238095233</v>
      </c>
      <c r="F118" s="368">
        <v>2.8571428571428572</v>
      </c>
      <c r="G118" s="368">
        <v>1.9047619047619047</v>
      </c>
      <c r="H118" s="368">
        <v>0</v>
      </c>
      <c r="I118" s="368">
        <v>0</v>
      </c>
      <c r="J118" s="368">
        <v>4.7619047619047619</v>
      </c>
      <c r="K118" s="368">
        <v>30.476190476190474</v>
      </c>
      <c r="L118" s="368">
        <v>5.7142857142857135</v>
      </c>
      <c r="M118" s="368">
        <v>5.7142857142857144</v>
      </c>
      <c r="N118" s="368">
        <v>18.095238095238095</v>
      </c>
      <c r="O118" s="368">
        <v>0</v>
      </c>
      <c r="P118" s="368">
        <v>21.904761904761905</v>
      </c>
      <c r="Q118" s="368">
        <v>0</v>
      </c>
      <c r="R118" s="368">
        <v>0</v>
      </c>
    </row>
    <row r="119" spans="3:18" x14ac:dyDescent="0.25">
      <c r="C119" s="177">
        <v>41061</v>
      </c>
      <c r="D119" s="368">
        <v>3.8095238095238093</v>
      </c>
      <c r="E119" s="368">
        <v>0</v>
      </c>
      <c r="F119" s="368">
        <v>0</v>
      </c>
      <c r="G119" s="368">
        <v>3.8095238095238098</v>
      </c>
      <c r="H119" s="368">
        <v>0</v>
      </c>
      <c r="I119" s="368">
        <v>1.9047619047619047</v>
      </c>
      <c r="J119" s="368">
        <v>2.8571428571428568</v>
      </c>
      <c r="K119" s="368">
        <v>29.523809523809526</v>
      </c>
      <c r="L119" s="368">
        <v>16.19047619047619</v>
      </c>
      <c r="M119" s="368">
        <v>6.666666666666667</v>
      </c>
      <c r="N119" s="368">
        <v>14.285714285714285</v>
      </c>
      <c r="O119" s="368">
        <v>0</v>
      </c>
      <c r="P119" s="368">
        <v>20.952380952380953</v>
      </c>
      <c r="Q119" s="368">
        <v>0</v>
      </c>
      <c r="R119" s="368">
        <v>0</v>
      </c>
    </row>
    <row r="120" spans="3:18" x14ac:dyDescent="0.25">
      <c r="C120" s="177">
        <v>41153</v>
      </c>
      <c r="D120" s="368">
        <v>5.5555555555555562</v>
      </c>
      <c r="E120" s="368">
        <v>0</v>
      </c>
      <c r="F120" s="368">
        <v>0</v>
      </c>
      <c r="G120" s="368">
        <v>8.8888888888888893</v>
      </c>
      <c r="H120" s="368">
        <v>0</v>
      </c>
      <c r="I120" s="368">
        <v>1.1111111111111112</v>
      </c>
      <c r="J120" s="368">
        <v>6.666666666666667</v>
      </c>
      <c r="K120" s="368">
        <v>33.333333333333329</v>
      </c>
      <c r="L120" s="368">
        <v>13.333333333333334</v>
      </c>
      <c r="M120" s="368">
        <v>0</v>
      </c>
      <c r="N120" s="368">
        <v>12.222222222222223</v>
      </c>
      <c r="O120" s="368">
        <v>0</v>
      </c>
      <c r="P120" s="368">
        <v>18.888888888888889</v>
      </c>
      <c r="Q120" s="368">
        <v>0</v>
      </c>
      <c r="R120" s="368">
        <v>0</v>
      </c>
    </row>
    <row r="121" spans="3:18" x14ac:dyDescent="0.25">
      <c r="C121" s="177">
        <v>41244</v>
      </c>
      <c r="D121" s="368">
        <v>5.7142857142857144</v>
      </c>
      <c r="E121" s="368">
        <v>0</v>
      </c>
      <c r="F121" s="368">
        <v>0</v>
      </c>
      <c r="G121" s="368">
        <v>4.7619047619047619</v>
      </c>
      <c r="H121" s="368">
        <v>0</v>
      </c>
      <c r="I121" s="368">
        <v>0</v>
      </c>
      <c r="J121" s="368">
        <v>6.6666666666666652</v>
      </c>
      <c r="K121" s="368">
        <v>28.571428571428569</v>
      </c>
      <c r="L121" s="368">
        <v>16.19047619047619</v>
      </c>
      <c r="M121" s="368">
        <v>4.7619047619047619</v>
      </c>
      <c r="N121" s="368">
        <v>14.285714285714285</v>
      </c>
      <c r="O121" s="368">
        <v>2.8571428571428572</v>
      </c>
      <c r="P121" s="368">
        <v>16.19047619047619</v>
      </c>
      <c r="Q121" s="368">
        <v>0</v>
      </c>
      <c r="R121" s="368">
        <v>0</v>
      </c>
    </row>
    <row r="122" spans="3:18" x14ac:dyDescent="0.25">
      <c r="C122" s="177">
        <v>41334</v>
      </c>
      <c r="D122" s="368">
        <v>3.8095238095238093</v>
      </c>
      <c r="E122" s="368">
        <v>4.7619047619047619</v>
      </c>
      <c r="F122" s="368">
        <v>0.95238095238095233</v>
      </c>
      <c r="G122" s="368">
        <v>3.8095238095238093</v>
      </c>
      <c r="H122" s="368">
        <v>0</v>
      </c>
      <c r="I122" s="368">
        <v>0</v>
      </c>
      <c r="J122" s="368">
        <v>2.8571428571428572</v>
      </c>
      <c r="K122" s="368">
        <v>28.571428571428569</v>
      </c>
      <c r="L122" s="368">
        <v>14.285714285714285</v>
      </c>
      <c r="M122" s="368">
        <v>7.6190476190476186</v>
      </c>
      <c r="N122" s="368">
        <v>13.333333333333334</v>
      </c>
      <c r="O122" s="368">
        <v>0.95238095238095233</v>
      </c>
      <c r="P122" s="368">
        <v>19.047619047619047</v>
      </c>
      <c r="Q122" s="368">
        <v>0</v>
      </c>
      <c r="R122" s="368">
        <v>0</v>
      </c>
    </row>
    <row r="123" spans="3:18" x14ac:dyDescent="0.25">
      <c r="C123" s="177">
        <v>41426</v>
      </c>
      <c r="D123" s="368">
        <v>2.8571428571428568</v>
      </c>
      <c r="E123" s="368">
        <v>4.7619047619047619</v>
      </c>
      <c r="F123" s="368">
        <v>2.8571428571428568</v>
      </c>
      <c r="G123" s="368">
        <v>2.8571428571428572</v>
      </c>
      <c r="H123" s="368">
        <v>0</v>
      </c>
      <c r="I123" s="368">
        <v>0.95238095238095233</v>
      </c>
      <c r="J123" s="368">
        <v>0.95238095238095233</v>
      </c>
      <c r="K123" s="368">
        <v>29.523809523809526</v>
      </c>
      <c r="L123" s="368">
        <v>11.428571428571427</v>
      </c>
      <c r="M123" s="368">
        <v>12.38095238095238</v>
      </c>
      <c r="N123" s="368">
        <v>15.238095238095239</v>
      </c>
      <c r="O123" s="368">
        <v>0</v>
      </c>
      <c r="P123" s="368">
        <v>16.19047619047619</v>
      </c>
      <c r="Q123" s="368">
        <v>0</v>
      </c>
      <c r="R123" s="368">
        <v>0</v>
      </c>
    </row>
    <row r="124" spans="3:18" x14ac:dyDescent="0.25">
      <c r="C124" s="177">
        <v>41518</v>
      </c>
      <c r="D124" s="368">
        <v>1.9047619047619047</v>
      </c>
      <c r="E124" s="368">
        <v>0</v>
      </c>
      <c r="F124" s="368">
        <v>2.8571428571428568</v>
      </c>
      <c r="G124" s="368">
        <v>2.8571428571428568</v>
      </c>
      <c r="H124" s="368">
        <v>0</v>
      </c>
      <c r="I124" s="368">
        <v>0.95238095238095233</v>
      </c>
      <c r="J124" s="368">
        <v>1.9047619047619047</v>
      </c>
      <c r="K124" s="368">
        <v>32.38095238095238</v>
      </c>
      <c r="L124" s="368">
        <v>14.285714285714285</v>
      </c>
      <c r="M124" s="368">
        <v>11.428571428571429</v>
      </c>
      <c r="N124" s="368">
        <v>18.095238095238095</v>
      </c>
      <c r="O124" s="368">
        <v>1.9047619047619047</v>
      </c>
      <c r="P124" s="368">
        <v>11.428571428571427</v>
      </c>
      <c r="Q124" s="368">
        <v>0</v>
      </c>
      <c r="R124" s="368">
        <v>0</v>
      </c>
    </row>
    <row r="125" spans="3:18" x14ac:dyDescent="0.25">
      <c r="C125" s="177">
        <v>41609</v>
      </c>
      <c r="D125" s="368">
        <v>6.6666666666666652</v>
      </c>
      <c r="E125" s="368">
        <v>2.8571428571428572</v>
      </c>
      <c r="F125" s="368">
        <v>9.5238095238095237</v>
      </c>
      <c r="G125" s="368">
        <v>7.6190476190476195</v>
      </c>
      <c r="H125" s="368">
        <v>0</v>
      </c>
      <c r="I125" s="368">
        <v>0.95238095238095233</v>
      </c>
      <c r="J125" s="368">
        <v>0</v>
      </c>
      <c r="K125" s="368">
        <v>29.523809523809526</v>
      </c>
      <c r="L125" s="368">
        <v>6.6666666666666652</v>
      </c>
      <c r="M125" s="368">
        <v>6.666666666666667</v>
      </c>
      <c r="N125" s="368">
        <v>14.285714285714288</v>
      </c>
      <c r="O125" s="368">
        <v>1.9047619047619047</v>
      </c>
      <c r="P125" s="368">
        <v>13.333333333333334</v>
      </c>
      <c r="Q125" s="368">
        <v>0</v>
      </c>
      <c r="R125" s="368">
        <v>0</v>
      </c>
    </row>
    <row r="126" spans="3:18" x14ac:dyDescent="0.25">
      <c r="C126" s="177">
        <v>41699</v>
      </c>
      <c r="D126" s="368">
        <v>0</v>
      </c>
      <c r="E126" s="368">
        <v>0</v>
      </c>
      <c r="F126" s="368">
        <v>2.2222222222222223</v>
      </c>
      <c r="G126" s="368">
        <v>4.4444444444444446</v>
      </c>
      <c r="H126" s="368">
        <v>0</v>
      </c>
      <c r="I126" s="368">
        <v>0</v>
      </c>
      <c r="J126" s="368">
        <v>2.2222222222222223</v>
      </c>
      <c r="K126" s="368">
        <v>33.333333333333329</v>
      </c>
      <c r="L126" s="368">
        <v>14.444444444444443</v>
      </c>
      <c r="M126" s="368">
        <v>10</v>
      </c>
      <c r="N126" s="368">
        <v>15.555555555555555</v>
      </c>
      <c r="O126" s="368">
        <v>0</v>
      </c>
      <c r="P126" s="368">
        <v>17.777777777777775</v>
      </c>
      <c r="Q126" s="368">
        <v>0</v>
      </c>
      <c r="R126" s="368">
        <v>0</v>
      </c>
    </row>
    <row r="127" spans="3:18" x14ac:dyDescent="0.25">
      <c r="C127" s="177">
        <v>41791</v>
      </c>
      <c r="D127" s="368">
        <v>1.3333333333333333</v>
      </c>
      <c r="E127" s="368">
        <v>1.3333333333333333</v>
      </c>
      <c r="F127" s="368">
        <v>0</v>
      </c>
      <c r="G127" s="368">
        <v>0</v>
      </c>
      <c r="H127" s="368">
        <v>0</v>
      </c>
      <c r="I127" s="368">
        <v>0</v>
      </c>
      <c r="J127" s="368">
        <v>3.9999999999999996</v>
      </c>
      <c r="K127" s="368">
        <v>33.333333333333329</v>
      </c>
      <c r="L127" s="368">
        <v>9.3333333333333321</v>
      </c>
      <c r="M127" s="368">
        <v>12</v>
      </c>
      <c r="N127" s="368">
        <v>14.666666666666666</v>
      </c>
      <c r="O127" s="368">
        <v>4</v>
      </c>
      <c r="P127" s="368">
        <v>17.333333333333336</v>
      </c>
      <c r="Q127" s="368">
        <v>2.6666666666666665</v>
      </c>
      <c r="R127" s="368">
        <v>0</v>
      </c>
    </row>
    <row r="128" spans="3:18" x14ac:dyDescent="0.25">
      <c r="C128" s="177">
        <v>41883</v>
      </c>
      <c r="D128" s="368">
        <v>1.6666666666666667</v>
      </c>
      <c r="E128" s="368">
        <v>0</v>
      </c>
      <c r="F128" s="368">
        <v>0</v>
      </c>
      <c r="G128" s="368">
        <v>1.6666666666666667</v>
      </c>
      <c r="H128" s="368">
        <v>0</v>
      </c>
      <c r="I128" s="368">
        <v>1.6666666666666667</v>
      </c>
      <c r="J128" s="368">
        <v>0</v>
      </c>
      <c r="K128" s="368">
        <v>33.333333333333329</v>
      </c>
      <c r="L128" s="368">
        <v>16.666666666666668</v>
      </c>
      <c r="M128" s="368">
        <v>11.666666666666666</v>
      </c>
      <c r="N128" s="368">
        <v>21.666666666666668</v>
      </c>
      <c r="O128" s="368">
        <v>0</v>
      </c>
      <c r="P128" s="368">
        <v>11.666666666666666</v>
      </c>
      <c r="Q128" s="368">
        <v>0</v>
      </c>
      <c r="R128" s="368">
        <v>0</v>
      </c>
    </row>
    <row r="129" spans="2:16384" x14ac:dyDescent="0.25">
      <c r="C129" s="177">
        <v>41974</v>
      </c>
      <c r="D129" s="368">
        <v>0</v>
      </c>
      <c r="E129" s="368">
        <v>0</v>
      </c>
      <c r="F129" s="368">
        <v>3.3333333333333335</v>
      </c>
      <c r="G129" s="368">
        <v>0</v>
      </c>
      <c r="H129" s="368">
        <v>0</v>
      </c>
      <c r="I129" s="368">
        <v>0</v>
      </c>
      <c r="J129" s="368">
        <v>3.3333333333333335</v>
      </c>
      <c r="K129" s="368">
        <v>33.333333333333329</v>
      </c>
      <c r="L129" s="368">
        <v>16.666666666666664</v>
      </c>
      <c r="M129" s="368">
        <v>6.666666666666667</v>
      </c>
      <c r="N129" s="368">
        <v>16.666666666666668</v>
      </c>
      <c r="O129" s="368">
        <v>1.6666666666666667</v>
      </c>
      <c r="P129" s="368">
        <v>18.333333333333336</v>
      </c>
      <c r="Q129" s="368">
        <v>0</v>
      </c>
      <c r="R129" s="368">
        <v>0</v>
      </c>
    </row>
    <row r="130" spans="2:16384" x14ac:dyDescent="0.25">
      <c r="C130" s="177">
        <v>42064</v>
      </c>
      <c r="D130" s="368">
        <v>5</v>
      </c>
      <c r="E130" s="368">
        <v>0</v>
      </c>
      <c r="F130" s="368">
        <v>6.666666666666667</v>
      </c>
      <c r="G130" s="368">
        <v>1.6666666666666667</v>
      </c>
      <c r="H130" s="368">
        <v>0</v>
      </c>
      <c r="I130" s="368">
        <v>0</v>
      </c>
      <c r="J130" s="368">
        <v>0</v>
      </c>
      <c r="K130" s="368">
        <v>31.666666666666664</v>
      </c>
      <c r="L130" s="368">
        <v>15</v>
      </c>
      <c r="M130" s="368">
        <v>6.666666666666667</v>
      </c>
      <c r="N130" s="368">
        <v>20</v>
      </c>
      <c r="O130" s="368">
        <v>1.6666666666666667</v>
      </c>
      <c r="P130" s="368">
        <v>11.666666666666666</v>
      </c>
      <c r="Q130" s="368">
        <v>0</v>
      </c>
      <c r="R130" s="368">
        <v>0</v>
      </c>
    </row>
    <row r="131" spans="2:16384" x14ac:dyDescent="0.25">
      <c r="C131" s="177">
        <v>42156</v>
      </c>
      <c r="D131" s="368">
        <v>0</v>
      </c>
      <c r="E131" s="368">
        <v>6.666666666666667</v>
      </c>
      <c r="F131" s="368">
        <v>1.3333333333333333</v>
      </c>
      <c r="G131" s="368">
        <v>4</v>
      </c>
      <c r="H131" s="368">
        <v>0</v>
      </c>
      <c r="I131" s="368">
        <v>1.3333333333333333</v>
      </c>
      <c r="J131" s="368">
        <v>0</v>
      </c>
      <c r="K131" s="368">
        <v>29.333333333333332</v>
      </c>
      <c r="L131" s="368">
        <v>13.333333333333334</v>
      </c>
      <c r="M131" s="368">
        <v>5.333333333333333</v>
      </c>
      <c r="N131" s="368">
        <v>21.333333333333332</v>
      </c>
      <c r="O131" s="368">
        <v>2.6666666666666665</v>
      </c>
      <c r="P131" s="368">
        <v>14.666666666666666</v>
      </c>
      <c r="Q131" s="368">
        <v>0</v>
      </c>
      <c r="R131" s="368">
        <v>0</v>
      </c>
    </row>
    <row r="132" spans="2:16384" x14ac:dyDescent="0.25">
      <c r="C132" s="177">
        <v>42248</v>
      </c>
      <c r="D132" s="368">
        <v>2.6666666666666665</v>
      </c>
      <c r="E132" s="368">
        <v>0</v>
      </c>
      <c r="F132" s="368">
        <v>1.3333333333333333</v>
      </c>
      <c r="G132" s="368">
        <v>6.666666666666667</v>
      </c>
      <c r="H132" s="368">
        <v>0</v>
      </c>
      <c r="I132" s="368">
        <v>0</v>
      </c>
      <c r="J132" s="368">
        <v>1.3333333333333333</v>
      </c>
      <c r="K132" s="368">
        <v>32</v>
      </c>
      <c r="L132" s="368">
        <v>12</v>
      </c>
      <c r="M132" s="368">
        <v>5.333333333333333</v>
      </c>
      <c r="N132" s="368">
        <v>20</v>
      </c>
      <c r="O132" s="368">
        <v>0</v>
      </c>
      <c r="P132" s="368">
        <v>18.666666666666668</v>
      </c>
      <c r="Q132" s="368">
        <v>0</v>
      </c>
      <c r="R132" s="368">
        <v>0</v>
      </c>
    </row>
    <row r="133" spans="2:16384" x14ac:dyDescent="0.25">
      <c r="C133" s="177">
        <v>42339</v>
      </c>
      <c r="D133" s="368">
        <v>1.3333333333333333</v>
      </c>
      <c r="E133" s="368">
        <v>0</v>
      </c>
      <c r="F133" s="368">
        <v>0</v>
      </c>
      <c r="G133" s="368">
        <v>0</v>
      </c>
      <c r="H133" s="368">
        <v>0</v>
      </c>
      <c r="I133" s="368">
        <v>1.3333333333333333</v>
      </c>
      <c r="J133" s="368">
        <v>2.6666666666666665</v>
      </c>
      <c r="K133" s="368">
        <v>32</v>
      </c>
      <c r="L133" s="368">
        <v>14.666666666666666</v>
      </c>
      <c r="M133" s="368">
        <v>5.333333333333333</v>
      </c>
      <c r="N133" s="368">
        <v>18.666666666666668</v>
      </c>
      <c r="O133" s="368">
        <v>5.333333333333333</v>
      </c>
      <c r="P133" s="368">
        <v>18.666666666666664</v>
      </c>
      <c r="Q133" s="368">
        <v>0</v>
      </c>
      <c r="R133" s="368">
        <v>0</v>
      </c>
    </row>
    <row r="134" spans="2:16384" x14ac:dyDescent="0.25">
      <c r="C134" s="177">
        <v>42430</v>
      </c>
      <c r="D134" s="368">
        <v>0</v>
      </c>
      <c r="E134" s="368">
        <v>0</v>
      </c>
      <c r="F134" s="368">
        <v>1.3333333333333333</v>
      </c>
      <c r="G134" s="368">
        <v>0</v>
      </c>
      <c r="H134" s="368">
        <v>0</v>
      </c>
      <c r="I134" s="368">
        <v>0</v>
      </c>
      <c r="J134" s="368">
        <v>1.3333333333333333</v>
      </c>
      <c r="K134" s="368">
        <v>33.333333333333329</v>
      </c>
      <c r="L134" s="368">
        <v>17.333333333333332</v>
      </c>
      <c r="M134" s="368">
        <v>8</v>
      </c>
      <c r="N134" s="368">
        <v>21.333333333333332</v>
      </c>
      <c r="O134" s="368">
        <v>0</v>
      </c>
      <c r="P134" s="368">
        <v>17.333333333333332</v>
      </c>
      <c r="Q134" s="368">
        <v>0</v>
      </c>
      <c r="R134" s="368">
        <v>0</v>
      </c>
    </row>
    <row r="135" spans="2:16384" x14ac:dyDescent="0.25">
      <c r="C135" s="177">
        <v>42522</v>
      </c>
      <c r="D135" s="368">
        <v>2.6666666666666665</v>
      </c>
      <c r="E135" s="368">
        <v>0</v>
      </c>
      <c r="F135" s="368">
        <v>2.6666666666666665</v>
      </c>
      <c r="G135" s="368">
        <v>2.6666666666666665</v>
      </c>
      <c r="H135" s="368">
        <v>0</v>
      </c>
      <c r="I135" s="368">
        <v>0</v>
      </c>
      <c r="J135" s="368">
        <v>0</v>
      </c>
      <c r="K135" s="368">
        <v>30.666666666666664</v>
      </c>
      <c r="L135" s="368">
        <v>10.666666666666666</v>
      </c>
      <c r="M135" s="368">
        <v>3.9999999999999996</v>
      </c>
      <c r="N135" s="368">
        <v>24</v>
      </c>
      <c r="O135" s="368">
        <v>0</v>
      </c>
      <c r="P135" s="368">
        <v>22.666666666666668</v>
      </c>
      <c r="Q135" s="368">
        <v>0</v>
      </c>
      <c r="R135" s="368">
        <v>0</v>
      </c>
    </row>
    <row r="136" spans="2:16384" x14ac:dyDescent="0.25">
      <c r="C136" s="177">
        <v>42614</v>
      </c>
      <c r="D136" s="368">
        <v>0</v>
      </c>
      <c r="E136" s="368">
        <v>8.3333333333333321</v>
      </c>
      <c r="F136" s="368">
        <v>0</v>
      </c>
      <c r="G136" s="368">
        <v>0</v>
      </c>
      <c r="H136" s="368">
        <v>1.6666666666666667</v>
      </c>
      <c r="I136" s="368">
        <v>0</v>
      </c>
      <c r="J136" s="368">
        <v>0</v>
      </c>
      <c r="K136" s="368">
        <v>31.666666666666664</v>
      </c>
      <c r="L136" s="368">
        <v>20</v>
      </c>
      <c r="M136" s="368">
        <v>5</v>
      </c>
      <c r="N136" s="368">
        <v>16.666666666666668</v>
      </c>
      <c r="O136" s="368">
        <v>5</v>
      </c>
      <c r="P136" s="368">
        <v>11.666666666666666</v>
      </c>
      <c r="Q136" s="368">
        <v>0</v>
      </c>
      <c r="R136" s="368">
        <v>0</v>
      </c>
    </row>
    <row r="137" spans="2:16384" x14ac:dyDescent="0.25">
      <c r="C137" s="177">
        <v>42705</v>
      </c>
      <c r="D137" s="368">
        <v>1.3333333333333333</v>
      </c>
      <c r="E137" s="368">
        <v>1.3333333333333333</v>
      </c>
      <c r="F137" s="368">
        <v>0</v>
      </c>
      <c r="G137" s="368">
        <v>2.6666666666666665</v>
      </c>
      <c r="H137" s="368">
        <v>0</v>
      </c>
      <c r="I137" s="368">
        <v>0</v>
      </c>
      <c r="J137" s="368">
        <v>2.6666666666666665</v>
      </c>
      <c r="K137" s="368">
        <v>32</v>
      </c>
      <c r="L137" s="368">
        <v>9.3333333333333321</v>
      </c>
      <c r="M137" s="368">
        <v>5.333333333333333</v>
      </c>
      <c r="N137" s="368">
        <v>24.000000000000004</v>
      </c>
      <c r="O137" s="368">
        <v>2.6666666666666665</v>
      </c>
      <c r="P137" s="368">
        <v>18.666666666666668</v>
      </c>
      <c r="Q137" s="368">
        <v>0</v>
      </c>
      <c r="R137" s="368">
        <v>0</v>
      </c>
      <c r="S137" s="181"/>
      <c r="T137" s="239"/>
      <c r="U137" s="181"/>
      <c r="V137" s="181"/>
      <c r="W137" s="239"/>
      <c r="X137" s="181"/>
      <c r="Y137" s="181"/>
      <c r="Z137" s="239"/>
      <c r="AA137" s="181"/>
      <c r="AB137" s="181"/>
      <c r="AC137" s="239"/>
      <c r="AD137" s="181"/>
      <c r="AE137" s="181"/>
      <c r="AF137" s="239"/>
      <c r="AG137" s="181"/>
      <c r="AH137" s="181"/>
      <c r="AI137" s="239"/>
      <c r="AJ137" s="181"/>
      <c r="AK137" s="181"/>
      <c r="AL137" s="239"/>
      <c r="AM137" s="181"/>
      <c r="AN137" s="181"/>
      <c r="AO137" s="239"/>
      <c r="AP137" s="181"/>
      <c r="AQ137" s="181"/>
      <c r="AR137" s="239"/>
      <c r="AS137" s="181"/>
      <c r="AT137" s="181"/>
      <c r="AU137" s="239"/>
      <c r="AV137" s="181"/>
      <c r="AW137" s="181"/>
      <c r="AX137" s="239"/>
      <c r="AY137" s="181"/>
      <c r="AZ137" s="181"/>
      <c r="BA137" s="239"/>
      <c r="BB137" s="181"/>
      <c r="BC137" s="181"/>
      <c r="BD137" s="239"/>
      <c r="BE137" s="181"/>
      <c r="BF137" s="181"/>
      <c r="BG137" s="239"/>
      <c r="BH137" s="181"/>
      <c r="BI137" s="181"/>
      <c r="BJ137" s="239"/>
      <c r="BK137" s="181"/>
      <c r="BL137" s="181"/>
      <c r="BM137" s="239"/>
      <c r="BN137" s="181"/>
      <c r="BO137" s="181"/>
      <c r="BP137" s="239"/>
      <c r="BQ137" s="181"/>
      <c r="BR137" s="181"/>
      <c r="BS137" s="239"/>
      <c r="BT137" s="181"/>
      <c r="BU137" s="181"/>
      <c r="BV137" s="239"/>
      <c r="BW137" s="181"/>
      <c r="BX137" s="181"/>
      <c r="BY137" s="239"/>
      <c r="BZ137" s="181"/>
      <c r="CA137" s="181"/>
      <c r="CB137" s="239"/>
      <c r="CC137" s="181"/>
      <c r="CD137" s="181"/>
      <c r="CE137" s="239"/>
      <c r="CF137" s="181"/>
      <c r="CG137" s="181"/>
      <c r="CH137" s="239"/>
      <c r="CI137" s="181"/>
      <c r="CJ137" s="181"/>
      <c r="CK137" s="239"/>
      <c r="CL137" s="181"/>
      <c r="CM137" s="181"/>
      <c r="CN137" s="239"/>
      <c r="CO137" s="181"/>
      <c r="CP137" s="181"/>
      <c r="CQ137" s="239"/>
      <c r="CR137" s="181"/>
      <c r="CS137" s="181"/>
      <c r="CT137" s="239"/>
      <c r="CU137" s="181"/>
      <c r="CV137" s="181"/>
      <c r="CW137" s="239"/>
      <c r="CX137" s="181"/>
      <c r="CY137" s="181"/>
      <c r="CZ137" s="239"/>
      <c r="DA137" s="181"/>
      <c r="DB137" s="181"/>
      <c r="DC137" s="239"/>
      <c r="DD137" s="181"/>
      <c r="DE137" s="181"/>
      <c r="DF137" s="239"/>
      <c r="DG137" s="181"/>
      <c r="DH137" s="181"/>
      <c r="DI137" s="239"/>
      <c r="DJ137" s="181"/>
      <c r="DK137" s="181"/>
      <c r="DL137" s="239"/>
      <c r="DM137" s="181"/>
      <c r="DN137" s="181"/>
      <c r="DO137" s="239"/>
      <c r="DP137" s="181"/>
      <c r="DQ137" s="181"/>
      <c r="DR137" s="239"/>
      <c r="DS137" s="181"/>
      <c r="DT137" s="181"/>
      <c r="DU137" s="239"/>
      <c r="DV137" s="181"/>
      <c r="DW137" s="181"/>
      <c r="DX137" s="239"/>
      <c r="DY137" s="181"/>
      <c r="DZ137" s="181"/>
      <c r="EA137" s="239"/>
      <c r="EB137" s="181"/>
      <c r="EC137" s="181"/>
      <c r="ED137" s="239"/>
      <c r="EE137" s="181"/>
      <c r="EF137" s="181"/>
      <c r="EG137" s="239"/>
      <c r="EH137" s="181"/>
      <c r="EI137" s="181"/>
      <c r="EJ137" s="239"/>
      <c r="EK137" s="181"/>
      <c r="EL137" s="181"/>
      <c r="EM137" s="239"/>
      <c r="EN137" s="181"/>
      <c r="EO137" s="181"/>
      <c r="EP137" s="239"/>
      <c r="EQ137" s="181"/>
      <c r="ER137" s="181"/>
      <c r="ES137" s="239"/>
      <c r="ET137" s="181"/>
      <c r="EU137" s="181"/>
      <c r="EV137" s="239"/>
      <c r="EW137" s="181"/>
      <c r="EX137" s="181"/>
      <c r="EY137" s="239"/>
      <c r="EZ137" s="181"/>
      <c r="FA137" s="181"/>
      <c r="FB137" s="239"/>
      <c r="FC137" s="181"/>
      <c r="FD137" s="181"/>
      <c r="FE137" s="239"/>
      <c r="FF137" s="181"/>
      <c r="FG137" s="181"/>
      <c r="FH137" s="239"/>
      <c r="FI137" s="181"/>
      <c r="FJ137" s="181"/>
      <c r="FK137" s="239"/>
      <c r="FL137" s="181"/>
      <c r="FM137" s="181"/>
      <c r="FN137" s="239"/>
      <c r="FO137" s="181"/>
      <c r="FP137" s="181"/>
      <c r="FQ137" s="239"/>
      <c r="FR137" s="181"/>
      <c r="FS137" s="181"/>
      <c r="FT137" s="239"/>
      <c r="FU137" s="181"/>
      <c r="FV137" s="181"/>
      <c r="FW137" s="239"/>
      <c r="FX137" s="181"/>
      <c r="FY137" s="181"/>
      <c r="FZ137" s="239"/>
      <c r="GA137" s="181"/>
      <c r="GB137" s="181"/>
      <c r="GC137" s="239"/>
      <c r="GD137" s="181"/>
      <c r="GE137" s="181"/>
      <c r="GF137" s="239"/>
      <c r="GG137" s="181"/>
      <c r="GH137" s="181"/>
      <c r="GI137" s="239"/>
      <c r="GJ137" s="181"/>
      <c r="GK137" s="181"/>
      <c r="GL137" s="239"/>
      <c r="GM137" s="181"/>
      <c r="GN137" s="181"/>
      <c r="GO137" s="239"/>
      <c r="GP137" s="181"/>
      <c r="GQ137" s="181"/>
      <c r="GR137" s="239"/>
      <c r="GS137" s="181"/>
      <c r="GT137" s="181"/>
      <c r="GU137" s="239"/>
      <c r="GV137" s="181"/>
      <c r="GW137" s="181"/>
      <c r="GX137" s="239"/>
      <c r="GY137" s="181"/>
      <c r="GZ137" s="181"/>
      <c r="HA137" s="239"/>
      <c r="HB137" s="181"/>
      <c r="HC137" s="181"/>
      <c r="HD137" s="239"/>
      <c r="HE137" s="181"/>
      <c r="HF137" s="181"/>
      <c r="HG137" s="239"/>
      <c r="HH137" s="181"/>
      <c r="HI137" s="181"/>
      <c r="HJ137" s="239"/>
      <c r="HK137" s="181"/>
      <c r="HL137" s="181"/>
      <c r="HM137" s="239"/>
      <c r="HN137" s="181"/>
      <c r="HO137" s="181"/>
      <c r="HP137" s="239"/>
      <c r="HQ137" s="181"/>
      <c r="HR137" s="181"/>
      <c r="HS137" s="239"/>
      <c r="HT137" s="181"/>
      <c r="HU137" s="181"/>
      <c r="HV137" s="239"/>
      <c r="HW137" s="181"/>
      <c r="HX137" s="181"/>
      <c r="HY137" s="239"/>
      <c r="HZ137" s="181"/>
      <c r="IA137" s="181"/>
      <c r="IB137" s="239"/>
      <c r="IC137" s="181"/>
      <c r="ID137" s="181"/>
      <c r="IE137" s="239"/>
      <c r="IF137" s="181"/>
      <c r="IG137" s="181"/>
      <c r="IH137" s="239"/>
      <c r="II137" s="181"/>
      <c r="IJ137" s="181"/>
      <c r="IK137" s="239"/>
      <c r="IL137" s="181"/>
      <c r="IM137" s="181"/>
      <c r="IN137" s="239"/>
      <c r="IO137" s="181"/>
      <c r="IP137" s="181"/>
      <c r="IQ137" s="239"/>
      <c r="IR137" s="181"/>
      <c r="IS137" s="181"/>
      <c r="IT137" s="239"/>
      <c r="IU137" s="181"/>
      <c r="IV137" s="181"/>
      <c r="IW137" s="239"/>
      <c r="IX137" s="181"/>
      <c r="IY137" s="181"/>
      <c r="IZ137" s="239"/>
      <c r="JA137" s="181"/>
      <c r="JB137" s="181"/>
      <c r="JC137" s="239"/>
      <c r="JD137" s="181"/>
      <c r="JE137" s="181"/>
      <c r="JF137" s="239"/>
      <c r="JG137" s="181"/>
      <c r="JH137" s="181"/>
      <c r="JI137" s="239"/>
      <c r="JJ137" s="181"/>
      <c r="JK137" s="181"/>
      <c r="JL137" s="239"/>
      <c r="JM137" s="181"/>
      <c r="JN137" s="181"/>
      <c r="JO137" s="239"/>
      <c r="JP137" s="181"/>
      <c r="JQ137" s="181"/>
      <c r="JR137" s="239"/>
      <c r="JS137" s="181"/>
      <c r="JT137" s="181"/>
      <c r="JU137" s="239"/>
      <c r="JV137" s="181"/>
      <c r="JW137" s="181"/>
      <c r="JX137" s="239"/>
      <c r="JY137" s="181"/>
      <c r="JZ137" s="181"/>
      <c r="KA137" s="239"/>
      <c r="KB137" s="181"/>
      <c r="KC137" s="181"/>
      <c r="KD137" s="239"/>
      <c r="KE137" s="181"/>
      <c r="KF137" s="181"/>
      <c r="KG137" s="239"/>
      <c r="KH137" s="181"/>
      <c r="KI137" s="181"/>
      <c r="KJ137" s="239"/>
      <c r="KK137" s="181"/>
      <c r="KL137" s="181"/>
      <c r="KM137" s="239"/>
      <c r="KN137" s="181"/>
      <c r="KO137" s="181"/>
      <c r="KP137" s="239"/>
      <c r="KQ137" s="181"/>
      <c r="KR137" s="181"/>
      <c r="KS137" s="239"/>
      <c r="KT137" s="181"/>
      <c r="KU137" s="181"/>
      <c r="KV137" s="239"/>
      <c r="KW137" s="181"/>
      <c r="KX137" s="181"/>
      <c r="KY137" s="239"/>
      <c r="KZ137" s="181"/>
      <c r="LA137" s="181"/>
      <c r="LB137" s="239"/>
      <c r="LC137" s="181"/>
      <c r="LD137" s="181"/>
      <c r="LE137" s="239"/>
      <c r="LF137" s="181"/>
      <c r="LG137" s="181"/>
      <c r="LH137" s="239"/>
      <c r="LI137" s="181"/>
      <c r="LJ137" s="181"/>
      <c r="LK137" s="239"/>
      <c r="LL137" s="181"/>
      <c r="LM137" s="181"/>
      <c r="LN137" s="239"/>
      <c r="LO137" s="181"/>
      <c r="LP137" s="181"/>
      <c r="LQ137" s="239"/>
      <c r="LR137" s="181"/>
      <c r="LS137" s="181"/>
      <c r="LT137" s="239"/>
      <c r="LU137" s="181"/>
      <c r="LV137" s="181"/>
      <c r="LW137" s="239"/>
      <c r="LX137" s="181"/>
      <c r="LY137" s="181"/>
      <c r="LZ137" s="239"/>
      <c r="MA137" s="181"/>
      <c r="MB137" s="181"/>
      <c r="MC137" s="239"/>
      <c r="MD137" s="181"/>
      <c r="ME137" s="181"/>
      <c r="MF137" s="239"/>
      <c r="MG137" s="181"/>
      <c r="MH137" s="181"/>
      <c r="MI137" s="239"/>
      <c r="MJ137" s="181"/>
      <c r="MK137" s="181"/>
      <c r="ML137" s="239"/>
      <c r="MM137" s="181"/>
      <c r="MN137" s="181"/>
      <c r="MO137" s="239"/>
      <c r="MP137" s="181"/>
      <c r="MQ137" s="181"/>
      <c r="MR137" s="239"/>
      <c r="MS137" s="181"/>
      <c r="MT137" s="181"/>
      <c r="MU137" s="239"/>
      <c r="MV137" s="181"/>
      <c r="MW137" s="181"/>
      <c r="MX137" s="239"/>
      <c r="MY137" s="181"/>
      <c r="MZ137" s="181"/>
      <c r="NA137" s="239"/>
      <c r="NB137" s="181"/>
      <c r="NC137" s="181"/>
      <c r="ND137" s="239"/>
      <c r="NE137" s="181"/>
      <c r="NF137" s="181"/>
      <c r="NG137" s="239"/>
      <c r="NH137" s="181"/>
      <c r="NI137" s="181"/>
      <c r="NJ137" s="239"/>
      <c r="NK137" s="181"/>
      <c r="NL137" s="181"/>
      <c r="NM137" s="239"/>
      <c r="NN137" s="181"/>
      <c r="NO137" s="181"/>
      <c r="NP137" s="239"/>
      <c r="NQ137" s="181"/>
      <c r="NR137" s="181"/>
      <c r="NS137" s="239"/>
      <c r="NT137" s="181"/>
      <c r="NU137" s="181"/>
      <c r="NV137" s="239"/>
      <c r="NW137" s="181"/>
      <c r="NX137" s="181"/>
      <c r="NY137" s="239"/>
      <c r="NZ137" s="181"/>
      <c r="OA137" s="181"/>
      <c r="OB137" s="239"/>
      <c r="OC137" s="181"/>
      <c r="OD137" s="181"/>
      <c r="OE137" s="239"/>
      <c r="OF137" s="181"/>
      <c r="OG137" s="181"/>
      <c r="OH137" s="239"/>
      <c r="OI137" s="181"/>
      <c r="OJ137" s="181"/>
      <c r="OK137" s="239"/>
      <c r="OL137" s="181"/>
      <c r="OM137" s="181"/>
      <c r="ON137" s="239"/>
      <c r="OO137" s="181"/>
      <c r="OP137" s="181"/>
      <c r="OQ137" s="239"/>
      <c r="OR137" s="181"/>
      <c r="OS137" s="181"/>
      <c r="OT137" s="239"/>
      <c r="OU137" s="181"/>
      <c r="OV137" s="181"/>
      <c r="OW137" s="239"/>
      <c r="OX137" s="181"/>
      <c r="OY137" s="181"/>
      <c r="OZ137" s="239"/>
      <c r="PA137" s="181"/>
      <c r="PB137" s="181"/>
      <c r="PC137" s="239"/>
      <c r="PD137" s="181"/>
      <c r="PE137" s="181"/>
      <c r="PF137" s="239"/>
      <c r="PG137" s="181"/>
      <c r="PH137" s="181"/>
      <c r="PI137" s="239"/>
      <c r="PJ137" s="181"/>
      <c r="PK137" s="181"/>
      <c r="PL137" s="239"/>
      <c r="PM137" s="181"/>
      <c r="PN137" s="181"/>
      <c r="PO137" s="239"/>
      <c r="PP137" s="181"/>
      <c r="PQ137" s="181"/>
      <c r="PR137" s="239"/>
      <c r="PS137" s="181"/>
      <c r="PT137" s="181"/>
      <c r="PU137" s="239"/>
      <c r="PV137" s="181"/>
      <c r="PW137" s="181"/>
      <c r="PX137" s="239"/>
      <c r="PY137" s="181"/>
      <c r="PZ137" s="181"/>
      <c r="QA137" s="239"/>
      <c r="QB137" s="181"/>
      <c r="QC137" s="181"/>
      <c r="QD137" s="239"/>
      <c r="QE137" s="181"/>
      <c r="QF137" s="181"/>
      <c r="QG137" s="239"/>
      <c r="QH137" s="181"/>
      <c r="QI137" s="181"/>
      <c r="QJ137" s="239"/>
      <c r="QK137" s="181"/>
      <c r="QL137" s="181"/>
      <c r="QM137" s="239"/>
      <c r="QN137" s="181"/>
      <c r="QO137" s="181"/>
      <c r="QP137" s="239"/>
      <c r="QQ137" s="181"/>
      <c r="QR137" s="181"/>
      <c r="QS137" s="239"/>
      <c r="QT137" s="181"/>
      <c r="QU137" s="181"/>
      <c r="QV137" s="239"/>
      <c r="QW137" s="181"/>
      <c r="QX137" s="181"/>
      <c r="QY137" s="239"/>
      <c r="QZ137" s="181"/>
      <c r="RA137" s="181"/>
      <c r="RB137" s="239"/>
      <c r="RC137" s="181"/>
      <c r="RD137" s="181"/>
      <c r="RE137" s="239"/>
      <c r="RF137" s="181"/>
      <c r="RG137" s="181"/>
      <c r="RH137" s="239"/>
      <c r="RI137" s="181"/>
      <c r="RJ137" s="181"/>
      <c r="RK137" s="239"/>
      <c r="RL137" s="181"/>
      <c r="RM137" s="181"/>
      <c r="RN137" s="239"/>
      <c r="RO137" s="181"/>
      <c r="RP137" s="181"/>
      <c r="RQ137" s="239"/>
      <c r="RR137" s="181"/>
      <c r="RS137" s="181"/>
      <c r="RT137" s="239"/>
      <c r="RU137" s="181"/>
      <c r="RV137" s="181"/>
      <c r="RW137" s="239"/>
      <c r="RX137" s="181"/>
      <c r="RY137" s="181"/>
      <c r="RZ137" s="239"/>
      <c r="SA137" s="181"/>
      <c r="SB137" s="181"/>
      <c r="SC137" s="239"/>
      <c r="SD137" s="181"/>
      <c r="SE137" s="181"/>
      <c r="SF137" s="239"/>
      <c r="SG137" s="181"/>
      <c r="SH137" s="181"/>
      <c r="SI137" s="239"/>
      <c r="SJ137" s="181"/>
      <c r="SK137" s="181"/>
      <c r="SL137" s="239"/>
      <c r="SM137" s="181"/>
      <c r="SN137" s="181"/>
      <c r="SO137" s="239"/>
      <c r="SP137" s="181"/>
      <c r="SQ137" s="181"/>
      <c r="SR137" s="239"/>
      <c r="SS137" s="181"/>
      <c r="ST137" s="181"/>
      <c r="SU137" s="239"/>
      <c r="SV137" s="181"/>
      <c r="SW137" s="181"/>
      <c r="SX137" s="239"/>
      <c r="SY137" s="181"/>
      <c r="SZ137" s="181"/>
      <c r="TA137" s="239"/>
      <c r="TB137" s="181"/>
      <c r="TC137" s="181"/>
      <c r="TD137" s="239"/>
      <c r="TE137" s="181"/>
      <c r="TF137" s="181"/>
      <c r="TG137" s="239"/>
      <c r="TH137" s="181"/>
      <c r="TI137" s="181"/>
      <c r="TJ137" s="239"/>
      <c r="TK137" s="181"/>
      <c r="TL137" s="181"/>
      <c r="TM137" s="239"/>
      <c r="TN137" s="181"/>
      <c r="TO137" s="181"/>
      <c r="TP137" s="239"/>
      <c r="TQ137" s="181"/>
      <c r="TR137" s="181"/>
      <c r="TS137" s="239"/>
      <c r="TT137" s="181"/>
      <c r="TU137" s="181"/>
      <c r="TV137" s="239"/>
      <c r="TW137" s="181"/>
      <c r="TX137" s="181"/>
      <c r="TY137" s="239"/>
      <c r="TZ137" s="181"/>
      <c r="UA137" s="181"/>
      <c r="UB137" s="239"/>
      <c r="UC137" s="181"/>
      <c r="UD137" s="181"/>
      <c r="UE137" s="239"/>
      <c r="UF137" s="181"/>
      <c r="UG137" s="181"/>
      <c r="UH137" s="239"/>
      <c r="UI137" s="181"/>
      <c r="UJ137" s="181"/>
      <c r="UK137" s="239"/>
      <c r="UL137" s="181"/>
      <c r="UM137" s="181"/>
      <c r="UN137" s="239"/>
      <c r="UO137" s="181"/>
      <c r="UP137" s="181"/>
      <c r="UQ137" s="239"/>
      <c r="UR137" s="181"/>
      <c r="US137" s="181"/>
      <c r="UT137" s="239"/>
      <c r="UU137" s="181"/>
      <c r="UV137" s="181"/>
      <c r="UW137" s="239"/>
      <c r="UX137" s="181"/>
      <c r="UY137" s="181"/>
      <c r="UZ137" s="239"/>
      <c r="VA137" s="181"/>
      <c r="VB137" s="181"/>
      <c r="VC137" s="239"/>
      <c r="VD137" s="181"/>
      <c r="VE137" s="181"/>
      <c r="VF137" s="239"/>
      <c r="VG137" s="181"/>
      <c r="VH137" s="181"/>
      <c r="VI137" s="239"/>
      <c r="VJ137" s="181"/>
      <c r="VK137" s="181"/>
      <c r="VL137" s="239"/>
      <c r="VM137" s="181"/>
      <c r="VN137" s="181"/>
      <c r="VO137" s="239"/>
      <c r="VP137" s="181"/>
      <c r="VQ137" s="181"/>
      <c r="VR137" s="239"/>
      <c r="VS137" s="181"/>
      <c r="VT137" s="181"/>
      <c r="VU137" s="239"/>
      <c r="VV137" s="181"/>
      <c r="VW137" s="181"/>
      <c r="VX137" s="239"/>
      <c r="VY137" s="181"/>
      <c r="VZ137" s="181"/>
      <c r="WA137" s="239"/>
      <c r="WB137" s="181"/>
      <c r="WC137" s="181"/>
      <c r="WD137" s="239"/>
      <c r="WE137" s="181"/>
      <c r="WF137" s="181"/>
      <c r="WG137" s="239"/>
      <c r="WH137" s="181"/>
      <c r="WI137" s="181"/>
      <c r="WJ137" s="239"/>
      <c r="WK137" s="181"/>
      <c r="WL137" s="181"/>
      <c r="WM137" s="239"/>
      <c r="WN137" s="181"/>
      <c r="WO137" s="181"/>
      <c r="WP137" s="239"/>
      <c r="WQ137" s="181"/>
      <c r="WR137" s="181"/>
      <c r="WS137" s="239"/>
      <c r="WT137" s="181"/>
      <c r="WU137" s="181"/>
      <c r="WV137" s="239"/>
      <c r="WW137" s="181"/>
      <c r="WX137" s="181"/>
      <c r="WY137" s="239"/>
      <c r="WZ137" s="181"/>
      <c r="XA137" s="181"/>
      <c r="XB137" s="239"/>
      <c r="XC137" s="181"/>
      <c r="XD137" s="181"/>
      <c r="XE137" s="239"/>
      <c r="XF137" s="181"/>
      <c r="XG137" s="181"/>
      <c r="XH137" s="239"/>
      <c r="XI137" s="181"/>
      <c r="XJ137" s="181"/>
      <c r="XK137" s="239"/>
      <c r="XL137" s="181"/>
      <c r="XM137" s="181"/>
      <c r="XN137" s="239"/>
      <c r="XO137" s="181"/>
      <c r="XP137" s="181"/>
      <c r="XQ137" s="239"/>
      <c r="XR137" s="181"/>
      <c r="XS137" s="181"/>
      <c r="XT137" s="239"/>
      <c r="XU137" s="181"/>
      <c r="XV137" s="181"/>
      <c r="XW137" s="239"/>
      <c r="XX137" s="181"/>
      <c r="XY137" s="181"/>
      <c r="XZ137" s="239"/>
      <c r="YA137" s="181"/>
      <c r="YB137" s="181"/>
      <c r="YC137" s="239"/>
      <c r="YD137" s="181"/>
      <c r="YE137" s="181"/>
      <c r="YF137" s="239"/>
      <c r="YG137" s="181"/>
      <c r="YH137" s="181"/>
      <c r="YI137" s="239"/>
      <c r="YJ137" s="181"/>
      <c r="YK137" s="181"/>
      <c r="YL137" s="239"/>
      <c r="YM137" s="181"/>
      <c r="YN137" s="181"/>
      <c r="YO137" s="239"/>
      <c r="YP137" s="181"/>
      <c r="YQ137" s="181"/>
      <c r="YR137" s="239"/>
      <c r="YS137" s="181"/>
      <c r="YT137" s="181"/>
      <c r="YU137" s="239"/>
      <c r="YV137" s="181"/>
      <c r="YW137" s="181"/>
      <c r="YX137" s="239"/>
      <c r="YY137" s="181"/>
      <c r="YZ137" s="181"/>
      <c r="ZA137" s="239"/>
      <c r="ZB137" s="181"/>
      <c r="ZC137" s="181"/>
      <c r="ZD137" s="239"/>
      <c r="ZE137" s="181"/>
      <c r="ZF137" s="181"/>
      <c r="ZG137" s="239"/>
      <c r="ZH137" s="181"/>
      <c r="ZI137" s="181"/>
      <c r="ZJ137" s="239"/>
      <c r="ZK137" s="181"/>
      <c r="ZL137" s="181"/>
      <c r="ZM137" s="239"/>
      <c r="ZN137" s="181"/>
      <c r="ZO137" s="181"/>
      <c r="ZP137" s="239"/>
      <c r="ZQ137" s="181"/>
      <c r="ZR137" s="181"/>
      <c r="ZS137" s="239"/>
      <c r="ZT137" s="181"/>
      <c r="ZU137" s="181"/>
      <c r="ZV137" s="239"/>
      <c r="ZW137" s="181"/>
      <c r="ZX137" s="181"/>
      <c r="ZY137" s="239"/>
      <c r="ZZ137" s="181"/>
      <c r="AAA137" s="181"/>
      <c r="AAB137" s="239"/>
      <c r="AAC137" s="181"/>
      <c r="AAD137" s="181"/>
      <c r="AAE137" s="239"/>
      <c r="AAF137" s="181"/>
      <c r="AAG137" s="181"/>
      <c r="AAH137" s="239"/>
      <c r="AAI137" s="181"/>
      <c r="AAJ137" s="181"/>
      <c r="AAK137" s="239"/>
      <c r="AAL137" s="181"/>
      <c r="AAM137" s="181"/>
      <c r="AAN137" s="239"/>
      <c r="AAO137" s="181"/>
      <c r="AAP137" s="181"/>
      <c r="AAQ137" s="239"/>
      <c r="AAR137" s="181"/>
      <c r="AAS137" s="181"/>
      <c r="AAT137" s="239"/>
      <c r="AAU137" s="181"/>
      <c r="AAV137" s="181"/>
      <c r="AAW137" s="239"/>
      <c r="AAX137" s="181"/>
      <c r="AAY137" s="181"/>
      <c r="AAZ137" s="239"/>
      <c r="ABA137" s="181"/>
      <c r="ABB137" s="181"/>
      <c r="ABC137" s="239"/>
      <c r="ABD137" s="181"/>
      <c r="ABE137" s="181"/>
      <c r="ABF137" s="239"/>
      <c r="ABG137" s="181"/>
      <c r="ABH137" s="181"/>
      <c r="ABI137" s="239"/>
      <c r="ABJ137" s="181"/>
      <c r="ABK137" s="181"/>
      <c r="ABL137" s="239"/>
      <c r="ABM137" s="181"/>
      <c r="ABN137" s="181"/>
      <c r="ABO137" s="239"/>
      <c r="ABP137" s="181"/>
      <c r="ABQ137" s="181"/>
      <c r="ABR137" s="239"/>
      <c r="ABS137" s="181"/>
      <c r="ABT137" s="181"/>
      <c r="ABU137" s="239"/>
      <c r="ABV137" s="181"/>
      <c r="ABW137" s="181"/>
      <c r="ABX137" s="239"/>
      <c r="ABY137" s="181"/>
      <c r="ABZ137" s="181"/>
      <c r="ACA137" s="239"/>
      <c r="ACB137" s="181"/>
      <c r="ACC137" s="181"/>
      <c r="ACD137" s="239"/>
      <c r="ACE137" s="181"/>
      <c r="ACF137" s="181"/>
      <c r="ACG137" s="239"/>
      <c r="ACH137" s="181"/>
      <c r="ACI137" s="181"/>
      <c r="ACJ137" s="239"/>
      <c r="ACK137" s="181"/>
      <c r="ACL137" s="181"/>
      <c r="ACM137" s="239"/>
      <c r="ACN137" s="181"/>
      <c r="ACO137" s="181"/>
      <c r="ACP137" s="239"/>
      <c r="ACQ137" s="181"/>
      <c r="ACR137" s="181"/>
      <c r="ACS137" s="239"/>
      <c r="ACT137" s="181"/>
      <c r="ACU137" s="181"/>
      <c r="ACV137" s="239"/>
      <c r="ACW137" s="181"/>
      <c r="ACX137" s="181"/>
      <c r="ACY137" s="239"/>
      <c r="ACZ137" s="181"/>
      <c r="ADA137" s="181"/>
      <c r="ADB137" s="239"/>
      <c r="ADC137" s="181"/>
      <c r="ADD137" s="181"/>
      <c r="ADE137" s="239"/>
      <c r="ADF137" s="181"/>
      <c r="ADG137" s="181"/>
      <c r="ADH137" s="239"/>
      <c r="ADI137" s="181"/>
      <c r="ADJ137" s="181"/>
      <c r="ADK137" s="239"/>
      <c r="ADL137" s="181"/>
      <c r="ADM137" s="181"/>
      <c r="ADN137" s="239"/>
      <c r="ADO137" s="181"/>
      <c r="ADP137" s="181"/>
      <c r="ADQ137" s="239"/>
      <c r="ADR137" s="181"/>
      <c r="ADS137" s="181"/>
      <c r="ADT137" s="239"/>
      <c r="ADU137" s="181"/>
      <c r="ADV137" s="181"/>
      <c r="ADW137" s="239"/>
      <c r="ADX137" s="181"/>
      <c r="ADY137" s="181"/>
      <c r="ADZ137" s="239"/>
      <c r="AEA137" s="181"/>
      <c r="AEB137" s="181"/>
      <c r="AEC137" s="239"/>
      <c r="AED137" s="181"/>
      <c r="AEE137" s="181"/>
      <c r="AEF137" s="239"/>
      <c r="AEG137" s="181"/>
      <c r="AEH137" s="181"/>
      <c r="AEI137" s="239"/>
      <c r="AEJ137" s="181"/>
      <c r="AEK137" s="181"/>
      <c r="AEL137" s="239"/>
      <c r="AEM137" s="181"/>
      <c r="AEN137" s="181"/>
      <c r="AEO137" s="239"/>
      <c r="AEP137" s="181"/>
      <c r="AEQ137" s="181"/>
      <c r="AER137" s="239"/>
      <c r="AES137" s="181"/>
      <c r="AET137" s="181"/>
      <c r="AEU137" s="239"/>
      <c r="AEV137" s="181"/>
      <c r="AEW137" s="181"/>
      <c r="AEX137" s="239"/>
      <c r="AEY137" s="181"/>
      <c r="AEZ137" s="181"/>
      <c r="AFA137" s="239"/>
      <c r="AFB137" s="181"/>
      <c r="AFC137" s="181"/>
      <c r="AFD137" s="239"/>
      <c r="AFE137" s="181"/>
      <c r="AFF137" s="181"/>
      <c r="AFG137" s="239"/>
      <c r="AFH137" s="181"/>
      <c r="AFI137" s="181"/>
      <c r="AFJ137" s="239"/>
      <c r="AFK137" s="181"/>
      <c r="AFL137" s="181"/>
      <c r="AFM137" s="239"/>
      <c r="AFN137" s="181"/>
      <c r="AFO137" s="181"/>
      <c r="AFP137" s="239"/>
      <c r="AFQ137" s="181"/>
      <c r="AFR137" s="181"/>
      <c r="AFS137" s="239"/>
      <c r="AFT137" s="181"/>
      <c r="AFU137" s="181"/>
      <c r="AFV137" s="239"/>
      <c r="AFW137" s="181"/>
      <c r="AFX137" s="181"/>
      <c r="AFY137" s="239"/>
      <c r="AFZ137" s="181"/>
      <c r="AGA137" s="181"/>
      <c r="AGB137" s="239"/>
      <c r="AGC137" s="181"/>
      <c r="AGD137" s="181"/>
      <c r="AGE137" s="239"/>
      <c r="AGF137" s="181"/>
      <c r="AGG137" s="181"/>
      <c r="AGH137" s="239"/>
      <c r="AGI137" s="181"/>
      <c r="AGJ137" s="181"/>
      <c r="AGK137" s="239"/>
      <c r="AGL137" s="181"/>
      <c r="AGM137" s="181"/>
      <c r="AGN137" s="239"/>
      <c r="AGO137" s="181"/>
      <c r="AGP137" s="181"/>
      <c r="AGQ137" s="239"/>
      <c r="AGR137" s="181"/>
      <c r="AGS137" s="181"/>
      <c r="AGT137" s="239"/>
      <c r="AGU137" s="181"/>
      <c r="AGV137" s="181"/>
      <c r="AGW137" s="239"/>
      <c r="AGX137" s="181"/>
      <c r="AGY137" s="181"/>
      <c r="AGZ137" s="239"/>
      <c r="AHA137" s="181"/>
      <c r="AHB137" s="181"/>
      <c r="AHC137" s="239"/>
      <c r="AHD137" s="181"/>
      <c r="AHE137" s="181"/>
      <c r="AHF137" s="239"/>
      <c r="AHG137" s="181"/>
      <c r="AHH137" s="181"/>
      <c r="AHI137" s="239"/>
      <c r="AHJ137" s="181"/>
      <c r="AHK137" s="181"/>
      <c r="AHL137" s="239"/>
      <c r="AHM137" s="181"/>
      <c r="AHN137" s="181"/>
      <c r="AHO137" s="239"/>
      <c r="AHP137" s="181"/>
      <c r="AHQ137" s="181"/>
      <c r="AHR137" s="239"/>
      <c r="AHS137" s="181"/>
      <c r="AHT137" s="181"/>
      <c r="AHU137" s="239"/>
      <c r="AHV137" s="181"/>
      <c r="AHW137" s="181"/>
      <c r="AHX137" s="239"/>
      <c r="AHY137" s="181"/>
      <c r="AHZ137" s="181"/>
      <c r="AIA137" s="239"/>
      <c r="AIB137" s="181"/>
      <c r="AIC137" s="181"/>
      <c r="AID137" s="239"/>
      <c r="AIE137" s="181"/>
      <c r="AIF137" s="181"/>
      <c r="AIG137" s="239"/>
      <c r="AIH137" s="181"/>
      <c r="AII137" s="181"/>
      <c r="AIJ137" s="239"/>
      <c r="AIK137" s="181"/>
      <c r="AIL137" s="181"/>
      <c r="AIM137" s="239"/>
      <c r="AIN137" s="181"/>
      <c r="AIO137" s="181"/>
      <c r="AIP137" s="239"/>
      <c r="AIQ137" s="181"/>
      <c r="AIR137" s="181"/>
      <c r="AIS137" s="239"/>
      <c r="AIT137" s="181"/>
      <c r="AIU137" s="181"/>
      <c r="AIV137" s="239"/>
      <c r="AIW137" s="181"/>
      <c r="AIX137" s="181"/>
      <c r="AIY137" s="239"/>
      <c r="AIZ137" s="181"/>
      <c r="AJA137" s="181"/>
      <c r="AJB137" s="239"/>
      <c r="AJC137" s="181"/>
      <c r="AJD137" s="181"/>
      <c r="AJE137" s="239"/>
      <c r="AJF137" s="181"/>
      <c r="AJG137" s="181"/>
      <c r="AJH137" s="239"/>
      <c r="AJI137" s="181"/>
      <c r="AJJ137" s="181"/>
      <c r="AJK137" s="239"/>
      <c r="AJL137" s="181"/>
      <c r="AJM137" s="181"/>
      <c r="AJN137" s="239"/>
      <c r="AJO137" s="181"/>
      <c r="AJP137" s="181"/>
      <c r="AJQ137" s="239"/>
      <c r="AJR137" s="181"/>
      <c r="AJS137" s="181"/>
      <c r="AJT137" s="239"/>
      <c r="AJU137" s="181"/>
      <c r="AJV137" s="181"/>
      <c r="AJW137" s="239"/>
      <c r="AJX137" s="181"/>
      <c r="AJY137" s="181"/>
      <c r="AJZ137" s="239"/>
      <c r="AKA137" s="181"/>
      <c r="AKB137" s="181"/>
      <c r="AKC137" s="239"/>
      <c r="AKD137" s="181"/>
      <c r="AKE137" s="181"/>
      <c r="AKF137" s="239"/>
      <c r="AKG137" s="181"/>
      <c r="AKH137" s="181"/>
      <c r="AKI137" s="239"/>
      <c r="AKJ137" s="181"/>
      <c r="AKK137" s="181"/>
      <c r="AKL137" s="239"/>
      <c r="AKM137" s="181"/>
      <c r="AKN137" s="181"/>
      <c r="AKO137" s="239"/>
      <c r="AKP137" s="181"/>
      <c r="AKQ137" s="181"/>
      <c r="AKR137" s="239"/>
      <c r="AKS137" s="181"/>
      <c r="AKT137" s="181"/>
      <c r="AKU137" s="239"/>
      <c r="AKV137" s="181"/>
      <c r="AKW137" s="181"/>
      <c r="AKX137" s="239"/>
      <c r="AKY137" s="181"/>
      <c r="AKZ137" s="181"/>
      <c r="ALA137" s="239"/>
      <c r="ALB137" s="181"/>
      <c r="ALC137" s="181"/>
      <c r="ALD137" s="239"/>
      <c r="ALE137" s="181"/>
      <c r="ALF137" s="181"/>
      <c r="ALG137" s="239"/>
      <c r="ALH137" s="181"/>
      <c r="ALI137" s="181"/>
      <c r="ALJ137" s="239"/>
      <c r="ALK137" s="181"/>
      <c r="ALL137" s="181"/>
      <c r="ALM137" s="239"/>
      <c r="ALN137" s="181"/>
      <c r="ALO137" s="181"/>
      <c r="ALP137" s="239"/>
      <c r="ALQ137" s="181"/>
      <c r="ALR137" s="181"/>
      <c r="ALS137" s="239"/>
      <c r="ALT137" s="181"/>
      <c r="ALU137" s="181"/>
      <c r="ALV137" s="239"/>
      <c r="ALW137" s="181"/>
      <c r="ALX137" s="181"/>
      <c r="ALY137" s="239"/>
      <c r="ALZ137" s="181"/>
      <c r="AMA137" s="181"/>
      <c r="AMB137" s="239"/>
      <c r="AMC137" s="181"/>
      <c r="AMD137" s="181"/>
      <c r="AME137" s="239"/>
      <c r="AMF137" s="181"/>
      <c r="AMG137" s="181"/>
      <c r="AMH137" s="239"/>
      <c r="AMI137" s="181"/>
      <c r="AMJ137" s="181"/>
      <c r="AMK137" s="239"/>
      <c r="AML137" s="181"/>
      <c r="AMM137" s="181"/>
      <c r="AMN137" s="239"/>
      <c r="AMO137" s="181"/>
      <c r="AMP137" s="181"/>
      <c r="AMQ137" s="239"/>
      <c r="AMR137" s="181"/>
      <c r="AMS137" s="181"/>
      <c r="AMT137" s="239"/>
      <c r="AMU137" s="181"/>
      <c r="AMV137" s="181"/>
      <c r="AMW137" s="239"/>
      <c r="AMX137" s="181"/>
      <c r="AMY137" s="181"/>
      <c r="AMZ137" s="239"/>
      <c r="ANA137" s="181"/>
      <c r="ANB137" s="181"/>
      <c r="ANC137" s="239"/>
      <c r="AND137" s="181"/>
      <c r="ANE137" s="181"/>
      <c r="ANF137" s="239"/>
      <c r="ANG137" s="181"/>
      <c r="ANH137" s="181"/>
      <c r="ANI137" s="239"/>
      <c r="ANJ137" s="181"/>
      <c r="ANK137" s="181"/>
      <c r="ANL137" s="239"/>
      <c r="ANM137" s="181"/>
      <c r="ANN137" s="181"/>
      <c r="ANO137" s="239"/>
      <c r="ANP137" s="181"/>
      <c r="ANQ137" s="181"/>
      <c r="ANR137" s="239"/>
      <c r="ANS137" s="181"/>
      <c r="ANT137" s="181"/>
      <c r="ANU137" s="239"/>
      <c r="ANV137" s="181"/>
      <c r="ANW137" s="181"/>
      <c r="ANX137" s="239"/>
      <c r="ANY137" s="181"/>
      <c r="ANZ137" s="181"/>
      <c r="AOA137" s="239"/>
      <c r="AOB137" s="181"/>
      <c r="AOC137" s="181"/>
      <c r="AOD137" s="239"/>
      <c r="AOE137" s="181"/>
      <c r="AOF137" s="181"/>
      <c r="AOG137" s="239"/>
      <c r="AOH137" s="181"/>
      <c r="AOI137" s="181"/>
      <c r="AOJ137" s="239"/>
      <c r="AOK137" s="181"/>
      <c r="AOL137" s="181"/>
      <c r="AOM137" s="239"/>
      <c r="AON137" s="181"/>
      <c r="AOO137" s="181"/>
      <c r="AOP137" s="239"/>
      <c r="AOQ137" s="181"/>
      <c r="AOR137" s="181"/>
      <c r="AOS137" s="239"/>
      <c r="AOT137" s="181"/>
      <c r="AOU137" s="181"/>
      <c r="AOV137" s="239"/>
      <c r="AOW137" s="181"/>
      <c r="AOX137" s="181"/>
      <c r="AOY137" s="239"/>
      <c r="AOZ137" s="181"/>
      <c r="APA137" s="181"/>
      <c r="APB137" s="239"/>
      <c r="APC137" s="181"/>
      <c r="APD137" s="181"/>
      <c r="APE137" s="239"/>
      <c r="APF137" s="181"/>
      <c r="APG137" s="181"/>
      <c r="APH137" s="239"/>
      <c r="API137" s="181"/>
      <c r="APJ137" s="181"/>
      <c r="APK137" s="239"/>
      <c r="APL137" s="181"/>
      <c r="APM137" s="181"/>
      <c r="APN137" s="239"/>
      <c r="APO137" s="181"/>
      <c r="APP137" s="181"/>
      <c r="APQ137" s="239"/>
      <c r="APR137" s="181"/>
      <c r="APS137" s="181"/>
      <c r="APT137" s="239"/>
      <c r="APU137" s="181"/>
      <c r="APV137" s="181"/>
      <c r="APW137" s="239"/>
      <c r="APX137" s="181"/>
      <c r="APY137" s="181"/>
      <c r="APZ137" s="239"/>
      <c r="AQA137" s="181"/>
      <c r="AQB137" s="181"/>
      <c r="AQC137" s="239"/>
      <c r="AQD137" s="181"/>
      <c r="AQE137" s="181"/>
      <c r="AQF137" s="239"/>
      <c r="AQG137" s="181"/>
      <c r="AQH137" s="181"/>
      <c r="AQI137" s="239"/>
      <c r="AQJ137" s="181"/>
      <c r="AQK137" s="181"/>
      <c r="AQL137" s="239"/>
      <c r="AQM137" s="181"/>
      <c r="AQN137" s="181"/>
      <c r="AQO137" s="239"/>
      <c r="AQP137" s="181"/>
      <c r="AQQ137" s="181"/>
      <c r="AQR137" s="239"/>
      <c r="AQS137" s="181"/>
      <c r="AQT137" s="181"/>
      <c r="AQU137" s="239"/>
      <c r="AQV137" s="181"/>
      <c r="AQW137" s="181"/>
      <c r="AQX137" s="239"/>
      <c r="AQY137" s="181"/>
      <c r="AQZ137" s="181"/>
      <c r="ARA137" s="239"/>
      <c r="ARB137" s="181"/>
      <c r="ARC137" s="181"/>
      <c r="ARD137" s="239"/>
      <c r="ARE137" s="181"/>
      <c r="ARF137" s="181"/>
      <c r="ARG137" s="239"/>
      <c r="ARH137" s="181"/>
      <c r="ARI137" s="181"/>
      <c r="ARJ137" s="239"/>
      <c r="ARK137" s="181"/>
      <c r="ARL137" s="181"/>
      <c r="ARM137" s="239"/>
      <c r="ARN137" s="181"/>
      <c r="ARO137" s="181"/>
      <c r="ARP137" s="239"/>
      <c r="ARQ137" s="181"/>
      <c r="ARR137" s="181"/>
      <c r="ARS137" s="239"/>
      <c r="ART137" s="181"/>
      <c r="ARU137" s="181"/>
      <c r="ARV137" s="239"/>
      <c r="ARW137" s="181"/>
      <c r="ARX137" s="181"/>
      <c r="ARY137" s="239"/>
      <c r="ARZ137" s="181"/>
      <c r="ASA137" s="181"/>
      <c r="ASB137" s="239"/>
      <c r="ASC137" s="181"/>
      <c r="ASD137" s="181"/>
      <c r="ASE137" s="239"/>
      <c r="ASF137" s="181"/>
      <c r="ASG137" s="181"/>
      <c r="ASH137" s="239"/>
      <c r="ASI137" s="181"/>
      <c r="ASJ137" s="181"/>
      <c r="ASK137" s="239"/>
      <c r="ASL137" s="181"/>
      <c r="ASM137" s="181"/>
      <c r="ASN137" s="239"/>
      <c r="ASO137" s="181"/>
      <c r="ASP137" s="181"/>
      <c r="ASQ137" s="239"/>
      <c r="ASR137" s="181"/>
      <c r="ASS137" s="181"/>
      <c r="AST137" s="239"/>
      <c r="ASU137" s="181"/>
      <c r="ASV137" s="181"/>
      <c r="ASW137" s="239"/>
      <c r="ASX137" s="181"/>
      <c r="ASY137" s="181"/>
      <c r="ASZ137" s="239"/>
      <c r="ATA137" s="181"/>
      <c r="ATB137" s="181"/>
      <c r="ATC137" s="239"/>
      <c r="ATD137" s="181"/>
      <c r="ATE137" s="181"/>
      <c r="ATF137" s="239"/>
      <c r="ATG137" s="181"/>
      <c r="ATH137" s="181"/>
      <c r="ATI137" s="239"/>
      <c r="ATJ137" s="181"/>
      <c r="ATK137" s="181"/>
      <c r="ATL137" s="239"/>
      <c r="ATM137" s="181"/>
      <c r="ATN137" s="181"/>
      <c r="ATO137" s="239"/>
      <c r="ATP137" s="181"/>
      <c r="ATQ137" s="181"/>
      <c r="ATR137" s="239"/>
      <c r="ATS137" s="181"/>
      <c r="ATT137" s="181"/>
      <c r="ATU137" s="239"/>
      <c r="ATV137" s="181"/>
      <c r="ATW137" s="181"/>
      <c r="ATX137" s="239"/>
      <c r="ATY137" s="181"/>
      <c r="ATZ137" s="181"/>
      <c r="AUA137" s="239"/>
      <c r="AUB137" s="181"/>
      <c r="AUC137" s="181"/>
      <c r="AUD137" s="239"/>
      <c r="AUE137" s="181"/>
      <c r="AUF137" s="181"/>
      <c r="AUG137" s="239"/>
      <c r="AUH137" s="181"/>
      <c r="AUI137" s="181"/>
      <c r="AUJ137" s="239"/>
      <c r="AUK137" s="181"/>
      <c r="AUL137" s="181"/>
      <c r="AUM137" s="239"/>
      <c r="AUN137" s="181"/>
      <c r="AUO137" s="181"/>
      <c r="AUP137" s="239"/>
      <c r="AUQ137" s="181"/>
      <c r="AUR137" s="181"/>
      <c r="AUS137" s="239"/>
      <c r="AUT137" s="181"/>
      <c r="AUU137" s="181"/>
      <c r="AUV137" s="239"/>
      <c r="AUW137" s="181"/>
      <c r="AUX137" s="181"/>
      <c r="AUY137" s="239"/>
      <c r="AUZ137" s="181"/>
      <c r="AVA137" s="181"/>
      <c r="AVB137" s="239"/>
      <c r="AVC137" s="181"/>
      <c r="AVD137" s="181"/>
      <c r="AVE137" s="239"/>
      <c r="AVF137" s="181"/>
      <c r="AVG137" s="181"/>
      <c r="AVH137" s="239"/>
      <c r="AVI137" s="181"/>
      <c r="AVJ137" s="181"/>
      <c r="AVK137" s="239"/>
      <c r="AVL137" s="181"/>
      <c r="AVM137" s="181"/>
      <c r="AVN137" s="239"/>
      <c r="AVO137" s="181"/>
      <c r="AVP137" s="181"/>
      <c r="AVQ137" s="239"/>
      <c r="AVR137" s="181"/>
      <c r="AVS137" s="181"/>
      <c r="AVT137" s="239"/>
      <c r="AVU137" s="181"/>
      <c r="AVV137" s="181"/>
      <c r="AVW137" s="239"/>
      <c r="AVX137" s="181"/>
      <c r="AVY137" s="181"/>
      <c r="AVZ137" s="239"/>
      <c r="AWA137" s="181"/>
      <c r="AWB137" s="181"/>
      <c r="AWC137" s="239"/>
      <c r="AWD137" s="181"/>
      <c r="AWE137" s="181"/>
      <c r="AWF137" s="239"/>
      <c r="AWG137" s="181"/>
      <c r="AWH137" s="181"/>
      <c r="AWI137" s="239"/>
      <c r="AWJ137" s="181"/>
      <c r="AWK137" s="181"/>
      <c r="AWL137" s="239"/>
      <c r="AWM137" s="181"/>
      <c r="AWN137" s="181"/>
      <c r="AWO137" s="239"/>
      <c r="AWP137" s="181"/>
      <c r="AWQ137" s="181"/>
      <c r="AWR137" s="239"/>
      <c r="AWS137" s="181"/>
      <c r="AWT137" s="181"/>
      <c r="AWU137" s="239"/>
      <c r="AWV137" s="181"/>
      <c r="AWW137" s="181"/>
      <c r="AWX137" s="239"/>
      <c r="AWY137" s="181"/>
      <c r="AWZ137" s="181"/>
      <c r="AXA137" s="239"/>
      <c r="AXB137" s="181"/>
      <c r="AXC137" s="181"/>
      <c r="AXD137" s="239"/>
      <c r="AXE137" s="181"/>
      <c r="AXF137" s="181"/>
      <c r="AXG137" s="239"/>
      <c r="AXH137" s="181"/>
      <c r="AXI137" s="181"/>
      <c r="AXJ137" s="239"/>
      <c r="AXK137" s="181"/>
      <c r="AXL137" s="181"/>
      <c r="AXM137" s="239"/>
      <c r="AXN137" s="181"/>
      <c r="AXO137" s="181"/>
      <c r="AXP137" s="239"/>
      <c r="AXQ137" s="181"/>
      <c r="AXR137" s="181"/>
      <c r="AXS137" s="239"/>
      <c r="AXT137" s="181"/>
      <c r="AXU137" s="181"/>
      <c r="AXV137" s="239"/>
      <c r="AXW137" s="181"/>
      <c r="AXX137" s="181"/>
      <c r="AXY137" s="239"/>
      <c r="AXZ137" s="181"/>
      <c r="AYA137" s="181"/>
      <c r="AYB137" s="239"/>
      <c r="AYC137" s="181"/>
      <c r="AYD137" s="181"/>
      <c r="AYE137" s="239"/>
      <c r="AYF137" s="181"/>
      <c r="AYG137" s="181"/>
      <c r="AYH137" s="239"/>
      <c r="AYI137" s="181"/>
      <c r="AYJ137" s="181"/>
      <c r="AYK137" s="239"/>
      <c r="AYL137" s="181"/>
      <c r="AYM137" s="181"/>
      <c r="AYN137" s="239"/>
      <c r="AYO137" s="181"/>
      <c r="AYP137" s="181"/>
      <c r="AYQ137" s="239"/>
      <c r="AYR137" s="181"/>
      <c r="AYS137" s="181"/>
      <c r="AYT137" s="239"/>
      <c r="AYU137" s="181"/>
      <c r="AYV137" s="181"/>
      <c r="AYW137" s="239"/>
      <c r="AYX137" s="181"/>
      <c r="AYY137" s="181"/>
      <c r="AYZ137" s="239"/>
      <c r="AZA137" s="181"/>
      <c r="AZB137" s="181"/>
      <c r="AZC137" s="239"/>
      <c r="AZD137" s="181"/>
      <c r="AZE137" s="181"/>
      <c r="AZF137" s="239"/>
      <c r="AZG137" s="181"/>
      <c r="AZH137" s="181"/>
      <c r="AZI137" s="239"/>
      <c r="AZJ137" s="181"/>
      <c r="AZK137" s="181"/>
      <c r="AZL137" s="239"/>
      <c r="AZM137" s="181"/>
      <c r="AZN137" s="181"/>
      <c r="AZO137" s="239"/>
      <c r="AZP137" s="181"/>
      <c r="AZQ137" s="181"/>
      <c r="AZR137" s="239"/>
      <c r="AZS137" s="181"/>
      <c r="AZT137" s="181"/>
      <c r="AZU137" s="239"/>
      <c r="AZV137" s="181"/>
      <c r="AZW137" s="181"/>
      <c r="AZX137" s="239"/>
      <c r="AZY137" s="181"/>
      <c r="AZZ137" s="181"/>
      <c r="BAA137" s="239"/>
      <c r="BAB137" s="181"/>
      <c r="BAC137" s="181"/>
      <c r="BAD137" s="239"/>
      <c r="BAE137" s="181"/>
      <c r="BAF137" s="181"/>
      <c r="BAG137" s="239"/>
      <c r="BAH137" s="181"/>
      <c r="BAI137" s="181"/>
      <c r="BAJ137" s="239"/>
      <c r="BAK137" s="181"/>
      <c r="BAL137" s="181"/>
      <c r="BAM137" s="239"/>
      <c r="BAN137" s="181"/>
      <c r="BAO137" s="181"/>
      <c r="BAP137" s="239"/>
      <c r="BAQ137" s="181"/>
      <c r="BAR137" s="181"/>
      <c r="BAS137" s="239"/>
      <c r="BAT137" s="181"/>
      <c r="BAU137" s="181"/>
      <c r="BAV137" s="239"/>
      <c r="BAW137" s="181"/>
      <c r="BAX137" s="181"/>
      <c r="BAY137" s="239"/>
      <c r="BAZ137" s="181"/>
      <c r="BBA137" s="181"/>
      <c r="BBB137" s="239"/>
      <c r="BBC137" s="181"/>
      <c r="BBD137" s="181"/>
      <c r="BBE137" s="239"/>
      <c r="BBF137" s="181"/>
      <c r="BBG137" s="181"/>
      <c r="BBH137" s="239"/>
      <c r="BBI137" s="181"/>
      <c r="BBJ137" s="181"/>
      <c r="BBK137" s="239"/>
      <c r="BBL137" s="181"/>
      <c r="BBM137" s="181"/>
      <c r="BBN137" s="239"/>
      <c r="BBO137" s="181"/>
      <c r="BBP137" s="181"/>
      <c r="BBQ137" s="239"/>
      <c r="BBR137" s="181"/>
      <c r="BBS137" s="181"/>
      <c r="BBT137" s="239"/>
      <c r="BBU137" s="181"/>
      <c r="BBV137" s="181"/>
      <c r="BBW137" s="239"/>
      <c r="BBX137" s="181"/>
      <c r="BBY137" s="181"/>
      <c r="BBZ137" s="239"/>
      <c r="BCA137" s="181"/>
      <c r="BCB137" s="181"/>
      <c r="BCC137" s="239"/>
      <c r="BCD137" s="181"/>
      <c r="BCE137" s="181"/>
      <c r="BCF137" s="239"/>
      <c r="BCG137" s="181"/>
      <c r="BCH137" s="181"/>
      <c r="BCI137" s="239"/>
      <c r="BCJ137" s="181"/>
      <c r="BCK137" s="181"/>
      <c r="BCL137" s="239"/>
      <c r="BCM137" s="181"/>
      <c r="BCN137" s="181"/>
      <c r="BCO137" s="239"/>
      <c r="BCP137" s="181"/>
      <c r="BCQ137" s="181"/>
      <c r="BCR137" s="239"/>
      <c r="BCS137" s="181"/>
      <c r="BCT137" s="181"/>
      <c r="BCU137" s="239"/>
      <c r="BCV137" s="181"/>
      <c r="BCW137" s="181"/>
      <c r="BCX137" s="239"/>
      <c r="BCY137" s="181"/>
      <c r="BCZ137" s="181"/>
      <c r="BDA137" s="239"/>
      <c r="BDB137" s="181"/>
      <c r="BDC137" s="181"/>
      <c r="BDD137" s="239"/>
      <c r="BDE137" s="181"/>
      <c r="BDF137" s="181"/>
      <c r="BDG137" s="239"/>
      <c r="BDH137" s="181"/>
      <c r="BDI137" s="181"/>
      <c r="BDJ137" s="239"/>
      <c r="BDK137" s="181"/>
      <c r="BDL137" s="181"/>
      <c r="BDM137" s="239"/>
      <c r="BDN137" s="181"/>
      <c r="BDO137" s="181"/>
      <c r="BDP137" s="239"/>
      <c r="BDQ137" s="181"/>
      <c r="BDR137" s="181"/>
      <c r="BDS137" s="239"/>
      <c r="BDT137" s="181"/>
      <c r="BDU137" s="181"/>
      <c r="BDV137" s="239"/>
      <c r="BDW137" s="181"/>
      <c r="BDX137" s="181"/>
      <c r="BDY137" s="239"/>
      <c r="BDZ137" s="181"/>
      <c r="BEA137" s="181"/>
      <c r="BEB137" s="239"/>
      <c r="BEC137" s="181"/>
      <c r="BED137" s="181"/>
      <c r="BEE137" s="239"/>
      <c r="BEF137" s="181"/>
      <c r="BEG137" s="181"/>
      <c r="BEH137" s="239"/>
      <c r="BEI137" s="181"/>
      <c r="BEJ137" s="181"/>
      <c r="BEK137" s="239"/>
      <c r="BEL137" s="181"/>
      <c r="BEM137" s="181"/>
      <c r="BEN137" s="239"/>
      <c r="BEO137" s="181"/>
      <c r="BEP137" s="181"/>
      <c r="BEQ137" s="239"/>
      <c r="BER137" s="181"/>
      <c r="BES137" s="181"/>
      <c r="BET137" s="239"/>
      <c r="BEU137" s="181"/>
      <c r="BEV137" s="181"/>
      <c r="BEW137" s="239"/>
      <c r="BEX137" s="181"/>
      <c r="BEY137" s="181"/>
      <c r="BEZ137" s="239"/>
      <c r="BFA137" s="181"/>
      <c r="BFB137" s="181"/>
      <c r="BFC137" s="239"/>
      <c r="BFD137" s="181"/>
      <c r="BFE137" s="181"/>
      <c r="BFF137" s="239"/>
      <c r="BFG137" s="181"/>
      <c r="BFH137" s="181"/>
      <c r="BFI137" s="239"/>
      <c r="BFJ137" s="181"/>
      <c r="BFK137" s="181"/>
      <c r="BFL137" s="239"/>
      <c r="BFM137" s="181"/>
      <c r="BFN137" s="181"/>
      <c r="BFO137" s="239"/>
      <c r="BFP137" s="181"/>
      <c r="BFQ137" s="181"/>
      <c r="BFR137" s="239"/>
      <c r="BFS137" s="181"/>
      <c r="BFT137" s="181"/>
      <c r="BFU137" s="239"/>
      <c r="BFV137" s="181"/>
      <c r="BFW137" s="181"/>
      <c r="BFX137" s="239"/>
      <c r="BFY137" s="181"/>
      <c r="BFZ137" s="181"/>
      <c r="BGA137" s="239"/>
      <c r="BGB137" s="181"/>
      <c r="BGC137" s="181"/>
      <c r="BGD137" s="239"/>
      <c r="BGE137" s="181"/>
      <c r="BGF137" s="181"/>
      <c r="BGG137" s="239"/>
      <c r="BGH137" s="181"/>
      <c r="BGI137" s="181"/>
      <c r="BGJ137" s="239"/>
      <c r="BGK137" s="181"/>
      <c r="BGL137" s="181"/>
      <c r="BGM137" s="239"/>
      <c r="BGN137" s="181"/>
      <c r="BGO137" s="181"/>
      <c r="BGP137" s="239"/>
      <c r="BGQ137" s="181"/>
      <c r="BGR137" s="181"/>
      <c r="BGS137" s="239"/>
      <c r="BGT137" s="181"/>
      <c r="BGU137" s="181"/>
      <c r="BGV137" s="239"/>
      <c r="BGW137" s="181"/>
      <c r="BGX137" s="181"/>
      <c r="BGY137" s="239"/>
      <c r="BGZ137" s="181"/>
      <c r="BHA137" s="181"/>
      <c r="BHB137" s="239"/>
      <c r="BHC137" s="181"/>
      <c r="BHD137" s="181"/>
      <c r="BHE137" s="239"/>
      <c r="BHF137" s="181"/>
      <c r="BHG137" s="181"/>
      <c r="BHH137" s="239"/>
      <c r="BHI137" s="181"/>
      <c r="BHJ137" s="181"/>
      <c r="BHK137" s="239"/>
      <c r="BHL137" s="181"/>
      <c r="BHM137" s="181"/>
      <c r="BHN137" s="239"/>
      <c r="BHO137" s="181"/>
      <c r="BHP137" s="181"/>
      <c r="BHQ137" s="239"/>
      <c r="BHR137" s="181"/>
      <c r="BHS137" s="181"/>
      <c r="BHT137" s="239"/>
      <c r="BHU137" s="181"/>
      <c r="BHV137" s="181"/>
      <c r="BHW137" s="239"/>
      <c r="BHX137" s="181"/>
      <c r="BHY137" s="181"/>
      <c r="BHZ137" s="239"/>
      <c r="BIA137" s="181"/>
      <c r="BIB137" s="181"/>
      <c r="BIC137" s="239"/>
      <c r="BID137" s="181"/>
      <c r="BIE137" s="181"/>
      <c r="BIF137" s="239"/>
      <c r="BIG137" s="181"/>
      <c r="BIH137" s="181"/>
      <c r="BII137" s="239"/>
      <c r="BIJ137" s="181"/>
      <c r="BIK137" s="181"/>
      <c r="BIL137" s="239"/>
      <c r="BIM137" s="181"/>
      <c r="BIN137" s="181"/>
      <c r="BIO137" s="239"/>
      <c r="BIP137" s="181"/>
      <c r="BIQ137" s="181"/>
      <c r="BIR137" s="239"/>
      <c r="BIS137" s="181"/>
      <c r="BIT137" s="181"/>
      <c r="BIU137" s="239"/>
      <c r="BIV137" s="181"/>
      <c r="BIW137" s="181"/>
      <c r="BIX137" s="239"/>
      <c r="BIY137" s="181"/>
      <c r="BIZ137" s="181"/>
      <c r="BJA137" s="239"/>
      <c r="BJB137" s="181"/>
      <c r="BJC137" s="181"/>
      <c r="BJD137" s="239"/>
      <c r="BJE137" s="181"/>
      <c r="BJF137" s="181"/>
      <c r="BJG137" s="239"/>
      <c r="BJH137" s="181"/>
      <c r="BJI137" s="181"/>
      <c r="BJJ137" s="239"/>
      <c r="BJK137" s="181"/>
      <c r="BJL137" s="181"/>
      <c r="BJM137" s="239"/>
      <c r="BJN137" s="181"/>
      <c r="BJO137" s="181"/>
      <c r="BJP137" s="239"/>
      <c r="BJQ137" s="181"/>
      <c r="BJR137" s="181"/>
      <c r="BJS137" s="239"/>
      <c r="BJT137" s="181"/>
      <c r="BJU137" s="181"/>
      <c r="BJV137" s="239"/>
      <c r="BJW137" s="181"/>
      <c r="BJX137" s="181"/>
      <c r="BJY137" s="239"/>
      <c r="BJZ137" s="181"/>
      <c r="BKA137" s="181"/>
      <c r="BKB137" s="239"/>
      <c r="BKC137" s="181"/>
      <c r="BKD137" s="181"/>
      <c r="BKE137" s="239"/>
      <c r="BKF137" s="181"/>
      <c r="BKG137" s="181"/>
      <c r="BKH137" s="239"/>
      <c r="BKI137" s="181"/>
      <c r="BKJ137" s="181"/>
      <c r="BKK137" s="239"/>
      <c r="BKL137" s="181"/>
      <c r="BKM137" s="181"/>
      <c r="BKN137" s="239"/>
      <c r="BKO137" s="181"/>
      <c r="BKP137" s="181"/>
      <c r="BKQ137" s="239"/>
      <c r="BKR137" s="181"/>
      <c r="BKS137" s="181"/>
      <c r="BKT137" s="239"/>
      <c r="BKU137" s="181"/>
      <c r="BKV137" s="181"/>
      <c r="BKW137" s="239"/>
      <c r="BKX137" s="181"/>
      <c r="BKY137" s="181"/>
      <c r="BKZ137" s="239"/>
      <c r="BLA137" s="181"/>
      <c r="BLB137" s="181"/>
      <c r="BLC137" s="239"/>
      <c r="BLD137" s="181"/>
      <c r="BLE137" s="181"/>
      <c r="BLF137" s="239"/>
      <c r="BLG137" s="181"/>
      <c r="BLH137" s="181"/>
      <c r="BLI137" s="239"/>
      <c r="BLJ137" s="181"/>
      <c r="BLK137" s="181"/>
      <c r="BLL137" s="239"/>
      <c r="BLM137" s="181"/>
      <c r="BLN137" s="181"/>
      <c r="BLO137" s="239"/>
      <c r="BLP137" s="181"/>
      <c r="BLQ137" s="181"/>
      <c r="BLR137" s="239"/>
      <c r="BLS137" s="181"/>
      <c r="BLT137" s="181"/>
      <c r="BLU137" s="239"/>
      <c r="BLV137" s="181"/>
      <c r="BLW137" s="181"/>
      <c r="BLX137" s="239"/>
      <c r="BLY137" s="181"/>
      <c r="BLZ137" s="181"/>
      <c r="BMA137" s="239"/>
      <c r="BMB137" s="181"/>
      <c r="BMC137" s="181"/>
      <c r="BMD137" s="239"/>
      <c r="BME137" s="181"/>
      <c r="BMF137" s="181"/>
      <c r="BMG137" s="239"/>
      <c r="BMH137" s="181"/>
      <c r="BMI137" s="181"/>
      <c r="BMJ137" s="239"/>
      <c r="BMK137" s="181"/>
      <c r="BML137" s="181"/>
      <c r="BMM137" s="239"/>
      <c r="BMN137" s="181"/>
      <c r="BMO137" s="181"/>
      <c r="BMP137" s="239"/>
      <c r="BMQ137" s="181"/>
      <c r="BMR137" s="181"/>
      <c r="BMS137" s="239"/>
      <c r="BMT137" s="181"/>
      <c r="BMU137" s="181"/>
      <c r="BMV137" s="239"/>
      <c r="BMW137" s="181"/>
      <c r="BMX137" s="181"/>
      <c r="BMY137" s="239"/>
      <c r="BMZ137" s="181"/>
      <c r="BNA137" s="181"/>
      <c r="BNB137" s="239"/>
      <c r="BNC137" s="181"/>
      <c r="BND137" s="181"/>
      <c r="BNE137" s="239"/>
      <c r="BNF137" s="181"/>
      <c r="BNG137" s="181"/>
      <c r="BNH137" s="239"/>
      <c r="BNI137" s="181"/>
      <c r="BNJ137" s="181"/>
      <c r="BNK137" s="239"/>
      <c r="BNL137" s="181"/>
      <c r="BNM137" s="181"/>
      <c r="BNN137" s="239"/>
      <c r="BNO137" s="181"/>
      <c r="BNP137" s="181"/>
      <c r="BNQ137" s="239"/>
      <c r="BNR137" s="181"/>
      <c r="BNS137" s="181"/>
      <c r="BNT137" s="239"/>
      <c r="BNU137" s="181"/>
      <c r="BNV137" s="181"/>
      <c r="BNW137" s="239"/>
      <c r="BNX137" s="181"/>
      <c r="BNY137" s="181"/>
      <c r="BNZ137" s="239"/>
      <c r="BOA137" s="181"/>
      <c r="BOB137" s="181"/>
      <c r="BOC137" s="239"/>
      <c r="BOD137" s="181"/>
      <c r="BOE137" s="181"/>
      <c r="BOF137" s="239"/>
      <c r="BOG137" s="181"/>
      <c r="BOH137" s="181"/>
      <c r="BOI137" s="239"/>
      <c r="BOJ137" s="181"/>
      <c r="BOK137" s="181"/>
      <c r="BOL137" s="239"/>
      <c r="BOM137" s="181"/>
      <c r="BON137" s="181"/>
      <c r="BOO137" s="239"/>
      <c r="BOP137" s="181"/>
      <c r="BOQ137" s="181"/>
      <c r="BOR137" s="239"/>
      <c r="BOS137" s="181"/>
      <c r="BOT137" s="181"/>
      <c r="BOU137" s="239"/>
      <c r="BOV137" s="181"/>
      <c r="BOW137" s="181"/>
      <c r="BOX137" s="239"/>
      <c r="BOY137" s="181"/>
      <c r="BOZ137" s="181"/>
      <c r="BPA137" s="239"/>
      <c r="BPB137" s="181"/>
      <c r="BPC137" s="181"/>
      <c r="BPD137" s="239"/>
      <c r="BPE137" s="181"/>
      <c r="BPF137" s="181"/>
      <c r="BPG137" s="239"/>
      <c r="BPH137" s="181"/>
      <c r="BPI137" s="181"/>
      <c r="BPJ137" s="239"/>
      <c r="BPK137" s="181"/>
      <c r="BPL137" s="181"/>
      <c r="BPM137" s="239"/>
      <c r="BPN137" s="181"/>
      <c r="BPO137" s="181"/>
      <c r="BPP137" s="239"/>
      <c r="BPQ137" s="181"/>
      <c r="BPR137" s="181"/>
      <c r="BPS137" s="239"/>
      <c r="BPT137" s="181"/>
      <c r="BPU137" s="181"/>
      <c r="BPV137" s="239"/>
      <c r="BPW137" s="181"/>
      <c r="BPX137" s="181"/>
      <c r="BPY137" s="239"/>
      <c r="BPZ137" s="181"/>
      <c r="BQA137" s="181"/>
      <c r="BQB137" s="239"/>
      <c r="BQC137" s="181"/>
      <c r="BQD137" s="181"/>
      <c r="BQE137" s="239"/>
      <c r="BQF137" s="181"/>
      <c r="BQG137" s="181"/>
      <c r="BQH137" s="239"/>
      <c r="BQI137" s="181"/>
      <c r="BQJ137" s="181"/>
      <c r="BQK137" s="239"/>
      <c r="BQL137" s="181"/>
      <c r="BQM137" s="181"/>
      <c r="BQN137" s="239"/>
      <c r="BQO137" s="181"/>
      <c r="BQP137" s="181"/>
      <c r="BQQ137" s="239"/>
      <c r="BQR137" s="181"/>
      <c r="BQS137" s="181"/>
      <c r="BQT137" s="239"/>
      <c r="BQU137" s="181"/>
      <c r="BQV137" s="181"/>
      <c r="BQW137" s="239"/>
      <c r="BQX137" s="181"/>
      <c r="BQY137" s="181"/>
      <c r="BQZ137" s="239"/>
      <c r="BRA137" s="181"/>
      <c r="BRB137" s="181"/>
      <c r="BRC137" s="239"/>
      <c r="BRD137" s="181"/>
      <c r="BRE137" s="181"/>
      <c r="BRF137" s="239"/>
      <c r="BRG137" s="181"/>
      <c r="BRH137" s="181"/>
      <c r="BRI137" s="239"/>
      <c r="BRJ137" s="181"/>
      <c r="BRK137" s="181"/>
      <c r="BRL137" s="239"/>
      <c r="BRM137" s="181"/>
      <c r="BRN137" s="181"/>
      <c r="BRO137" s="239"/>
      <c r="BRP137" s="181"/>
      <c r="BRQ137" s="181"/>
      <c r="BRR137" s="239"/>
      <c r="BRS137" s="181"/>
      <c r="BRT137" s="181"/>
      <c r="BRU137" s="239"/>
      <c r="BRV137" s="181"/>
      <c r="BRW137" s="181"/>
      <c r="BRX137" s="239"/>
      <c r="BRY137" s="181"/>
      <c r="BRZ137" s="181"/>
      <c r="BSA137" s="239"/>
      <c r="BSB137" s="181"/>
      <c r="BSC137" s="181"/>
      <c r="BSD137" s="239"/>
      <c r="BSE137" s="181"/>
      <c r="BSF137" s="181"/>
      <c r="BSG137" s="239"/>
      <c r="BSH137" s="181"/>
      <c r="BSI137" s="181"/>
      <c r="BSJ137" s="239"/>
      <c r="BSK137" s="181"/>
      <c r="BSL137" s="181"/>
      <c r="BSM137" s="239"/>
      <c r="BSN137" s="181"/>
      <c r="BSO137" s="181"/>
      <c r="BSP137" s="239"/>
      <c r="BSQ137" s="181"/>
      <c r="BSR137" s="181"/>
      <c r="BSS137" s="239"/>
      <c r="BST137" s="181"/>
      <c r="BSU137" s="181"/>
      <c r="BSV137" s="239"/>
      <c r="BSW137" s="181"/>
      <c r="BSX137" s="181"/>
      <c r="BSY137" s="239"/>
      <c r="BSZ137" s="181"/>
      <c r="BTA137" s="181"/>
      <c r="BTB137" s="239"/>
      <c r="BTC137" s="181"/>
      <c r="BTD137" s="181"/>
      <c r="BTE137" s="239"/>
      <c r="BTF137" s="181"/>
      <c r="BTG137" s="181"/>
      <c r="BTH137" s="239"/>
      <c r="BTI137" s="181"/>
      <c r="BTJ137" s="181"/>
      <c r="BTK137" s="239"/>
      <c r="BTL137" s="181"/>
      <c r="BTM137" s="181"/>
      <c r="BTN137" s="239"/>
      <c r="BTO137" s="181"/>
      <c r="BTP137" s="181"/>
      <c r="BTQ137" s="239"/>
      <c r="BTR137" s="181"/>
      <c r="BTS137" s="181"/>
      <c r="BTT137" s="239"/>
      <c r="BTU137" s="181"/>
      <c r="BTV137" s="181"/>
      <c r="BTW137" s="239"/>
      <c r="BTX137" s="181"/>
      <c r="BTY137" s="181"/>
      <c r="BTZ137" s="239"/>
      <c r="BUA137" s="181"/>
      <c r="BUB137" s="181"/>
      <c r="BUC137" s="239"/>
      <c r="BUD137" s="181"/>
      <c r="BUE137" s="181"/>
      <c r="BUF137" s="239"/>
      <c r="BUG137" s="181"/>
      <c r="BUH137" s="181"/>
      <c r="BUI137" s="239"/>
      <c r="BUJ137" s="181"/>
      <c r="BUK137" s="181"/>
      <c r="BUL137" s="239"/>
      <c r="BUM137" s="181"/>
      <c r="BUN137" s="181"/>
      <c r="BUO137" s="239"/>
      <c r="BUP137" s="181"/>
      <c r="BUQ137" s="181"/>
      <c r="BUR137" s="239"/>
      <c r="BUS137" s="181"/>
      <c r="BUT137" s="181"/>
      <c r="BUU137" s="239"/>
      <c r="BUV137" s="181"/>
      <c r="BUW137" s="181"/>
      <c r="BUX137" s="239"/>
      <c r="BUY137" s="181"/>
      <c r="BUZ137" s="181"/>
      <c r="BVA137" s="239"/>
      <c r="BVB137" s="181"/>
      <c r="BVC137" s="181"/>
      <c r="BVD137" s="239"/>
      <c r="BVE137" s="181"/>
      <c r="BVF137" s="181"/>
      <c r="BVG137" s="239"/>
      <c r="BVH137" s="181"/>
      <c r="BVI137" s="181"/>
      <c r="BVJ137" s="239"/>
      <c r="BVK137" s="181"/>
      <c r="BVL137" s="181"/>
      <c r="BVM137" s="239"/>
      <c r="BVN137" s="181"/>
      <c r="BVO137" s="181"/>
      <c r="BVP137" s="239"/>
      <c r="BVQ137" s="181"/>
      <c r="BVR137" s="181"/>
      <c r="BVS137" s="239"/>
      <c r="BVT137" s="181"/>
      <c r="BVU137" s="181"/>
      <c r="BVV137" s="239"/>
      <c r="BVW137" s="181"/>
      <c r="BVX137" s="181"/>
      <c r="BVY137" s="239"/>
      <c r="BVZ137" s="181"/>
      <c r="BWA137" s="181"/>
      <c r="BWB137" s="239"/>
      <c r="BWC137" s="181"/>
      <c r="BWD137" s="181"/>
      <c r="BWE137" s="239"/>
      <c r="BWF137" s="181"/>
      <c r="BWG137" s="181"/>
      <c r="BWH137" s="239"/>
      <c r="BWI137" s="181"/>
      <c r="BWJ137" s="181"/>
      <c r="BWK137" s="239"/>
      <c r="BWL137" s="181"/>
      <c r="BWM137" s="181"/>
      <c r="BWN137" s="239"/>
      <c r="BWO137" s="181"/>
      <c r="BWP137" s="181"/>
      <c r="BWQ137" s="239"/>
      <c r="BWR137" s="181"/>
      <c r="BWS137" s="181"/>
      <c r="BWT137" s="239"/>
      <c r="BWU137" s="181"/>
      <c r="BWV137" s="181"/>
      <c r="BWW137" s="239"/>
      <c r="BWX137" s="181"/>
      <c r="BWY137" s="181"/>
      <c r="BWZ137" s="239"/>
      <c r="BXA137" s="181"/>
      <c r="BXB137" s="181"/>
      <c r="BXC137" s="239"/>
      <c r="BXD137" s="181"/>
      <c r="BXE137" s="181"/>
      <c r="BXF137" s="239"/>
      <c r="BXG137" s="181"/>
      <c r="BXH137" s="181"/>
      <c r="BXI137" s="239"/>
      <c r="BXJ137" s="181"/>
      <c r="BXK137" s="181"/>
      <c r="BXL137" s="239"/>
      <c r="BXM137" s="181"/>
      <c r="BXN137" s="181"/>
      <c r="BXO137" s="239"/>
      <c r="BXP137" s="181"/>
      <c r="BXQ137" s="181"/>
      <c r="BXR137" s="239"/>
      <c r="BXS137" s="181"/>
      <c r="BXT137" s="181"/>
      <c r="BXU137" s="239"/>
      <c r="BXV137" s="181"/>
      <c r="BXW137" s="181"/>
      <c r="BXX137" s="239"/>
      <c r="BXY137" s="181"/>
      <c r="BXZ137" s="181"/>
      <c r="BYA137" s="239"/>
      <c r="BYB137" s="181"/>
      <c r="BYC137" s="181"/>
      <c r="BYD137" s="239"/>
      <c r="BYE137" s="181"/>
      <c r="BYF137" s="181"/>
      <c r="BYG137" s="239"/>
      <c r="BYH137" s="181"/>
      <c r="BYI137" s="181"/>
      <c r="BYJ137" s="239"/>
      <c r="BYK137" s="181"/>
      <c r="BYL137" s="181"/>
      <c r="BYM137" s="239"/>
      <c r="BYN137" s="181"/>
      <c r="BYO137" s="181"/>
      <c r="BYP137" s="239"/>
      <c r="BYQ137" s="181"/>
      <c r="BYR137" s="181"/>
      <c r="BYS137" s="239"/>
      <c r="BYT137" s="181"/>
      <c r="BYU137" s="181"/>
      <c r="BYV137" s="239"/>
      <c r="BYW137" s="181"/>
      <c r="BYX137" s="181"/>
      <c r="BYY137" s="239"/>
      <c r="BYZ137" s="181"/>
      <c r="BZA137" s="181"/>
      <c r="BZB137" s="239"/>
      <c r="BZC137" s="181"/>
      <c r="BZD137" s="181"/>
      <c r="BZE137" s="239"/>
      <c r="BZF137" s="181"/>
      <c r="BZG137" s="181"/>
      <c r="BZH137" s="239"/>
      <c r="BZI137" s="181"/>
      <c r="BZJ137" s="181"/>
      <c r="BZK137" s="239"/>
      <c r="BZL137" s="181"/>
      <c r="BZM137" s="181"/>
      <c r="BZN137" s="239"/>
      <c r="BZO137" s="181"/>
      <c r="BZP137" s="181"/>
      <c r="BZQ137" s="239"/>
      <c r="BZR137" s="181"/>
      <c r="BZS137" s="181"/>
      <c r="BZT137" s="239"/>
      <c r="BZU137" s="181"/>
      <c r="BZV137" s="181"/>
      <c r="BZW137" s="239"/>
      <c r="BZX137" s="181"/>
      <c r="BZY137" s="181"/>
      <c r="BZZ137" s="239"/>
      <c r="CAA137" s="181"/>
      <c r="CAB137" s="181"/>
      <c r="CAC137" s="239"/>
      <c r="CAD137" s="181"/>
      <c r="CAE137" s="181"/>
      <c r="CAF137" s="239"/>
      <c r="CAG137" s="181"/>
      <c r="CAH137" s="181"/>
      <c r="CAI137" s="239"/>
      <c r="CAJ137" s="181"/>
      <c r="CAK137" s="181"/>
      <c r="CAL137" s="239"/>
      <c r="CAM137" s="181"/>
      <c r="CAN137" s="181"/>
      <c r="CAO137" s="239"/>
      <c r="CAP137" s="181"/>
      <c r="CAQ137" s="181"/>
      <c r="CAR137" s="239"/>
      <c r="CAS137" s="181"/>
      <c r="CAT137" s="181"/>
      <c r="CAU137" s="239"/>
      <c r="CAV137" s="181"/>
      <c r="CAW137" s="181"/>
      <c r="CAX137" s="239"/>
      <c r="CAY137" s="181"/>
      <c r="CAZ137" s="181"/>
      <c r="CBA137" s="239"/>
      <c r="CBB137" s="181"/>
      <c r="CBC137" s="181"/>
      <c r="CBD137" s="239"/>
      <c r="CBE137" s="181"/>
      <c r="CBF137" s="181"/>
      <c r="CBG137" s="239"/>
      <c r="CBH137" s="181"/>
      <c r="CBI137" s="181"/>
      <c r="CBJ137" s="239"/>
      <c r="CBK137" s="181"/>
      <c r="CBL137" s="181"/>
      <c r="CBM137" s="239"/>
      <c r="CBN137" s="181"/>
      <c r="CBO137" s="181"/>
      <c r="CBP137" s="239"/>
      <c r="CBQ137" s="181"/>
      <c r="CBR137" s="181"/>
      <c r="CBS137" s="239"/>
      <c r="CBT137" s="181"/>
      <c r="CBU137" s="181"/>
      <c r="CBV137" s="239"/>
      <c r="CBW137" s="181"/>
      <c r="CBX137" s="181"/>
      <c r="CBY137" s="239"/>
      <c r="CBZ137" s="181"/>
      <c r="CCA137" s="181"/>
      <c r="CCB137" s="239"/>
      <c r="CCC137" s="181"/>
      <c r="CCD137" s="181"/>
      <c r="CCE137" s="239"/>
      <c r="CCF137" s="181"/>
      <c r="CCG137" s="181"/>
      <c r="CCH137" s="239"/>
      <c r="CCI137" s="181"/>
      <c r="CCJ137" s="181"/>
      <c r="CCK137" s="239"/>
      <c r="CCL137" s="181"/>
      <c r="CCM137" s="181"/>
      <c r="CCN137" s="239"/>
      <c r="CCO137" s="181"/>
      <c r="CCP137" s="181"/>
      <c r="CCQ137" s="239"/>
      <c r="CCR137" s="181"/>
      <c r="CCS137" s="181"/>
      <c r="CCT137" s="239"/>
      <c r="CCU137" s="181"/>
      <c r="CCV137" s="181"/>
      <c r="CCW137" s="239"/>
      <c r="CCX137" s="181"/>
      <c r="CCY137" s="181"/>
      <c r="CCZ137" s="239"/>
      <c r="CDA137" s="181"/>
      <c r="CDB137" s="181"/>
      <c r="CDC137" s="239"/>
      <c r="CDD137" s="181"/>
      <c r="CDE137" s="181"/>
      <c r="CDF137" s="239"/>
      <c r="CDG137" s="181"/>
      <c r="CDH137" s="181"/>
      <c r="CDI137" s="239"/>
      <c r="CDJ137" s="181"/>
      <c r="CDK137" s="181"/>
      <c r="CDL137" s="239"/>
      <c r="CDM137" s="181"/>
      <c r="CDN137" s="181"/>
      <c r="CDO137" s="239"/>
      <c r="CDP137" s="181"/>
      <c r="CDQ137" s="181"/>
      <c r="CDR137" s="239"/>
      <c r="CDS137" s="181"/>
      <c r="CDT137" s="181"/>
      <c r="CDU137" s="239"/>
      <c r="CDV137" s="181"/>
      <c r="CDW137" s="181"/>
      <c r="CDX137" s="239"/>
      <c r="CDY137" s="181"/>
      <c r="CDZ137" s="181"/>
      <c r="CEA137" s="239"/>
      <c r="CEB137" s="181"/>
      <c r="CEC137" s="181"/>
      <c r="CED137" s="239"/>
      <c r="CEE137" s="181"/>
      <c r="CEF137" s="181"/>
      <c r="CEG137" s="239"/>
      <c r="CEH137" s="181"/>
      <c r="CEI137" s="181"/>
      <c r="CEJ137" s="239"/>
      <c r="CEK137" s="181"/>
      <c r="CEL137" s="181"/>
      <c r="CEM137" s="239"/>
      <c r="CEN137" s="181"/>
      <c r="CEO137" s="181"/>
      <c r="CEP137" s="239"/>
      <c r="CEQ137" s="181"/>
      <c r="CER137" s="181"/>
      <c r="CES137" s="239"/>
      <c r="CET137" s="181"/>
      <c r="CEU137" s="181"/>
      <c r="CEV137" s="239"/>
      <c r="CEW137" s="181"/>
      <c r="CEX137" s="181"/>
      <c r="CEY137" s="239"/>
      <c r="CEZ137" s="181"/>
      <c r="CFA137" s="181"/>
      <c r="CFB137" s="239"/>
      <c r="CFC137" s="181"/>
      <c r="CFD137" s="181"/>
      <c r="CFE137" s="239"/>
      <c r="CFF137" s="181"/>
      <c r="CFG137" s="181"/>
      <c r="CFH137" s="239"/>
      <c r="CFI137" s="181"/>
      <c r="CFJ137" s="181"/>
      <c r="CFK137" s="239"/>
      <c r="CFL137" s="181"/>
      <c r="CFM137" s="181"/>
      <c r="CFN137" s="239"/>
      <c r="CFO137" s="181"/>
      <c r="CFP137" s="181"/>
      <c r="CFQ137" s="239"/>
      <c r="CFR137" s="181"/>
      <c r="CFS137" s="181"/>
      <c r="CFT137" s="239"/>
      <c r="CFU137" s="181"/>
      <c r="CFV137" s="181"/>
      <c r="CFW137" s="239"/>
      <c r="CFX137" s="181"/>
      <c r="CFY137" s="181"/>
      <c r="CFZ137" s="239"/>
      <c r="CGA137" s="181"/>
      <c r="CGB137" s="181"/>
      <c r="CGC137" s="239"/>
      <c r="CGD137" s="181"/>
      <c r="CGE137" s="181"/>
      <c r="CGF137" s="239"/>
      <c r="CGG137" s="181"/>
      <c r="CGH137" s="181"/>
      <c r="CGI137" s="239"/>
      <c r="CGJ137" s="181"/>
      <c r="CGK137" s="181"/>
      <c r="CGL137" s="239"/>
      <c r="CGM137" s="181"/>
      <c r="CGN137" s="181"/>
      <c r="CGO137" s="239"/>
      <c r="CGP137" s="181"/>
      <c r="CGQ137" s="181"/>
      <c r="CGR137" s="239"/>
      <c r="CGS137" s="181"/>
      <c r="CGT137" s="181"/>
      <c r="CGU137" s="239"/>
      <c r="CGV137" s="181"/>
      <c r="CGW137" s="181"/>
      <c r="CGX137" s="239"/>
      <c r="CGY137" s="181"/>
      <c r="CGZ137" s="181"/>
      <c r="CHA137" s="239"/>
      <c r="CHB137" s="181"/>
      <c r="CHC137" s="181"/>
      <c r="CHD137" s="239"/>
      <c r="CHE137" s="181"/>
      <c r="CHF137" s="181"/>
      <c r="CHG137" s="239"/>
      <c r="CHH137" s="181"/>
      <c r="CHI137" s="181"/>
      <c r="CHJ137" s="239"/>
      <c r="CHK137" s="181"/>
      <c r="CHL137" s="181"/>
      <c r="CHM137" s="239"/>
      <c r="CHN137" s="181"/>
      <c r="CHO137" s="181"/>
      <c r="CHP137" s="239"/>
      <c r="CHQ137" s="181"/>
      <c r="CHR137" s="181"/>
      <c r="CHS137" s="239"/>
      <c r="CHT137" s="181"/>
      <c r="CHU137" s="181"/>
      <c r="CHV137" s="239"/>
      <c r="CHW137" s="181"/>
      <c r="CHX137" s="181"/>
      <c r="CHY137" s="239"/>
      <c r="CHZ137" s="181"/>
      <c r="CIA137" s="181"/>
      <c r="CIB137" s="239"/>
      <c r="CIC137" s="181"/>
      <c r="CID137" s="181"/>
      <c r="CIE137" s="239"/>
      <c r="CIF137" s="181"/>
      <c r="CIG137" s="181"/>
      <c r="CIH137" s="239"/>
      <c r="CII137" s="181"/>
      <c r="CIJ137" s="181"/>
      <c r="CIK137" s="239"/>
      <c r="CIL137" s="181"/>
      <c r="CIM137" s="181"/>
      <c r="CIN137" s="239"/>
      <c r="CIO137" s="181"/>
      <c r="CIP137" s="181"/>
      <c r="CIQ137" s="239"/>
      <c r="CIR137" s="181"/>
      <c r="CIS137" s="181"/>
      <c r="CIT137" s="239"/>
      <c r="CIU137" s="181"/>
      <c r="CIV137" s="181"/>
      <c r="CIW137" s="239"/>
      <c r="CIX137" s="181"/>
      <c r="CIY137" s="181"/>
      <c r="CIZ137" s="239"/>
      <c r="CJA137" s="181"/>
      <c r="CJB137" s="181"/>
      <c r="CJC137" s="239"/>
      <c r="CJD137" s="181"/>
      <c r="CJE137" s="181"/>
      <c r="CJF137" s="239"/>
      <c r="CJG137" s="181"/>
      <c r="CJH137" s="181"/>
      <c r="CJI137" s="239"/>
      <c r="CJJ137" s="181"/>
      <c r="CJK137" s="181"/>
      <c r="CJL137" s="239"/>
      <c r="CJM137" s="181"/>
      <c r="CJN137" s="181"/>
      <c r="CJO137" s="239"/>
      <c r="CJP137" s="181"/>
      <c r="CJQ137" s="181"/>
      <c r="CJR137" s="239"/>
      <c r="CJS137" s="181"/>
      <c r="CJT137" s="181"/>
      <c r="CJU137" s="239"/>
      <c r="CJV137" s="181"/>
      <c r="CJW137" s="181"/>
      <c r="CJX137" s="239"/>
      <c r="CJY137" s="181"/>
      <c r="CJZ137" s="181"/>
      <c r="CKA137" s="239"/>
      <c r="CKB137" s="181"/>
      <c r="CKC137" s="181"/>
      <c r="CKD137" s="239"/>
      <c r="CKE137" s="181"/>
      <c r="CKF137" s="181"/>
      <c r="CKG137" s="239"/>
      <c r="CKH137" s="181"/>
      <c r="CKI137" s="181"/>
      <c r="CKJ137" s="239"/>
      <c r="CKK137" s="181"/>
      <c r="CKL137" s="181"/>
      <c r="CKM137" s="239"/>
      <c r="CKN137" s="181"/>
      <c r="CKO137" s="181"/>
      <c r="CKP137" s="239"/>
      <c r="CKQ137" s="181"/>
      <c r="CKR137" s="181"/>
      <c r="CKS137" s="239"/>
      <c r="CKT137" s="181"/>
      <c r="CKU137" s="181"/>
      <c r="CKV137" s="239"/>
      <c r="CKW137" s="181"/>
      <c r="CKX137" s="181"/>
      <c r="CKY137" s="239"/>
      <c r="CKZ137" s="181"/>
      <c r="CLA137" s="181"/>
      <c r="CLB137" s="239"/>
      <c r="CLC137" s="181"/>
      <c r="CLD137" s="181"/>
      <c r="CLE137" s="239"/>
      <c r="CLF137" s="181"/>
      <c r="CLG137" s="181"/>
      <c r="CLH137" s="239"/>
      <c r="CLI137" s="181"/>
      <c r="CLJ137" s="181"/>
      <c r="CLK137" s="239"/>
      <c r="CLL137" s="181"/>
      <c r="CLM137" s="181"/>
      <c r="CLN137" s="239"/>
      <c r="CLO137" s="181"/>
      <c r="CLP137" s="181"/>
      <c r="CLQ137" s="239"/>
      <c r="CLR137" s="181"/>
      <c r="CLS137" s="181"/>
      <c r="CLT137" s="239"/>
      <c r="CLU137" s="181"/>
      <c r="CLV137" s="181"/>
      <c r="CLW137" s="239"/>
      <c r="CLX137" s="181"/>
      <c r="CLY137" s="181"/>
      <c r="CLZ137" s="239"/>
      <c r="CMA137" s="181"/>
      <c r="CMB137" s="181"/>
      <c r="CMC137" s="239"/>
      <c r="CMD137" s="181"/>
      <c r="CME137" s="181"/>
      <c r="CMF137" s="239"/>
      <c r="CMG137" s="181"/>
      <c r="CMH137" s="181"/>
      <c r="CMI137" s="239"/>
      <c r="CMJ137" s="181"/>
      <c r="CMK137" s="181"/>
      <c r="CML137" s="239"/>
      <c r="CMM137" s="181"/>
      <c r="CMN137" s="181"/>
      <c r="CMO137" s="239"/>
      <c r="CMP137" s="181"/>
      <c r="CMQ137" s="181"/>
      <c r="CMR137" s="239"/>
      <c r="CMS137" s="181"/>
      <c r="CMT137" s="181"/>
      <c r="CMU137" s="239"/>
      <c r="CMV137" s="181"/>
      <c r="CMW137" s="181"/>
      <c r="CMX137" s="239"/>
      <c r="CMY137" s="181"/>
      <c r="CMZ137" s="181"/>
      <c r="CNA137" s="239"/>
      <c r="CNB137" s="181"/>
      <c r="CNC137" s="181"/>
      <c r="CND137" s="239"/>
      <c r="CNE137" s="181"/>
      <c r="CNF137" s="181"/>
      <c r="CNG137" s="239"/>
      <c r="CNH137" s="181"/>
      <c r="CNI137" s="181"/>
      <c r="CNJ137" s="239"/>
      <c r="CNK137" s="181"/>
      <c r="CNL137" s="181"/>
      <c r="CNM137" s="239"/>
      <c r="CNN137" s="181"/>
      <c r="CNO137" s="181"/>
      <c r="CNP137" s="239"/>
      <c r="CNQ137" s="181"/>
      <c r="CNR137" s="181"/>
      <c r="CNS137" s="239"/>
      <c r="CNT137" s="181"/>
      <c r="CNU137" s="181"/>
      <c r="CNV137" s="239"/>
      <c r="CNW137" s="181"/>
      <c r="CNX137" s="181"/>
      <c r="CNY137" s="239"/>
      <c r="CNZ137" s="181"/>
      <c r="COA137" s="181"/>
      <c r="COB137" s="239"/>
      <c r="COC137" s="181"/>
      <c r="COD137" s="181"/>
      <c r="COE137" s="239"/>
      <c r="COF137" s="181"/>
      <c r="COG137" s="181"/>
      <c r="COH137" s="239"/>
      <c r="COI137" s="181"/>
      <c r="COJ137" s="181"/>
      <c r="COK137" s="239"/>
      <c r="COL137" s="181"/>
      <c r="COM137" s="181"/>
      <c r="CON137" s="239"/>
      <c r="COO137" s="181"/>
      <c r="COP137" s="181"/>
      <c r="COQ137" s="239"/>
      <c r="COR137" s="181"/>
      <c r="COS137" s="181"/>
      <c r="COT137" s="239"/>
      <c r="COU137" s="181"/>
      <c r="COV137" s="181"/>
      <c r="COW137" s="239"/>
      <c r="COX137" s="181"/>
      <c r="COY137" s="181"/>
      <c r="COZ137" s="239"/>
      <c r="CPA137" s="181"/>
      <c r="CPB137" s="181"/>
      <c r="CPC137" s="239"/>
      <c r="CPD137" s="181"/>
      <c r="CPE137" s="181"/>
      <c r="CPF137" s="239"/>
      <c r="CPG137" s="181"/>
      <c r="CPH137" s="181"/>
      <c r="CPI137" s="239"/>
      <c r="CPJ137" s="181"/>
      <c r="CPK137" s="181"/>
      <c r="CPL137" s="239"/>
      <c r="CPM137" s="181"/>
      <c r="CPN137" s="181"/>
      <c r="CPO137" s="239"/>
      <c r="CPP137" s="181"/>
      <c r="CPQ137" s="181"/>
      <c r="CPR137" s="239"/>
      <c r="CPS137" s="181"/>
      <c r="CPT137" s="181"/>
      <c r="CPU137" s="239"/>
      <c r="CPV137" s="181"/>
      <c r="CPW137" s="181"/>
      <c r="CPX137" s="239"/>
      <c r="CPY137" s="181"/>
      <c r="CPZ137" s="181"/>
      <c r="CQA137" s="239"/>
      <c r="CQB137" s="181"/>
      <c r="CQC137" s="181"/>
      <c r="CQD137" s="239"/>
      <c r="CQE137" s="181"/>
      <c r="CQF137" s="181"/>
      <c r="CQG137" s="239"/>
      <c r="CQH137" s="181"/>
      <c r="CQI137" s="181"/>
      <c r="CQJ137" s="239"/>
      <c r="CQK137" s="181"/>
      <c r="CQL137" s="181"/>
      <c r="CQM137" s="239"/>
      <c r="CQN137" s="181"/>
      <c r="CQO137" s="181"/>
      <c r="CQP137" s="239"/>
      <c r="CQQ137" s="181"/>
      <c r="CQR137" s="181"/>
      <c r="CQS137" s="239"/>
      <c r="CQT137" s="181"/>
      <c r="CQU137" s="181"/>
      <c r="CQV137" s="239"/>
      <c r="CQW137" s="181"/>
      <c r="CQX137" s="181"/>
      <c r="CQY137" s="239"/>
      <c r="CQZ137" s="181"/>
      <c r="CRA137" s="181"/>
      <c r="CRB137" s="239"/>
      <c r="CRC137" s="181"/>
      <c r="CRD137" s="181"/>
      <c r="CRE137" s="239"/>
      <c r="CRF137" s="181"/>
      <c r="CRG137" s="181"/>
      <c r="CRH137" s="239"/>
      <c r="CRI137" s="181"/>
      <c r="CRJ137" s="181"/>
      <c r="CRK137" s="239"/>
      <c r="CRL137" s="181"/>
      <c r="CRM137" s="181"/>
      <c r="CRN137" s="239"/>
      <c r="CRO137" s="181"/>
      <c r="CRP137" s="181"/>
      <c r="CRQ137" s="239"/>
      <c r="CRR137" s="181"/>
      <c r="CRS137" s="181"/>
      <c r="CRT137" s="239"/>
      <c r="CRU137" s="181"/>
      <c r="CRV137" s="181"/>
      <c r="CRW137" s="239"/>
      <c r="CRX137" s="181"/>
      <c r="CRY137" s="181"/>
      <c r="CRZ137" s="239"/>
      <c r="CSA137" s="181"/>
      <c r="CSB137" s="181"/>
      <c r="CSC137" s="239"/>
      <c r="CSD137" s="181"/>
      <c r="CSE137" s="181"/>
      <c r="CSF137" s="239"/>
      <c r="CSG137" s="181"/>
      <c r="CSH137" s="181"/>
      <c r="CSI137" s="239"/>
      <c r="CSJ137" s="181"/>
      <c r="CSK137" s="181"/>
      <c r="CSL137" s="239"/>
      <c r="CSM137" s="181"/>
      <c r="CSN137" s="181"/>
      <c r="CSO137" s="239"/>
      <c r="CSP137" s="181"/>
      <c r="CSQ137" s="181"/>
      <c r="CSR137" s="239"/>
      <c r="CSS137" s="181"/>
      <c r="CST137" s="181"/>
      <c r="CSU137" s="239"/>
      <c r="CSV137" s="181"/>
      <c r="CSW137" s="181"/>
      <c r="CSX137" s="239"/>
      <c r="CSY137" s="181"/>
      <c r="CSZ137" s="181"/>
      <c r="CTA137" s="239"/>
      <c r="CTB137" s="181"/>
      <c r="CTC137" s="181"/>
      <c r="CTD137" s="239"/>
      <c r="CTE137" s="181"/>
      <c r="CTF137" s="181"/>
      <c r="CTG137" s="239"/>
      <c r="CTH137" s="181"/>
      <c r="CTI137" s="181"/>
      <c r="CTJ137" s="239"/>
      <c r="CTK137" s="181"/>
      <c r="CTL137" s="181"/>
      <c r="CTM137" s="239"/>
      <c r="CTN137" s="181"/>
      <c r="CTO137" s="181"/>
      <c r="CTP137" s="239"/>
      <c r="CTQ137" s="181"/>
      <c r="CTR137" s="181"/>
      <c r="CTS137" s="239"/>
      <c r="CTT137" s="181"/>
      <c r="CTU137" s="181"/>
      <c r="CTV137" s="239"/>
      <c r="CTW137" s="181"/>
      <c r="CTX137" s="181"/>
      <c r="CTY137" s="239"/>
      <c r="CTZ137" s="181"/>
      <c r="CUA137" s="181"/>
      <c r="CUB137" s="239"/>
      <c r="CUC137" s="181"/>
      <c r="CUD137" s="181"/>
      <c r="CUE137" s="239"/>
      <c r="CUF137" s="181"/>
      <c r="CUG137" s="181"/>
      <c r="CUH137" s="239"/>
      <c r="CUI137" s="181"/>
      <c r="CUJ137" s="181"/>
      <c r="CUK137" s="239"/>
      <c r="CUL137" s="181"/>
      <c r="CUM137" s="181"/>
      <c r="CUN137" s="239"/>
      <c r="CUO137" s="181"/>
      <c r="CUP137" s="181"/>
      <c r="CUQ137" s="239"/>
      <c r="CUR137" s="181"/>
      <c r="CUS137" s="181"/>
      <c r="CUT137" s="239"/>
      <c r="CUU137" s="181"/>
      <c r="CUV137" s="181"/>
      <c r="CUW137" s="239"/>
      <c r="CUX137" s="181"/>
      <c r="CUY137" s="181"/>
      <c r="CUZ137" s="239"/>
      <c r="CVA137" s="181"/>
      <c r="CVB137" s="181"/>
      <c r="CVC137" s="239"/>
      <c r="CVD137" s="181"/>
      <c r="CVE137" s="181"/>
      <c r="CVF137" s="239"/>
      <c r="CVG137" s="181"/>
      <c r="CVH137" s="181"/>
      <c r="CVI137" s="239"/>
      <c r="CVJ137" s="181"/>
      <c r="CVK137" s="181"/>
      <c r="CVL137" s="239"/>
      <c r="CVM137" s="181"/>
      <c r="CVN137" s="181"/>
      <c r="CVO137" s="239"/>
      <c r="CVP137" s="181"/>
      <c r="CVQ137" s="181"/>
      <c r="CVR137" s="239"/>
      <c r="CVS137" s="181"/>
      <c r="CVT137" s="181"/>
      <c r="CVU137" s="239"/>
      <c r="CVV137" s="181"/>
      <c r="CVW137" s="181"/>
      <c r="CVX137" s="239"/>
      <c r="CVY137" s="181"/>
      <c r="CVZ137" s="181"/>
      <c r="CWA137" s="239"/>
      <c r="CWB137" s="181"/>
      <c r="CWC137" s="181"/>
      <c r="CWD137" s="239"/>
      <c r="CWE137" s="181"/>
      <c r="CWF137" s="181"/>
      <c r="CWG137" s="239"/>
      <c r="CWH137" s="181"/>
      <c r="CWI137" s="181"/>
      <c r="CWJ137" s="239"/>
      <c r="CWK137" s="181"/>
      <c r="CWL137" s="181"/>
      <c r="CWM137" s="239"/>
      <c r="CWN137" s="181"/>
      <c r="CWO137" s="181"/>
      <c r="CWP137" s="239"/>
      <c r="CWQ137" s="181"/>
      <c r="CWR137" s="181"/>
      <c r="CWS137" s="239"/>
      <c r="CWT137" s="181"/>
      <c r="CWU137" s="181"/>
      <c r="CWV137" s="239"/>
      <c r="CWW137" s="181"/>
      <c r="CWX137" s="181"/>
      <c r="CWY137" s="239"/>
      <c r="CWZ137" s="181"/>
      <c r="CXA137" s="181"/>
      <c r="CXB137" s="239"/>
      <c r="CXC137" s="181"/>
      <c r="CXD137" s="181"/>
      <c r="CXE137" s="239"/>
      <c r="CXF137" s="181"/>
      <c r="CXG137" s="181"/>
      <c r="CXH137" s="239"/>
      <c r="CXI137" s="181"/>
      <c r="CXJ137" s="181"/>
      <c r="CXK137" s="239"/>
      <c r="CXL137" s="181"/>
      <c r="CXM137" s="181"/>
      <c r="CXN137" s="239"/>
      <c r="CXO137" s="181"/>
      <c r="CXP137" s="181"/>
      <c r="CXQ137" s="239"/>
      <c r="CXR137" s="181"/>
      <c r="CXS137" s="181"/>
      <c r="CXT137" s="239"/>
      <c r="CXU137" s="181"/>
      <c r="CXV137" s="181"/>
      <c r="CXW137" s="239"/>
      <c r="CXX137" s="181"/>
      <c r="CXY137" s="181"/>
      <c r="CXZ137" s="239"/>
      <c r="CYA137" s="181"/>
      <c r="CYB137" s="181"/>
      <c r="CYC137" s="239"/>
      <c r="CYD137" s="181"/>
      <c r="CYE137" s="181"/>
      <c r="CYF137" s="239"/>
      <c r="CYG137" s="181"/>
      <c r="CYH137" s="181"/>
      <c r="CYI137" s="239"/>
      <c r="CYJ137" s="181"/>
      <c r="CYK137" s="181"/>
      <c r="CYL137" s="239"/>
      <c r="CYM137" s="181"/>
      <c r="CYN137" s="181"/>
      <c r="CYO137" s="239"/>
      <c r="CYP137" s="181"/>
      <c r="CYQ137" s="181"/>
      <c r="CYR137" s="239"/>
      <c r="CYS137" s="181"/>
      <c r="CYT137" s="181"/>
      <c r="CYU137" s="239"/>
      <c r="CYV137" s="181"/>
      <c r="CYW137" s="181"/>
      <c r="CYX137" s="239"/>
      <c r="CYY137" s="181"/>
      <c r="CYZ137" s="181"/>
      <c r="CZA137" s="239"/>
      <c r="CZB137" s="181"/>
      <c r="CZC137" s="181"/>
      <c r="CZD137" s="239"/>
      <c r="CZE137" s="181"/>
      <c r="CZF137" s="181"/>
      <c r="CZG137" s="239"/>
      <c r="CZH137" s="181"/>
      <c r="CZI137" s="181"/>
      <c r="CZJ137" s="239"/>
      <c r="CZK137" s="181"/>
      <c r="CZL137" s="181"/>
      <c r="CZM137" s="239"/>
      <c r="CZN137" s="181"/>
      <c r="CZO137" s="181"/>
      <c r="CZP137" s="239"/>
      <c r="CZQ137" s="181"/>
      <c r="CZR137" s="181"/>
      <c r="CZS137" s="239"/>
      <c r="CZT137" s="181"/>
      <c r="CZU137" s="181"/>
      <c r="CZV137" s="239"/>
      <c r="CZW137" s="181"/>
      <c r="CZX137" s="181"/>
      <c r="CZY137" s="239"/>
      <c r="CZZ137" s="181"/>
      <c r="DAA137" s="181"/>
      <c r="DAB137" s="239"/>
      <c r="DAC137" s="181"/>
      <c r="DAD137" s="181"/>
      <c r="DAE137" s="239"/>
      <c r="DAF137" s="181"/>
      <c r="DAG137" s="181"/>
      <c r="DAH137" s="239"/>
      <c r="DAI137" s="181"/>
      <c r="DAJ137" s="181"/>
      <c r="DAK137" s="239"/>
      <c r="DAL137" s="181"/>
      <c r="DAM137" s="181"/>
      <c r="DAN137" s="239"/>
      <c r="DAO137" s="181"/>
      <c r="DAP137" s="181"/>
      <c r="DAQ137" s="239"/>
      <c r="DAR137" s="181"/>
      <c r="DAS137" s="181"/>
      <c r="DAT137" s="239"/>
      <c r="DAU137" s="181"/>
      <c r="DAV137" s="181"/>
      <c r="DAW137" s="239"/>
      <c r="DAX137" s="181"/>
      <c r="DAY137" s="181"/>
      <c r="DAZ137" s="239"/>
      <c r="DBA137" s="181"/>
      <c r="DBB137" s="181"/>
      <c r="DBC137" s="239"/>
      <c r="DBD137" s="181"/>
      <c r="DBE137" s="181"/>
      <c r="DBF137" s="239"/>
      <c r="DBG137" s="181"/>
      <c r="DBH137" s="181"/>
      <c r="DBI137" s="239"/>
      <c r="DBJ137" s="181"/>
      <c r="DBK137" s="181"/>
      <c r="DBL137" s="239"/>
      <c r="DBM137" s="181"/>
      <c r="DBN137" s="181"/>
      <c r="DBO137" s="239"/>
      <c r="DBP137" s="181"/>
      <c r="DBQ137" s="181"/>
      <c r="DBR137" s="239"/>
      <c r="DBS137" s="181"/>
      <c r="DBT137" s="181"/>
      <c r="DBU137" s="239"/>
      <c r="DBV137" s="181"/>
      <c r="DBW137" s="181"/>
      <c r="DBX137" s="239"/>
      <c r="DBY137" s="181"/>
      <c r="DBZ137" s="181"/>
      <c r="DCA137" s="239"/>
      <c r="DCB137" s="181"/>
      <c r="DCC137" s="181"/>
      <c r="DCD137" s="239"/>
      <c r="DCE137" s="181"/>
      <c r="DCF137" s="181"/>
      <c r="DCG137" s="239"/>
      <c r="DCH137" s="181"/>
      <c r="DCI137" s="181"/>
      <c r="DCJ137" s="239"/>
      <c r="DCK137" s="181"/>
      <c r="DCL137" s="181"/>
      <c r="DCM137" s="239"/>
      <c r="DCN137" s="181"/>
      <c r="DCO137" s="181"/>
      <c r="DCP137" s="239"/>
      <c r="DCQ137" s="181"/>
      <c r="DCR137" s="181"/>
      <c r="DCS137" s="239"/>
      <c r="DCT137" s="181"/>
      <c r="DCU137" s="181"/>
      <c r="DCV137" s="239"/>
      <c r="DCW137" s="181"/>
      <c r="DCX137" s="181"/>
      <c r="DCY137" s="239"/>
      <c r="DCZ137" s="181"/>
      <c r="DDA137" s="181"/>
      <c r="DDB137" s="239"/>
      <c r="DDC137" s="181"/>
      <c r="DDD137" s="181"/>
      <c r="DDE137" s="239"/>
      <c r="DDF137" s="181"/>
      <c r="DDG137" s="181"/>
      <c r="DDH137" s="239"/>
      <c r="DDI137" s="181"/>
      <c r="DDJ137" s="181"/>
      <c r="DDK137" s="239"/>
      <c r="DDL137" s="181"/>
      <c r="DDM137" s="181"/>
      <c r="DDN137" s="239"/>
      <c r="DDO137" s="181"/>
      <c r="DDP137" s="181"/>
      <c r="DDQ137" s="239"/>
      <c r="DDR137" s="181"/>
      <c r="DDS137" s="181"/>
      <c r="DDT137" s="239"/>
      <c r="DDU137" s="181"/>
      <c r="DDV137" s="181"/>
      <c r="DDW137" s="239"/>
      <c r="DDX137" s="181"/>
      <c r="DDY137" s="181"/>
      <c r="DDZ137" s="239"/>
      <c r="DEA137" s="181"/>
      <c r="DEB137" s="181"/>
      <c r="DEC137" s="239"/>
      <c r="DED137" s="181"/>
      <c r="DEE137" s="181"/>
      <c r="DEF137" s="239"/>
      <c r="DEG137" s="181"/>
      <c r="DEH137" s="181"/>
      <c r="DEI137" s="239"/>
      <c r="DEJ137" s="181"/>
      <c r="DEK137" s="181"/>
      <c r="DEL137" s="239"/>
      <c r="DEM137" s="181"/>
      <c r="DEN137" s="181"/>
      <c r="DEO137" s="239"/>
      <c r="DEP137" s="181"/>
      <c r="DEQ137" s="181"/>
      <c r="DER137" s="239"/>
      <c r="DES137" s="181"/>
      <c r="DET137" s="181"/>
      <c r="DEU137" s="239"/>
      <c r="DEV137" s="181"/>
      <c r="DEW137" s="181"/>
      <c r="DEX137" s="239"/>
      <c r="DEY137" s="181"/>
      <c r="DEZ137" s="181"/>
      <c r="DFA137" s="239"/>
      <c r="DFB137" s="181"/>
      <c r="DFC137" s="181"/>
      <c r="DFD137" s="239"/>
      <c r="DFE137" s="181"/>
      <c r="DFF137" s="181"/>
      <c r="DFG137" s="239"/>
      <c r="DFH137" s="181"/>
      <c r="DFI137" s="181"/>
      <c r="DFJ137" s="239"/>
      <c r="DFK137" s="181"/>
      <c r="DFL137" s="181"/>
      <c r="DFM137" s="239"/>
      <c r="DFN137" s="181"/>
      <c r="DFO137" s="181"/>
      <c r="DFP137" s="239"/>
      <c r="DFQ137" s="181"/>
      <c r="DFR137" s="181"/>
      <c r="DFS137" s="239"/>
      <c r="DFT137" s="181"/>
      <c r="DFU137" s="181"/>
      <c r="DFV137" s="239"/>
      <c r="DFW137" s="181"/>
      <c r="DFX137" s="181"/>
      <c r="DFY137" s="239"/>
      <c r="DFZ137" s="181"/>
      <c r="DGA137" s="181"/>
      <c r="DGB137" s="239"/>
      <c r="DGC137" s="181"/>
      <c r="DGD137" s="181"/>
      <c r="DGE137" s="239"/>
      <c r="DGF137" s="181"/>
      <c r="DGG137" s="181"/>
      <c r="DGH137" s="239"/>
      <c r="DGI137" s="181"/>
      <c r="DGJ137" s="181"/>
      <c r="DGK137" s="239"/>
      <c r="DGL137" s="181"/>
      <c r="DGM137" s="181"/>
      <c r="DGN137" s="239"/>
      <c r="DGO137" s="181"/>
      <c r="DGP137" s="181"/>
      <c r="DGQ137" s="239"/>
      <c r="DGR137" s="181"/>
      <c r="DGS137" s="181"/>
      <c r="DGT137" s="239"/>
      <c r="DGU137" s="181"/>
      <c r="DGV137" s="181"/>
      <c r="DGW137" s="239"/>
      <c r="DGX137" s="181"/>
      <c r="DGY137" s="181"/>
      <c r="DGZ137" s="239"/>
      <c r="DHA137" s="181"/>
      <c r="DHB137" s="181"/>
      <c r="DHC137" s="239"/>
      <c r="DHD137" s="181"/>
      <c r="DHE137" s="181"/>
      <c r="DHF137" s="239"/>
      <c r="DHG137" s="181"/>
      <c r="DHH137" s="181"/>
      <c r="DHI137" s="239"/>
      <c r="DHJ137" s="181"/>
      <c r="DHK137" s="181"/>
      <c r="DHL137" s="239"/>
      <c r="DHM137" s="181"/>
      <c r="DHN137" s="181"/>
      <c r="DHO137" s="239"/>
      <c r="DHP137" s="181"/>
      <c r="DHQ137" s="181"/>
      <c r="DHR137" s="239"/>
      <c r="DHS137" s="181"/>
      <c r="DHT137" s="181"/>
      <c r="DHU137" s="239"/>
      <c r="DHV137" s="181"/>
      <c r="DHW137" s="181"/>
      <c r="DHX137" s="239"/>
      <c r="DHY137" s="181"/>
      <c r="DHZ137" s="181"/>
      <c r="DIA137" s="239"/>
      <c r="DIB137" s="181"/>
      <c r="DIC137" s="181"/>
      <c r="DID137" s="239"/>
      <c r="DIE137" s="181"/>
      <c r="DIF137" s="181"/>
      <c r="DIG137" s="239"/>
      <c r="DIH137" s="181"/>
      <c r="DII137" s="181"/>
      <c r="DIJ137" s="239"/>
      <c r="DIK137" s="181"/>
      <c r="DIL137" s="181"/>
      <c r="DIM137" s="239"/>
      <c r="DIN137" s="181"/>
      <c r="DIO137" s="181"/>
      <c r="DIP137" s="239"/>
      <c r="DIQ137" s="181"/>
      <c r="DIR137" s="181"/>
      <c r="DIS137" s="239"/>
      <c r="DIT137" s="181"/>
      <c r="DIU137" s="181"/>
      <c r="DIV137" s="239"/>
      <c r="DIW137" s="181"/>
      <c r="DIX137" s="181"/>
      <c r="DIY137" s="239"/>
      <c r="DIZ137" s="181"/>
      <c r="DJA137" s="181"/>
      <c r="DJB137" s="239"/>
      <c r="DJC137" s="181"/>
      <c r="DJD137" s="181"/>
      <c r="DJE137" s="239"/>
      <c r="DJF137" s="181"/>
      <c r="DJG137" s="181"/>
      <c r="DJH137" s="239"/>
      <c r="DJI137" s="181"/>
      <c r="DJJ137" s="181"/>
      <c r="DJK137" s="239"/>
      <c r="DJL137" s="181"/>
      <c r="DJM137" s="181"/>
      <c r="DJN137" s="239"/>
      <c r="DJO137" s="181"/>
      <c r="DJP137" s="181"/>
      <c r="DJQ137" s="239"/>
      <c r="DJR137" s="181"/>
      <c r="DJS137" s="181"/>
      <c r="DJT137" s="239"/>
      <c r="DJU137" s="181"/>
      <c r="DJV137" s="181"/>
      <c r="DJW137" s="239"/>
      <c r="DJX137" s="181"/>
      <c r="DJY137" s="181"/>
      <c r="DJZ137" s="239"/>
      <c r="DKA137" s="181"/>
      <c r="DKB137" s="181"/>
      <c r="DKC137" s="239"/>
      <c r="DKD137" s="181"/>
      <c r="DKE137" s="181"/>
      <c r="DKF137" s="239"/>
      <c r="DKG137" s="181"/>
      <c r="DKH137" s="181"/>
      <c r="DKI137" s="239"/>
      <c r="DKJ137" s="181"/>
      <c r="DKK137" s="181"/>
      <c r="DKL137" s="239"/>
      <c r="DKM137" s="181"/>
      <c r="DKN137" s="181"/>
      <c r="DKO137" s="239"/>
      <c r="DKP137" s="181"/>
      <c r="DKQ137" s="181"/>
      <c r="DKR137" s="239"/>
      <c r="DKS137" s="181"/>
      <c r="DKT137" s="181"/>
      <c r="DKU137" s="239"/>
      <c r="DKV137" s="181"/>
      <c r="DKW137" s="181"/>
      <c r="DKX137" s="239"/>
      <c r="DKY137" s="181"/>
      <c r="DKZ137" s="181"/>
      <c r="DLA137" s="239"/>
      <c r="DLB137" s="181"/>
      <c r="DLC137" s="181"/>
      <c r="DLD137" s="239"/>
      <c r="DLE137" s="181"/>
      <c r="DLF137" s="181"/>
      <c r="DLG137" s="239"/>
      <c r="DLH137" s="181"/>
      <c r="DLI137" s="181"/>
      <c r="DLJ137" s="239"/>
      <c r="DLK137" s="181"/>
      <c r="DLL137" s="181"/>
      <c r="DLM137" s="239"/>
      <c r="DLN137" s="181"/>
      <c r="DLO137" s="181"/>
      <c r="DLP137" s="239"/>
      <c r="DLQ137" s="181"/>
      <c r="DLR137" s="181"/>
      <c r="DLS137" s="239"/>
      <c r="DLT137" s="181"/>
      <c r="DLU137" s="181"/>
      <c r="DLV137" s="239"/>
      <c r="DLW137" s="181"/>
      <c r="DLX137" s="181"/>
      <c r="DLY137" s="239"/>
      <c r="DLZ137" s="181"/>
      <c r="DMA137" s="181"/>
      <c r="DMB137" s="239"/>
      <c r="DMC137" s="181"/>
      <c r="DMD137" s="181"/>
      <c r="DME137" s="239"/>
      <c r="DMF137" s="181"/>
      <c r="DMG137" s="181"/>
      <c r="DMH137" s="239"/>
      <c r="DMI137" s="181"/>
      <c r="DMJ137" s="181"/>
      <c r="DMK137" s="239"/>
      <c r="DML137" s="181"/>
      <c r="DMM137" s="181"/>
      <c r="DMN137" s="239"/>
      <c r="DMO137" s="181"/>
      <c r="DMP137" s="181"/>
      <c r="DMQ137" s="239"/>
      <c r="DMR137" s="181"/>
      <c r="DMS137" s="181"/>
      <c r="DMT137" s="239"/>
      <c r="DMU137" s="181"/>
      <c r="DMV137" s="181"/>
      <c r="DMW137" s="239"/>
      <c r="DMX137" s="181"/>
      <c r="DMY137" s="181"/>
      <c r="DMZ137" s="239"/>
      <c r="DNA137" s="181"/>
      <c r="DNB137" s="181"/>
      <c r="DNC137" s="239"/>
      <c r="DND137" s="181"/>
      <c r="DNE137" s="181"/>
      <c r="DNF137" s="239"/>
      <c r="DNG137" s="181"/>
      <c r="DNH137" s="181"/>
      <c r="DNI137" s="239"/>
      <c r="DNJ137" s="181"/>
      <c r="DNK137" s="181"/>
      <c r="DNL137" s="239"/>
      <c r="DNM137" s="181"/>
      <c r="DNN137" s="181"/>
      <c r="DNO137" s="239"/>
      <c r="DNP137" s="181"/>
      <c r="DNQ137" s="181"/>
      <c r="DNR137" s="239"/>
      <c r="DNS137" s="181"/>
      <c r="DNT137" s="181"/>
      <c r="DNU137" s="239"/>
      <c r="DNV137" s="181"/>
      <c r="DNW137" s="181"/>
      <c r="DNX137" s="239"/>
      <c r="DNY137" s="181"/>
      <c r="DNZ137" s="181"/>
      <c r="DOA137" s="239"/>
      <c r="DOB137" s="181"/>
      <c r="DOC137" s="181"/>
      <c r="DOD137" s="239"/>
      <c r="DOE137" s="181"/>
      <c r="DOF137" s="181"/>
      <c r="DOG137" s="239"/>
      <c r="DOH137" s="181"/>
      <c r="DOI137" s="181"/>
      <c r="DOJ137" s="239"/>
      <c r="DOK137" s="181"/>
      <c r="DOL137" s="181"/>
      <c r="DOM137" s="239"/>
      <c r="DON137" s="181"/>
      <c r="DOO137" s="181"/>
      <c r="DOP137" s="239"/>
      <c r="DOQ137" s="181"/>
      <c r="DOR137" s="181"/>
      <c r="DOS137" s="239"/>
      <c r="DOT137" s="181"/>
      <c r="DOU137" s="181"/>
      <c r="DOV137" s="239"/>
      <c r="DOW137" s="181"/>
      <c r="DOX137" s="181"/>
      <c r="DOY137" s="239"/>
      <c r="DOZ137" s="181"/>
      <c r="DPA137" s="181"/>
      <c r="DPB137" s="239"/>
      <c r="DPC137" s="181"/>
      <c r="DPD137" s="181"/>
      <c r="DPE137" s="239"/>
      <c r="DPF137" s="181"/>
      <c r="DPG137" s="181"/>
      <c r="DPH137" s="239"/>
      <c r="DPI137" s="181"/>
      <c r="DPJ137" s="181"/>
      <c r="DPK137" s="239"/>
      <c r="DPL137" s="181"/>
      <c r="DPM137" s="181"/>
      <c r="DPN137" s="239"/>
      <c r="DPO137" s="181"/>
      <c r="DPP137" s="181"/>
      <c r="DPQ137" s="239"/>
      <c r="DPR137" s="181"/>
      <c r="DPS137" s="181"/>
      <c r="DPT137" s="239"/>
      <c r="DPU137" s="181"/>
      <c r="DPV137" s="181"/>
      <c r="DPW137" s="239"/>
      <c r="DPX137" s="181"/>
      <c r="DPY137" s="181"/>
      <c r="DPZ137" s="239"/>
      <c r="DQA137" s="181"/>
      <c r="DQB137" s="181"/>
      <c r="DQC137" s="239"/>
      <c r="DQD137" s="181"/>
      <c r="DQE137" s="181"/>
      <c r="DQF137" s="239"/>
      <c r="DQG137" s="181"/>
      <c r="DQH137" s="181"/>
      <c r="DQI137" s="239"/>
      <c r="DQJ137" s="181"/>
      <c r="DQK137" s="181"/>
      <c r="DQL137" s="239"/>
      <c r="DQM137" s="181"/>
      <c r="DQN137" s="181"/>
      <c r="DQO137" s="239"/>
      <c r="DQP137" s="181"/>
      <c r="DQQ137" s="181"/>
      <c r="DQR137" s="239"/>
      <c r="DQS137" s="181"/>
      <c r="DQT137" s="181"/>
      <c r="DQU137" s="239"/>
      <c r="DQV137" s="181"/>
      <c r="DQW137" s="181"/>
      <c r="DQX137" s="239"/>
      <c r="DQY137" s="181"/>
      <c r="DQZ137" s="181"/>
      <c r="DRA137" s="239"/>
      <c r="DRB137" s="181"/>
      <c r="DRC137" s="181"/>
      <c r="DRD137" s="239"/>
      <c r="DRE137" s="181"/>
      <c r="DRF137" s="181"/>
      <c r="DRG137" s="239"/>
      <c r="DRH137" s="181"/>
      <c r="DRI137" s="181"/>
      <c r="DRJ137" s="239"/>
      <c r="DRK137" s="181"/>
      <c r="DRL137" s="181"/>
      <c r="DRM137" s="239"/>
      <c r="DRN137" s="181"/>
      <c r="DRO137" s="181"/>
      <c r="DRP137" s="239"/>
      <c r="DRQ137" s="181"/>
      <c r="DRR137" s="181"/>
      <c r="DRS137" s="239"/>
      <c r="DRT137" s="181"/>
      <c r="DRU137" s="181"/>
      <c r="DRV137" s="239"/>
      <c r="DRW137" s="181"/>
      <c r="DRX137" s="181"/>
      <c r="DRY137" s="239"/>
      <c r="DRZ137" s="181"/>
      <c r="DSA137" s="181"/>
      <c r="DSB137" s="239"/>
      <c r="DSC137" s="181"/>
      <c r="DSD137" s="181"/>
      <c r="DSE137" s="239"/>
      <c r="DSF137" s="181"/>
      <c r="DSG137" s="181"/>
      <c r="DSH137" s="239"/>
      <c r="DSI137" s="181"/>
      <c r="DSJ137" s="181"/>
      <c r="DSK137" s="239"/>
      <c r="DSL137" s="181"/>
      <c r="DSM137" s="181"/>
      <c r="DSN137" s="239"/>
      <c r="DSO137" s="181"/>
      <c r="DSP137" s="181"/>
      <c r="DSQ137" s="239"/>
      <c r="DSR137" s="181"/>
      <c r="DSS137" s="181"/>
      <c r="DST137" s="239"/>
      <c r="DSU137" s="181"/>
      <c r="DSV137" s="181"/>
      <c r="DSW137" s="239"/>
      <c r="DSX137" s="181"/>
      <c r="DSY137" s="181"/>
      <c r="DSZ137" s="239"/>
      <c r="DTA137" s="181"/>
      <c r="DTB137" s="181"/>
      <c r="DTC137" s="239"/>
      <c r="DTD137" s="181"/>
      <c r="DTE137" s="181"/>
      <c r="DTF137" s="239"/>
      <c r="DTG137" s="181"/>
      <c r="DTH137" s="181"/>
      <c r="DTI137" s="239"/>
      <c r="DTJ137" s="181"/>
      <c r="DTK137" s="181"/>
      <c r="DTL137" s="239"/>
      <c r="DTM137" s="181"/>
      <c r="DTN137" s="181"/>
      <c r="DTO137" s="239"/>
      <c r="DTP137" s="181"/>
      <c r="DTQ137" s="181"/>
      <c r="DTR137" s="239"/>
      <c r="DTS137" s="181"/>
      <c r="DTT137" s="181"/>
      <c r="DTU137" s="239"/>
      <c r="DTV137" s="181"/>
      <c r="DTW137" s="181"/>
      <c r="DTX137" s="239"/>
      <c r="DTY137" s="181"/>
      <c r="DTZ137" s="181"/>
      <c r="DUA137" s="239"/>
      <c r="DUB137" s="181"/>
      <c r="DUC137" s="181"/>
      <c r="DUD137" s="239"/>
      <c r="DUE137" s="181"/>
      <c r="DUF137" s="181"/>
      <c r="DUG137" s="239"/>
      <c r="DUH137" s="181"/>
      <c r="DUI137" s="181"/>
      <c r="DUJ137" s="239"/>
      <c r="DUK137" s="181"/>
      <c r="DUL137" s="181"/>
      <c r="DUM137" s="239"/>
      <c r="DUN137" s="181"/>
      <c r="DUO137" s="181"/>
      <c r="DUP137" s="239"/>
      <c r="DUQ137" s="181"/>
      <c r="DUR137" s="181"/>
      <c r="DUS137" s="239"/>
      <c r="DUT137" s="181"/>
      <c r="DUU137" s="181"/>
      <c r="DUV137" s="239"/>
      <c r="DUW137" s="181"/>
      <c r="DUX137" s="181"/>
      <c r="DUY137" s="239"/>
      <c r="DUZ137" s="181"/>
      <c r="DVA137" s="181"/>
      <c r="DVB137" s="239"/>
      <c r="DVC137" s="181"/>
      <c r="DVD137" s="181"/>
      <c r="DVE137" s="239"/>
      <c r="DVF137" s="181"/>
      <c r="DVG137" s="181"/>
      <c r="DVH137" s="239"/>
      <c r="DVI137" s="181"/>
      <c r="DVJ137" s="181"/>
      <c r="DVK137" s="239"/>
      <c r="DVL137" s="181"/>
      <c r="DVM137" s="181"/>
      <c r="DVN137" s="239"/>
      <c r="DVO137" s="181"/>
      <c r="DVP137" s="181"/>
      <c r="DVQ137" s="239"/>
      <c r="DVR137" s="181"/>
      <c r="DVS137" s="181"/>
      <c r="DVT137" s="239"/>
      <c r="DVU137" s="181"/>
      <c r="DVV137" s="181"/>
      <c r="DVW137" s="239"/>
      <c r="DVX137" s="181"/>
      <c r="DVY137" s="181"/>
      <c r="DVZ137" s="239"/>
      <c r="DWA137" s="181"/>
      <c r="DWB137" s="181"/>
      <c r="DWC137" s="239"/>
      <c r="DWD137" s="181"/>
      <c r="DWE137" s="181"/>
      <c r="DWF137" s="239"/>
      <c r="DWG137" s="181"/>
      <c r="DWH137" s="181"/>
      <c r="DWI137" s="239"/>
      <c r="DWJ137" s="181"/>
      <c r="DWK137" s="181"/>
      <c r="DWL137" s="239"/>
      <c r="DWM137" s="181"/>
      <c r="DWN137" s="181"/>
      <c r="DWO137" s="239"/>
      <c r="DWP137" s="181"/>
      <c r="DWQ137" s="181"/>
      <c r="DWR137" s="239"/>
      <c r="DWS137" s="181"/>
      <c r="DWT137" s="181"/>
      <c r="DWU137" s="239"/>
      <c r="DWV137" s="181"/>
      <c r="DWW137" s="181"/>
      <c r="DWX137" s="239"/>
      <c r="DWY137" s="181"/>
      <c r="DWZ137" s="181"/>
      <c r="DXA137" s="239"/>
      <c r="DXB137" s="181"/>
      <c r="DXC137" s="181"/>
      <c r="DXD137" s="239"/>
      <c r="DXE137" s="181"/>
      <c r="DXF137" s="181"/>
      <c r="DXG137" s="239"/>
      <c r="DXH137" s="181"/>
      <c r="DXI137" s="181"/>
      <c r="DXJ137" s="239"/>
      <c r="DXK137" s="181"/>
      <c r="DXL137" s="181"/>
      <c r="DXM137" s="239"/>
      <c r="DXN137" s="181"/>
      <c r="DXO137" s="181"/>
      <c r="DXP137" s="239"/>
      <c r="DXQ137" s="181"/>
      <c r="DXR137" s="181"/>
      <c r="DXS137" s="239"/>
      <c r="DXT137" s="181"/>
      <c r="DXU137" s="181"/>
      <c r="DXV137" s="239"/>
      <c r="DXW137" s="181"/>
      <c r="DXX137" s="181"/>
      <c r="DXY137" s="239"/>
      <c r="DXZ137" s="181"/>
      <c r="DYA137" s="181"/>
      <c r="DYB137" s="239"/>
      <c r="DYC137" s="181"/>
      <c r="DYD137" s="181"/>
      <c r="DYE137" s="239"/>
      <c r="DYF137" s="181"/>
      <c r="DYG137" s="181"/>
      <c r="DYH137" s="239"/>
      <c r="DYI137" s="181"/>
      <c r="DYJ137" s="181"/>
      <c r="DYK137" s="239"/>
      <c r="DYL137" s="181"/>
      <c r="DYM137" s="181"/>
      <c r="DYN137" s="239"/>
      <c r="DYO137" s="181"/>
      <c r="DYP137" s="181"/>
      <c r="DYQ137" s="239"/>
      <c r="DYR137" s="181"/>
      <c r="DYS137" s="181"/>
      <c r="DYT137" s="239"/>
      <c r="DYU137" s="181"/>
      <c r="DYV137" s="181"/>
      <c r="DYW137" s="239"/>
      <c r="DYX137" s="181"/>
      <c r="DYY137" s="181"/>
      <c r="DYZ137" s="239"/>
      <c r="DZA137" s="181"/>
      <c r="DZB137" s="181"/>
      <c r="DZC137" s="239"/>
      <c r="DZD137" s="181"/>
      <c r="DZE137" s="181"/>
      <c r="DZF137" s="239"/>
      <c r="DZG137" s="181"/>
      <c r="DZH137" s="181"/>
      <c r="DZI137" s="239"/>
      <c r="DZJ137" s="181"/>
      <c r="DZK137" s="181"/>
      <c r="DZL137" s="239"/>
      <c r="DZM137" s="181"/>
      <c r="DZN137" s="181"/>
      <c r="DZO137" s="239"/>
      <c r="DZP137" s="181"/>
      <c r="DZQ137" s="181"/>
      <c r="DZR137" s="239"/>
      <c r="DZS137" s="181"/>
      <c r="DZT137" s="181"/>
      <c r="DZU137" s="239"/>
      <c r="DZV137" s="181"/>
      <c r="DZW137" s="181"/>
      <c r="DZX137" s="239"/>
      <c r="DZY137" s="181"/>
      <c r="DZZ137" s="181"/>
      <c r="EAA137" s="239"/>
      <c r="EAB137" s="181"/>
      <c r="EAC137" s="181"/>
      <c r="EAD137" s="239"/>
      <c r="EAE137" s="181"/>
      <c r="EAF137" s="181"/>
      <c r="EAG137" s="239"/>
      <c r="EAH137" s="181"/>
      <c r="EAI137" s="181"/>
      <c r="EAJ137" s="239"/>
      <c r="EAK137" s="181"/>
      <c r="EAL137" s="181"/>
      <c r="EAM137" s="239"/>
      <c r="EAN137" s="181"/>
      <c r="EAO137" s="181"/>
      <c r="EAP137" s="239"/>
      <c r="EAQ137" s="181"/>
      <c r="EAR137" s="181"/>
      <c r="EAS137" s="239"/>
      <c r="EAT137" s="181"/>
      <c r="EAU137" s="181"/>
      <c r="EAV137" s="239"/>
      <c r="EAW137" s="181"/>
      <c r="EAX137" s="181"/>
      <c r="EAY137" s="239"/>
      <c r="EAZ137" s="181"/>
      <c r="EBA137" s="181"/>
      <c r="EBB137" s="239"/>
      <c r="EBC137" s="181"/>
      <c r="EBD137" s="181"/>
      <c r="EBE137" s="239"/>
      <c r="EBF137" s="181"/>
      <c r="EBG137" s="181"/>
      <c r="EBH137" s="239"/>
      <c r="EBI137" s="181"/>
      <c r="EBJ137" s="181"/>
      <c r="EBK137" s="239"/>
      <c r="EBL137" s="181"/>
      <c r="EBM137" s="181"/>
      <c r="EBN137" s="239"/>
      <c r="EBO137" s="181"/>
      <c r="EBP137" s="181"/>
      <c r="EBQ137" s="239"/>
      <c r="EBR137" s="181"/>
      <c r="EBS137" s="181"/>
      <c r="EBT137" s="239"/>
      <c r="EBU137" s="181"/>
      <c r="EBV137" s="181"/>
      <c r="EBW137" s="239"/>
      <c r="EBX137" s="181"/>
      <c r="EBY137" s="181"/>
      <c r="EBZ137" s="239"/>
      <c r="ECA137" s="181"/>
      <c r="ECB137" s="181"/>
      <c r="ECC137" s="239"/>
      <c r="ECD137" s="181"/>
      <c r="ECE137" s="181"/>
      <c r="ECF137" s="239"/>
      <c r="ECG137" s="181"/>
      <c r="ECH137" s="181"/>
      <c r="ECI137" s="239"/>
      <c r="ECJ137" s="181"/>
      <c r="ECK137" s="181"/>
      <c r="ECL137" s="239"/>
      <c r="ECM137" s="181"/>
      <c r="ECN137" s="181"/>
      <c r="ECO137" s="239"/>
      <c r="ECP137" s="181"/>
      <c r="ECQ137" s="181"/>
      <c r="ECR137" s="239"/>
      <c r="ECS137" s="181"/>
      <c r="ECT137" s="181"/>
      <c r="ECU137" s="239"/>
      <c r="ECV137" s="181"/>
      <c r="ECW137" s="181"/>
      <c r="ECX137" s="239"/>
      <c r="ECY137" s="181"/>
      <c r="ECZ137" s="181"/>
      <c r="EDA137" s="239"/>
      <c r="EDB137" s="181"/>
      <c r="EDC137" s="181"/>
      <c r="EDD137" s="239"/>
      <c r="EDE137" s="181"/>
      <c r="EDF137" s="181"/>
      <c r="EDG137" s="239"/>
      <c r="EDH137" s="181"/>
      <c r="EDI137" s="181"/>
      <c r="EDJ137" s="239"/>
      <c r="EDK137" s="181"/>
      <c r="EDL137" s="181"/>
      <c r="EDM137" s="239"/>
      <c r="EDN137" s="181"/>
      <c r="EDO137" s="181"/>
      <c r="EDP137" s="239"/>
      <c r="EDQ137" s="181"/>
      <c r="EDR137" s="181"/>
      <c r="EDS137" s="239"/>
      <c r="EDT137" s="181"/>
      <c r="EDU137" s="181"/>
      <c r="EDV137" s="239"/>
      <c r="EDW137" s="181"/>
      <c r="EDX137" s="181"/>
      <c r="EDY137" s="239"/>
      <c r="EDZ137" s="181"/>
      <c r="EEA137" s="181"/>
      <c r="EEB137" s="239"/>
      <c r="EEC137" s="181"/>
      <c r="EED137" s="181"/>
      <c r="EEE137" s="239"/>
      <c r="EEF137" s="181"/>
      <c r="EEG137" s="181"/>
      <c r="EEH137" s="239"/>
      <c r="EEI137" s="181"/>
      <c r="EEJ137" s="181"/>
      <c r="EEK137" s="239"/>
      <c r="EEL137" s="181"/>
      <c r="EEM137" s="181"/>
      <c r="EEN137" s="239"/>
      <c r="EEO137" s="181"/>
      <c r="EEP137" s="181"/>
      <c r="EEQ137" s="239"/>
      <c r="EER137" s="181"/>
      <c r="EES137" s="181"/>
      <c r="EET137" s="239"/>
      <c r="EEU137" s="181"/>
      <c r="EEV137" s="181"/>
      <c r="EEW137" s="239"/>
      <c r="EEX137" s="181"/>
      <c r="EEY137" s="181"/>
      <c r="EEZ137" s="239"/>
      <c r="EFA137" s="181"/>
      <c r="EFB137" s="181"/>
      <c r="EFC137" s="239"/>
      <c r="EFD137" s="181"/>
      <c r="EFE137" s="181"/>
      <c r="EFF137" s="239"/>
      <c r="EFG137" s="181"/>
      <c r="EFH137" s="181"/>
      <c r="EFI137" s="239"/>
      <c r="EFJ137" s="181"/>
      <c r="EFK137" s="181"/>
      <c r="EFL137" s="239"/>
      <c r="EFM137" s="181"/>
      <c r="EFN137" s="181"/>
      <c r="EFO137" s="239"/>
      <c r="EFP137" s="181"/>
      <c r="EFQ137" s="181"/>
      <c r="EFR137" s="239"/>
      <c r="EFS137" s="181"/>
      <c r="EFT137" s="181"/>
      <c r="EFU137" s="239"/>
      <c r="EFV137" s="181"/>
      <c r="EFW137" s="181"/>
      <c r="EFX137" s="239"/>
      <c r="EFY137" s="181"/>
      <c r="EFZ137" s="181"/>
      <c r="EGA137" s="239"/>
      <c r="EGB137" s="181"/>
      <c r="EGC137" s="181"/>
      <c r="EGD137" s="239"/>
      <c r="EGE137" s="181"/>
      <c r="EGF137" s="181"/>
      <c r="EGG137" s="239"/>
      <c r="EGH137" s="181"/>
      <c r="EGI137" s="181"/>
      <c r="EGJ137" s="239"/>
      <c r="EGK137" s="181"/>
      <c r="EGL137" s="181"/>
      <c r="EGM137" s="239"/>
      <c r="EGN137" s="181"/>
      <c r="EGO137" s="181"/>
      <c r="EGP137" s="239"/>
      <c r="EGQ137" s="181"/>
      <c r="EGR137" s="181"/>
      <c r="EGS137" s="239"/>
      <c r="EGT137" s="181"/>
      <c r="EGU137" s="181"/>
      <c r="EGV137" s="239"/>
      <c r="EGW137" s="181"/>
      <c r="EGX137" s="181"/>
      <c r="EGY137" s="239"/>
      <c r="EGZ137" s="181"/>
      <c r="EHA137" s="181"/>
      <c r="EHB137" s="239"/>
      <c r="EHC137" s="181"/>
      <c r="EHD137" s="181"/>
      <c r="EHE137" s="239"/>
      <c r="EHF137" s="181"/>
      <c r="EHG137" s="181"/>
      <c r="EHH137" s="239"/>
      <c r="EHI137" s="181"/>
      <c r="EHJ137" s="181"/>
      <c r="EHK137" s="239"/>
      <c r="EHL137" s="181"/>
      <c r="EHM137" s="181"/>
      <c r="EHN137" s="239"/>
      <c r="EHO137" s="181"/>
      <c r="EHP137" s="181"/>
      <c r="EHQ137" s="239"/>
      <c r="EHR137" s="181"/>
      <c r="EHS137" s="181"/>
      <c r="EHT137" s="239"/>
      <c r="EHU137" s="181"/>
      <c r="EHV137" s="181"/>
      <c r="EHW137" s="239"/>
      <c r="EHX137" s="181"/>
      <c r="EHY137" s="181"/>
      <c r="EHZ137" s="239"/>
      <c r="EIA137" s="181"/>
      <c r="EIB137" s="181"/>
      <c r="EIC137" s="239"/>
      <c r="EID137" s="181"/>
      <c r="EIE137" s="181"/>
      <c r="EIF137" s="239"/>
      <c r="EIG137" s="181"/>
      <c r="EIH137" s="181"/>
      <c r="EII137" s="239"/>
      <c r="EIJ137" s="181"/>
      <c r="EIK137" s="181"/>
      <c r="EIL137" s="239"/>
      <c r="EIM137" s="181"/>
      <c r="EIN137" s="181"/>
      <c r="EIO137" s="239"/>
      <c r="EIP137" s="181"/>
      <c r="EIQ137" s="181"/>
      <c r="EIR137" s="239"/>
      <c r="EIS137" s="181"/>
      <c r="EIT137" s="181"/>
      <c r="EIU137" s="239"/>
      <c r="EIV137" s="181"/>
      <c r="EIW137" s="181"/>
      <c r="EIX137" s="239"/>
      <c r="EIY137" s="181"/>
      <c r="EIZ137" s="181"/>
      <c r="EJA137" s="239"/>
      <c r="EJB137" s="181"/>
      <c r="EJC137" s="181"/>
      <c r="EJD137" s="239"/>
      <c r="EJE137" s="181"/>
      <c r="EJF137" s="181"/>
      <c r="EJG137" s="239"/>
      <c r="EJH137" s="181"/>
      <c r="EJI137" s="181"/>
      <c r="EJJ137" s="239"/>
      <c r="EJK137" s="181"/>
      <c r="EJL137" s="181"/>
      <c r="EJM137" s="239"/>
      <c r="EJN137" s="181"/>
      <c r="EJO137" s="181"/>
      <c r="EJP137" s="239"/>
      <c r="EJQ137" s="181"/>
      <c r="EJR137" s="181"/>
      <c r="EJS137" s="239"/>
      <c r="EJT137" s="181"/>
      <c r="EJU137" s="181"/>
      <c r="EJV137" s="239"/>
      <c r="EJW137" s="181"/>
      <c r="EJX137" s="181"/>
      <c r="EJY137" s="239"/>
      <c r="EJZ137" s="181"/>
      <c r="EKA137" s="181"/>
      <c r="EKB137" s="239"/>
      <c r="EKC137" s="181"/>
      <c r="EKD137" s="181"/>
      <c r="EKE137" s="239"/>
      <c r="EKF137" s="181"/>
      <c r="EKG137" s="181"/>
      <c r="EKH137" s="239"/>
      <c r="EKI137" s="181"/>
      <c r="EKJ137" s="181"/>
      <c r="EKK137" s="239"/>
      <c r="EKL137" s="181"/>
      <c r="EKM137" s="181"/>
      <c r="EKN137" s="239"/>
      <c r="EKO137" s="181"/>
      <c r="EKP137" s="181"/>
      <c r="EKQ137" s="239"/>
      <c r="EKR137" s="181"/>
      <c r="EKS137" s="181"/>
      <c r="EKT137" s="239"/>
      <c r="EKU137" s="181"/>
      <c r="EKV137" s="181"/>
      <c r="EKW137" s="239"/>
      <c r="EKX137" s="181"/>
      <c r="EKY137" s="181"/>
      <c r="EKZ137" s="239"/>
      <c r="ELA137" s="181"/>
      <c r="ELB137" s="181"/>
      <c r="ELC137" s="239"/>
      <c r="ELD137" s="181"/>
      <c r="ELE137" s="181"/>
      <c r="ELF137" s="239"/>
      <c r="ELG137" s="181"/>
      <c r="ELH137" s="181"/>
      <c r="ELI137" s="239"/>
      <c r="ELJ137" s="181"/>
      <c r="ELK137" s="181"/>
      <c r="ELL137" s="239"/>
      <c r="ELM137" s="181"/>
      <c r="ELN137" s="181"/>
      <c r="ELO137" s="239"/>
      <c r="ELP137" s="181"/>
      <c r="ELQ137" s="181"/>
      <c r="ELR137" s="239"/>
      <c r="ELS137" s="181"/>
      <c r="ELT137" s="181"/>
      <c r="ELU137" s="239"/>
      <c r="ELV137" s="181"/>
      <c r="ELW137" s="181"/>
      <c r="ELX137" s="239"/>
      <c r="ELY137" s="181"/>
      <c r="ELZ137" s="181"/>
      <c r="EMA137" s="239"/>
      <c r="EMB137" s="181"/>
      <c r="EMC137" s="181"/>
      <c r="EMD137" s="239"/>
      <c r="EME137" s="181"/>
      <c r="EMF137" s="181"/>
      <c r="EMG137" s="239"/>
      <c r="EMH137" s="181"/>
      <c r="EMI137" s="181"/>
      <c r="EMJ137" s="239"/>
      <c r="EMK137" s="181"/>
      <c r="EML137" s="181"/>
      <c r="EMM137" s="239"/>
      <c r="EMN137" s="181"/>
      <c r="EMO137" s="181"/>
      <c r="EMP137" s="239"/>
      <c r="EMQ137" s="181"/>
      <c r="EMR137" s="181"/>
      <c r="EMS137" s="239"/>
      <c r="EMT137" s="181"/>
      <c r="EMU137" s="181"/>
      <c r="EMV137" s="239"/>
      <c r="EMW137" s="181"/>
      <c r="EMX137" s="181"/>
      <c r="EMY137" s="239"/>
      <c r="EMZ137" s="181"/>
      <c r="ENA137" s="181"/>
      <c r="ENB137" s="239"/>
      <c r="ENC137" s="181"/>
      <c r="END137" s="181"/>
      <c r="ENE137" s="239"/>
      <c r="ENF137" s="181"/>
      <c r="ENG137" s="181"/>
      <c r="ENH137" s="239"/>
      <c r="ENI137" s="181"/>
      <c r="ENJ137" s="181"/>
      <c r="ENK137" s="239"/>
      <c r="ENL137" s="181"/>
      <c r="ENM137" s="181"/>
      <c r="ENN137" s="239"/>
      <c r="ENO137" s="181"/>
      <c r="ENP137" s="181"/>
      <c r="ENQ137" s="239"/>
      <c r="ENR137" s="181"/>
      <c r="ENS137" s="181"/>
      <c r="ENT137" s="239"/>
      <c r="ENU137" s="181"/>
      <c r="ENV137" s="181"/>
      <c r="ENW137" s="239"/>
      <c r="ENX137" s="181"/>
      <c r="ENY137" s="181"/>
      <c r="ENZ137" s="239"/>
      <c r="EOA137" s="181"/>
      <c r="EOB137" s="181"/>
      <c r="EOC137" s="239"/>
      <c r="EOD137" s="181"/>
      <c r="EOE137" s="181"/>
      <c r="EOF137" s="239"/>
      <c r="EOG137" s="181"/>
      <c r="EOH137" s="181"/>
      <c r="EOI137" s="239"/>
      <c r="EOJ137" s="181"/>
      <c r="EOK137" s="181"/>
      <c r="EOL137" s="239"/>
      <c r="EOM137" s="181"/>
      <c r="EON137" s="181"/>
      <c r="EOO137" s="239"/>
      <c r="EOP137" s="181"/>
      <c r="EOQ137" s="181"/>
      <c r="EOR137" s="239"/>
      <c r="EOS137" s="181"/>
      <c r="EOT137" s="181"/>
      <c r="EOU137" s="239"/>
      <c r="EOV137" s="181"/>
      <c r="EOW137" s="181"/>
      <c r="EOX137" s="239"/>
      <c r="EOY137" s="181"/>
      <c r="EOZ137" s="181"/>
      <c r="EPA137" s="239"/>
      <c r="EPB137" s="181"/>
      <c r="EPC137" s="181"/>
      <c r="EPD137" s="239"/>
      <c r="EPE137" s="181"/>
      <c r="EPF137" s="181"/>
      <c r="EPG137" s="239"/>
      <c r="EPH137" s="181"/>
      <c r="EPI137" s="181"/>
      <c r="EPJ137" s="239"/>
      <c r="EPK137" s="181"/>
      <c r="EPL137" s="181"/>
      <c r="EPM137" s="239"/>
      <c r="EPN137" s="181"/>
      <c r="EPO137" s="181"/>
      <c r="EPP137" s="239"/>
      <c r="EPQ137" s="181"/>
      <c r="EPR137" s="181"/>
      <c r="EPS137" s="239"/>
      <c r="EPT137" s="181"/>
      <c r="EPU137" s="181"/>
      <c r="EPV137" s="239"/>
      <c r="EPW137" s="181"/>
      <c r="EPX137" s="181"/>
      <c r="EPY137" s="239"/>
      <c r="EPZ137" s="181"/>
      <c r="EQA137" s="181"/>
      <c r="EQB137" s="239"/>
      <c r="EQC137" s="181"/>
      <c r="EQD137" s="181"/>
      <c r="EQE137" s="239"/>
      <c r="EQF137" s="181"/>
      <c r="EQG137" s="181"/>
      <c r="EQH137" s="239"/>
      <c r="EQI137" s="181"/>
      <c r="EQJ137" s="181"/>
      <c r="EQK137" s="239"/>
      <c r="EQL137" s="181"/>
      <c r="EQM137" s="181"/>
      <c r="EQN137" s="239"/>
      <c r="EQO137" s="181"/>
      <c r="EQP137" s="181"/>
      <c r="EQQ137" s="239"/>
      <c r="EQR137" s="181"/>
      <c r="EQS137" s="181"/>
      <c r="EQT137" s="239"/>
      <c r="EQU137" s="181"/>
      <c r="EQV137" s="181"/>
      <c r="EQW137" s="239"/>
      <c r="EQX137" s="181"/>
      <c r="EQY137" s="181"/>
      <c r="EQZ137" s="239"/>
      <c r="ERA137" s="181"/>
      <c r="ERB137" s="181"/>
      <c r="ERC137" s="239"/>
      <c r="ERD137" s="181"/>
      <c r="ERE137" s="181"/>
      <c r="ERF137" s="239"/>
      <c r="ERG137" s="181"/>
      <c r="ERH137" s="181"/>
      <c r="ERI137" s="239"/>
      <c r="ERJ137" s="181"/>
      <c r="ERK137" s="181"/>
      <c r="ERL137" s="239"/>
      <c r="ERM137" s="181"/>
      <c r="ERN137" s="181"/>
      <c r="ERO137" s="239"/>
      <c r="ERP137" s="181"/>
      <c r="ERQ137" s="181"/>
      <c r="ERR137" s="239"/>
      <c r="ERS137" s="181"/>
      <c r="ERT137" s="181"/>
      <c r="ERU137" s="239"/>
      <c r="ERV137" s="181"/>
      <c r="ERW137" s="181"/>
      <c r="ERX137" s="239"/>
      <c r="ERY137" s="181"/>
      <c r="ERZ137" s="181"/>
      <c r="ESA137" s="239"/>
      <c r="ESB137" s="181"/>
      <c r="ESC137" s="181"/>
      <c r="ESD137" s="239"/>
      <c r="ESE137" s="181"/>
      <c r="ESF137" s="181"/>
      <c r="ESG137" s="239"/>
      <c r="ESH137" s="181"/>
      <c r="ESI137" s="181"/>
      <c r="ESJ137" s="239"/>
      <c r="ESK137" s="181"/>
      <c r="ESL137" s="181"/>
      <c r="ESM137" s="239"/>
      <c r="ESN137" s="181"/>
      <c r="ESO137" s="181"/>
      <c r="ESP137" s="239"/>
      <c r="ESQ137" s="181"/>
      <c r="ESR137" s="181"/>
      <c r="ESS137" s="239"/>
      <c r="EST137" s="181"/>
      <c r="ESU137" s="181"/>
      <c r="ESV137" s="239"/>
      <c r="ESW137" s="181"/>
      <c r="ESX137" s="181"/>
      <c r="ESY137" s="239"/>
      <c r="ESZ137" s="181"/>
      <c r="ETA137" s="181"/>
      <c r="ETB137" s="239"/>
      <c r="ETC137" s="181"/>
      <c r="ETD137" s="181"/>
      <c r="ETE137" s="239"/>
      <c r="ETF137" s="181"/>
      <c r="ETG137" s="181"/>
      <c r="ETH137" s="239"/>
      <c r="ETI137" s="181"/>
      <c r="ETJ137" s="181"/>
      <c r="ETK137" s="239"/>
      <c r="ETL137" s="181"/>
      <c r="ETM137" s="181"/>
      <c r="ETN137" s="239"/>
      <c r="ETO137" s="181"/>
      <c r="ETP137" s="181"/>
      <c r="ETQ137" s="239"/>
      <c r="ETR137" s="181"/>
      <c r="ETS137" s="181"/>
      <c r="ETT137" s="239"/>
      <c r="ETU137" s="181"/>
      <c r="ETV137" s="181"/>
      <c r="ETW137" s="239"/>
      <c r="ETX137" s="181"/>
      <c r="ETY137" s="181"/>
      <c r="ETZ137" s="239"/>
      <c r="EUA137" s="181"/>
      <c r="EUB137" s="181"/>
      <c r="EUC137" s="239"/>
      <c r="EUD137" s="181"/>
      <c r="EUE137" s="181"/>
      <c r="EUF137" s="239"/>
      <c r="EUG137" s="181"/>
      <c r="EUH137" s="181"/>
      <c r="EUI137" s="239"/>
      <c r="EUJ137" s="181"/>
      <c r="EUK137" s="181"/>
      <c r="EUL137" s="239"/>
      <c r="EUM137" s="181"/>
      <c r="EUN137" s="181"/>
      <c r="EUO137" s="239"/>
      <c r="EUP137" s="181"/>
      <c r="EUQ137" s="181"/>
      <c r="EUR137" s="239"/>
      <c r="EUS137" s="181"/>
      <c r="EUT137" s="181"/>
      <c r="EUU137" s="239"/>
      <c r="EUV137" s="181"/>
      <c r="EUW137" s="181"/>
      <c r="EUX137" s="239"/>
      <c r="EUY137" s="181"/>
      <c r="EUZ137" s="181"/>
      <c r="EVA137" s="239"/>
      <c r="EVB137" s="181"/>
      <c r="EVC137" s="181"/>
      <c r="EVD137" s="239"/>
      <c r="EVE137" s="181"/>
      <c r="EVF137" s="181"/>
      <c r="EVG137" s="239"/>
      <c r="EVH137" s="181"/>
      <c r="EVI137" s="181"/>
      <c r="EVJ137" s="239"/>
      <c r="EVK137" s="181"/>
      <c r="EVL137" s="181"/>
      <c r="EVM137" s="239"/>
      <c r="EVN137" s="181"/>
      <c r="EVO137" s="181"/>
      <c r="EVP137" s="239"/>
      <c r="EVQ137" s="181"/>
      <c r="EVR137" s="181"/>
      <c r="EVS137" s="239"/>
      <c r="EVT137" s="181"/>
      <c r="EVU137" s="181"/>
      <c r="EVV137" s="239"/>
      <c r="EVW137" s="181"/>
      <c r="EVX137" s="181"/>
      <c r="EVY137" s="239"/>
      <c r="EVZ137" s="181"/>
      <c r="EWA137" s="181"/>
      <c r="EWB137" s="239"/>
      <c r="EWC137" s="181"/>
      <c r="EWD137" s="181"/>
      <c r="EWE137" s="239"/>
      <c r="EWF137" s="181"/>
      <c r="EWG137" s="181"/>
      <c r="EWH137" s="239"/>
      <c r="EWI137" s="181"/>
      <c r="EWJ137" s="181"/>
      <c r="EWK137" s="239"/>
      <c r="EWL137" s="181"/>
      <c r="EWM137" s="181"/>
      <c r="EWN137" s="239"/>
      <c r="EWO137" s="181"/>
      <c r="EWP137" s="181"/>
      <c r="EWQ137" s="239"/>
      <c r="EWR137" s="181"/>
      <c r="EWS137" s="181"/>
      <c r="EWT137" s="239"/>
      <c r="EWU137" s="181"/>
      <c r="EWV137" s="181"/>
      <c r="EWW137" s="239"/>
      <c r="EWX137" s="181"/>
      <c r="EWY137" s="181"/>
      <c r="EWZ137" s="239"/>
      <c r="EXA137" s="181"/>
      <c r="EXB137" s="181"/>
      <c r="EXC137" s="239"/>
      <c r="EXD137" s="181"/>
      <c r="EXE137" s="181"/>
      <c r="EXF137" s="239"/>
      <c r="EXG137" s="181"/>
      <c r="EXH137" s="181"/>
      <c r="EXI137" s="239"/>
      <c r="EXJ137" s="181"/>
      <c r="EXK137" s="181"/>
      <c r="EXL137" s="239"/>
      <c r="EXM137" s="181"/>
      <c r="EXN137" s="181"/>
      <c r="EXO137" s="239"/>
      <c r="EXP137" s="181"/>
      <c r="EXQ137" s="181"/>
      <c r="EXR137" s="239"/>
      <c r="EXS137" s="181"/>
      <c r="EXT137" s="181"/>
      <c r="EXU137" s="239"/>
      <c r="EXV137" s="181"/>
      <c r="EXW137" s="181"/>
      <c r="EXX137" s="239"/>
      <c r="EXY137" s="181"/>
      <c r="EXZ137" s="181"/>
      <c r="EYA137" s="239"/>
      <c r="EYB137" s="181"/>
      <c r="EYC137" s="181"/>
      <c r="EYD137" s="239"/>
      <c r="EYE137" s="181"/>
      <c r="EYF137" s="181"/>
      <c r="EYG137" s="239"/>
      <c r="EYH137" s="181"/>
      <c r="EYI137" s="181"/>
      <c r="EYJ137" s="239"/>
      <c r="EYK137" s="181"/>
      <c r="EYL137" s="181"/>
      <c r="EYM137" s="239"/>
      <c r="EYN137" s="181"/>
      <c r="EYO137" s="181"/>
      <c r="EYP137" s="239"/>
      <c r="EYQ137" s="181"/>
      <c r="EYR137" s="181"/>
      <c r="EYS137" s="239"/>
      <c r="EYT137" s="181"/>
      <c r="EYU137" s="181"/>
      <c r="EYV137" s="239"/>
      <c r="EYW137" s="181"/>
      <c r="EYX137" s="181"/>
      <c r="EYY137" s="239"/>
      <c r="EYZ137" s="181"/>
      <c r="EZA137" s="181"/>
      <c r="EZB137" s="239"/>
      <c r="EZC137" s="181"/>
      <c r="EZD137" s="181"/>
      <c r="EZE137" s="239"/>
      <c r="EZF137" s="181"/>
      <c r="EZG137" s="181"/>
      <c r="EZH137" s="239"/>
      <c r="EZI137" s="181"/>
      <c r="EZJ137" s="181"/>
      <c r="EZK137" s="239"/>
      <c r="EZL137" s="181"/>
      <c r="EZM137" s="181"/>
      <c r="EZN137" s="239"/>
      <c r="EZO137" s="181"/>
      <c r="EZP137" s="181"/>
      <c r="EZQ137" s="239"/>
      <c r="EZR137" s="181"/>
      <c r="EZS137" s="181"/>
      <c r="EZT137" s="239"/>
      <c r="EZU137" s="181"/>
      <c r="EZV137" s="181"/>
      <c r="EZW137" s="239"/>
      <c r="EZX137" s="181"/>
      <c r="EZY137" s="181"/>
      <c r="EZZ137" s="239"/>
      <c r="FAA137" s="181"/>
      <c r="FAB137" s="181"/>
      <c r="FAC137" s="239"/>
      <c r="FAD137" s="181"/>
      <c r="FAE137" s="181"/>
      <c r="FAF137" s="239"/>
      <c r="FAG137" s="181"/>
      <c r="FAH137" s="181"/>
      <c r="FAI137" s="239"/>
      <c r="FAJ137" s="181"/>
      <c r="FAK137" s="181"/>
      <c r="FAL137" s="239"/>
      <c r="FAM137" s="181"/>
      <c r="FAN137" s="181"/>
      <c r="FAO137" s="239"/>
      <c r="FAP137" s="181"/>
      <c r="FAQ137" s="181"/>
      <c r="FAR137" s="239"/>
      <c r="FAS137" s="181"/>
      <c r="FAT137" s="181"/>
      <c r="FAU137" s="239"/>
      <c r="FAV137" s="181"/>
      <c r="FAW137" s="181"/>
      <c r="FAX137" s="239"/>
      <c r="FAY137" s="181"/>
      <c r="FAZ137" s="181"/>
      <c r="FBA137" s="239"/>
      <c r="FBB137" s="181"/>
      <c r="FBC137" s="181"/>
      <c r="FBD137" s="239"/>
      <c r="FBE137" s="181"/>
      <c r="FBF137" s="181"/>
      <c r="FBG137" s="239"/>
      <c r="FBH137" s="181"/>
      <c r="FBI137" s="181"/>
      <c r="FBJ137" s="239"/>
      <c r="FBK137" s="181"/>
      <c r="FBL137" s="181"/>
      <c r="FBM137" s="239"/>
      <c r="FBN137" s="181"/>
      <c r="FBO137" s="181"/>
      <c r="FBP137" s="239"/>
      <c r="FBQ137" s="181"/>
      <c r="FBR137" s="181"/>
      <c r="FBS137" s="239"/>
      <c r="FBT137" s="181"/>
      <c r="FBU137" s="181"/>
      <c r="FBV137" s="239"/>
      <c r="FBW137" s="181"/>
      <c r="FBX137" s="181"/>
      <c r="FBY137" s="239"/>
      <c r="FBZ137" s="181"/>
      <c r="FCA137" s="181"/>
      <c r="FCB137" s="239"/>
      <c r="FCC137" s="181"/>
      <c r="FCD137" s="181"/>
      <c r="FCE137" s="239"/>
      <c r="FCF137" s="181"/>
      <c r="FCG137" s="181"/>
      <c r="FCH137" s="239"/>
      <c r="FCI137" s="181"/>
      <c r="FCJ137" s="181"/>
      <c r="FCK137" s="239"/>
      <c r="FCL137" s="181"/>
      <c r="FCM137" s="181"/>
      <c r="FCN137" s="239"/>
      <c r="FCO137" s="181"/>
      <c r="FCP137" s="181"/>
      <c r="FCQ137" s="239"/>
      <c r="FCR137" s="181"/>
      <c r="FCS137" s="181"/>
      <c r="FCT137" s="239"/>
      <c r="FCU137" s="181"/>
      <c r="FCV137" s="181"/>
      <c r="FCW137" s="239"/>
      <c r="FCX137" s="181"/>
      <c r="FCY137" s="181"/>
      <c r="FCZ137" s="239"/>
      <c r="FDA137" s="181"/>
      <c r="FDB137" s="181"/>
      <c r="FDC137" s="239"/>
      <c r="FDD137" s="181"/>
      <c r="FDE137" s="181"/>
      <c r="FDF137" s="239"/>
      <c r="FDG137" s="181"/>
      <c r="FDH137" s="181"/>
      <c r="FDI137" s="239"/>
      <c r="FDJ137" s="181"/>
      <c r="FDK137" s="181"/>
      <c r="FDL137" s="239"/>
      <c r="FDM137" s="181"/>
      <c r="FDN137" s="181"/>
      <c r="FDO137" s="239"/>
      <c r="FDP137" s="181"/>
      <c r="FDQ137" s="181"/>
      <c r="FDR137" s="239"/>
      <c r="FDS137" s="181"/>
      <c r="FDT137" s="181"/>
      <c r="FDU137" s="239"/>
      <c r="FDV137" s="181"/>
      <c r="FDW137" s="181"/>
      <c r="FDX137" s="239"/>
      <c r="FDY137" s="181"/>
      <c r="FDZ137" s="181"/>
      <c r="FEA137" s="239"/>
      <c r="FEB137" s="181"/>
      <c r="FEC137" s="181"/>
      <c r="FED137" s="239"/>
      <c r="FEE137" s="181"/>
      <c r="FEF137" s="181"/>
      <c r="FEG137" s="239"/>
      <c r="FEH137" s="181"/>
      <c r="FEI137" s="181"/>
      <c r="FEJ137" s="239"/>
      <c r="FEK137" s="181"/>
      <c r="FEL137" s="181"/>
      <c r="FEM137" s="239"/>
      <c r="FEN137" s="181"/>
      <c r="FEO137" s="181"/>
      <c r="FEP137" s="239"/>
      <c r="FEQ137" s="181"/>
      <c r="FER137" s="181"/>
      <c r="FES137" s="239"/>
      <c r="FET137" s="181"/>
      <c r="FEU137" s="181"/>
      <c r="FEV137" s="239"/>
      <c r="FEW137" s="181"/>
      <c r="FEX137" s="181"/>
      <c r="FEY137" s="239"/>
      <c r="FEZ137" s="181"/>
      <c r="FFA137" s="181"/>
      <c r="FFB137" s="239"/>
      <c r="FFC137" s="181"/>
      <c r="FFD137" s="181"/>
      <c r="FFE137" s="239"/>
      <c r="FFF137" s="181"/>
      <c r="FFG137" s="181"/>
      <c r="FFH137" s="239"/>
      <c r="FFI137" s="181"/>
      <c r="FFJ137" s="181"/>
      <c r="FFK137" s="239"/>
      <c r="FFL137" s="181"/>
      <c r="FFM137" s="181"/>
      <c r="FFN137" s="239"/>
      <c r="FFO137" s="181"/>
      <c r="FFP137" s="181"/>
      <c r="FFQ137" s="239"/>
      <c r="FFR137" s="181"/>
      <c r="FFS137" s="181"/>
      <c r="FFT137" s="239"/>
      <c r="FFU137" s="181"/>
      <c r="FFV137" s="181"/>
      <c r="FFW137" s="239"/>
      <c r="FFX137" s="181"/>
      <c r="FFY137" s="181"/>
      <c r="FFZ137" s="239"/>
      <c r="FGA137" s="181"/>
      <c r="FGB137" s="181"/>
      <c r="FGC137" s="239"/>
      <c r="FGD137" s="181"/>
      <c r="FGE137" s="181"/>
      <c r="FGF137" s="239"/>
      <c r="FGG137" s="181"/>
      <c r="FGH137" s="181"/>
      <c r="FGI137" s="239"/>
      <c r="FGJ137" s="181"/>
      <c r="FGK137" s="181"/>
      <c r="FGL137" s="239"/>
      <c r="FGM137" s="181"/>
      <c r="FGN137" s="181"/>
      <c r="FGO137" s="239"/>
      <c r="FGP137" s="181"/>
      <c r="FGQ137" s="181"/>
      <c r="FGR137" s="239"/>
      <c r="FGS137" s="181"/>
      <c r="FGT137" s="181"/>
      <c r="FGU137" s="239"/>
      <c r="FGV137" s="181"/>
      <c r="FGW137" s="181"/>
      <c r="FGX137" s="239"/>
      <c r="FGY137" s="181"/>
      <c r="FGZ137" s="181"/>
      <c r="FHA137" s="239"/>
      <c r="FHB137" s="181"/>
      <c r="FHC137" s="181"/>
      <c r="FHD137" s="239"/>
      <c r="FHE137" s="181"/>
      <c r="FHF137" s="181"/>
      <c r="FHG137" s="239"/>
      <c r="FHH137" s="181"/>
      <c r="FHI137" s="181"/>
      <c r="FHJ137" s="239"/>
      <c r="FHK137" s="181"/>
      <c r="FHL137" s="181"/>
      <c r="FHM137" s="239"/>
      <c r="FHN137" s="181"/>
      <c r="FHO137" s="181"/>
      <c r="FHP137" s="239"/>
      <c r="FHQ137" s="181"/>
      <c r="FHR137" s="181"/>
      <c r="FHS137" s="239"/>
      <c r="FHT137" s="181"/>
      <c r="FHU137" s="181"/>
      <c r="FHV137" s="239"/>
      <c r="FHW137" s="181"/>
      <c r="FHX137" s="181"/>
      <c r="FHY137" s="239"/>
      <c r="FHZ137" s="181"/>
      <c r="FIA137" s="181"/>
      <c r="FIB137" s="239"/>
      <c r="FIC137" s="181"/>
      <c r="FID137" s="181"/>
      <c r="FIE137" s="239"/>
      <c r="FIF137" s="181"/>
      <c r="FIG137" s="181"/>
      <c r="FIH137" s="239"/>
      <c r="FII137" s="181"/>
      <c r="FIJ137" s="181"/>
      <c r="FIK137" s="239"/>
      <c r="FIL137" s="181"/>
      <c r="FIM137" s="181"/>
      <c r="FIN137" s="239"/>
      <c r="FIO137" s="181"/>
      <c r="FIP137" s="181"/>
      <c r="FIQ137" s="239"/>
      <c r="FIR137" s="181"/>
      <c r="FIS137" s="181"/>
      <c r="FIT137" s="239"/>
      <c r="FIU137" s="181"/>
      <c r="FIV137" s="181"/>
      <c r="FIW137" s="239"/>
      <c r="FIX137" s="181"/>
      <c r="FIY137" s="181"/>
      <c r="FIZ137" s="239"/>
      <c r="FJA137" s="181"/>
      <c r="FJB137" s="181"/>
      <c r="FJC137" s="239"/>
      <c r="FJD137" s="181"/>
      <c r="FJE137" s="181"/>
      <c r="FJF137" s="239"/>
      <c r="FJG137" s="181"/>
      <c r="FJH137" s="181"/>
      <c r="FJI137" s="239"/>
      <c r="FJJ137" s="181"/>
      <c r="FJK137" s="181"/>
      <c r="FJL137" s="239"/>
      <c r="FJM137" s="181"/>
      <c r="FJN137" s="181"/>
      <c r="FJO137" s="239"/>
      <c r="FJP137" s="181"/>
      <c r="FJQ137" s="181"/>
      <c r="FJR137" s="239"/>
      <c r="FJS137" s="181"/>
      <c r="FJT137" s="181"/>
      <c r="FJU137" s="239"/>
      <c r="FJV137" s="181"/>
      <c r="FJW137" s="181"/>
      <c r="FJX137" s="239"/>
      <c r="FJY137" s="181"/>
      <c r="FJZ137" s="181"/>
      <c r="FKA137" s="239"/>
      <c r="FKB137" s="181"/>
      <c r="FKC137" s="181"/>
      <c r="FKD137" s="239"/>
      <c r="FKE137" s="181"/>
      <c r="FKF137" s="181"/>
      <c r="FKG137" s="239"/>
      <c r="FKH137" s="181"/>
      <c r="FKI137" s="181"/>
      <c r="FKJ137" s="239"/>
      <c r="FKK137" s="181"/>
      <c r="FKL137" s="181"/>
      <c r="FKM137" s="239"/>
      <c r="FKN137" s="181"/>
      <c r="FKO137" s="181"/>
      <c r="FKP137" s="239"/>
      <c r="FKQ137" s="181"/>
      <c r="FKR137" s="181"/>
      <c r="FKS137" s="239"/>
      <c r="FKT137" s="181"/>
      <c r="FKU137" s="181"/>
      <c r="FKV137" s="239"/>
      <c r="FKW137" s="181"/>
      <c r="FKX137" s="181"/>
      <c r="FKY137" s="239"/>
      <c r="FKZ137" s="181"/>
      <c r="FLA137" s="181"/>
      <c r="FLB137" s="239"/>
      <c r="FLC137" s="181"/>
      <c r="FLD137" s="181"/>
      <c r="FLE137" s="239"/>
      <c r="FLF137" s="181"/>
      <c r="FLG137" s="181"/>
      <c r="FLH137" s="239"/>
      <c r="FLI137" s="181"/>
      <c r="FLJ137" s="181"/>
      <c r="FLK137" s="239"/>
      <c r="FLL137" s="181"/>
      <c r="FLM137" s="181"/>
      <c r="FLN137" s="239"/>
      <c r="FLO137" s="181"/>
      <c r="FLP137" s="181"/>
      <c r="FLQ137" s="239"/>
      <c r="FLR137" s="181"/>
      <c r="FLS137" s="181"/>
      <c r="FLT137" s="239"/>
      <c r="FLU137" s="181"/>
      <c r="FLV137" s="181"/>
      <c r="FLW137" s="239"/>
      <c r="FLX137" s="181"/>
      <c r="FLY137" s="181"/>
      <c r="FLZ137" s="239"/>
      <c r="FMA137" s="181"/>
      <c r="FMB137" s="181"/>
      <c r="FMC137" s="239"/>
      <c r="FMD137" s="181"/>
      <c r="FME137" s="181"/>
      <c r="FMF137" s="239"/>
      <c r="FMG137" s="181"/>
      <c r="FMH137" s="181"/>
      <c r="FMI137" s="239"/>
      <c r="FMJ137" s="181"/>
      <c r="FMK137" s="181"/>
      <c r="FML137" s="239"/>
      <c r="FMM137" s="181"/>
      <c r="FMN137" s="181"/>
      <c r="FMO137" s="239"/>
      <c r="FMP137" s="181"/>
      <c r="FMQ137" s="181"/>
      <c r="FMR137" s="239"/>
      <c r="FMS137" s="181"/>
      <c r="FMT137" s="181"/>
      <c r="FMU137" s="239"/>
      <c r="FMV137" s="181"/>
      <c r="FMW137" s="181"/>
      <c r="FMX137" s="239"/>
      <c r="FMY137" s="181"/>
      <c r="FMZ137" s="181"/>
      <c r="FNA137" s="239"/>
      <c r="FNB137" s="181"/>
      <c r="FNC137" s="181"/>
      <c r="FND137" s="239"/>
      <c r="FNE137" s="181"/>
      <c r="FNF137" s="181"/>
      <c r="FNG137" s="239"/>
      <c r="FNH137" s="181"/>
      <c r="FNI137" s="181"/>
      <c r="FNJ137" s="239"/>
      <c r="FNK137" s="181"/>
      <c r="FNL137" s="181"/>
      <c r="FNM137" s="239"/>
      <c r="FNN137" s="181"/>
      <c r="FNO137" s="181"/>
      <c r="FNP137" s="239"/>
      <c r="FNQ137" s="181"/>
      <c r="FNR137" s="181"/>
      <c r="FNS137" s="239"/>
      <c r="FNT137" s="181"/>
      <c r="FNU137" s="181"/>
      <c r="FNV137" s="239"/>
      <c r="FNW137" s="181"/>
      <c r="FNX137" s="181"/>
      <c r="FNY137" s="239"/>
      <c r="FNZ137" s="181"/>
      <c r="FOA137" s="181"/>
      <c r="FOB137" s="239"/>
      <c r="FOC137" s="181"/>
      <c r="FOD137" s="181"/>
      <c r="FOE137" s="239"/>
      <c r="FOF137" s="181"/>
      <c r="FOG137" s="181"/>
      <c r="FOH137" s="239"/>
      <c r="FOI137" s="181"/>
      <c r="FOJ137" s="181"/>
      <c r="FOK137" s="239"/>
      <c r="FOL137" s="181"/>
      <c r="FOM137" s="181"/>
      <c r="FON137" s="239"/>
      <c r="FOO137" s="181"/>
      <c r="FOP137" s="181"/>
      <c r="FOQ137" s="239"/>
      <c r="FOR137" s="181"/>
      <c r="FOS137" s="181"/>
      <c r="FOT137" s="239"/>
      <c r="FOU137" s="181"/>
      <c r="FOV137" s="181"/>
      <c r="FOW137" s="239"/>
      <c r="FOX137" s="181"/>
      <c r="FOY137" s="181"/>
      <c r="FOZ137" s="239"/>
      <c r="FPA137" s="181"/>
      <c r="FPB137" s="181"/>
      <c r="FPC137" s="239"/>
      <c r="FPD137" s="181"/>
      <c r="FPE137" s="181"/>
      <c r="FPF137" s="239"/>
      <c r="FPG137" s="181"/>
      <c r="FPH137" s="181"/>
      <c r="FPI137" s="239"/>
      <c r="FPJ137" s="181"/>
      <c r="FPK137" s="181"/>
      <c r="FPL137" s="239"/>
      <c r="FPM137" s="181"/>
      <c r="FPN137" s="181"/>
      <c r="FPO137" s="239"/>
      <c r="FPP137" s="181"/>
      <c r="FPQ137" s="181"/>
      <c r="FPR137" s="239"/>
      <c r="FPS137" s="181"/>
      <c r="FPT137" s="181"/>
      <c r="FPU137" s="239"/>
      <c r="FPV137" s="181"/>
      <c r="FPW137" s="181"/>
      <c r="FPX137" s="239"/>
      <c r="FPY137" s="181"/>
      <c r="FPZ137" s="181"/>
      <c r="FQA137" s="239"/>
      <c r="FQB137" s="181"/>
      <c r="FQC137" s="181"/>
      <c r="FQD137" s="239"/>
      <c r="FQE137" s="181"/>
      <c r="FQF137" s="181"/>
      <c r="FQG137" s="239"/>
      <c r="FQH137" s="181"/>
      <c r="FQI137" s="181"/>
      <c r="FQJ137" s="239"/>
      <c r="FQK137" s="181"/>
      <c r="FQL137" s="181"/>
      <c r="FQM137" s="239"/>
      <c r="FQN137" s="181"/>
      <c r="FQO137" s="181"/>
      <c r="FQP137" s="239"/>
      <c r="FQQ137" s="181"/>
      <c r="FQR137" s="181"/>
      <c r="FQS137" s="239"/>
      <c r="FQT137" s="181"/>
      <c r="FQU137" s="181"/>
      <c r="FQV137" s="239"/>
      <c r="FQW137" s="181"/>
      <c r="FQX137" s="181"/>
      <c r="FQY137" s="239"/>
      <c r="FQZ137" s="181"/>
      <c r="FRA137" s="181"/>
      <c r="FRB137" s="239"/>
      <c r="FRC137" s="181"/>
      <c r="FRD137" s="181"/>
      <c r="FRE137" s="239"/>
      <c r="FRF137" s="181"/>
      <c r="FRG137" s="181"/>
      <c r="FRH137" s="239"/>
      <c r="FRI137" s="181"/>
      <c r="FRJ137" s="181"/>
      <c r="FRK137" s="239"/>
      <c r="FRL137" s="181"/>
      <c r="FRM137" s="181"/>
      <c r="FRN137" s="239"/>
      <c r="FRO137" s="181"/>
      <c r="FRP137" s="181"/>
      <c r="FRQ137" s="239"/>
      <c r="FRR137" s="181"/>
      <c r="FRS137" s="181"/>
      <c r="FRT137" s="239"/>
      <c r="FRU137" s="181"/>
      <c r="FRV137" s="181"/>
      <c r="FRW137" s="239"/>
      <c r="FRX137" s="181"/>
      <c r="FRY137" s="181"/>
      <c r="FRZ137" s="239"/>
      <c r="FSA137" s="181"/>
      <c r="FSB137" s="181"/>
      <c r="FSC137" s="239"/>
      <c r="FSD137" s="181"/>
      <c r="FSE137" s="181"/>
      <c r="FSF137" s="239"/>
      <c r="FSG137" s="181"/>
      <c r="FSH137" s="181"/>
      <c r="FSI137" s="239"/>
      <c r="FSJ137" s="181"/>
      <c r="FSK137" s="181"/>
      <c r="FSL137" s="239"/>
      <c r="FSM137" s="181"/>
      <c r="FSN137" s="181"/>
      <c r="FSO137" s="239"/>
      <c r="FSP137" s="181"/>
      <c r="FSQ137" s="181"/>
      <c r="FSR137" s="239"/>
      <c r="FSS137" s="181"/>
      <c r="FST137" s="181"/>
      <c r="FSU137" s="239"/>
      <c r="FSV137" s="181"/>
      <c r="FSW137" s="181"/>
      <c r="FSX137" s="239"/>
      <c r="FSY137" s="181"/>
      <c r="FSZ137" s="181"/>
      <c r="FTA137" s="239"/>
      <c r="FTB137" s="181"/>
      <c r="FTC137" s="181"/>
      <c r="FTD137" s="239"/>
      <c r="FTE137" s="181"/>
      <c r="FTF137" s="181"/>
      <c r="FTG137" s="239"/>
      <c r="FTH137" s="181"/>
      <c r="FTI137" s="181"/>
      <c r="FTJ137" s="239"/>
      <c r="FTK137" s="181"/>
      <c r="FTL137" s="181"/>
      <c r="FTM137" s="239"/>
      <c r="FTN137" s="181"/>
      <c r="FTO137" s="181"/>
      <c r="FTP137" s="239"/>
      <c r="FTQ137" s="181"/>
      <c r="FTR137" s="181"/>
      <c r="FTS137" s="239"/>
      <c r="FTT137" s="181"/>
      <c r="FTU137" s="181"/>
      <c r="FTV137" s="239"/>
      <c r="FTW137" s="181"/>
      <c r="FTX137" s="181"/>
      <c r="FTY137" s="239"/>
      <c r="FTZ137" s="181"/>
      <c r="FUA137" s="181"/>
      <c r="FUB137" s="239"/>
      <c r="FUC137" s="181"/>
      <c r="FUD137" s="181"/>
      <c r="FUE137" s="239"/>
      <c r="FUF137" s="181"/>
      <c r="FUG137" s="181"/>
      <c r="FUH137" s="239"/>
      <c r="FUI137" s="181"/>
      <c r="FUJ137" s="181"/>
      <c r="FUK137" s="239"/>
      <c r="FUL137" s="181"/>
      <c r="FUM137" s="181"/>
      <c r="FUN137" s="239"/>
      <c r="FUO137" s="181"/>
      <c r="FUP137" s="181"/>
      <c r="FUQ137" s="239"/>
      <c r="FUR137" s="181"/>
      <c r="FUS137" s="181"/>
      <c r="FUT137" s="239"/>
      <c r="FUU137" s="181"/>
      <c r="FUV137" s="181"/>
      <c r="FUW137" s="239"/>
      <c r="FUX137" s="181"/>
      <c r="FUY137" s="181"/>
      <c r="FUZ137" s="239"/>
      <c r="FVA137" s="181"/>
      <c r="FVB137" s="181"/>
      <c r="FVC137" s="239"/>
      <c r="FVD137" s="181"/>
      <c r="FVE137" s="181"/>
      <c r="FVF137" s="239"/>
      <c r="FVG137" s="181"/>
      <c r="FVH137" s="181"/>
      <c r="FVI137" s="239"/>
      <c r="FVJ137" s="181"/>
      <c r="FVK137" s="181"/>
      <c r="FVL137" s="239"/>
      <c r="FVM137" s="181"/>
      <c r="FVN137" s="181"/>
      <c r="FVO137" s="239"/>
      <c r="FVP137" s="181"/>
      <c r="FVQ137" s="181"/>
      <c r="FVR137" s="239"/>
      <c r="FVS137" s="181"/>
      <c r="FVT137" s="181"/>
      <c r="FVU137" s="239"/>
      <c r="FVV137" s="181"/>
      <c r="FVW137" s="181"/>
      <c r="FVX137" s="239"/>
      <c r="FVY137" s="181"/>
      <c r="FVZ137" s="181"/>
      <c r="FWA137" s="239"/>
      <c r="FWB137" s="181"/>
      <c r="FWC137" s="181"/>
      <c r="FWD137" s="239"/>
      <c r="FWE137" s="181"/>
      <c r="FWF137" s="181"/>
      <c r="FWG137" s="239"/>
      <c r="FWH137" s="181"/>
      <c r="FWI137" s="181"/>
      <c r="FWJ137" s="239"/>
      <c r="FWK137" s="181"/>
      <c r="FWL137" s="181"/>
      <c r="FWM137" s="239"/>
      <c r="FWN137" s="181"/>
      <c r="FWO137" s="181"/>
      <c r="FWP137" s="239"/>
      <c r="FWQ137" s="181"/>
      <c r="FWR137" s="181"/>
      <c r="FWS137" s="239"/>
      <c r="FWT137" s="181"/>
      <c r="FWU137" s="181"/>
      <c r="FWV137" s="239"/>
      <c r="FWW137" s="181"/>
      <c r="FWX137" s="181"/>
      <c r="FWY137" s="239"/>
      <c r="FWZ137" s="181"/>
      <c r="FXA137" s="181"/>
      <c r="FXB137" s="239"/>
      <c r="FXC137" s="181"/>
      <c r="FXD137" s="181"/>
      <c r="FXE137" s="239"/>
      <c r="FXF137" s="181"/>
      <c r="FXG137" s="181"/>
      <c r="FXH137" s="239"/>
      <c r="FXI137" s="181"/>
      <c r="FXJ137" s="181"/>
      <c r="FXK137" s="239"/>
      <c r="FXL137" s="181"/>
      <c r="FXM137" s="181"/>
      <c r="FXN137" s="239"/>
      <c r="FXO137" s="181"/>
      <c r="FXP137" s="181"/>
      <c r="FXQ137" s="239"/>
      <c r="FXR137" s="181"/>
      <c r="FXS137" s="181"/>
      <c r="FXT137" s="239"/>
      <c r="FXU137" s="181"/>
      <c r="FXV137" s="181"/>
      <c r="FXW137" s="239"/>
      <c r="FXX137" s="181"/>
      <c r="FXY137" s="181"/>
      <c r="FXZ137" s="239"/>
      <c r="FYA137" s="181"/>
      <c r="FYB137" s="181"/>
      <c r="FYC137" s="239"/>
      <c r="FYD137" s="181"/>
      <c r="FYE137" s="181"/>
      <c r="FYF137" s="239"/>
      <c r="FYG137" s="181"/>
      <c r="FYH137" s="181"/>
      <c r="FYI137" s="239"/>
      <c r="FYJ137" s="181"/>
      <c r="FYK137" s="181"/>
      <c r="FYL137" s="239"/>
      <c r="FYM137" s="181"/>
      <c r="FYN137" s="181"/>
      <c r="FYO137" s="239"/>
      <c r="FYP137" s="181"/>
      <c r="FYQ137" s="181"/>
      <c r="FYR137" s="239"/>
      <c r="FYS137" s="181"/>
      <c r="FYT137" s="181"/>
      <c r="FYU137" s="239"/>
      <c r="FYV137" s="181"/>
      <c r="FYW137" s="181"/>
      <c r="FYX137" s="239"/>
      <c r="FYY137" s="181"/>
      <c r="FYZ137" s="181"/>
      <c r="FZA137" s="239"/>
      <c r="FZB137" s="181"/>
      <c r="FZC137" s="181"/>
      <c r="FZD137" s="239"/>
      <c r="FZE137" s="181"/>
      <c r="FZF137" s="181"/>
      <c r="FZG137" s="239"/>
      <c r="FZH137" s="181"/>
      <c r="FZI137" s="181"/>
      <c r="FZJ137" s="239"/>
      <c r="FZK137" s="181"/>
      <c r="FZL137" s="181"/>
      <c r="FZM137" s="239"/>
      <c r="FZN137" s="181"/>
      <c r="FZO137" s="181"/>
      <c r="FZP137" s="239"/>
      <c r="FZQ137" s="181"/>
      <c r="FZR137" s="181"/>
      <c r="FZS137" s="239"/>
      <c r="FZT137" s="181"/>
      <c r="FZU137" s="181"/>
      <c r="FZV137" s="239"/>
      <c r="FZW137" s="181"/>
      <c r="FZX137" s="181"/>
      <c r="FZY137" s="239"/>
      <c r="FZZ137" s="181"/>
      <c r="GAA137" s="181"/>
      <c r="GAB137" s="239"/>
      <c r="GAC137" s="181"/>
      <c r="GAD137" s="181"/>
      <c r="GAE137" s="239"/>
      <c r="GAF137" s="181"/>
      <c r="GAG137" s="181"/>
      <c r="GAH137" s="239"/>
      <c r="GAI137" s="181"/>
      <c r="GAJ137" s="181"/>
      <c r="GAK137" s="239"/>
      <c r="GAL137" s="181"/>
      <c r="GAM137" s="181"/>
      <c r="GAN137" s="239"/>
      <c r="GAO137" s="181"/>
      <c r="GAP137" s="181"/>
      <c r="GAQ137" s="239"/>
      <c r="GAR137" s="181"/>
      <c r="GAS137" s="181"/>
      <c r="GAT137" s="239"/>
      <c r="GAU137" s="181"/>
      <c r="GAV137" s="181"/>
      <c r="GAW137" s="239"/>
      <c r="GAX137" s="181"/>
      <c r="GAY137" s="181"/>
      <c r="GAZ137" s="239"/>
      <c r="GBA137" s="181"/>
      <c r="GBB137" s="181"/>
      <c r="GBC137" s="239"/>
      <c r="GBD137" s="181"/>
      <c r="GBE137" s="181"/>
      <c r="GBF137" s="239"/>
      <c r="GBG137" s="181"/>
      <c r="GBH137" s="181"/>
      <c r="GBI137" s="239"/>
      <c r="GBJ137" s="181"/>
      <c r="GBK137" s="181"/>
      <c r="GBL137" s="239"/>
      <c r="GBM137" s="181"/>
      <c r="GBN137" s="181"/>
      <c r="GBO137" s="239"/>
      <c r="GBP137" s="181"/>
      <c r="GBQ137" s="181"/>
      <c r="GBR137" s="239"/>
      <c r="GBS137" s="181"/>
      <c r="GBT137" s="181"/>
      <c r="GBU137" s="239"/>
      <c r="GBV137" s="181"/>
      <c r="GBW137" s="181"/>
      <c r="GBX137" s="239"/>
      <c r="GBY137" s="181"/>
      <c r="GBZ137" s="181"/>
      <c r="GCA137" s="239"/>
      <c r="GCB137" s="181"/>
      <c r="GCC137" s="181"/>
      <c r="GCD137" s="239"/>
      <c r="GCE137" s="181"/>
      <c r="GCF137" s="181"/>
      <c r="GCG137" s="239"/>
      <c r="GCH137" s="181"/>
      <c r="GCI137" s="181"/>
      <c r="GCJ137" s="239"/>
      <c r="GCK137" s="181"/>
      <c r="GCL137" s="181"/>
      <c r="GCM137" s="239"/>
      <c r="GCN137" s="181"/>
      <c r="GCO137" s="181"/>
      <c r="GCP137" s="239"/>
      <c r="GCQ137" s="181"/>
      <c r="GCR137" s="181"/>
      <c r="GCS137" s="239"/>
      <c r="GCT137" s="181"/>
      <c r="GCU137" s="181"/>
      <c r="GCV137" s="239"/>
      <c r="GCW137" s="181"/>
      <c r="GCX137" s="181"/>
      <c r="GCY137" s="239"/>
      <c r="GCZ137" s="181"/>
      <c r="GDA137" s="181"/>
      <c r="GDB137" s="239"/>
      <c r="GDC137" s="181"/>
      <c r="GDD137" s="181"/>
      <c r="GDE137" s="239"/>
      <c r="GDF137" s="181"/>
      <c r="GDG137" s="181"/>
      <c r="GDH137" s="239"/>
      <c r="GDI137" s="181"/>
      <c r="GDJ137" s="181"/>
      <c r="GDK137" s="239"/>
      <c r="GDL137" s="181"/>
      <c r="GDM137" s="181"/>
      <c r="GDN137" s="239"/>
      <c r="GDO137" s="181"/>
      <c r="GDP137" s="181"/>
      <c r="GDQ137" s="239"/>
      <c r="GDR137" s="181"/>
      <c r="GDS137" s="181"/>
      <c r="GDT137" s="239"/>
      <c r="GDU137" s="181"/>
      <c r="GDV137" s="181"/>
      <c r="GDW137" s="239"/>
      <c r="GDX137" s="181"/>
      <c r="GDY137" s="181"/>
      <c r="GDZ137" s="239"/>
      <c r="GEA137" s="181"/>
      <c r="GEB137" s="181"/>
      <c r="GEC137" s="239"/>
      <c r="GED137" s="181"/>
      <c r="GEE137" s="181"/>
      <c r="GEF137" s="239"/>
      <c r="GEG137" s="181"/>
      <c r="GEH137" s="181"/>
      <c r="GEI137" s="239"/>
      <c r="GEJ137" s="181"/>
      <c r="GEK137" s="181"/>
      <c r="GEL137" s="239"/>
      <c r="GEM137" s="181"/>
      <c r="GEN137" s="181"/>
      <c r="GEO137" s="239"/>
      <c r="GEP137" s="181"/>
      <c r="GEQ137" s="181"/>
      <c r="GER137" s="239"/>
      <c r="GES137" s="181"/>
      <c r="GET137" s="181"/>
      <c r="GEU137" s="239"/>
      <c r="GEV137" s="181"/>
      <c r="GEW137" s="181"/>
      <c r="GEX137" s="239"/>
      <c r="GEY137" s="181"/>
      <c r="GEZ137" s="181"/>
      <c r="GFA137" s="239"/>
      <c r="GFB137" s="181"/>
      <c r="GFC137" s="181"/>
      <c r="GFD137" s="239"/>
      <c r="GFE137" s="181"/>
      <c r="GFF137" s="181"/>
      <c r="GFG137" s="239"/>
      <c r="GFH137" s="181"/>
      <c r="GFI137" s="181"/>
      <c r="GFJ137" s="239"/>
      <c r="GFK137" s="181"/>
      <c r="GFL137" s="181"/>
      <c r="GFM137" s="239"/>
      <c r="GFN137" s="181"/>
      <c r="GFO137" s="181"/>
      <c r="GFP137" s="239"/>
      <c r="GFQ137" s="181"/>
      <c r="GFR137" s="181"/>
      <c r="GFS137" s="239"/>
      <c r="GFT137" s="181"/>
      <c r="GFU137" s="181"/>
      <c r="GFV137" s="239"/>
      <c r="GFW137" s="181"/>
      <c r="GFX137" s="181"/>
      <c r="GFY137" s="239"/>
      <c r="GFZ137" s="181"/>
      <c r="GGA137" s="181"/>
      <c r="GGB137" s="239"/>
      <c r="GGC137" s="181"/>
      <c r="GGD137" s="181"/>
      <c r="GGE137" s="239"/>
      <c r="GGF137" s="181"/>
      <c r="GGG137" s="181"/>
      <c r="GGH137" s="239"/>
      <c r="GGI137" s="181"/>
      <c r="GGJ137" s="181"/>
      <c r="GGK137" s="239"/>
      <c r="GGL137" s="181"/>
      <c r="GGM137" s="181"/>
      <c r="GGN137" s="239"/>
      <c r="GGO137" s="181"/>
      <c r="GGP137" s="181"/>
      <c r="GGQ137" s="239"/>
      <c r="GGR137" s="181"/>
      <c r="GGS137" s="181"/>
      <c r="GGT137" s="239"/>
      <c r="GGU137" s="181"/>
      <c r="GGV137" s="181"/>
      <c r="GGW137" s="239"/>
      <c r="GGX137" s="181"/>
      <c r="GGY137" s="181"/>
      <c r="GGZ137" s="239"/>
      <c r="GHA137" s="181"/>
      <c r="GHB137" s="181"/>
      <c r="GHC137" s="239"/>
      <c r="GHD137" s="181"/>
      <c r="GHE137" s="181"/>
      <c r="GHF137" s="239"/>
      <c r="GHG137" s="181"/>
      <c r="GHH137" s="181"/>
      <c r="GHI137" s="239"/>
      <c r="GHJ137" s="181"/>
      <c r="GHK137" s="181"/>
      <c r="GHL137" s="239"/>
      <c r="GHM137" s="181"/>
      <c r="GHN137" s="181"/>
      <c r="GHO137" s="239"/>
      <c r="GHP137" s="181"/>
      <c r="GHQ137" s="181"/>
      <c r="GHR137" s="239"/>
      <c r="GHS137" s="181"/>
      <c r="GHT137" s="181"/>
      <c r="GHU137" s="239"/>
      <c r="GHV137" s="181"/>
      <c r="GHW137" s="181"/>
      <c r="GHX137" s="239"/>
      <c r="GHY137" s="181"/>
      <c r="GHZ137" s="181"/>
      <c r="GIA137" s="239"/>
      <c r="GIB137" s="181"/>
      <c r="GIC137" s="181"/>
      <c r="GID137" s="239"/>
      <c r="GIE137" s="181"/>
      <c r="GIF137" s="181"/>
      <c r="GIG137" s="239"/>
      <c r="GIH137" s="181"/>
      <c r="GII137" s="181"/>
      <c r="GIJ137" s="239"/>
      <c r="GIK137" s="181"/>
      <c r="GIL137" s="181"/>
      <c r="GIM137" s="239"/>
      <c r="GIN137" s="181"/>
      <c r="GIO137" s="181"/>
      <c r="GIP137" s="239"/>
      <c r="GIQ137" s="181"/>
      <c r="GIR137" s="181"/>
      <c r="GIS137" s="239"/>
      <c r="GIT137" s="181"/>
      <c r="GIU137" s="181"/>
      <c r="GIV137" s="239"/>
      <c r="GIW137" s="181"/>
      <c r="GIX137" s="181"/>
      <c r="GIY137" s="239"/>
      <c r="GIZ137" s="181"/>
      <c r="GJA137" s="181"/>
      <c r="GJB137" s="239"/>
      <c r="GJC137" s="181"/>
      <c r="GJD137" s="181"/>
      <c r="GJE137" s="239"/>
      <c r="GJF137" s="181"/>
      <c r="GJG137" s="181"/>
      <c r="GJH137" s="239"/>
      <c r="GJI137" s="181"/>
      <c r="GJJ137" s="181"/>
      <c r="GJK137" s="239"/>
      <c r="GJL137" s="181"/>
      <c r="GJM137" s="181"/>
      <c r="GJN137" s="239"/>
      <c r="GJO137" s="181"/>
      <c r="GJP137" s="181"/>
      <c r="GJQ137" s="239"/>
      <c r="GJR137" s="181"/>
      <c r="GJS137" s="181"/>
      <c r="GJT137" s="239"/>
      <c r="GJU137" s="181"/>
      <c r="GJV137" s="181"/>
      <c r="GJW137" s="239"/>
      <c r="GJX137" s="181"/>
      <c r="GJY137" s="181"/>
      <c r="GJZ137" s="239"/>
      <c r="GKA137" s="181"/>
      <c r="GKB137" s="181"/>
      <c r="GKC137" s="239"/>
      <c r="GKD137" s="181"/>
      <c r="GKE137" s="181"/>
      <c r="GKF137" s="239"/>
      <c r="GKG137" s="181"/>
      <c r="GKH137" s="181"/>
      <c r="GKI137" s="239"/>
      <c r="GKJ137" s="181"/>
      <c r="GKK137" s="181"/>
      <c r="GKL137" s="239"/>
      <c r="GKM137" s="181"/>
      <c r="GKN137" s="181"/>
      <c r="GKO137" s="239"/>
      <c r="GKP137" s="181"/>
      <c r="GKQ137" s="181"/>
      <c r="GKR137" s="239"/>
      <c r="GKS137" s="181"/>
      <c r="GKT137" s="181"/>
      <c r="GKU137" s="239"/>
      <c r="GKV137" s="181"/>
      <c r="GKW137" s="181"/>
      <c r="GKX137" s="239"/>
      <c r="GKY137" s="181"/>
      <c r="GKZ137" s="181"/>
      <c r="GLA137" s="239"/>
      <c r="GLB137" s="181"/>
      <c r="GLC137" s="181"/>
      <c r="GLD137" s="239"/>
      <c r="GLE137" s="181"/>
      <c r="GLF137" s="181"/>
      <c r="GLG137" s="239"/>
      <c r="GLH137" s="181"/>
      <c r="GLI137" s="181"/>
      <c r="GLJ137" s="239"/>
      <c r="GLK137" s="181"/>
      <c r="GLL137" s="181"/>
      <c r="GLM137" s="239"/>
      <c r="GLN137" s="181"/>
      <c r="GLO137" s="181"/>
      <c r="GLP137" s="239"/>
      <c r="GLQ137" s="181"/>
      <c r="GLR137" s="181"/>
      <c r="GLS137" s="239"/>
      <c r="GLT137" s="181"/>
      <c r="GLU137" s="181"/>
      <c r="GLV137" s="239"/>
      <c r="GLW137" s="181"/>
      <c r="GLX137" s="181"/>
      <c r="GLY137" s="239"/>
      <c r="GLZ137" s="181"/>
      <c r="GMA137" s="181"/>
      <c r="GMB137" s="239"/>
      <c r="GMC137" s="181"/>
      <c r="GMD137" s="181"/>
      <c r="GME137" s="239"/>
      <c r="GMF137" s="181"/>
      <c r="GMG137" s="181"/>
      <c r="GMH137" s="239"/>
      <c r="GMI137" s="181"/>
      <c r="GMJ137" s="181"/>
      <c r="GMK137" s="239"/>
      <c r="GML137" s="181"/>
      <c r="GMM137" s="181"/>
      <c r="GMN137" s="239"/>
      <c r="GMO137" s="181"/>
      <c r="GMP137" s="181"/>
      <c r="GMQ137" s="239"/>
      <c r="GMR137" s="181"/>
      <c r="GMS137" s="181"/>
      <c r="GMT137" s="239"/>
      <c r="GMU137" s="181"/>
      <c r="GMV137" s="181"/>
      <c r="GMW137" s="239"/>
      <c r="GMX137" s="181"/>
      <c r="GMY137" s="181"/>
      <c r="GMZ137" s="239"/>
      <c r="GNA137" s="181"/>
      <c r="GNB137" s="181"/>
      <c r="GNC137" s="239"/>
      <c r="GND137" s="181"/>
      <c r="GNE137" s="181"/>
      <c r="GNF137" s="239"/>
      <c r="GNG137" s="181"/>
      <c r="GNH137" s="181"/>
      <c r="GNI137" s="239"/>
      <c r="GNJ137" s="181"/>
      <c r="GNK137" s="181"/>
      <c r="GNL137" s="239"/>
      <c r="GNM137" s="181"/>
      <c r="GNN137" s="181"/>
      <c r="GNO137" s="239"/>
      <c r="GNP137" s="181"/>
      <c r="GNQ137" s="181"/>
      <c r="GNR137" s="239"/>
      <c r="GNS137" s="181"/>
      <c r="GNT137" s="181"/>
      <c r="GNU137" s="239"/>
      <c r="GNV137" s="181"/>
      <c r="GNW137" s="181"/>
      <c r="GNX137" s="239"/>
      <c r="GNY137" s="181"/>
      <c r="GNZ137" s="181"/>
      <c r="GOA137" s="239"/>
      <c r="GOB137" s="181"/>
      <c r="GOC137" s="181"/>
      <c r="GOD137" s="239"/>
      <c r="GOE137" s="181"/>
      <c r="GOF137" s="181"/>
      <c r="GOG137" s="239"/>
      <c r="GOH137" s="181"/>
      <c r="GOI137" s="181"/>
      <c r="GOJ137" s="239"/>
      <c r="GOK137" s="181"/>
      <c r="GOL137" s="181"/>
      <c r="GOM137" s="239"/>
      <c r="GON137" s="181"/>
      <c r="GOO137" s="181"/>
      <c r="GOP137" s="239"/>
      <c r="GOQ137" s="181"/>
      <c r="GOR137" s="181"/>
      <c r="GOS137" s="239"/>
      <c r="GOT137" s="181"/>
      <c r="GOU137" s="181"/>
      <c r="GOV137" s="239"/>
      <c r="GOW137" s="181"/>
      <c r="GOX137" s="181"/>
      <c r="GOY137" s="239"/>
      <c r="GOZ137" s="181"/>
      <c r="GPA137" s="181"/>
      <c r="GPB137" s="239"/>
      <c r="GPC137" s="181"/>
      <c r="GPD137" s="181"/>
      <c r="GPE137" s="239"/>
      <c r="GPF137" s="181"/>
      <c r="GPG137" s="181"/>
      <c r="GPH137" s="239"/>
      <c r="GPI137" s="181"/>
      <c r="GPJ137" s="181"/>
      <c r="GPK137" s="239"/>
      <c r="GPL137" s="181"/>
      <c r="GPM137" s="181"/>
      <c r="GPN137" s="239"/>
      <c r="GPO137" s="181"/>
      <c r="GPP137" s="181"/>
      <c r="GPQ137" s="239"/>
      <c r="GPR137" s="181"/>
      <c r="GPS137" s="181"/>
      <c r="GPT137" s="239"/>
      <c r="GPU137" s="181"/>
      <c r="GPV137" s="181"/>
      <c r="GPW137" s="239"/>
      <c r="GPX137" s="181"/>
      <c r="GPY137" s="181"/>
      <c r="GPZ137" s="239"/>
      <c r="GQA137" s="181"/>
      <c r="GQB137" s="181"/>
      <c r="GQC137" s="239"/>
      <c r="GQD137" s="181"/>
      <c r="GQE137" s="181"/>
      <c r="GQF137" s="239"/>
      <c r="GQG137" s="181"/>
      <c r="GQH137" s="181"/>
      <c r="GQI137" s="239"/>
      <c r="GQJ137" s="181"/>
      <c r="GQK137" s="181"/>
      <c r="GQL137" s="239"/>
      <c r="GQM137" s="181"/>
      <c r="GQN137" s="181"/>
      <c r="GQO137" s="239"/>
      <c r="GQP137" s="181"/>
      <c r="GQQ137" s="181"/>
      <c r="GQR137" s="239"/>
      <c r="GQS137" s="181"/>
      <c r="GQT137" s="181"/>
      <c r="GQU137" s="239"/>
      <c r="GQV137" s="181"/>
      <c r="GQW137" s="181"/>
      <c r="GQX137" s="239"/>
      <c r="GQY137" s="181"/>
      <c r="GQZ137" s="181"/>
      <c r="GRA137" s="239"/>
      <c r="GRB137" s="181"/>
      <c r="GRC137" s="181"/>
      <c r="GRD137" s="239"/>
      <c r="GRE137" s="181"/>
      <c r="GRF137" s="181"/>
      <c r="GRG137" s="239"/>
      <c r="GRH137" s="181"/>
      <c r="GRI137" s="181"/>
      <c r="GRJ137" s="239"/>
      <c r="GRK137" s="181"/>
      <c r="GRL137" s="181"/>
      <c r="GRM137" s="239"/>
      <c r="GRN137" s="181"/>
      <c r="GRO137" s="181"/>
      <c r="GRP137" s="239"/>
      <c r="GRQ137" s="181"/>
      <c r="GRR137" s="181"/>
      <c r="GRS137" s="239"/>
      <c r="GRT137" s="181"/>
      <c r="GRU137" s="181"/>
      <c r="GRV137" s="239"/>
      <c r="GRW137" s="181"/>
      <c r="GRX137" s="181"/>
      <c r="GRY137" s="239"/>
      <c r="GRZ137" s="181"/>
      <c r="GSA137" s="181"/>
      <c r="GSB137" s="239"/>
      <c r="GSC137" s="181"/>
      <c r="GSD137" s="181"/>
      <c r="GSE137" s="239"/>
      <c r="GSF137" s="181"/>
      <c r="GSG137" s="181"/>
      <c r="GSH137" s="239"/>
      <c r="GSI137" s="181"/>
      <c r="GSJ137" s="181"/>
      <c r="GSK137" s="239"/>
      <c r="GSL137" s="181"/>
      <c r="GSM137" s="181"/>
      <c r="GSN137" s="239"/>
      <c r="GSO137" s="181"/>
      <c r="GSP137" s="181"/>
      <c r="GSQ137" s="239"/>
      <c r="GSR137" s="181"/>
      <c r="GSS137" s="181"/>
      <c r="GST137" s="239"/>
      <c r="GSU137" s="181"/>
      <c r="GSV137" s="181"/>
      <c r="GSW137" s="239"/>
      <c r="GSX137" s="181"/>
      <c r="GSY137" s="181"/>
      <c r="GSZ137" s="239"/>
      <c r="GTA137" s="181"/>
      <c r="GTB137" s="181"/>
      <c r="GTC137" s="239"/>
      <c r="GTD137" s="181"/>
      <c r="GTE137" s="181"/>
      <c r="GTF137" s="239"/>
      <c r="GTG137" s="181"/>
      <c r="GTH137" s="181"/>
      <c r="GTI137" s="239"/>
      <c r="GTJ137" s="181"/>
      <c r="GTK137" s="181"/>
      <c r="GTL137" s="239"/>
      <c r="GTM137" s="181"/>
      <c r="GTN137" s="181"/>
      <c r="GTO137" s="239"/>
      <c r="GTP137" s="181"/>
      <c r="GTQ137" s="181"/>
      <c r="GTR137" s="239"/>
      <c r="GTS137" s="181"/>
      <c r="GTT137" s="181"/>
      <c r="GTU137" s="239"/>
      <c r="GTV137" s="181"/>
      <c r="GTW137" s="181"/>
      <c r="GTX137" s="239"/>
      <c r="GTY137" s="181"/>
      <c r="GTZ137" s="181"/>
      <c r="GUA137" s="239"/>
      <c r="GUB137" s="181"/>
      <c r="GUC137" s="181"/>
      <c r="GUD137" s="239"/>
      <c r="GUE137" s="181"/>
      <c r="GUF137" s="181"/>
      <c r="GUG137" s="239"/>
      <c r="GUH137" s="181"/>
      <c r="GUI137" s="181"/>
      <c r="GUJ137" s="239"/>
      <c r="GUK137" s="181"/>
      <c r="GUL137" s="181"/>
      <c r="GUM137" s="239"/>
      <c r="GUN137" s="181"/>
      <c r="GUO137" s="181"/>
      <c r="GUP137" s="239"/>
      <c r="GUQ137" s="181"/>
      <c r="GUR137" s="181"/>
      <c r="GUS137" s="239"/>
      <c r="GUT137" s="181"/>
      <c r="GUU137" s="181"/>
      <c r="GUV137" s="239"/>
      <c r="GUW137" s="181"/>
      <c r="GUX137" s="181"/>
      <c r="GUY137" s="239"/>
      <c r="GUZ137" s="181"/>
      <c r="GVA137" s="181"/>
      <c r="GVB137" s="239"/>
      <c r="GVC137" s="181"/>
      <c r="GVD137" s="181"/>
      <c r="GVE137" s="239"/>
      <c r="GVF137" s="181"/>
      <c r="GVG137" s="181"/>
      <c r="GVH137" s="239"/>
      <c r="GVI137" s="181"/>
      <c r="GVJ137" s="181"/>
      <c r="GVK137" s="239"/>
      <c r="GVL137" s="181"/>
      <c r="GVM137" s="181"/>
      <c r="GVN137" s="239"/>
      <c r="GVO137" s="181"/>
      <c r="GVP137" s="181"/>
      <c r="GVQ137" s="239"/>
      <c r="GVR137" s="181"/>
      <c r="GVS137" s="181"/>
      <c r="GVT137" s="239"/>
      <c r="GVU137" s="181"/>
      <c r="GVV137" s="181"/>
      <c r="GVW137" s="239"/>
      <c r="GVX137" s="181"/>
      <c r="GVY137" s="181"/>
      <c r="GVZ137" s="239"/>
      <c r="GWA137" s="181"/>
      <c r="GWB137" s="181"/>
      <c r="GWC137" s="239"/>
      <c r="GWD137" s="181"/>
      <c r="GWE137" s="181"/>
      <c r="GWF137" s="239"/>
      <c r="GWG137" s="181"/>
      <c r="GWH137" s="181"/>
      <c r="GWI137" s="239"/>
      <c r="GWJ137" s="181"/>
      <c r="GWK137" s="181"/>
      <c r="GWL137" s="239"/>
      <c r="GWM137" s="181"/>
      <c r="GWN137" s="181"/>
      <c r="GWO137" s="239"/>
      <c r="GWP137" s="181"/>
      <c r="GWQ137" s="181"/>
      <c r="GWR137" s="239"/>
      <c r="GWS137" s="181"/>
      <c r="GWT137" s="181"/>
      <c r="GWU137" s="239"/>
      <c r="GWV137" s="181"/>
      <c r="GWW137" s="181"/>
      <c r="GWX137" s="239"/>
      <c r="GWY137" s="181"/>
      <c r="GWZ137" s="181"/>
      <c r="GXA137" s="239"/>
      <c r="GXB137" s="181"/>
      <c r="GXC137" s="181"/>
      <c r="GXD137" s="239"/>
      <c r="GXE137" s="181"/>
      <c r="GXF137" s="181"/>
      <c r="GXG137" s="239"/>
      <c r="GXH137" s="181"/>
      <c r="GXI137" s="181"/>
      <c r="GXJ137" s="239"/>
      <c r="GXK137" s="181"/>
      <c r="GXL137" s="181"/>
      <c r="GXM137" s="239"/>
      <c r="GXN137" s="181"/>
      <c r="GXO137" s="181"/>
      <c r="GXP137" s="239"/>
      <c r="GXQ137" s="181"/>
      <c r="GXR137" s="181"/>
      <c r="GXS137" s="239"/>
      <c r="GXT137" s="181"/>
      <c r="GXU137" s="181"/>
      <c r="GXV137" s="239"/>
      <c r="GXW137" s="181"/>
      <c r="GXX137" s="181"/>
      <c r="GXY137" s="239"/>
      <c r="GXZ137" s="181"/>
      <c r="GYA137" s="181"/>
      <c r="GYB137" s="239"/>
      <c r="GYC137" s="181"/>
      <c r="GYD137" s="181"/>
      <c r="GYE137" s="239"/>
      <c r="GYF137" s="181"/>
      <c r="GYG137" s="181"/>
      <c r="GYH137" s="239"/>
      <c r="GYI137" s="181"/>
      <c r="GYJ137" s="181"/>
      <c r="GYK137" s="239"/>
      <c r="GYL137" s="181"/>
      <c r="GYM137" s="181"/>
      <c r="GYN137" s="239"/>
      <c r="GYO137" s="181"/>
      <c r="GYP137" s="181"/>
      <c r="GYQ137" s="239"/>
      <c r="GYR137" s="181"/>
      <c r="GYS137" s="181"/>
      <c r="GYT137" s="239"/>
      <c r="GYU137" s="181"/>
      <c r="GYV137" s="181"/>
      <c r="GYW137" s="239"/>
      <c r="GYX137" s="181"/>
      <c r="GYY137" s="181"/>
      <c r="GYZ137" s="239"/>
      <c r="GZA137" s="181"/>
      <c r="GZB137" s="181"/>
      <c r="GZC137" s="239"/>
      <c r="GZD137" s="181"/>
      <c r="GZE137" s="181"/>
      <c r="GZF137" s="239"/>
      <c r="GZG137" s="181"/>
      <c r="GZH137" s="181"/>
      <c r="GZI137" s="239"/>
      <c r="GZJ137" s="181"/>
      <c r="GZK137" s="181"/>
      <c r="GZL137" s="239"/>
      <c r="GZM137" s="181"/>
      <c r="GZN137" s="181"/>
      <c r="GZO137" s="239"/>
      <c r="GZP137" s="181"/>
      <c r="GZQ137" s="181"/>
      <c r="GZR137" s="239"/>
      <c r="GZS137" s="181"/>
      <c r="GZT137" s="181"/>
      <c r="GZU137" s="239"/>
      <c r="GZV137" s="181"/>
      <c r="GZW137" s="181"/>
      <c r="GZX137" s="239"/>
      <c r="GZY137" s="181"/>
      <c r="GZZ137" s="181"/>
      <c r="HAA137" s="239"/>
      <c r="HAB137" s="181"/>
      <c r="HAC137" s="181"/>
      <c r="HAD137" s="239"/>
      <c r="HAE137" s="181"/>
      <c r="HAF137" s="181"/>
      <c r="HAG137" s="239"/>
      <c r="HAH137" s="181"/>
      <c r="HAI137" s="181"/>
      <c r="HAJ137" s="239"/>
      <c r="HAK137" s="181"/>
      <c r="HAL137" s="181"/>
      <c r="HAM137" s="239"/>
      <c r="HAN137" s="181"/>
      <c r="HAO137" s="181"/>
      <c r="HAP137" s="239"/>
      <c r="HAQ137" s="181"/>
      <c r="HAR137" s="181"/>
      <c r="HAS137" s="239"/>
      <c r="HAT137" s="181"/>
      <c r="HAU137" s="181"/>
      <c r="HAV137" s="239"/>
      <c r="HAW137" s="181"/>
      <c r="HAX137" s="181"/>
      <c r="HAY137" s="239"/>
      <c r="HAZ137" s="181"/>
      <c r="HBA137" s="181"/>
      <c r="HBB137" s="239"/>
      <c r="HBC137" s="181"/>
      <c r="HBD137" s="181"/>
      <c r="HBE137" s="239"/>
      <c r="HBF137" s="181"/>
      <c r="HBG137" s="181"/>
      <c r="HBH137" s="239"/>
      <c r="HBI137" s="181"/>
      <c r="HBJ137" s="181"/>
      <c r="HBK137" s="239"/>
      <c r="HBL137" s="181"/>
      <c r="HBM137" s="181"/>
      <c r="HBN137" s="239"/>
      <c r="HBO137" s="181"/>
      <c r="HBP137" s="181"/>
      <c r="HBQ137" s="239"/>
      <c r="HBR137" s="181"/>
      <c r="HBS137" s="181"/>
      <c r="HBT137" s="239"/>
      <c r="HBU137" s="181"/>
      <c r="HBV137" s="181"/>
      <c r="HBW137" s="239"/>
      <c r="HBX137" s="181"/>
      <c r="HBY137" s="181"/>
      <c r="HBZ137" s="239"/>
      <c r="HCA137" s="181"/>
      <c r="HCB137" s="181"/>
      <c r="HCC137" s="239"/>
      <c r="HCD137" s="181"/>
      <c r="HCE137" s="181"/>
      <c r="HCF137" s="239"/>
      <c r="HCG137" s="181"/>
      <c r="HCH137" s="181"/>
      <c r="HCI137" s="239"/>
      <c r="HCJ137" s="181"/>
      <c r="HCK137" s="181"/>
      <c r="HCL137" s="239"/>
      <c r="HCM137" s="181"/>
      <c r="HCN137" s="181"/>
      <c r="HCO137" s="239"/>
      <c r="HCP137" s="181"/>
      <c r="HCQ137" s="181"/>
      <c r="HCR137" s="239"/>
      <c r="HCS137" s="181"/>
      <c r="HCT137" s="181"/>
      <c r="HCU137" s="239"/>
      <c r="HCV137" s="181"/>
      <c r="HCW137" s="181"/>
      <c r="HCX137" s="239"/>
      <c r="HCY137" s="181"/>
      <c r="HCZ137" s="181"/>
      <c r="HDA137" s="239"/>
      <c r="HDB137" s="181"/>
      <c r="HDC137" s="181"/>
      <c r="HDD137" s="239"/>
      <c r="HDE137" s="181"/>
      <c r="HDF137" s="181"/>
      <c r="HDG137" s="239"/>
      <c r="HDH137" s="181"/>
      <c r="HDI137" s="181"/>
      <c r="HDJ137" s="239"/>
      <c r="HDK137" s="181"/>
      <c r="HDL137" s="181"/>
      <c r="HDM137" s="239"/>
      <c r="HDN137" s="181"/>
      <c r="HDO137" s="181"/>
      <c r="HDP137" s="239"/>
      <c r="HDQ137" s="181"/>
      <c r="HDR137" s="181"/>
      <c r="HDS137" s="239"/>
      <c r="HDT137" s="181"/>
      <c r="HDU137" s="181"/>
      <c r="HDV137" s="239"/>
      <c r="HDW137" s="181"/>
      <c r="HDX137" s="181"/>
      <c r="HDY137" s="239"/>
      <c r="HDZ137" s="181"/>
      <c r="HEA137" s="181"/>
      <c r="HEB137" s="239"/>
      <c r="HEC137" s="181"/>
      <c r="HED137" s="181"/>
      <c r="HEE137" s="239"/>
      <c r="HEF137" s="181"/>
      <c r="HEG137" s="181"/>
      <c r="HEH137" s="239"/>
      <c r="HEI137" s="181"/>
      <c r="HEJ137" s="181"/>
      <c r="HEK137" s="239"/>
      <c r="HEL137" s="181"/>
      <c r="HEM137" s="181"/>
      <c r="HEN137" s="239"/>
      <c r="HEO137" s="181"/>
      <c r="HEP137" s="181"/>
      <c r="HEQ137" s="239"/>
      <c r="HER137" s="181"/>
      <c r="HES137" s="181"/>
      <c r="HET137" s="239"/>
      <c r="HEU137" s="181"/>
      <c r="HEV137" s="181"/>
      <c r="HEW137" s="239"/>
      <c r="HEX137" s="181"/>
      <c r="HEY137" s="181"/>
      <c r="HEZ137" s="239"/>
      <c r="HFA137" s="181"/>
      <c r="HFB137" s="181"/>
      <c r="HFC137" s="239"/>
      <c r="HFD137" s="181"/>
      <c r="HFE137" s="181"/>
      <c r="HFF137" s="239"/>
      <c r="HFG137" s="181"/>
      <c r="HFH137" s="181"/>
      <c r="HFI137" s="239"/>
      <c r="HFJ137" s="181"/>
      <c r="HFK137" s="181"/>
      <c r="HFL137" s="239"/>
      <c r="HFM137" s="181"/>
      <c r="HFN137" s="181"/>
      <c r="HFO137" s="239"/>
      <c r="HFP137" s="181"/>
      <c r="HFQ137" s="181"/>
      <c r="HFR137" s="239"/>
      <c r="HFS137" s="181"/>
      <c r="HFT137" s="181"/>
      <c r="HFU137" s="239"/>
      <c r="HFV137" s="181"/>
      <c r="HFW137" s="181"/>
      <c r="HFX137" s="239"/>
      <c r="HFY137" s="181"/>
      <c r="HFZ137" s="181"/>
      <c r="HGA137" s="239"/>
      <c r="HGB137" s="181"/>
      <c r="HGC137" s="181"/>
      <c r="HGD137" s="239"/>
      <c r="HGE137" s="181"/>
      <c r="HGF137" s="181"/>
      <c r="HGG137" s="239"/>
      <c r="HGH137" s="181"/>
      <c r="HGI137" s="181"/>
      <c r="HGJ137" s="239"/>
      <c r="HGK137" s="181"/>
      <c r="HGL137" s="181"/>
      <c r="HGM137" s="239"/>
      <c r="HGN137" s="181"/>
      <c r="HGO137" s="181"/>
      <c r="HGP137" s="239"/>
      <c r="HGQ137" s="181"/>
      <c r="HGR137" s="181"/>
      <c r="HGS137" s="239"/>
      <c r="HGT137" s="181"/>
      <c r="HGU137" s="181"/>
      <c r="HGV137" s="239"/>
      <c r="HGW137" s="181"/>
      <c r="HGX137" s="181"/>
      <c r="HGY137" s="239"/>
      <c r="HGZ137" s="181"/>
      <c r="HHA137" s="181"/>
      <c r="HHB137" s="239"/>
      <c r="HHC137" s="181"/>
      <c r="HHD137" s="181"/>
      <c r="HHE137" s="239"/>
      <c r="HHF137" s="181"/>
      <c r="HHG137" s="181"/>
      <c r="HHH137" s="239"/>
      <c r="HHI137" s="181"/>
      <c r="HHJ137" s="181"/>
      <c r="HHK137" s="239"/>
      <c r="HHL137" s="181"/>
      <c r="HHM137" s="181"/>
      <c r="HHN137" s="239"/>
      <c r="HHO137" s="181"/>
      <c r="HHP137" s="181"/>
      <c r="HHQ137" s="239"/>
      <c r="HHR137" s="181"/>
      <c r="HHS137" s="181"/>
      <c r="HHT137" s="239"/>
      <c r="HHU137" s="181"/>
      <c r="HHV137" s="181"/>
      <c r="HHW137" s="239"/>
      <c r="HHX137" s="181"/>
      <c r="HHY137" s="181"/>
      <c r="HHZ137" s="239"/>
      <c r="HIA137" s="181"/>
      <c r="HIB137" s="181"/>
      <c r="HIC137" s="239"/>
      <c r="HID137" s="181"/>
      <c r="HIE137" s="181"/>
      <c r="HIF137" s="239"/>
      <c r="HIG137" s="181"/>
      <c r="HIH137" s="181"/>
      <c r="HII137" s="239"/>
      <c r="HIJ137" s="181"/>
      <c r="HIK137" s="181"/>
      <c r="HIL137" s="239"/>
      <c r="HIM137" s="181"/>
      <c r="HIN137" s="181"/>
      <c r="HIO137" s="239"/>
      <c r="HIP137" s="181"/>
      <c r="HIQ137" s="181"/>
      <c r="HIR137" s="239"/>
      <c r="HIS137" s="181"/>
      <c r="HIT137" s="181"/>
      <c r="HIU137" s="239"/>
      <c r="HIV137" s="181"/>
      <c r="HIW137" s="181"/>
      <c r="HIX137" s="239"/>
      <c r="HIY137" s="181"/>
      <c r="HIZ137" s="181"/>
      <c r="HJA137" s="239"/>
      <c r="HJB137" s="181"/>
      <c r="HJC137" s="181"/>
      <c r="HJD137" s="239"/>
      <c r="HJE137" s="181"/>
      <c r="HJF137" s="181"/>
      <c r="HJG137" s="239"/>
      <c r="HJH137" s="181"/>
      <c r="HJI137" s="181"/>
      <c r="HJJ137" s="239"/>
      <c r="HJK137" s="181"/>
      <c r="HJL137" s="181"/>
      <c r="HJM137" s="239"/>
      <c r="HJN137" s="181"/>
      <c r="HJO137" s="181"/>
      <c r="HJP137" s="239"/>
      <c r="HJQ137" s="181"/>
      <c r="HJR137" s="181"/>
      <c r="HJS137" s="239"/>
      <c r="HJT137" s="181"/>
      <c r="HJU137" s="181"/>
      <c r="HJV137" s="239"/>
      <c r="HJW137" s="181"/>
      <c r="HJX137" s="181"/>
      <c r="HJY137" s="239"/>
      <c r="HJZ137" s="181"/>
      <c r="HKA137" s="181"/>
      <c r="HKB137" s="239"/>
      <c r="HKC137" s="181"/>
      <c r="HKD137" s="181"/>
      <c r="HKE137" s="239"/>
      <c r="HKF137" s="181"/>
      <c r="HKG137" s="181"/>
      <c r="HKH137" s="239"/>
      <c r="HKI137" s="181"/>
      <c r="HKJ137" s="181"/>
      <c r="HKK137" s="239"/>
      <c r="HKL137" s="181"/>
      <c r="HKM137" s="181"/>
      <c r="HKN137" s="239"/>
      <c r="HKO137" s="181"/>
      <c r="HKP137" s="181"/>
      <c r="HKQ137" s="239"/>
      <c r="HKR137" s="181"/>
      <c r="HKS137" s="181"/>
      <c r="HKT137" s="239"/>
      <c r="HKU137" s="181"/>
      <c r="HKV137" s="181"/>
      <c r="HKW137" s="239"/>
      <c r="HKX137" s="181"/>
      <c r="HKY137" s="181"/>
      <c r="HKZ137" s="239"/>
      <c r="HLA137" s="181"/>
      <c r="HLB137" s="181"/>
      <c r="HLC137" s="239"/>
      <c r="HLD137" s="181"/>
      <c r="HLE137" s="181"/>
      <c r="HLF137" s="239"/>
      <c r="HLG137" s="181"/>
      <c r="HLH137" s="181"/>
      <c r="HLI137" s="239"/>
      <c r="HLJ137" s="181"/>
      <c r="HLK137" s="181"/>
      <c r="HLL137" s="239"/>
      <c r="HLM137" s="181"/>
      <c r="HLN137" s="181"/>
      <c r="HLO137" s="239"/>
      <c r="HLP137" s="181"/>
      <c r="HLQ137" s="181"/>
      <c r="HLR137" s="239"/>
      <c r="HLS137" s="181"/>
      <c r="HLT137" s="181"/>
      <c r="HLU137" s="239"/>
      <c r="HLV137" s="181"/>
      <c r="HLW137" s="181"/>
      <c r="HLX137" s="239"/>
      <c r="HLY137" s="181"/>
      <c r="HLZ137" s="181"/>
      <c r="HMA137" s="239"/>
      <c r="HMB137" s="181"/>
      <c r="HMC137" s="181"/>
      <c r="HMD137" s="239"/>
      <c r="HME137" s="181"/>
      <c r="HMF137" s="181"/>
      <c r="HMG137" s="239"/>
      <c r="HMH137" s="181"/>
      <c r="HMI137" s="181"/>
      <c r="HMJ137" s="239"/>
      <c r="HMK137" s="181"/>
      <c r="HML137" s="181"/>
      <c r="HMM137" s="239"/>
      <c r="HMN137" s="181"/>
      <c r="HMO137" s="181"/>
      <c r="HMP137" s="239"/>
      <c r="HMQ137" s="181"/>
      <c r="HMR137" s="181"/>
      <c r="HMS137" s="239"/>
      <c r="HMT137" s="181"/>
      <c r="HMU137" s="181"/>
      <c r="HMV137" s="239"/>
      <c r="HMW137" s="181"/>
      <c r="HMX137" s="181"/>
      <c r="HMY137" s="239"/>
      <c r="HMZ137" s="181"/>
      <c r="HNA137" s="181"/>
      <c r="HNB137" s="239"/>
      <c r="HNC137" s="181"/>
      <c r="HND137" s="181"/>
      <c r="HNE137" s="239"/>
      <c r="HNF137" s="181"/>
      <c r="HNG137" s="181"/>
      <c r="HNH137" s="239"/>
      <c r="HNI137" s="181"/>
      <c r="HNJ137" s="181"/>
      <c r="HNK137" s="239"/>
      <c r="HNL137" s="181"/>
      <c r="HNM137" s="181"/>
      <c r="HNN137" s="239"/>
      <c r="HNO137" s="181"/>
      <c r="HNP137" s="181"/>
      <c r="HNQ137" s="239"/>
      <c r="HNR137" s="181"/>
      <c r="HNS137" s="181"/>
      <c r="HNT137" s="239"/>
      <c r="HNU137" s="181"/>
      <c r="HNV137" s="181"/>
      <c r="HNW137" s="239"/>
      <c r="HNX137" s="181"/>
      <c r="HNY137" s="181"/>
      <c r="HNZ137" s="239"/>
      <c r="HOA137" s="181"/>
      <c r="HOB137" s="181"/>
      <c r="HOC137" s="239"/>
      <c r="HOD137" s="181"/>
      <c r="HOE137" s="181"/>
      <c r="HOF137" s="239"/>
      <c r="HOG137" s="181"/>
      <c r="HOH137" s="181"/>
      <c r="HOI137" s="239"/>
      <c r="HOJ137" s="181"/>
      <c r="HOK137" s="181"/>
      <c r="HOL137" s="239"/>
      <c r="HOM137" s="181"/>
      <c r="HON137" s="181"/>
      <c r="HOO137" s="239"/>
      <c r="HOP137" s="181"/>
      <c r="HOQ137" s="181"/>
      <c r="HOR137" s="239"/>
      <c r="HOS137" s="181"/>
      <c r="HOT137" s="181"/>
      <c r="HOU137" s="239"/>
      <c r="HOV137" s="181"/>
      <c r="HOW137" s="181"/>
      <c r="HOX137" s="239"/>
      <c r="HOY137" s="181"/>
      <c r="HOZ137" s="181"/>
      <c r="HPA137" s="239"/>
      <c r="HPB137" s="181"/>
      <c r="HPC137" s="181"/>
      <c r="HPD137" s="239"/>
      <c r="HPE137" s="181"/>
      <c r="HPF137" s="181"/>
      <c r="HPG137" s="239"/>
      <c r="HPH137" s="181"/>
      <c r="HPI137" s="181"/>
      <c r="HPJ137" s="239"/>
      <c r="HPK137" s="181"/>
      <c r="HPL137" s="181"/>
      <c r="HPM137" s="239"/>
      <c r="HPN137" s="181"/>
      <c r="HPO137" s="181"/>
      <c r="HPP137" s="239"/>
      <c r="HPQ137" s="181"/>
      <c r="HPR137" s="181"/>
      <c r="HPS137" s="239"/>
      <c r="HPT137" s="181"/>
      <c r="HPU137" s="181"/>
      <c r="HPV137" s="239"/>
      <c r="HPW137" s="181"/>
      <c r="HPX137" s="181"/>
      <c r="HPY137" s="239"/>
      <c r="HPZ137" s="181"/>
      <c r="HQA137" s="181"/>
      <c r="HQB137" s="239"/>
      <c r="HQC137" s="181"/>
      <c r="HQD137" s="181"/>
      <c r="HQE137" s="239"/>
      <c r="HQF137" s="181"/>
      <c r="HQG137" s="181"/>
      <c r="HQH137" s="239"/>
      <c r="HQI137" s="181"/>
      <c r="HQJ137" s="181"/>
      <c r="HQK137" s="239"/>
      <c r="HQL137" s="181"/>
      <c r="HQM137" s="181"/>
      <c r="HQN137" s="239"/>
      <c r="HQO137" s="181"/>
      <c r="HQP137" s="181"/>
      <c r="HQQ137" s="239"/>
      <c r="HQR137" s="181"/>
      <c r="HQS137" s="181"/>
      <c r="HQT137" s="239"/>
      <c r="HQU137" s="181"/>
      <c r="HQV137" s="181"/>
      <c r="HQW137" s="239"/>
      <c r="HQX137" s="181"/>
      <c r="HQY137" s="181"/>
      <c r="HQZ137" s="239"/>
      <c r="HRA137" s="181"/>
      <c r="HRB137" s="181"/>
      <c r="HRC137" s="239"/>
      <c r="HRD137" s="181"/>
      <c r="HRE137" s="181"/>
      <c r="HRF137" s="239"/>
      <c r="HRG137" s="181"/>
      <c r="HRH137" s="181"/>
      <c r="HRI137" s="239"/>
      <c r="HRJ137" s="181"/>
      <c r="HRK137" s="181"/>
      <c r="HRL137" s="239"/>
      <c r="HRM137" s="181"/>
      <c r="HRN137" s="181"/>
      <c r="HRO137" s="239"/>
      <c r="HRP137" s="181"/>
      <c r="HRQ137" s="181"/>
      <c r="HRR137" s="239"/>
      <c r="HRS137" s="181"/>
      <c r="HRT137" s="181"/>
      <c r="HRU137" s="239"/>
      <c r="HRV137" s="181"/>
      <c r="HRW137" s="181"/>
      <c r="HRX137" s="239"/>
      <c r="HRY137" s="181"/>
      <c r="HRZ137" s="181"/>
      <c r="HSA137" s="239"/>
      <c r="HSB137" s="181"/>
      <c r="HSC137" s="181"/>
      <c r="HSD137" s="239"/>
      <c r="HSE137" s="181"/>
      <c r="HSF137" s="181"/>
      <c r="HSG137" s="239"/>
      <c r="HSH137" s="181"/>
      <c r="HSI137" s="181"/>
      <c r="HSJ137" s="239"/>
      <c r="HSK137" s="181"/>
      <c r="HSL137" s="181"/>
      <c r="HSM137" s="239"/>
      <c r="HSN137" s="181"/>
      <c r="HSO137" s="181"/>
      <c r="HSP137" s="239"/>
      <c r="HSQ137" s="181"/>
      <c r="HSR137" s="181"/>
      <c r="HSS137" s="239"/>
      <c r="HST137" s="181"/>
      <c r="HSU137" s="181"/>
      <c r="HSV137" s="239"/>
      <c r="HSW137" s="181"/>
      <c r="HSX137" s="181"/>
      <c r="HSY137" s="239"/>
      <c r="HSZ137" s="181"/>
      <c r="HTA137" s="181"/>
      <c r="HTB137" s="239"/>
      <c r="HTC137" s="181"/>
      <c r="HTD137" s="181"/>
      <c r="HTE137" s="239"/>
      <c r="HTF137" s="181"/>
      <c r="HTG137" s="181"/>
      <c r="HTH137" s="239"/>
      <c r="HTI137" s="181"/>
      <c r="HTJ137" s="181"/>
      <c r="HTK137" s="239"/>
      <c r="HTL137" s="181"/>
      <c r="HTM137" s="181"/>
      <c r="HTN137" s="239"/>
      <c r="HTO137" s="181"/>
      <c r="HTP137" s="181"/>
      <c r="HTQ137" s="239"/>
      <c r="HTR137" s="181"/>
      <c r="HTS137" s="181"/>
      <c r="HTT137" s="239"/>
      <c r="HTU137" s="181"/>
      <c r="HTV137" s="181"/>
      <c r="HTW137" s="239"/>
      <c r="HTX137" s="181"/>
      <c r="HTY137" s="181"/>
      <c r="HTZ137" s="239"/>
      <c r="HUA137" s="181"/>
      <c r="HUB137" s="181"/>
      <c r="HUC137" s="239"/>
      <c r="HUD137" s="181"/>
      <c r="HUE137" s="181"/>
      <c r="HUF137" s="239"/>
      <c r="HUG137" s="181"/>
      <c r="HUH137" s="181"/>
      <c r="HUI137" s="239"/>
      <c r="HUJ137" s="181"/>
      <c r="HUK137" s="181"/>
      <c r="HUL137" s="239"/>
      <c r="HUM137" s="181"/>
      <c r="HUN137" s="181"/>
      <c r="HUO137" s="239"/>
      <c r="HUP137" s="181"/>
      <c r="HUQ137" s="181"/>
      <c r="HUR137" s="239"/>
      <c r="HUS137" s="181"/>
      <c r="HUT137" s="181"/>
      <c r="HUU137" s="239"/>
      <c r="HUV137" s="181"/>
      <c r="HUW137" s="181"/>
      <c r="HUX137" s="239"/>
      <c r="HUY137" s="181"/>
      <c r="HUZ137" s="181"/>
      <c r="HVA137" s="239"/>
      <c r="HVB137" s="181"/>
      <c r="HVC137" s="181"/>
      <c r="HVD137" s="239"/>
      <c r="HVE137" s="181"/>
      <c r="HVF137" s="181"/>
      <c r="HVG137" s="239"/>
      <c r="HVH137" s="181"/>
      <c r="HVI137" s="181"/>
      <c r="HVJ137" s="239"/>
      <c r="HVK137" s="181"/>
      <c r="HVL137" s="181"/>
      <c r="HVM137" s="239"/>
      <c r="HVN137" s="181"/>
      <c r="HVO137" s="181"/>
      <c r="HVP137" s="239"/>
      <c r="HVQ137" s="181"/>
      <c r="HVR137" s="181"/>
      <c r="HVS137" s="239"/>
      <c r="HVT137" s="181"/>
      <c r="HVU137" s="181"/>
      <c r="HVV137" s="239"/>
      <c r="HVW137" s="181"/>
      <c r="HVX137" s="181"/>
      <c r="HVY137" s="239"/>
      <c r="HVZ137" s="181"/>
      <c r="HWA137" s="181"/>
      <c r="HWB137" s="239"/>
      <c r="HWC137" s="181"/>
      <c r="HWD137" s="181"/>
      <c r="HWE137" s="239"/>
      <c r="HWF137" s="181"/>
      <c r="HWG137" s="181"/>
      <c r="HWH137" s="239"/>
      <c r="HWI137" s="181"/>
      <c r="HWJ137" s="181"/>
      <c r="HWK137" s="239"/>
      <c r="HWL137" s="181"/>
      <c r="HWM137" s="181"/>
      <c r="HWN137" s="239"/>
      <c r="HWO137" s="181"/>
      <c r="HWP137" s="181"/>
      <c r="HWQ137" s="239"/>
      <c r="HWR137" s="181"/>
      <c r="HWS137" s="181"/>
      <c r="HWT137" s="239"/>
      <c r="HWU137" s="181"/>
      <c r="HWV137" s="181"/>
      <c r="HWW137" s="239"/>
      <c r="HWX137" s="181"/>
      <c r="HWY137" s="181"/>
      <c r="HWZ137" s="239"/>
      <c r="HXA137" s="181"/>
      <c r="HXB137" s="181"/>
      <c r="HXC137" s="239"/>
      <c r="HXD137" s="181"/>
      <c r="HXE137" s="181"/>
      <c r="HXF137" s="239"/>
      <c r="HXG137" s="181"/>
      <c r="HXH137" s="181"/>
      <c r="HXI137" s="239"/>
      <c r="HXJ137" s="181"/>
      <c r="HXK137" s="181"/>
      <c r="HXL137" s="239"/>
      <c r="HXM137" s="181"/>
      <c r="HXN137" s="181"/>
      <c r="HXO137" s="239"/>
      <c r="HXP137" s="181"/>
      <c r="HXQ137" s="181"/>
      <c r="HXR137" s="239"/>
      <c r="HXS137" s="181"/>
      <c r="HXT137" s="181"/>
      <c r="HXU137" s="239"/>
      <c r="HXV137" s="181"/>
      <c r="HXW137" s="181"/>
      <c r="HXX137" s="239"/>
      <c r="HXY137" s="181"/>
      <c r="HXZ137" s="181"/>
      <c r="HYA137" s="239"/>
      <c r="HYB137" s="181"/>
      <c r="HYC137" s="181"/>
      <c r="HYD137" s="239"/>
      <c r="HYE137" s="181"/>
      <c r="HYF137" s="181"/>
      <c r="HYG137" s="239"/>
      <c r="HYH137" s="181"/>
      <c r="HYI137" s="181"/>
      <c r="HYJ137" s="239"/>
      <c r="HYK137" s="181"/>
      <c r="HYL137" s="181"/>
      <c r="HYM137" s="239"/>
      <c r="HYN137" s="181"/>
      <c r="HYO137" s="181"/>
      <c r="HYP137" s="239"/>
      <c r="HYQ137" s="181"/>
      <c r="HYR137" s="181"/>
      <c r="HYS137" s="239"/>
      <c r="HYT137" s="181"/>
      <c r="HYU137" s="181"/>
      <c r="HYV137" s="239"/>
      <c r="HYW137" s="181"/>
      <c r="HYX137" s="181"/>
      <c r="HYY137" s="239"/>
      <c r="HYZ137" s="181"/>
      <c r="HZA137" s="181"/>
      <c r="HZB137" s="239"/>
      <c r="HZC137" s="181"/>
      <c r="HZD137" s="181"/>
      <c r="HZE137" s="239"/>
      <c r="HZF137" s="181"/>
      <c r="HZG137" s="181"/>
      <c r="HZH137" s="239"/>
      <c r="HZI137" s="181"/>
      <c r="HZJ137" s="181"/>
      <c r="HZK137" s="239"/>
      <c r="HZL137" s="181"/>
      <c r="HZM137" s="181"/>
      <c r="HZN137" s="239"/>
      <c r="HZO137" s="181"/>
      <c r="HZP137" s="181"/>
      <c r="HZQ137" s="239"/>
      <c r="HZR137" s="181"/>
      <c r="HZS137" s="181"/>
      <c r="HZT137" s="239"/>
      <c r="HZU137" s="181"/>
      <c r="HZV137" s="181"/>
      <c r="HZW137" s="239"/>
      <c r="HZX137" s="181"/>
      <c r="HZY137" s="181"/>
      <c r="HZZ137" s="239"/>
      <c r="IAA137" s="181"/>
      <c r="IAB137" s="181"/>
      <c r="IAC137" s="239"/>
      <c r="IAD137" s="181"/>
      <c r="IAE137" s="181"/>
      <c r="IAF137" s="239"/>
      <c r="IAG137" s="181"/>
      <c r="IAH137" s="181"/>
      <c r="IAI137" s="239"/>
      <c r="IAJ137" s="181"/>
      <c r="IAK137" s="181"/>
      <c r="IAL137" s="239"/>
      <c r="IAM137" s="181"/>
      <c r="IAN137" s="181"/>
      <c r="IAO137" s="239"/>
      <c r="IAP137" s="181"/>
      <c r="IAQ137" s="181"/>
      <c r="IAR137" s="239"/>
      <c r="IAS137" s="181"/>
      <c r="IAT137" s="181"/>
      <c r="IAU137" s="239"/>
      <c r="IAV137" s="181"/>
      <c r="IAW137" s="181"/>
      <c r="IAX137" s="239"/>
      <c r="IAY137" s="181"/>
      <c r="IAZ137" s="181"/>
      <c r="IBA137" s="239"/>
      <c r="IBB137" s="181"/>
      <c r="IBC137" s="181"/>
      <c r="IBD137" s="239"/>
      <c r="IBE137" s="181"/>
      <c r="IBF137" s="181"/>
      <c r="IBG137" s="239"/>
      <c r="IBH137" s="181"/>
      <c r="IBI137" s="181"/>
      <c r="IBJ137" s="239"/>
      <c r="IBK137" s="181"/>
      <c r="IBL137" s="181"/>
      <c r="IBM137" s="239"/>
      <c r="IBN137" s="181"/>
      <c r="IBO137" s="181"/>
      <c r="IBP137" s="239"/>
      <c r="IBQ137" s="181"/>
      <c r="IBR137" s="181"/>
      <c r="IBS137" s="239"/>
      <c r="IBT137" s="181"/>
      <c r="IBU137" s="181"/>
      <c r="IBV137" s="239"/>
      <c r="IBW137" s="181"/>
      <c r="IBX137" s="181"/>
      <c r="IBY137" s="239"/>
      <c r="IBZ137" s="181"/>
      <c r="ICA137" s="181"/>
      <c r="ICB137" s="239"/>
      <c r="ICC137" s="181"/>
      <c r="ICD137" s="181"/>
      <c r="ICE137" s="239"/>
      <c r="ICF137" s="181"/>
      <c r="ICG137" s="181"/>
      <c r="ICH137" s="239"/>
      <c r="ICI137" s="181"/>
      <c r="ICJ137" s="181"/>
      <c r="ICK137" s="239"/>
      <c r="ICL137" s="181"/>
      <c r="ICM137" s="181"/>
      <c r="ICN137" s="239"/>
      <c r="ICO137" s="181"/>
      <c r="ICP137" s="181"/>
      <c r="ICQ137" s="239"/>
      <c r="ICR137" s="181"/>
      <c r="ICS137" s="181"/>
      <c r="ICT137" s="239"/>
      <c r="ICU137" s="181"/>
      <c r="ICV137" s="181"/>
      <c r="ICW137" s="239"/>
      <c r="ICX137" s="181"/>
      <c r="ICY137" s="181"/>
      <c r="ICZ137" s="239"/>
      <c r="IDA137" s="181"/>
      <c r="IDB137" s="181"/>
      <c r="IDC137" s="239"/>
      <c r="IDD137" s="181"/>
      <c r="IDE137" s="181"/>
      <c r="IDF137" s="239"/>
      <c r="IDG137" s="181"/>
      <c r="IDH137" s="181"/>
      <c r="IDI137" s="239"/>
      <c r="IDJ137" s="181"/>
      <c r="IDK137" s="181"/>
      <c r="IDL137" s="239"/>
      <c r="IDM137" s="181"/>
      <c r="IDN137" s="181"/>
      <c r="IDO137" s="239"/>
      <c r="IDP137" s="181"/>
      <c r="IDQ137" s="181"/>
      <c r="IDR137" s="239"/>
      <c r="IDS137" s="181"/>
      <c r="IDT137" s="181"/>
      <c r="IDU137" s="239"/>
      <c r="IDV137" s="181"/>
      <c r="IDW137" s="181"/>
      <c r="IDX137" s="239"/>
      <c r="IDY137" s="181"/>
      <c r="IDZ137" s="181"/>
      <c r="IEA137" s="239"/>
      <c r="IEB137" s="181"/>
      <c r="IEC137" s="181"/>
      <c r="IED137" s="239"/>
      <c r="IEE137" s="181"/>
      <c r="IEF137" s="181"/>
      <c r="IEG137" s="239"/>
      <c r="IEH137" s="181"/>
      <c r="IEI137" s="181"/>
      <c r="IEJ137" s="239"/>
      <c r="IEK137" s="181"/>
      <c r="IEL137" s="181"/>
      <c r="IEM137" s="239"/>
      <c r="IEN137" s="181"/>
      <c r="IEO137" s="181"/>
      <c r="IEP137" s="239"/>
      <c r="IEQ137" s="181"/>
      <c r="IER137" s="181"/>
      <c r="IES137" s="239"/>
      <c r="IET137" s="181"/>
      <c r="IEU137" s="181"/>
      <c r="IEV137" s="239"/>
      <c r="IEW137" s="181"/>
      <c r="IEX137" s="181"/>
      <c r="IEY137" s="239"/>
      <c r="IEZ137" s="181"/>
      <c r="IFA137" s="181"/>
      <c r="IFB137" s="239"/>
      <c r="IFC137" s="181"/>
      <c r="IFD137" s="181"/>
      <c r="IFE137" s="239"/>
      <c r="IFF137" s="181"/>
      <c r="IFG137" s="181"/>
      <c r="IFH137" s="239"/>
      <c r="IFI137" s="181"/>
      <c r="IFJ137" s="181"/>
      <c r="IFK137" s="239"/>
      <c r="IFL137" s="181"/>
      <c r="IFM137" s="181"/>
      <c r="IFN137" s="239"/>
      <c r="IFO137" s="181"/>
      <c r="IFP137" s="181"/>
      <c r="IFQ137" s="239"/>
      <c r="IFR137" s="181"/>
      <c r="IFS137" s="181"/>
      <c r="IFT137" s="239"/>
      <c r="IFU137" s="181"/>
      <c r="IFV137" s="181"/>
      <c r="IFW137" s="239"/>
      <c r="IFX137" s="181"/>
      <c r="IFY137" s="181"/>
      <c r="IFZ137" s="239"/>
      <c r="IGA137" s="181"/>
      <c r="IGB137" s="181"/>
      <c r="IGC137" s="239"/>
      <c r="IGD137" s="181"/>
      <c r="IGE137" s="181"/>
      <c r="IGF137" s="239"/>
      <c r="IGG137" s="181"/>
      <c r="IGH137" s="181"/>
      <c r="IGI137" s="239"/>
      <c r="IGJ137" s="181"/>
      <c r="IGK137" s="181"/>
      <c r="IGL137" s="239"/>
      <c r="IGM137" s="181"/>
      <c r="IGN137" s="181"/>
      <c r="IGO137" s="239"/>
      <c r="IGP137" s="181"/>
      <c r="IGQ137" s="181"/>
      <c r="IGR137" s="239"/>
      <c r="IGS137" s="181"/>
      <c r="IGT137" s="181"/>
      <c r="IGU137" s="239"/>
      <c r="IGV137" s="181"/>
      <c r="IGW137" s="181"/>
      <c r="IGX137" s="239"/>
      <c r="IGY137" s="181"/>
      <c r="IGZ137" s="181"/>
      <c r="IHA137" s="239"/>
      <c r="IHB137" s="181"/>
      <c r="IHC137" s="181"/>
      <c r="IHD137" s="239"/>
      <c r="IHE137" s="181"/>
      <c r="IHF137" s="181"/>
      <c r="IHG137" s="239"/>
      <c r="IHH137" s="181"/>
      <c r="IHI137" s="181"/>
      <c r="IHJ137" s="239"/>
      <c r="IHK137" s="181"/>
      <c r="IHL137" s="181"/>
      <c r="IHM137" s="239"/>
      <c r="IHN137" s="181"/>
      <c r="IHO137" s="181"/>
      <c r="IHP137" s="239"/>
      <c r="IHQ137" s="181"/>
      <c r="IHR137" s="181"/>
      <c r="IHS137" s="239"/>
      <c r="IHT137" s="181"/>
      <c r="IHU137" s="181"/>
      <c r="IHV137" s="239"/>
      <c r="IHW137" s="181"/>
      <c r="IHX137" s="181"/>
      <c r="IHY137" s="239"/>
      <c r="IHZ137" s="181"/>
      <c r="IIA137" s="181"/>
      <c r="IIB137" s="239"/>
      <c r="IIC137" s="181"/>
      <c r="IID137" s="181"/>
      <c r="IIE137" s="239"/>
      <c r="IIF137" s="181"/>
      <c r="IIG137" s="181"/>
      <c r="IIH137" s="239"/>
      <c r="III137" s="181"/>
      <c r="IIJ137" s="181"/>
      <c r="IIK137" s="239"/>
      <c r="IIL137" s="181"/>
      <c r="IIM137" s="181"/>
      <c r="IIN137" s="239"/>
      <c r="IIO137" s="181"/>
      <c r="IIP137" s="181"/>
      <c r="IIQ137" s="239"/>
      <c r="IIR137" s="181"/>
      <c r="IIS137" s="181"/>
      <c r="IIT137" s="239"/>
      <c r="IIU137" s="181"/>
      <c r="IIV137" s="181"/>
      <c r="IIW137" s="239"/>
      <c r="IIX137" s="181"/>
      <c r="IIY137" s="181"/>
      <c r="IIZ137" s="239"/>
      <c r="IJA137" s="181"/>
      <c r="IJB137" s="181"/>
      <c r="IJC137" s="239"/>
      <c r="IJD137" s="181"/>
      <c r="IJE137" s="181"/>
      <c r="IJF137" s="239"/>
      <c r="IJG137" s="181"/>
      <c r="IJH137" s="181"/>
      <c r="IJI137" s="239"/>
      <c r="IJJ137" s="181"/>
      <c r="IJK137" s="181"/>
      <c r="IJL137" s="239"/>
      <c r="IJM137" s="181"/>
      <c r="IJN137" s="181"/>
      <c r="IJO137" s="239"/>
      <c r="IJP137" s="181"/>
      <c r="IJQ137" s="181"/>
      <c r="IJR137" s="239"/>
      <c r="IJS137" s="181"/>
      <c r="IJT137" s="181"/>
      <c r="IJU137" s="239"/>
      <c r="IJV137" s="181"/>
      <c r="IJW137" s="181"/>
      <c r="IJX137" s="239"/>
      <c r="IJY137" s="181"/>
      <c r="IJZ137" s="181"/>
      <c r="IKA137" s="239"/>
      <c r="IKB137" s="181"/>
      <c r="IKC137" s="181"/>
      <c r="IKD137" s="239"/>
      <c r="IKE137" s="181"/>
      <c r="IKF137" s="181"/>
      <c r="IKG137" s="239"/>
      <c r="IKH137" s="181"/>
      <c r="IKI137" s="181"/>
      <c r="IKJ137" s="239"/>
      <c r="IKK137" s="181"/>
      <c r="IKL137" s="181"/>
      <c r="IKM137" s="239"/>
      <c r="IKN137" s="181"/>
      <c r="IKO137" s="181"/>
      <c r="IKP137" s="239"/>
      <c r="IKQ137" s="181"/>
      <c r="IKR137" s="181"/>
      <c r="IKS137" s="239"/>
      <c r="IKT137" s="181"/>
      <c r="IKU137" s="181"/>
      <c r="IKV137" s="239"/>
      <c r="IKW137" s="181"/>
      <c r="IKX137" s="181"/>
      <c r="IKY137" s="239"/>
      <c r="IKZ137" s="181"/>
      <c r="ILA137" s="181"/>
      <c r="ILB137" s="239"/>
      <c r="ILC137" s="181"/>
      <c r="ILD137" s="181"/>
      <c r="ILE137" s="239"/>
      <c r="ILF137" s="181"/>
      <c r="ILG137" s="181"/>
      <c r="ILH137" s="239"/>
      <c r="ILI137" s="181"/>
      <c r="ILJ137" s="181"/>
      <c r="ILK137" s="239"/>
      <c r="ILL137" s="181"/>
      <c r="ILM137" s="181"/>
      <c r="ILN137" s="239"/>
      <c r="ILO137" s="181"/>
      <c r="ILP137" s="181"/>
      <c r="ILQ137" s="239"/>
      <c r="ILR137" s="181"/>
      <c r="ILS137" s="181"/>
      <c r="ILT137" s="239"/>
      <c r="ILU137" s="181"/>
      <c r="ILV137" s="181"/>
      <c r="ILW137" s="239"/>
      <c r="ILX137" s="181"/>
      <c r="ILY137" s="181"/>
      <c r="ILZ137" s="239"/>
      <c r="IMA137" s="181"/>
      <c r="IMB137" s="181"/>
      <c r="IMC137" s="239"/>
      <c r="IMD137" s="181"/>
      <c r="IME137" s="181"/>
      <c r="IMF137" s="239"/>
      <c r="IMG137" s="181"/>
      <c r="IMH137" s="181"/>
      <c r="IMI137" s="239"/>
      <c r="IMJ137" s="181"/>
      <c r="IMK137" s="181"/>
      <c r="IML137" s="239"/>
      <c r="IMM137" s="181"/>
      <c r="IMN137" s="181"/>
      <c r="IMO137" s="239"/>
      <c r="IMP137" s="181"/>
      <c r="IMQ137" s="181"/>
      <c r="IMR137" s="239"/>
      <c r="IMS137" s="181"/>
      <c r="IMT137" s="181"/>
      <c r="IMU137" s="239"/>
      <c r="IMV137" s="181"/>
      <c r="IMW137" s="181"/>
      <c r="IMX137" s="239"/>
      <c r="IMY137" s="181"/>
      <c r="IMZ137" s="181"/>
      <c r="INA137" s="239"/>
      <c r="INB137" s="181"/>
      <c r="INC137" s="181"/>
      <c r="IND137" s="239"/>
      <c r="INE137" s="181"/>
      <c r="INF137" s="181"/>
      <c r="ING137" s="239"/>
      <c r="INH137" s="181"/>
      <c r="INI137" s="181"/>
      <c r="INJ137" s="239"/>
      <c r="INK137" s="181"/>
      <c r="INL137" s="181"/>
      <c r="INM137" s="239"/>
      <c r="INN137" s="181"/>
      <c r="INO137" s="181"/>
      <c r="INP137" s="239"/>
      <c r="INQ137" s="181"/>
      <c r="INR137" s="181"/>
      <c r="INS137" s="239"/>
      <c r="INT137" s="181"/>
      <c r="INU137" s="181"/>
      <c r="INV137" s="239"/>
      <c r="INW137" s="181"/>
      <c r="INX137" s="181"/>
      <c r="INY137" s="239"/>
      <c r="INZ137" s="181"/>
      <c r="IOA137" s="181"/>
      <c r="IOB137" s="239"/>
      <c r="IOC137" s="181"/>
      <c r="IOD137" s="181"/>
      <c r="IOE137" s="239"/>
      <c r="IOF137" s="181"/>
      <c r="IOG137" s="181"/>
      <c r="IOH137" s="239"/>
      <c r="IOI137" s="181"/>
      <c r="IOJ137" s="181"/>
      <c r="IOK137" s="239"/>
      <c r="IOL137" s="181"/>
      <c r="IOM137" s="181"/>
      <c r="ION137" s="239"/>
      <c r="IOO137" s="181"/>
      <c r="IOP137" s="181"/>
      <c r="IOQ137" s="239"/>
      <c r="IOR137" s="181"/>
      <c r="IOS137" s="181"/>
      <c r="IOT137" s="239"/>
      <c r="IOU137" s="181"/>
      <c r="IOV137" s="181"/>
      <c r="IOW137" s="239"/>
      <c r="IOX137" s="181"/>
      <c r="IOY137" s="181"/>
      <c r="IOZ137" s="239"/>
      <c r="IPA137" s="181"/>
      <c r="IPB137" s="181"/>
      <c r="IPC137" s="239"/>
      <c r="IPD137" s="181"/>
      <c r="IPE137" s="181"/>
      <c r="IPF137" s="239"/>
      <c r="IPG137" s="181"/>
      <c r="IPH137" s="181"/>
      <c r="IPI137" s="239"/>
      <c r="IPJ137" s="181"/>
      <c r="IPK137" s="181"/>
      <c r="IPL137" s="239"/>
      <c r="IPM137" s="181"/>
      <c r="IPN137" s="181"/>
      <c r="IPO137" s="239"/>
      <c r="IPP137" s="181"/>
      <c r="IPQ137" s="181"/>
      <c r="IPR137" s="239"/>
      <c r="IPS137" s="181"/>
      <c r="IPT137" s="181"/>
      <c r="IPU137" s="239"/>
      <c r="IPV137" s="181"/>
      <c r="IPW137" s="181"/>
      <c r="IPX137" s="239"/>
      <c r="IPY137" s="181"/>
      <c r="IPZ137" s="181"/>
      <c r="IQA137" s="239"/>
      <c r="IQB137" s="181"/>
      <c r="IQC137" s="181"/>
      <c r="IQD137" s="239"/>
      <c r="IQE137" s="181"/>
      <c r="IQF137" s="181"/>
      <c r="IQG137" s="239"/>
      <c r="IQH137" s="181"/>
      <c r="IQI137" s="181"/>
      <c r="IQJ137" s="239"/>
      <c r="IQK137" s="181"/>
      <c r="IQL137" s="181"/>
      <c r="IQM137" s="239"/>
      <c r="IQN137" s="181"/>
      <c r="IQO137" s="181"/>
      <c r="IQP137" s="239"/>
      <c r="IQQ137" s="181"/>
      <c r="IQR137" s="181"/>
      <c r="IQS137" s="239"/>
      <c r="IQT137" s="181"/>
      <c r="IQU137" s="181"/>
      <c r="IQV137" s="239"/>
      <c r="IQW137" s="181"/>
      <c r="IQX137" s="181"/>
      <c r="IQY137" s="239"/>
      <c r="IQZ137" s="181"/>
      <c r="IRA137" s="181"/>
      <c r="IRB137" s="239"/>
      <c r="IRC137" s="181"/>
      <c r="IRD137" s="181"/>
      <c r="IRE137" s="239"/>
      <c r="IRF137" s="181"/>
      <c r="IRG137" s="181"/>
      <c r="IRH137" s="239"/>
      <c r="IRI137" s="181"/>
      <c r="IRJ137" s="181"/>
      <c r="IRK137" s="239"/>
      <c r="IRL137" s="181"/>
      <c r="IRM137" s="181"/>
      <c r="IRN137" s="239"/>
      <c r="IRO137" s="181"/>
      <c r="IRP137" s="181"/>
      <c r="IRQ137" s="239"/>
      <c r="IRR137" s="181"/>
      <c r="IRS137" s="181"/>
      <c r="IRT137" s="239"/>
      <c r="IRU137" s="181"/>
      <c r="IRV137" s="181"/>
      <c r="IRW137" s="239"/>
      <c r="IRX137" s="181"/>
      <c r="IRY137" s="181"/>
      <c r="IRZ137" s="239"/>
      <c r="ISA137" s="181"/>
      <c r="ISB137" s="181"/>
      <c r="ISC137" s="239"/>
      <c r="ISD137" s="181"/>
      <c r="ISE137" s="181"/>
      <c r="ISF137" s="239"/>
      <c r="ISG137" s="181"/>
      <c r="ISH137" s="181"/>
      <c r="ISI137" s="239"/>
      <c r="ISJ137" s="181"/>
      <c r="ISK137" s="181"/>
      <c r="ISL137" s="239"/>
      <c r="ISM137" s="181"/>
      <c r="ISN137" s="181"/>
      <c r="ISO137" s="239"/>
      <c r="ISP137" s="181"/>
      <c r="ISQ137" s="181"/>
      <c r="ISR137" s="239"/>
      <c r="ISS137" s="181"/>
      <c r="IST137" s="181"/>
      <c r="ISU137" s="239"/>
      <c r="ISV137" s="181"/>
      <c r="ISW137" s="181"/>
      <c r="ISX137" s="239"/>
      <c r="ISY137" s="181"/>
      <c r="ISZ137" s="181"/>
      <c r="ITA137" s="239"/>
      <c r="ITB137" s="181"/>
      <c r="ITC137" s="181"/>
      <c r="ITD137" s="239"/>
      <c r="ITE137" s="181"/>
      <c r="ITF137" s="181"/>
      <c r="ITG137" s="239"/>
      <c r="ITH137" s="181"/>
      <c r="ITI137" s="181"/>
      <c r="ITJ137" s="239"/>
      <c r="ITK137" s="181"/>
      <c r="ITL137" s="181"/>
      <c r="ITM137" s="239"/>
      <c r="ITN137" s="181"/>
      <c r="ITO137" s="181"/>
      <c r="ITP137" s="239"/>
      <c r="ITQ137" s="181"/>
      <c r="ITR137" s="181"/>
      <c r="ITS137" s="239"/>
      <c r="ITT137" s="181"/>
      <c r="ITU137" s="181"/>
      <c r="ITV137" s="239"/>
      <c r="ITW137" s="181"/>
      <c r="ITX137" s="181"/>
      <c r="ITY137" s="239"/>
      <c r="ITZ137" s="181"/>
      <c r="IUA137" s="181"/>
      <c r="IUB137" s="239"/>
      <c r="IUC137" s="181"/>
      <c r="IUD137" s="181"/>
      <c r="IUE137" s="239"/>
      <c r="IUF137" s="181"/>
      <c r="IUG137" s="181"/>
      <c r="IUH137" s="239"/>
      <c r="IUI137" s="181"/>
      <c r="IUJ137" s="181"/>
      <c r="IUK137" s="239"/>
      <c r="IUL137" s="181"/>
      <c r="IUM137" s="181"/>
      <c r="IUN137" s="239"/>
      <c r="IUO137" s="181"/>
      <c r="IUP137" s="181"/>
      <c r="IUQ137" s="239"/>
      <c r="IUR137" s="181"/>
      <c r="IUS137" s="181"/>
      <c r="IUT137" s="239"/>
      <c r="IUU137" s="181"/>
      <c r="IUV137" s="181"/>
      <c r="IUW137" s="239"/>
      <c r="IUX137" s="181"/>
      <c r="IUY137" s="181"/>
      <c r="IUZ137" s="239"/>
      <c r="IVA137" s="181"/>
      <c r="IVB137" s="181"/>
      <c r="IVC137" s="239"/>
      <c r="IVD137" s="181"/>
      <c r="IVE137" s="181"/>
      <c r="IVF137" s="239"/>
      <c r="IVG137" s="181"/>
      <c r="IVH137" s="181"/>
      <c r="IVI137" s="239"/>
      <c r="IVJ137" s="181"/>
      <c r="IVK137" s="181"/>
      <c r="IVL137" s="239"/>
      <c r="IVM137" s="181"/>
      <c r="IVN137" s="181"/>
      <c r="IVO137" s="239"/>
      <c r="IVP137" s="181"/>
      <c r="IVQ137" s="181"/>
      <c r="IVR137" s="239"/>
      <c r="IVS137" s="181"/>
      <c r="IVT137" s="181"/>
      <c r="IVU137" s="239"/>
      <c r="IVV137" s="181"/>
      <c r="IVW137" s="181"/>
      <c r="IVX137" s="239"/>
      <c r="IVY137" s="181"/>
      <c r="IVZ137" s="181"/>
      <c r="IWA137" s="239"/>
      <c r="IWB137" s="181"/>
      <c r="IWC137" s="181"/>
      <c r="IWD137" s="239"/>
      <c r="IWE137" s="181"/>
      <c r="IWF137" s="181"/>
      <c r="IWG137" s="239"/>
      <c r="IWH137" s="181"/>
      <c r="IWI137" s="181"/>
      <c r="IWJ137" s="239"/>
      <c r="IWK137" s="181"/>
      <c r="IWL137" s="181"/>
      <c r="IWM137" s="239"/>
      <c r="IWN137" s="181"/>
      <c r="IWO137" s="181"/>
      <c r="IWP137" s="239"/>
      <c r="IWQ137" s="181"/>
      <c r="IWR137" s="181"/>
      <c r="IWS137" s="239"/>
      <c r="IWT137" s="181"/>
      <c r="IWU137" s="181"/>
      <c r="IWV137" s="239"/>
      <c r="IWW137" s="181"/>
      <c r="IWX137" s="181"/>
      <c r="IWY137" s="239"/>
      <c r="IWZ137" s="181"/>
      <c r="IXA137" s="181"/>
      <c r="IXB137" s="239"/>
      <c r="IXC137" s="181"/>
      <c r="IXD137" s="181"/>
      <c r="IXE137" s="239"/>
      <c r="IXF137" s="181"/>
      <c r="IXG137" s="181"/>
      <c r="IXH137" s="239"/>
      <c r="IXI137" s="181"/>
      <c r="IXJ137" s="181"/>
      <c r="IXK137" s="239"/>
      <c r="IXL137" s="181"/>
      <c r="IXM137" s="181"/>
      <c r="IXN137" s="239"/>
      <c r="IXO137" s="181"/>
      <c r="IXP137" s="181"/>
      <c r="IXQ137" s="239"/>
      <c r="IXR137" s="181"/>
      <c r="IXS137" s="181"/>
      <c r="IXT137" s="239"/>
      <c r="IXU137" s="181"/>
      <c r="IXV137" s="181"/>
      <c r="IXW137" s="239"/>
      <c r="IXX137" s="181"/>
      <c r="IXY137" s="181"/>
      <c r="IXZ137" s="239"/>
      <c r="IYA137" s="181"/>
      <c r="IYB137" s="181"/>
      <c r="IYC137" s="239"/>
      <c r="IYD137" s="181"/>
      <c r="IYE137" s="181"/>
      <c r="IYF137" s="239"/>
      <c r="IYG137" s="181"/>
      <c r="IYH137" s="181"/>
      <c r="IYI137" s="239"/>
      <c r="IYJ137" s="181"/>
      <c r="IYK137" s="181"/>
      <c r="IYL137" s="239"/>
      <c r="IYM137" s="181"/>
      <c r="IYN137" s="181"/>
      <c r="IYO137" s="239"/>
      <c r="IYP137" s="181"/>
      <c r="IYQ137" s="181"/>
      <c r="IYR137" s="239"/>
      <c r="IYS137" s="181"/>
      <c r="IYT137" s="181"/>
      <c r="IYU137" s="239"/>
      <c r="IYV137" s="181"/>
      <c r="IYW137" s="181"/>
      <c r="IYX137" s="239"/>
      <c r="IYY137" s="181"/>
      <c r="IYZ137" s="181"/>
      <c r="IZA137" s="239"/>
      <c r="IZB137" s="181"/>
      <c r="IZC137" s="181"/>
      <c r="IZD137" s="239"/>
      <c r="IZE137" s="181"/>
      <c r="IZF137" s="181"/>
      <c r="IZG137" s="239"/>
      <c r="IZH137" s="181"/>
      <c r="IZI137" s="181"/>
      <c r="IZJ137" s="239"/>
      <c r="IZK137" s="181"/>
      <c r="IZL137" s="181"/>
      <c r="IZM137" s="239"/>
      <c r="IZN137" s="181"/>
      <c r="IZO137" s="181"/>
      <c r="IZP137" s="239"/>
      <c r="IZQ137" s="181"/>
      <c r="IZR137" s="181"/>
      <c r="IZS137" s="239"/>
      <c r="IZT137" s="181"/>
      <c r="IZU137" s="181"/>
      <c r="IZV137" s="239"/>
      <c r="IZW137" s="181"/>
      <c r="IZX137" s="181"/>
      <c r="IZY137" s="239"/>
      <c r="IZZ137" s="181"/>
      <c r="JAA137" s="181"/>
      <c r="JAB137" s="239"/>
      <c r="JAC137" s="181"/>
      <c r="JAD137" s="181"/>
      <c r="JAE137" s="239"/>
      <c r="JAF137" s="181"/>
      <c r="JAG137" s="181"/>
      <c r="JAH137" s="239"/>
      <c r="JAI137" s="181"/>
      <c r="JAJ137" s="181"/>
      <c r="JAK137" s="239"/>
      <c r="JAL137" s="181"/>
      <c r="JAM137" s="181"/>
      <c r="JAN137" s="239"/>
      <c r="JAO137" s="181"/>
      <c r="JAP137" s="181"/>
      <c r="JAQ137" s="239"/>
      <c r="JAR137" s="181"/>
      <c r="JAS137" s="181"/>
      <c r="JAT137" s="239"/>
      <c r="JAU137" s="181"/>
      <c r="JAV137" s="181"/>
      <c r="JAW137" s="239"/>
      <c r="JAX137" s="181"/>
      <c r="JAY137" s="181"/>
      <c r="JAZ137" s="239"/>
      <c r="JBA137" s="181"/>
      <c r="JBB137" s="181"/>
      <c r="JBC137" s="239"/>
      <c r="JBD137" s="181"/>
      <c r="JBE137" s="181"/>
      <c r="JBF137" s="239"/>
      <c r="JBG137" s="181"/>
      <c r="JBH137" s="181"/>
      <c r="JBI137" s="239"/>
      <c r="JBJ137" s="181"/>
      <c r="JBK137" s="181"/>
      <c r="JBL137" s="239"/>
      <c r="JBM137" s="181"/>
      <c r="JBN137" s="181"/>
      <c r="JBO137" s="239"/>
      <c r="JBP137" s="181"/>
      <c r="JBQ137" s="181"/>
      <c r="JBR137" s="239"/>
      <c r="JBS137" s="181"/>
      <c r="JBT137" s="181"/>
      <c r="JBU137" s="239"/>
      <c r="JBV137" s="181"/>
      <c r="JBW137" s="181"/>
      <c r="JBX137" s="239"/>
      <c r="JBY137" s="181"/>
      <c r="JBZ137" s="181"/>
      <c r="JCA137" s="239"/>
      <c r="JCB137" s="181"/>
      <c r="JCC137" s="181"/>
      <c r="JCD137" s="239"/>
      <c r="JCE137" s="181"/>
      <c r="JCF137" s="181"/>
      <c r="JCG137" s="239"/>
      <c r="JCH137" s="181"/>
      <c r="JCI137" s="181"/>
      <c r="JCJ137" s="239"/>
      <c r="JCK137" s="181"/>
      <c r="JCL137" s="181"/>
      <c r="JCM137" s="239"/>
      <c r="JCN137" s="181"/>
      <c r="JCO137" s="181"/>
      <c r="JCP137" s="239"/>
      <c r="JCQ137" s="181"/>
      <c r="JCR137" s="181"/>
      <c r="JCS137" s="239"/>
      <c r="JCT137" s="181"/>
      <c r="JCU137" s="181"/>
      <c r="JCV137" s="239"/>
      <c r="JCW137" s="181"/>
      <c r="JCX137" s="181"/>
      <c r="JCY137" s="239"/>
      <c r="JCZ137" s="181"/>
      <c r="JDA137" s="181"/>
      <c r="JDB137" s="239"/>
      <c r="JDC137" s="181"/>
      <c r="JDD137" s="181"/>
      <c r="JDE137" s="239"/>
      <c r="JDF137" s="181"/>
      <c r="JDG137" s="181"/>
      <c r="JDH137" s="239"/>
      <c r="JDI137" s="181"/>
      <c r="JDJ137" s="181"/>
      <c r="JDK137" s="239"/>
      <c r="JDL137" s="181"/>
      <c r="JDM137" s="181"/>
      <c r="JDN137" s="239"/>
      <c r="JDO137" s="181"/>
      <c r="JDP137" s="181"/>
      <c r="JDQ137" s="239"/>
      <c r="JDR137" s="181"/>
      <c r="JDS137" s="181"/>
      <c r="JDT137" s="239"/>
      <c r="JDU137" s="181"/>
      <c r="JDV137" s="181"/>
      <c r="JDW137" s="239"/>
      <c r="JDX137" s="181"/>
      <c r="JDY137" s="181"/>
      <c r="JDZ137" s="239"/>
      <c r="JEA137" s="181"/>
      <c r="JEB137" s="181"/>
      <c r="JEC137" s="239"/>
      <c r="JED137" s="181"/>
      <c r="JEE137" s="181"/>
      <c r="JEF137" s="239"/>
      <c r="JEG137" s="181"/>
      <c r="JEH137" s="181"/>
      <c r="JEI137" s="239"/>
      <c r="JEJ137" s="181"/>
      <c r="JEK137" s="181"/>
      <c r="JEL137" s="239"/>
      <c r="JEM137" s="181"/>
      <c r="JEN137" s="181"/>
      <c r="JEO137" s="239"/>
      <c r="JEP137" s="181"/>
      <c r="JEQ137" s="181"/>
      <c r="JER137" s="239"/>
      <c r="JES137" s="181"/>
      <c r="JET137" s="181"/>
      <c r="JEU137" s="239"/>
      <c r="JEV137" s="181"/>
      <c r="JEW137" s="181"/>
      <c r="JEX137" s="239"/>
      <c r="JEY137" s="181"/>
      <c r="JEZ137" s="181"/>
      <c r="JFA137" s="239"/>
      <c r="JFB137" s="181"/>
      <c r="JFC137" s="181"/>
      <c r="JFD137" s="239"/>
      <c r="JFE137" s="181"/>
      <c r="JFF137" s="181"/>
      <c r="JFG137" s="239"/>
      <c r="JFH137" s="181"/>
      <c r="JFI137" s="181"/>
      <c r="JFJ137" s="239"/>
      <c r="JFK137" s="181"/>
      <c r="JFL137" s="181"/>
      <c r="JFM137" s="239"/>
      <c r="JFN137" s="181"/>
      <c r="JFO137" s="181"/>
      <c r="JFP137" s="239"/>
      <c r="JFQ137" s="181"/>
      <c r="JFR137" s="181"/>
      <c r="JFS137" s="239"/>
      <c r="JFT137" s="181"/>
      <c r="JFU137" s="181"/>
      <c r="JFV137" s="239"/>
      <c r="JFW137" s="181"/>
      <c r="JFX137" s="181"/>
      <c r="JFY137" s="239"/>
      <c r="JFZ137" s="181"/>
      <c r="JGA137" s="181"/>
      <c r="JGB137" s="239"/>
      <c r="JGC137" s="181"/>
      <c r="JGD137" s="181"/>
      <c r="JGE137" s="239"/>
      <c r="JGF137" s="181"/>
      <c r="JGG137" s="181"/>
      <c r="JGH137" s="239"/>
      <c r="JGI137" s="181"/>
      <c r="JGJ137" s="181"/>
      <c r="JGK137" s="239"/>
      <c r="JGL137" s="181"/>
      <c r="JGM137" s="181"/>
      <c r="JGN137" s="239"/>
      <c r="JGO137" s="181"/>
      <c r="JGP137" s="181"/>
      <c r="JGQ137" s="239"/>
      <c r="JGR137" s="181"/>
      <c r="JGS137" s="181"/>
      <c r="JGT137" s="239"/>
      <c r="JGU137" s="181"/>
      <c r="JGV137" s="181"/>
      <c r="JGW137" s="239"/>
      <c r="JGX137" s="181"/>
      <c r="JGY137" s="181"/>
      <c r="JGZ137" s="239"/>
      <c r="JHA137" s="181"/>
      <c r="JHB137" s="181"/>
      <c r="JHC137" s="239"/>
      <c r="JHD137" s="181"/>
      <c r="JHE137" s="181"/>
      <c r="JHF137" s="239"/>
      <c r="JHG137" s="181"/>
      <c r="JHH137" s="181"/>
      <c r="JHI137" s="239"/>
      <c r="JHJ137" s="181"/>
      <c r="JHK137" s="181"/>
      <c r="JHL137" s="239"/>
      <c r="JHM137" s="181"/>
      <c r="JHN137" s="181"/>
      <c r="JHO137" s="239"/>
      <c r="JHP137" s="181"/>
      <c r="JHQ137" s="181"/>
      <c r="JHR137" s="239"/>
      <c r="JHS137" s="181"/>
      <c r="JHT137" s="181"/>
      <c r="JHU137" s="239"/>
      <c r="JHV137" s="181"/>
      <c r="JHW137" s="181"/>
      <c r="JHX137" s="239"/>
      <c r="JHY137" s="181"/>
      <c r="JHZ137" s="181"/>
      <c r="JIA137" s="239"/>
      <c r="JIB137" s="181"/>
      <c r="JIC137" s="181"/>
      <c r="JID137" s="239"/>
      <c r="JIE137" s="181"/>
      <c r="JIF137" s="181"/>
      <c r="JIG137" s="239"/>
      <c r="JIH137" s="181"/>
      <c r="JII137" s="181"/>
      <c r="JIJ137" s="239"/>
      <c r="JIK137" s="181"/>
      <c r="JIL137" s="181"/>
      <c r="JIM137" s="239"/>
      <c r="JIN137" s="181"/>
      <c r="JIO137" s="181"/>
      <c r="JIP137" s="239"/>
      <c r="JIQ137" s="181"/>
      <c r="JIR137" s="181"/>
      <c r="JIS137" s="239"/>
      <c r="JIT137" s="181"/>
      <c r="JIU137" s="181"/>
      <c r="JIV137" s="239"/>
      <c r="JIW137" s="181"/>
      <c r="JIX137" s="181"/>
      <c r="JIY137" s="239"/>
      <c r="JIZ137" s="181"/>
      <c r="JJA137" s="181"/>
      <c r="JJB137" s="239"/>
      <c r="JJC137" s="181"/>
      <c r="JJD137" s="181"/>
      <c r="JJE137" s="239"/>
      <c r="JJF137" s="181"/>
      <c r="JJG137" s="181"/>
      <c r="JJH137" s="239"/>
      <c r="JJI137" s="181"/>
      <c r="JJJ137" s="181"/>
      <c r="JJK137" s="239"/>
      <c r="JJL137" s="181"/>
      <c r="JJM137" s="181"/>
      <c r="JJN137" s="239"/>
      <c r="JJO137" s="181"/>
      <c r="JJP137" s="181"/>
      <c r="JJQ137" s="239"/>
      <c r="JJR137" s="181"/>
      <c r="JJS137" s="181"/>
      <c r="JJT137" s="239"/>
      <c r="JJU137" s="181"/>
      <c r="JJV137" s="181"/>
      <c r="JJW137" s="239"/>
      <c r="JJX137" s="181"/>
      <c r="JJY137" s="181"/>
      <c r="JJZ137" s="239"/>
      <c r="JKA137" s="181"/>
      <c r="JKB137" s="181"/>
      <c r="JKC137" s="239"/>
      <c r="JKD137" s="181"/>
      <c r="JKE137" s="181"/>
      <c r="JKF137" s="239"/>
      <c r="JKG137" s="181"/>
      <c r="JKH137" s="181"/>
      <c r="JKI137" s="239"/>
      <c r="JKJ137" s="181"/>
      <c r="JKK137" s="181"/>
      <c r="JKL137" s="239"/>
      <c r="JKM137" s="181"/>
      <c r="JKN137" s="181"/>
      <c r="JKO137" s="239"/>
      <c r="JKP137" s="181"/>
      <c r="JKQ137" s="181"/>
      <c r="JKR137" s="239"/>
      <c r="JKS137" s="181"/>
      <c r="JKT137" s="181"/>
      <c r="JKU137" s="239"/>
      <c r="JKV137" s="181"/>
      <c r="JKW137" s="181"/>
      <c r="JKX137" s="239"/>
      <c r="JKY137" s="181"/>
      <c r="JKZ137" s="181"/>
      <c r="JLA137" s="239"/>
      <c r="JLB137" s="181"/>
      <c r="JLC137" s="181"/>
      <c r="JLD137" s="239"/>
      <c r="JLE137" s="181"/>
      <c r="JLF137" s="181"/>
      <c r="JLG137" s="239"/>
      <c r="JLH137" s="181"/>
      <c r="JLI137" s="181"/>
      <c r="JLJ137" s="239"/>
      <c r="JLK137" s="181"/>
      <c r="JLL137" s="181"/>
      <c r="JLM137" s="239"/>
      <c r="JLN137" s="181"/>
      <c r="JLO137" s="181"/>
      <c r="JLP137" s="239"/>
      <c r="JLQ137" s="181"/>
      <c r="JLR137" s="181"/>
      <c r="JLS137" s="239"/>
      <c r="JLT137" s="181"/>
      <c r="JLU137" s="181"/>
      <c r="JLV137" s="239"/>
      <c r="JLW137" s="181"/>
      <c r="JLX137" s="181"/>
      <c r="JLY137" s="239"/>
      <c r="JLZ137" s="181"/>
      <c r="JMA137" s="181"/>
      <c r="JMB137" s="239"/>
      <c r="JMC137" s="181"/>
      <c r="JMD137" s="181"/>
      <c r="JME137" s="239"/>
      <c r="JMF137" s="181"/>
      <c r="JMG137" s="181"/>
      <c r="JMH137" s="239"/>
      <c r="JMI137" s="181"/>
      <c r="JMJ137" s="181"/>
      <c r="JMK137" s="239"/>
      <c r="JML137" s="181"/>
      <c r="JMM137" s="181"/>
      <c r="JMN137" s="239"/>
      <c r="JMO137" s="181"/>
      <c r="JMP137" s="181"/>
      <c r="JMQ137" s="239"/>
      <c r="JMR137" s="181"/>
      <c r="JMS137" s="181"/>
      <c r="JMT137" s="239"/>
      <c r="JMU137" s="181"/>
      <c r="JMV137" s="181"/>
      <c r="JMW137" s="239"/>
      <c r="JMX137" s="181"/>
      <c r="JMY137" s="181"/>
      <c r="JMZ137" s="239"/>
      <c r="JNA137" s="181"/>
      <c r="JNB137" s="181"/>
      <c r="JNC137" s="239"/>
      <c r="JND137" s="181"/>
      <c r="JNE137" s="181"/>
      <c r="JNF137" s="239"/>
      <c r="JNG137" s="181"/>
      <c r="JNH137" s="181"/>
      <c r="JNI137" s="239"/>
      <c r="JNJ137" s="181"/>
      <c r="JNK137" s="181"/>
      <c r="JNL137" s="239"/>
      <c r="JNM137" s="181"/>
      <c r="JNN137" s="181"/>
      <c r="JNO137" s="239"/>
      <c r="JNP137" s="181"/>
      <c r="JNQ137" s="181"/>
      <c r="JNR137" s="239"/>
      <c r="JNS137" s="181"/>
      <c r="JNT137" s="181"/>
      <c r="JNU137" s="239"/>
      <c r="JNV137" s="181"/>
      <c r="JNW137" s="181"/>
      <c r="JNX137" s="239"/>
      <c r="JNY137" s="181"/>
      <c r="JNZ137" s="181"/>
      <c r="JOA137" s="239"/>
      <c r="JOB137" s="181"/>
      <c r="JOC137" s="181"/>
      <c r="JOD137" s="239"/>
      <c r="JOE137" s="181"/>
      <c r="JOF137" s="181"/>
      <c r="JOG137" s="239"/>
      <c r="JOH137" s="181"/>
      <c r="JOI137" s="181"/>
      <c r="JOJ137" s="239"/>
      <c r="JOK137" s="181"/>
      <c r="JOL137" s="181"/>
      <c r="JOM137" s="239"/>
      <c r="JON137" s="181"/>
      <c r="JOO137" s="181"/>
      <c r="JOP137" s="239"/>
      <c r="JOQ137" s="181"/>
      <c r="JOR137" s="181"/>
      <c r="JOS137" s="239"/>
      <c r="JOT137" s="181"/>
      <c r="JOU137" s="181"/>
      <c r="JOV137" s="239"/>
      <c r="JOW137" s="181"/>
      <c r="JOX137" s="181"/>
      <c r="JOY137" s="239"/>
      <c r="JOZ137" s="181"/>
      <c r="JPA137" s="181"/>
      <c r="JPB137" s="239"/>
      <c r="JPC137" s="181"/>
      <c r="JPD137" s="181"/>
      <c r="JPE137" s="239"/>
      <c r="JPF137" s="181"/>
      <c r="JPG137" s="181"/>
      <c r="JPH137" s="239"/>
      <c r="JPI137" s="181"/>
      <c r="JPJ137" s="181"/>
      <c r="JPK137" s="239"/>
      <c r="JPL137" s="181"/>
      <c r="JPM137" s="181"/>
      <c r="JPN137" s="239"/>
      <c r="JPO137" s="181"/>
      <c r="JPP137" s="181"/>
      <c r="JPQ137" s="239"/>
      <c r="JPR137" s="181"/>
      <c r="JPS137" s="181"/>
      <c r="JPT137" s="239"/>
      <c r="JPU137" s="181"/>
      <c r="JPV137" s="181"/>
      <c r="JPW137" s="239"/>
      <c r="JPX137" s="181"/>
      <c r="JPY137" s="181"/>
      <c r="JPZ137" s="239"/>
      <c r="JQA137" s="181"/>
      <c r="JQB137" s="181"/>
      <c r="JQC137" s="239"/>
      <c r="JQD137" s="181"/>
      <c r="JQE137" s="181"/>
      <c r="JQF137" s="239"/>
      <c r="JQG137" s="181"/>
      <c r="JQH137" s="181"/>
      <c r="JQI137" s="239"/>
      <c r="JQJ137" s="181"/>
      <c r="JQK137" s="181"/>
      <c r="JQL137" s="239"/>
      <c r="JQM137" s="181"/>
      <c r="JQN137" s="181"/>
      <c r="JQO137" s="239"/>
      <c r="JQP137" s="181"/>
      <c r="JQQ137" s="181"/>
      <c r="JQR137" s="239"/>
      <c r="JQS137" s="181"/>
      <c r="JQT137" s="181"/>
      <c r="JQU137" s="239"/>
      <c r="JQV137" s="181"/>
      <c r="JQW137" s="181"/>
      <c r="JQX137" s="239"/>
      <c r="JQY137" s="181"/>
      <c r="JQZ137" s="181"/>
      <c r="JRA137" s="239"/>
      <c r="JRB137" s="181"/>
      <c r="JRC137" s="181"/>
      <c r="JRD137" s="239"/>
      <c r="JRE137" s="181"/>
      <c r="JRF137" s="181"/>
      <c r="JRG137" s="239"/>
      <c r="JRH137" s="181"/>
      <c r="JRI137" s="181"/>
      <c r="JRJ137" s="239"/>
      <c r="JRK137" s="181"/>
      <c r="JRL137" s="181"/>
      <c r="JRM137" s="239"/>
      <c r="JRN137" s="181"/>
      <c r="JRO137" s="181"/>
      <c r="JRP137" s="239"/>
      <c r="JRQ137" s="181"/>
      <c r="JRR137" s="181"/>
      <c r="JRS137" s="239"/>
      <c r="JRT137" s="181"/>
      <c r="JRU137" s="181"/>
      <c r="JRV137" s="239"/>
      <c r="JRW137" s="181"/>
      <c r="JRX137" s="181"/>
      <c r="JRY137" s="239"/>
      <c r="JRZ137" s="181"/>
      <c r="JSA137" s="181"/>
      <c r="JSB137" s="239"/>
      <c r="JSC137" s="181"/>
      <c r="JSD137" s="181"/>
      <c r="JSE137" s="239"/>
      <c r="JSF137" s="181"/>
      <c r="JSG137" s="181"/>
      <c r="JSH137" s="239"/>
      <c r="JSI137" s="181"/>
      <c r="JSJ137" s="181"/>
      <c r="JSK137" s="239"/>
      <c r="JSL137" s="181"/>
      <c r="JSM137" s="181"/>
      <c r="JSN137" s="239"/>
      <c r="JSO137" s="181"/>
      <c r="JSP137" s="181"/>
      <c r="JSQ137" s="239"/>
      <c r="JSR137" s="181"/>
      <c r="JSS137" s="181"/>
      <c r="JST137" s="239"/>
      <c r="JSU137" s="181"/>
      <c r="JSV137" s="181"/>
      <c r="JSW137" s="239"/>
      <c r="JSX137" s="181"/>
      <c r="JSY137" s="181"/>
      <c r="JSZ137" s="239"/>
      <c r="JTA137" s="181"/>
      <c r="JTB137" s="181"/>
      <c r="JTC137" s="239"/>
      <c r="JTD137" s="181"/>
      <c r="JTE137" s="181"/>
      <c r="JTF137" s="239"/>
      <c r="JTG137" s="181"/>
      <c r="JTH137" s="181"/>
      <c r="JTI137" s="239"/>
      <c r="JTJ137" s="181"/>
      <c r="JTK137" s="181"/>
      <c r="JTL137" s="239"/>
      <c r="JTM137" s="181"/>
      <c r="JTN137" s="181"/>
      <c r="JTO137" s="239"/>
      <c r="JTP137" s="181"/>
      <c r="JTQ137" s="181"/>
      <c r="JTR137" s="239"/>
      <c r="JTS137" s="181"/>
      <c r="JTT137" s="181"/>
      <c r="JTU137" s="239"/>
      <c r="JTV137" s="181"/>
      <c r="JTW137" s="181"/>
      <c r="JTX137" s="239"/>
      <c r="JTY137" s="181"/>
      <c r="JTZ137" s="181"/>
      <c r="JUA137" s="239"/>
      <c r="JUB137" s="181"/>
      <c r="JUC137" s="181"/>
      <c r="JUD137" s="239"/>
      <c r="JUE137" s="181"/>
      <c r="JUF137" s="181"/>
      <c r="JUG137" s="239"/>
      <c r="JUH137" s="181"/>
      <c r="JUI137" s="181"/>
      <c r="JUJ137" s="239"/>
      <c r="JUK137" s="181"/>
      <c r="JUL137" s="181"/>
      <c r="JUM137" s="239"/>
      <c r="JUN137" s="181"/>
      <c r="JUO137" s="181"/>
      <c r="JUP137" s="239"/>
      <c r="JUQ137" s="181"/>
      <c r="JUR137" s="181"/>
      <c r="JUS137" s="239"/>
      <c r="JUT137" s="181"/>
      <c r="JUU137" s="181"/>
      <c r="JUV137" s="239"/>
      <c r="JUW137" s="181"/>
      <c r="JUX137" s="181"/>
      <c r="JUY137" s="239"/>
      <c r="JUZ137" s="181"/>
      <c r="JVA137" s="181"/>
      <c r="JVB137" s="239"/>
      <c r="JVC137" s="181"/>
      <c r="JVD137" s="181"/>
      <c r="JVE137" s="239"/>
      <c r="JVF137" s="181"/>
      <c r="JVG137" s="181"/>
      <c r="JVH137" s="239"/>
      <c r="JVI137" s="181"/>
      <c r="JVJ137" s="181"/>
      <c r="JVK137" s="239"/>
      <c r="JVL137" s="181"/>
      <c r="JVM137" s="181"/>
      <c r="JVN137" s="239"/>
      <c r="JVO137" s="181"/>
      <c r="JVP137" s="181"/>
      <c r="JVQ137" s="239"/>
      <c r="JVR137" s="181"/>
      <c r="JVS137" s="181"/>
      <c r="JVT137" s="239"/>
      <c r="JVU137" s="181"/>
      <c r="JVV137" s="181"/>
      <c r="JVW137" s="239"/>
      <c r="JVX137" s="181"/>
      <c r="JVY137" s="181"/>
      <c r="JVZ137" s="239"/>
      <c r="JWA137" s="181"/>
      <c r="JWB137" s="181"/>
      <c r="JWC137" s="239"/>
      <c r="JWD137" s="181"/>
      <c r="JWE137" s="181"/>
      <c r="JWF137" s="239"/>
      <c r="JWG137" s="181"/>
      <c r="JWH137" s="181"/>
      <c r="JWI137" s="239"/>
      <c r="JWJ137" s="181"/>
      <c r="JWK137" s="181"/>
      <c r="JWL137" s="239"/>
      <c r="JWM137" s="181"/>
      <c r="JWN137" s="181"/>
      <c r="JWO137" s="239"/>
      <c r="JWP137" s="181"/>
      <c r="JWQ137" s="181"/>
      <c r="JWR137" s="239"/>
      <c r="JWS137" s="181"/>
      <c r="JWT137" s="181"/>
      <c r="JWU137" s="239"/>
      <c r="JWV137" s="181"/>
      <c r="JWW137" s="181"/>
      <c r="JWX137" s="239"/>
      <c r="JWY137" s="181"/>
      <c r="JWZ137" s="181"/>
      <c r="JXA137" s="239"/>
      <c r="JXB137" s="181"/>
      <c r="JXC137" s="181"/>
      <c r="JXD137" s="239"/>
      <c r="JXE137" s="181"/>
      <c r="JXF137" s="181"/>
      <c r="JXG137" s="239"/>
      <c r="JXH137" s="181"/>
      <c r="JXI137" s="181"/>
      <c r="JXJ137" s="239"/>
      <c r="JXK137" s="181"/>
      <c r="JXL137" s="181"/>
      <c r="JXM137" s="239"/>
      <c r="JXN137" s="181"/>
      <c r="JXO137" s="181"/>
      <c r="JXP137" s="239"/>
      <c r="JXQ137" s="181"/>
      <c r="JXR137" s="181"/>
      <c r="JXS137" s="239"/>
      <c r="JXT137" s="181"/>
      <c r="JXU137" s="181"/>
      <c r="JXV137" s="239"/>
      <c r="JXW137" s="181"/>
      <c r="JXX137" s="181"/>
      <c r="JXY137" s="239"/>
      <c r="JXZ137" s="181"/>
      <c r="JYA137" s="181"/>
      <c r="JYB137" s="239"/>
      <c r="JYC137" s="181"/>
      <c r="JYD137" s="181"/>
      <c r="JYE137" s="239"/>
      <c r="JYF137" s="181"/>
      <c r="JYG137" s="181"/>
      <c r="JYH137" s="239"/>
      <c r="JYI137" s="181"/>
      <c r="JYJ137" s="181"/>
      <c r="JYK137" s="239"/>
      <c r="JYL137" s="181"/>
      <c r="JYM137" s="181"/>
      <c r="JYN137" s="239"/>
      <c r="JYO137" s="181"/>
      <c r="JYP137" s="181"/>
      <c r="JYQ137" s="239"/>
      <c r="JYR137" s="181"/>
      <c r="JYS137" s="181"/>
      <c r="JYT137" s="239"/>
      <c r="JYU137" s="181"/>
      <c r="JYV137" s="181"/>
      <c r="JYW137" s="239"/>
      <c r="JYX137" s="181"/>
      <c r="JYY137" s="181"/>
      <c r="JYZ137" s="239"/>
      <c r="JZA137" s="181"/>
      <c r="JZB137" s="181"/>
      <c r="JZC137" s="239"/>
      <c r="JZD137" s="181"/>
      <c r="JZE137" s="181"/>
      <c r="JZF137" s="239"/>
      <c r="JZG137" s="181"/>
      <c r="JZH137" s="181"/>
      <c r="JZI137" s="239"/>
      <c r="JZJ137" s="181"/>
      <c r="JZK137" s="181"/>
      <c r="JZL137" s="239"/>
      <c r="JZM137" s="181"/>
      <c r="JZN137" s="181"/>
      <c r="JZO137" s="239"/>
      <c r="JZP137" s="181"/>
      <c r="JZQ137" s="181"/>
      <c r="JZR137" s="239"/>
      <c r="JZS137" s="181"/>
      <c r="JZT137" s="181"/>
      <c r="JZU137" s="239"/>
      <c r="JZV137" s="181"/>
      <c r="JZW137" s="181"/>
      <c r="JZX137" s="239"/>
      <c r="JZY137" s="181"/>
      <c r="JZZ137" s="181"/>
      <c r="KAA137" s="239"/>
      <c r="KAB137" s="181"/>
      <c r="KAC137" s="181"/>
      <c r="KAD137" s="239"/>
      <c r="KAE137" s="181"/>
      <c r="KAF137" s="181"/>
      <c r="KAG137" s="239"/>
      <c r="KAH137" s="181"/>
      <c r="KAI137" s="181"/>
      <c r="KAJ137" s="239"/>
      <c r="KAK137" s="181"/>
      <c r="KAL137" s="181"/>
      <c r="KAM137" s="239"/>
      <c r="KAN137" s="181"/>
      <c r="KAO137" s="181"/>
      <c r="KAP137" s="239"/>
      <c r="KAQ137" s="181"/>
      <c r="KAR137" s="181"/>
      <c r="KAS137" s="239"/>
      <c r="KAT137" s="181"/>
      <c r="KAU137" s="181"/>
      <c r="KAV137" s="239"/>
      <c r="KAW137" s="181"/>
      <c r="KAX137" s="181"/>
      <c r="KAY137" s="239"/>
      <c r="KAZ137" s="181"/>
      <c r="KBA137" s="181"/>
      <c r="KBB137" s="239"/>
      <c r="KBC137" s="181"/>
      <c r="KBD137" s="181"/>
      <c r="KBE137" s="239"/>
      <c r="KBF137" s="181"/>
      <c r="KBG137" s="181"/>
      <c r="KBH137" s="239"/>
      <c r="KBI137" s="181"/>
      <c r="KBJ137" s="181"/>
      <c r="KBK137" s="239"/>
      <c r="KBL137" s="181"/>
      <c r="KBM137" s="181"/>
      <c r="KBN137" s="239"/>
      <c r="KBO137" s="181"/>
      <c r="KBP137" s="181"/>
      <c r="KBQ137" s="239"/>
      <c r="KBR137" s="181"/>
      <c r="KBS137" s="181"/>
      <c r="KBT137" s="239"/>
      <c r="KBU137" s="181"/>
      <c r="KBV137" s="181"/>
      <c r="KBW137" s="239"/>
      <c r="KBX137" s="181"/>
      <c r="KBY137" s="181"/>
      <c r="KBZ137" s="239"/>
      <c r="KCA137" s="181"/>
      <c r="KCB137" s="181"/>
      <c r="KCC137" s="239"/>
      <c r="KCD137" s="181"/>
      <c r="KCE137" s="181"/>
      <c r="KCF137" s="239"/>
      <c r="KCG137" s="181"/>
      <c r="KCH137" s="181"/>
      <c r="KCI137" s="239"/>
      <c r="KCJ137" s="181"/>
      <c r="KCK137" s="181"/>
      <c r="KCL137" s="239"/>
      <c r="KCM137" s="181"/>
      <c r="KCN137" s="181"/>
      <c r="KCO137" s="239"/>
      <c r="KCP137" s="181"/>
      <c r="KCQ137" s="181"/>
      <c r="KCR137" s="239"/>
      <c r="KCS137" s="181"/>
      <c r="KCT137" s="181"/>
      <c r="KCU137" s="239"/>
      <c r="KCV137" s="181"/>
      <c r="KCW137" s="181"/>
      <c r="KCX137" s="239"/>
      <c r="KCY137" s="181"/>
      <c r="KCZ137" s="181"/>
      <c r="KDA137" s="239"/>
      <c r="KDB137" s="181"/>
      <c r="KDC137" s="181"/>
      <c r="KDD137" s="239"/>
      <c r="KDE137" s="181"/>
      <c r="KDF137" s="181"/>
      <c r="KDG137" s="239"/>
      <c r="KDH137" s="181"/>
      <c r="KDI137" s="181"/>
      <c r="KDJ137" s="239"/>
      <c r="KDK137" s="181"/>
      <c r="KDL137" s="181"/>
      <c r="KDM137" s="239"/>
      <c r="KDN137" s="181"/>
      <c r="KDO137" s="181"/>
      <c r="KDP137" s="239"/>
      <c r="KDQ137" s="181"/>
      <c r="KDR137" s="181"/>
      <c r="KDS137" s="239"/>
      <c r="KDT137" s="181"/>
      <c r="KDU137" s="181"/>
      <c r="KDV137" s="239"/>
      <c r="KDW137" s="181"/>
      <c r="KDX137" s="181"/>
      <c r="KDY137" s="239"/>
      <c r="KDZ137" s="181"/>
      <c r="KEA137" s="181"/>
      <c r="KEB137" s="239"/>
      <c r="KEC137" s="181"/>
      <c r="KED137" s="181"/>
      <c r="KEE137" s="239"/>
      <c r="KEF137" s="181"/>
      <c r="KEG137" s="181"/>
      <c r="KEH137" s="239"/>
      <c r="KEI137" s="181"/>
      <c r="KEJ137" s="181"/>
      <c r="KEK137" s="239"/>
      <c r="KEL137" s="181"/>
      <c r="KEM137" s="181"/>
      <c r="KEN137" s="239"/>
      <c r="KEO137" s="181"/>
      <c r="KEP137" s="181"/>
      <c r="KEQ137" s="239"/>
      <c r="KER137" s="181"/>
      <c r="KES137" s="181"/>
      <c r="KET137" s="239"/>
      <c r="KEU137" s="181"/>
      <c r="KEV137" s="181"/>
      <c r="KEW137" s="239"/>
      <c r="KEX137" s="181"/>
      <c r="KEY137" s="181"/>
      <c r="KEZ137" s="239"/>
      <c r="KFA137" s="181"/>
      <c r="KFB137" s="181"/>
      <c r="KFC137" s="239"/>
      <c r="KFD137" s="181"/>
      <c r="KFE137" s="181"/>
      <c r="KFF137" s="239"/>
      <c r="KFG137" s="181"/>
      <c r="KFH137" s="181"/>
      <c r="KFI137" s="239"/>
      <c r="KFJ137" s="181"/>
      <c r="KFK137" s="181"/>
      <c r="KFL137" s="239"/>
      <c r="KFM137" s="181"/>
      <c r="KFN137" s="181"/>
      <c r="KFO137" s="239"/>
      <c r="KFP137" s="181"/>
      <c r="KFQ137" s="181"/>
      <c r="KFR137" s="239"/>
      <c r="KFS137" s="181"/>
      <c r="KFT137" s="181"/>
      <c r="KFU137" s="239"/>
      <c r="KFV137" s="181"/>
      <c r="KFW137" s="181"/>
      <c r="KFX137" s="239"/>
      <c r="KFY137" s="181"/>
      <c r="KFZ137" s="181"/>
      <c r="KGA137" s="239"/>
      <c r="KGB137" s="181"/>
      <c r="KGC137" s="181"/>
      <c r="KGD137" s="239"/>
      <c r="KGE137" s="181"/>
      <c r="KGF137" s="181"/>
      <c r="KGG137" s="239"/>
      <c r="KGH137" s="181"/>
      <c r="KGI137" s="181"/>
      <c r="KGJ137" s="239"/>
      <c r="KGK137" s="181"/>
      <c r="KGL137" s="181"/>
      <c r="KGM137" s="239"/>
      <c r="KGN137" s="181"/>
      <c r="KGO137" s="181"/>
      <c r="KGP137" s="239"/>
      <c r="KGQ137" s="181"/>
      <c r="KGR137" s="181"/>
      <c r="KGS137" s="239"/>
      <c r="KGT137" s="181"/>
      <c r="KGU137" s="181"/>
      <c r="KGV137" s="239"/>
      <c r="KGW137" s="181"/>
      <c r="KGX137" s="181"/>
      <c r="KGY137" s="239"/>
      <c r="KGZ137" s="181"/>
      <c r="KHA137" s="181"/>
      <c r="KHB137" s="239"/>
      <c r="KHC137" s="181"/>
      <c r="KHD137" s="181"/>
      <c r="KHE137" s="239"/>
      <c r="KHF137" s="181"/>
      <c r="KHG137" s="181"/>
      <c r="KHH137" s="239"/>
      <c r="KHI137" s="181"/>
      <c r="KHJ137" s="181"/>
      <c r="KHK137" s="239"/>
      <c r="KHL137" s="181"/>
      <c r="KHM137" s="181"/>
      <c r="KHN137" s="239"/>
      <c r="KHO137" s="181"/>
      <c r="KHP137" s="181"/>
      <c r="KHQ137" s="239"/>
      <c r="KHR137" s="181"/>
      <c r="KHS137" s="181"/>
      <c r="KHT137" s="239"/>
      <c r="KHU137" s="181"/>
      <c r="KHV137" s="181"/>
      <c r="KHW137" s="239"/>
      <c r="KHX137" s="181"/>
      <c r="KHY137" s="181"/>
      <c r="KHZ137" s="239"/>
      <c r="KIA137" s="181"/>
      <c r="KIB137" s="181"/>
      <c r="KIC137" s="239"/>
      <c r="KID137" s="181"/>
      <c r="KIE137" s="181"/>
      <c r="KIF137" s="239"/>
      <c r="KIG137" s="181"/>
      <c r="KIH137" s="181"/>
      <c r="KII137" s="239"/>
      <c r="KIJ137" s="181"/>
      <c r="KIK137" s="181"/>
      <c r="KIL137" s="239"/>
      <c r="KIM137" s="181"/>
      <c r="KIN137" s="181"/>
      <c r="KIO137" s="239"/>
      <c r="KIP137" s="181"/>
      <c r="KIQ137" s="181"/>
      <c r="KIR137" s="239"/>
      <c r="KIS137" s="181"/>
      <c r="KIT137" s="181"/>
      <c r="KIU137" s="239"/>
      <c r="KIV137" s="181"/>
      <c r="KIW137" s="181"/>
      <c r="KIX137" s="239"/>
      <c r="KIY137" s="181"/>
      <c r="KIZ137" s="181"/>
      <c r="KJA137" s="239"/>
      <c r="KJB137" s="181"/>
      <c r="KJC137" s="181"/>
      <c r="KJD137" s="239"/>
      <c r="KJE137" s="181"/>
      <c r="KJF137" s="181"/>
      <c r="KJG137" s="239"/>
      <c r="KJH137" s="181"/>
      <c r="KJI137" s="181"/>
      <c r="KJJ137" s="239"/>
      <c r="KJK137" s="181"/>
      <c r="KJL137" s="181"/>
      <c r="KJM137" s="239"/>
      <c r="KJN137" s="181"/>
      <c r="KJO137" s="181"/>
      <c r="KJP137" s="239"/>
      <c r="KJQ137" s="181"/>
      <c r="KJR137" s="181"/>
      <c r="KJS137" s="239"/>
      <c r="KJT137" s="181"/>
      <c r="KJU137" s="181"/>
      <c r="KJV137" s="239"/>
      <c r="KJW137" s="181"/>
      <c r="KJX137" s="181"/>
      <c r="KJY137" s="239"/>
      <c r="KJZ137" s="181"/>
      <c r="KKA137" s="181"/>
      <c r="KKB137" s="239"/>
      <c r="KKC137" s="181"/>
      <c r="KKD137" s="181"/>
      <c r="KKE137" s="239"/>
      <c r="KKF137" s="181"/>
      <c r="KKG137" s="181"/>
      <c r="KKH137" s="239"/>
      <c r="KKI137" s="181"/>
      <c r="KKJ137" s="181"/>
      <c r="KKK137" s="239"/>
      <c r="KKL137" s="181"/>
      <c r="KKM137" s="181"/>
      <c r="KKN137" s="239"/>
      <c r="KKO137" s="181"/>
      <c r="KKP137" s="181"/>
      <c r="KKQ137" s="239"/>
      <c r="KKR137" s="181"/>
      <c r="KKS137" s="181"/>
      <c r="KKT137" s="239"/>
      <c r="KKU137" s="181"/>
      <c r="KKV137" s="181"/>
      <c r="KKW137" s="239"/>
      <c r="KKX137" s="181"/>
      <c r="KKY137" s="181"/>
      <c r="KKZ137" s="239"/>
      <c r="KLA137" s="181"/>
      <c r="KLB137" s="181"/>
      <c r="KLC137" s="239"/>
      <c r="KLD137" s="181"/>
      <c r="KLE137" s="181"/>
      <c r="KLF137" s="239"/>
      <c r="KLG137" s="181"/>
      <c r="KLH137" s="181"/>
      <c r="KLI137" s="239"/>
      <c r="KLJ137" s="181"/>
      <c r="KLK137" s="181"/>
      <c r="KLL137" s="239"/>
      <c r="KLM137" s="181"/>
      <c r="KLN137" s="181"/>
      <c r="KLO137" s="239"/>
      <c r="KLP137" s="181"/>
      <c r="KLQ137" s="181"/>
      <c r="KLR137" s="239"/>
      <c r="KLS137" s="181"/>
      <c r="KLT137" s="181"/>
      <c r="KLU137" s="239"/>
      <c r="KLV137" s="181"/>
      <c r="KLW137" s="181"/>
      <c r="KLX137" s="239"/>
      <c r="KLY137" s="181"/>
      <c r="KLZ137" s="181"/>
      <c r="KMA137" s="239"/>
      <c r="KMB137" s="181"/>
      <c r="KMC137" s="181"/>
      <c r="KMD137" s="239"/>
      <c r="KME137" s="181"/>
      <c r="KMF137" s="181"/>
      <c r="KMG137" s="239"/>
      <c r="KMH137" s="181"/>
      <c r="KMI137" s="181"/>
      <c r="KMJ137" s="239"/>
      <c r="KMK137" s="181"/>
      <c r="KML137" s="181"/>
      <c r="KMM137" s="239"/>
      <c r="KMN137" s="181"/>
      <c r="KMO137" s="181"/>
      <c r="KMP137" s="239"/>
      <c r="KMQ137" s="181"/>
      <c r="KMR137" s="181"/>
      <c r="KMS137" s="239"/>
      <c r="KMT137" s="181"/>
      <c r="KMU137" s="181"/>
      <c r="KMV137" s="239"/>
      <c r="KMW137" s="181"/>
      <c r="KMX137" s="181"/>
      <c r="KMY137" s="239"/>
      <c r="KMZ137" s="181"/>
      <c r="KNA137" s="181"/>
      <c r="KNB137" s="239"/>
      <c r="KNC137" s="181"/>
      <c r="KND137" s="181"/>
      <c r="KNE137" s="239"/>
      <c r="KNF137" s="181"/>
      <c r="KNG137" s="181"/>
      <c r="KNH137" s="239"/>
      <c r="KNI137" s="181"/>
      <c r="KNJ137" s="181"/>
      <c r="KNK137" s="239"/>
      <c r="KNL137" s="181"/>
      <c r="KNM137" s="181"/>
      <c r="KNN137" s="239"/>
      <c r="KNO137" s="181"/>
      <c r="KNP137" s="181"/>
      <c r="KNQ137" s="239"/>
      <c r="KNR137" s="181"/>
      <c r="KNS137" s="181"/>
      <c r="KNT137" s="239"/>
      <c r="KNU137" s="181"/>
      <c r="KNV137" s="181"/>
      <c r="KNW137" s="239"/>
      <c r="KNX137" s="181"/>
      <c r="KNY137" s="181"/>
      <c r="KNZ137" s="239"/>
      <c r="KOA137" s="181"/>
      <c r="KOB137" s="181"/>
      <c r="KOC137" s="239"/>
      <c r="KOD137" s="181"/>
      <c r="KOE137" s="181"/>
      <c r="KOF137" s="239"/>
      <c r="KOG137" s="181"/>
      <c r="KOH137" s="181"/>
      <c r="KOI137" s="239"/>
      <c r="KOJ137" s="181"/>
      <c r="KOK137" s="181"/>
      <c r="KOL137" s="239"/>
      <c r="KOM137" s="181"/>
      <c r="KON137" s="181"/>
      <c r="KOO137" s="239"/>
      <c r="KOP137" s="181"/>
      <c r="KOQ137" s="181"/>
      <c r="KOR137" s="239"/>
      <c r="KOS137" s="181"/>
      <c r="KOT137" s="181"/>
      <c r="KOU137" s="239"/>
      <c r="KOV137" s="181"/>
      <c r="KOW137" s="181"/>
      <c r="KOX137" s="239"/>
      <c r="KOY137" s="181"/>
      <c r="KOZ137" s="181"/>
      <c r="KPA137" s="239"/>
      <c r="KPB137" s="181"/>
      <c r="KPC137" s="181"/>
      <c r="KPD137" s="239"/>
      <c r="KPE137" s="181"/>
      <c r="KPF137" s="181"/>
      <c r="KPG137" s="239"/>
      <c r="KPH137" s="181"/>
      <c r="KPI137" s="181"/>
      <c r="KPJ137" s="239"/>
      <c r="KPK137" s="181"/>
      <c r="KPL137" s="181"/>
      <c r="KPM137" s="239"/>
      <c r="KPN137" s="181"/>
      <c r="KPO137" s="181"/>
      <c r="KPP137" s="239"/>
      <c r="KPQ137" s="181"/>
      <c r="KPR137" s="181"/>
      <c r="KPS137" s="239"/>
      <c r="KPT137" s="181"/>
      <c r="KPU137" s="181"/>
      <c r="KPV137" s="239"/>
      <c r="KPW137" s="181"/>
      <c r="KPX137" s="181"/>
      <c r="KPY137" s="239"/>
      <c r="KPZ137" s="181"/>
      <c r="KQA137" s="181"/>
      <c r="KQB137" s="239"/>
      <c r="KQC137" s="181"/>
      <c r="KQD137" s="181"/>
      <c r="KQE137" s="239"/>
      <c r="KQF137" s="181"/>
      <c r="KQG137" s="181"/>
      <c r="KQH137" s="239"/>
      <c r="KQI137" s="181"/>
      <c r="KQJ137" s="181"/>
      <c r="KQK137" s="239"/>
      <c r="KQL137" s="181"/>
      <c r="KQM137" s="181"/>
      <c r="KQN137" s="239"/>
      <c r="KQO137" s="181"/>
      <c r="KQP137" s="181"/>
      <c r="KQQ137" s="239"/>
      <c r="KQR137" s="181"/>
      <c r="KQS137" s="181"/>
      <c r="KQT137" s="239"/>
      <c r="KQU137" s="181"/>
      <c r="KQV137" s="181"/>
      <c r="KQW137" s="239"/>
      <c r="KQX137" s="181"/>
      <c r="KQY137" s="181"/>
      <c r="KQZ137" s="239"/>
      <c r="KRA137" s="181"/>
      <c r="KRB137" s="181"/>
      <c r="KRC137" s="239"/>
      <c r="KRD137" s="181"/>
      <c r="KRE137" s="181"/>
      <c r="KRF137" s="239"/>
      <c r="KRG137" s="181"/>
      <c r="KRH137" s="181"/>
      <c r="KRI137" s="239"/>
      <c r="KRJ137" s="181"/>
      <c r="KRK137" s="181"/>
      <c r="KRL137" s="239"/>
      <c r="KRM137" s="181"/>
      <c r="KRN137" s="181"/>
      <c r="KRO137" s="239"/>
      <c r="KRP137" s="181"/>
      <c r="KRQ137" s="181"/>
      <c r="KRR137" s="239"/>
      <c r="KRS137" s="181"/>
      <c r="KRT137" s="181"/>
      <c r="KRU137" s="239"/>
      <c r="KRV137" s="181"/>
      <c r="KRW137" s="181"/>
      <c r="KRX137" s="239"/>
      <c r="KRY137" s="181"/>
      <c r="KRZ137" s="181"/>
      <c r="KSA137" s="239"/>
      <c r="KSB137" s="181"/>
      <c r="KSC137" s="181"/>
      <c r="KSD137" s="239"/>
      <c r="KSE137" s="181"/>
      <c r="KSF137" s="181"/>
      <c r="KSG137" s="239"/>
      <c r="KSH137" s="181"/>
      <c r="KSI137" s="181"/>
      <c r="KSJ137" s="239"/>
      <c r="KSK137" s="181"/>
      <c r="KSL137" s="181"/>
      <c r="KSM137" s="239"/>
      <c r="KSN137" s="181"/>
      <c r="KSO137" s="181"/>
      <c r="KSP137" s="239"/>
      <c r="KSQ137" s="181"/>
      <c r="KSR137" s="181"/>
      <c r="KSS137" s="239"/>
      <c r="KST137" s="181"/>
      <c r="KSU137" s="181"/>
      <c r="KSV137" s="239"/>
      <c r="KSW137" s="181"/>
      <c r="KSX137" s="181"/>
      <c r="KSY137" s="239"/>
      <c r="KSZ137" s="181"/>
      <c r="KTA137" s="181"/>
      <c r="KTB137" s="239"/>
      <c r="KTC137" s="181"/>
      <c r="KTD137" s="181"/>
      <c r="KTE137" s="239"/>
      <c r="KTF137" s="181"/>
      <c r="KTG137" s="181"/>
      <c r="KTH137" s="239"/>
      <c r="KTI137" s="181"/>
      <c r="KTJ137" s="181"/>
      <c r="KTK137" s="239"/>
      <c r="KTL137" s="181"/>
      <c r="KTM137" s="181"/>
      <c r="KTN137" s="239"/>
      <c r="KTO137" s="181"/>
      <c r="KTP137" s="181"/>
      <c r="KTQ137" s="239"/>
      <c r="KTR137" s="181"/>
      <c r="KTS137" s="181"/>
      <c r="KTT137" s="239"/>
      <c r="KTU137" s="181"/>
      <c r="KTV137" s="181"/>
      <c r="KTW137" s="239"/>
      <c r="KTX137" s="181"/>
      <c r="KTY137" s="181"/>
      <c r="KTZ137" s="239"/>
      <c r="KUA137" s="181"/>
      <c r="KUB137" s="181"/>
      <c r="KUC137" s="239"/>
      <c r="KUD137" s="181"/>
      <c r="KUE137" s="181"/>
      <c r="KUF137" s="239"/>
      <c r="KUG137" s="181"/>
      <c r="KUH137" s="181"/>
      <c r="KUI137" s="239"/>
      <c r="KUJ137" s="181"/>
      <c r="KUK137" s="181"/>
      <c r="KUL137" s="239"/>
      <c r="KUM137" s="181"/>
      <c r="KUN137" s="181"/>
      <c r="KUO137" s="239"/>
      <c r="KUP137" s="181"/>
      <c r="KUQ137" s="181"/>
      <c r="KUR137" s="239"/>
      <c r="KUS137" s="181"/>
      <c r="KUT137" s="181"/>
      <c r="KUU137" s="239"/>
      <c r="KUV137" s="181"/>
      <c r="KUW137" s="181"/>
      <c r="KUX137" s="239"/>
      <c r="KUY137" s="181"/>
      <c r="KUZ137" s="181"/>
      <c r="KVA137" s="239"/>
      <c r="KVB137" s="181"/>
      <c r="KVC137" s="181"/>
      <c r="KVD137" s="239"/>
      <c r="KVE137" s="181"/>
      <c r="KVF137" s="181"/>
      <c r="KVG137" s="239"/>
      <c r="KVH137" s="181"/>
      <c r="KVI137" s="181"/>
      <c r="KVJ137" s="239"/>
      <c r="KVK137" s="181"/>
      <c r="KVL137" s="181"/>
      <c r="KVM137" s="239"/>
      <c r="KVN137" s="181"/>
      <c r="KVO137" s="181"/>
      <c r="KVP137" s="239"/>
      <c r="KVQ137" s="181"/>
      <c r="KVR137" s="181"/>
      <c r="KVS137" s="239"/>
      <c r="KVT137" s="181"/>
      <c r="KVU137" s="181"/>
      <c r="KVV137" s="239"/>
      <c r="KVW137" s="181"/>
      <c r="KVX137" s="181"/>
      <c r="KVY137" s="239"/>
      <c r="KVZ137" s="181"/>
      <c r="KWA137" s="181"/>
      <c r="KWB137" s="239"/>
      <c r="KWC137" s="181"/>
      <c r="KWD137" s="181"/>
      <c r="KWE137" s="239"/>
      <c r="KWF137" s="181"/>
      <c r="KWG137" s="181"/>
      <c r="KWH137" s="239"/>
      <c r="KWI137" s="181"/>
      <c r="KWJ137" s="181"/>
      <c r="KWK137" s="239"/>
      <c r="KWL137" s="181"/>
      <c r="KWM137" s="181"/>
      <c r="KWN137" s="239"/>
      <c r="KWO137" s="181"/>
      <c r="KWP137" s="181"/>
      <c r="KWQ137" s="239"/>
      <c r="KWR137" s="181"/>
      <c r="KWS137" s="181"/>
      <c r="KWT137" s="239"/>
      <c r="KWU137" s="181"/>
      <c r="KWV137" s="181"/>
      <c r="KWW137" s="239"/>
      <c r="KWX137" s="181"/>
      <c r="KWY137" s="181"/>
      <c r="KWZ137" s="239"/>
      <c r="KXA137" s="181"/>
      <c r="KXB137" s="181"/>
      <c r="KXC137" s="239"/>
      <c r="KXD137" s="181"/>
      <c r="KXE137" s="181"/>
      <c r="KXF137" s="239"/>
      <c r="KXG137" s="181"/>
      <c r="KXH137" s="181"/>
      <c r="KXI137" s="239"/>
      <c r="KXJ137" s="181"/>
      <c r="KXK137" s="181"/>
      <c r="KXL137" s="239"/>
      <c r="KXM137" s="181"/>
      <c r="KXN137" s="181"/>
      <c r="KXO137" s="239"/>
      <c r="KXP137" s="181"/>
      <c r="KXQ137" s="181"/>
      <c r="KXR137" s="239"/>
      <c r="KXS137" s="181"/>
      <c r="KXT137" s="181"/>
      <c r="KXU137" s="239"/>
      <c r="KXV137" s="181"/>
      <c r="KXW137" s="181"/>
      <c r="KXX137" s="239"/>
      <c r="KXY137" s="181"/>
      <c r="KXZ137" s="181"/>
      <c r="KYA137" s="239"/>
      <c r="KYB137" s="181"/>
      <c r="KYC137" s="181"/>
      <c r="KYD137" s="239"/>
      <c r="KYE137" s="181"/>
      <c r="KYF137" s="181"/>
      <c r="KYG137" s="239"/>
      <c r="KYH137" s="181"/>
      <c r="KYI137" s="181"/>
      <c r="KYJ137" s="239"/>
      <c r="KYK137" s="181"/>
      <c r="KYL137" s="181"/>
      <c r="KYM137" s="239"/>
      <c r="KYN137" s="181"/>
      <c r="KYO137" s="181"/>
      <c r="KYP137" s="239"/>
      <c r="KYQ137" s="181"/>
      <c r="KYR137" s="181"/>
      <c r="KYS137" s="239"/>
      <c r="KYT137" s="181"/>
      <c r="KYU137" s="181"/>
      <c r="KYV137" s="239"/>
      <c r="KYW137" s="181"/>
      <c r="KYX137" s="181"/>
      <c r="KYY137" s="239"/>
      <c r="KYZ137" s="181"/>
      <c r="KZA137" s="181"/>
      <c r="KZB137" s="239"/>
      <c r="KZC137" s="181"/>
      <c r="KZD137" s="181"/>
      <c r="KZE137" s="239"/>
      <c r="KZF137" s="181"/>
      <c r="KZG137" s="181"/>
      <c r="KZH137" s="239"/>
      <c r="KZI137" s="181"/>
      <c r="KZJ137" s="181"/>
      <c r="KZK137" s="239"/>
      <c r="KZL137" s="181"/>
      <c r="KZM137" s="181"/>
      <c r="KZN137" s="239"/>
      <c r="KZO137" s="181"/>
      <c r="KZP137" s="181"/>
      <c r="KZQ137" s="239"/>
      <c r="KZR137" s="181"/>
      <c r="KZS137" s="181"/>
      <c r="KZT137" s="239"/>
      <c r="KZU137" s="181"/>
      <c r="KZV137" s="181"/>
      <c r="KZW137" s="239"/>
      <c r="KZX137" s="181"/>
      <c r="KZY137" s="181"/>
      <c r="KZZ137" s="239"/>
      <c r="LAA137" s="181"/>
      <c r="LAB137" s="181"/>
      <c r="LAC137" s="239"/>
      <c r="LAD137" s="181"/>
      <c r="LAE137" s="181"/>
      <c r="LAF137" s="239"/>
      <c r="LAG137" s="181"/>
      <c r="LAH137" s="181"/>
      <c r="LAI137" s="239"/>
      <c r="LAJ137" s="181"/>
      <c r="LAK137" s="181"/>
      <c r="LAL137" s="239"/>
      <c r="LAM137" s="181"/>
      <c r="LAN137" s="181"/>
      <c r="LAO137" s="239"/>
      <c r="LAP137" s="181"/>
      <c r="LAQ137" s="181"/>
      <c r="LAR137" s="239"/>
      <c r="LAS137" s="181"/>
      <c r="LAT137" s="181"/>
      <c r="LAU137" s="239"/>
      <c r="LAV137" s="181"/>
      <c r="LAW137" s="181"/>
      <c r="LAX137" s="239"/>
      <c r="LAY137" s="181"/>
      <c r="LAZ137" s="181"/>
      <c r="LBA137" s="239"/>
      <c r="LBB137" s="181"/>
      <c r="LBC137" s="181"/>
      <c r="LBD137" s="239"/>
      <c r="LBE137" s="181"/>
      <c r="LBF137" s="181"/>
      <c r="LBG137" s="239"/>
      <c r="LBH137" s="181"/>
      <c r="LBI137" s="181"/>
      <c r="LBJ137" s="239"/>
      <c r="LBK137" s="181"/>
      <c r="LBL137" s="181"/>
      <c r="LBM137" s="239"/>
      <c r="LBN137" s="181"/>
      <c r="LBO137" s="181"/>
      <c r="LBP137" s="239"/>
      <c r="LBQ137" s="181"/>
      <c r="LBR137" s="181"/>
      <c r="LBS137" s="239"/>
      <c r="LBT137" s="181"/>
      <c r="LBU137" s="181"/>
      <c r="LBV137" s="239"/>
      <c r="LBW137" s="181"/>
      <c r="LBX137" s="181"/>
      <c r="LBY137" s="239"/>
      <c r="LBZ137" s="181"/>
      <c r="LCA137" s="181"/>
      <c r="LCB137" s="239"/>
      <c r="LCC137" s="181"/>
      <c r="LCD137" s="181"/>
      <c r="LCE137" s="239"/>
      <c r="LCF137" s="181"/>
      <c r="LCG137" s="181"/>
      <c r="LCH137" s="239"/>
      <c r="LCI137" s="181"/>
      <c r="LCJ137" s="181"/>
      <c r="LCK137" s="239"/>
      <c r="LCL137" s="181"/>
      <c r="LCM137" s="181"/>
      <c r="LCN137" s="239"/>
      <c r="LCO137" s="181"/>
      <c r="LCP137" s="181"/>
      <c r="LCQ137" s="239"/>
      <c r="LCR137" s="181"/>
      <c r="LCS137" s="181"/>
      <c r="LCT137" s="239"/>
      <c r="LCU137" s="181"/>
      <c r="LCV137" s="181"/>
      <c r="LCW137" s="239"/>
      <c r="LCX137" s="181"/>
      <c r="LCY137" s="181"/>
      <c r="LCZ137" s="239"/>
      <c r="LDA137" s="181"/>
      <c r="LDB137" s="181"/>
      <c r="LDC137" s="239"/>
      <c r="LDD137" s="181"/>
      <c r="LDE137" s="181"/>
      <c r="LDF137" s="239"/>
      <c r="LDG137" s="181"/>
      <c r="LDH137" s="181"/>
      <c r="LDI137" s="239"/>
      <c r="LDJ137" s="181"/>
      <c r="LDK137" s="181"/>
      <c r="LDL137" s="239"/>
      <c r="LDM137" s="181"/>
      <c r="LDN137" s="181"/>
      <c r="LDO137" s="239"/>
      <c r="LDP137" s="181"/>
      <c r="LDQ137" s="181"/>
      <c r="LDR137" s="239"/>
      <c r="LDS137" s="181"/>
      <c r="LDT137" s="181"/>
      <c r="LDU137" s="239"/>
      <c r="LDV137" s="181"/>
      <c r="LDW137" s="181"/>
      <c r="LDX137" s="239"/>
      <c r="LDY137" s="181"/>
      <c r="LDZ137" s="181"/>
      <c r="LEA137" s="239"/>
      <c r="LEB137" s="181"/>
      <c r="LEC137" s="181"/>
      <c r="LED137" s="239"/>
      <c r="LEE137" s="181"/>
      <c r="LEF137" s="181"/>
      <c r="LEG137" s="239"/>
      <c r="LEH137" s="181"/>
      <c r="LEI137" s="181"/>
      <c r="LEJ137" s="239"/>
      <c r="LEK137" s="181"/>
      <c r="LEL137" s="181"/>
      <c r="LEM137" s="239"/>
      <c r="LEN137" s="181"/>
      <c r="LEO137" s="181"/>
      <c r="LEP137" s="239"/>
      <c r="LEQ137" s="181"/>
      <c r="LER137" s="181"/>
      <c r="LES137" s="239"/>
      <c r="LET137" s="181"/>
      <c r="LEU137" s="181"/>
      <c r="LEV137" s="239"/>
      <c r="LEW137" s="181"/>
      <c r="LEX137" s="181"/>
      <c r="LEY137" s="239"/>
      <c r="LEZ137" s="181"/>
      <c r="LFA137" s="181"/>
      <c r="LFB137" s="239"/>
      <c r="LFC137" s="181"/>
      <c r="LFD137" s="181"/>
      <c r="LFE137" s="239"/>
      <c r="LFF137" s="181"/>
      <c r="LFG137" s="181"/>
      <c r="LFH137" s="239"/>
      <c r="LFI137" s="181"/>
      <c r="LFJ137" s="181"/>
      <c r="LFK137" s="239"/>
      <c r="LFL137" s="181"/>
      <c r="LFM137" s="181"/>
      <c r="LFN137" s="239"/>
      <c r="LFO137" s="181"/>
      <c r="LFP137" s="181"/>
      <c r="LFQ137" s="239"/>
      <c r="LFR137" s="181"/>
      <c r="LFS137" s="181"/>
      <c r="LFT137" s="239"/>
      <c r="LFU137" s="181"/>
      <c r="LFV137" s="181"/>
      <c r="LFW137" s="239"/>
      <c r="LFX137" s="181"/>
      <c r="LFY137" s="181"/>
      <c r="LFZ137" s="239"/>
      <c r="LGA137" s="181"/>
      <c r="LGB137" s="181"/>
      <c r="LGC137" s="239"/>
      <c r="LGD137" s="181"/>
      <c r="LGE137" s="181"/>
      <c r="LGF137" s="239"/>
      <c r="LGG137" s="181"/>
      <c r="LGH137" s="181"/>
      <c r="LGI137" s="239"/>
      <c r="LGJ137" s="181"/>
      <c r="LGK137" s="181"/>
      <c r="LGL137" s="239"/>
      <c r="LGM137" s="181"/>
      <c r="LGN137" s="181"/>
      <c r="LGO137" s="239"/>
      <c r="LGP137" s="181"/>
      <c r="LGQ137" s="181"/>
      <c r="LGR137" s="239"/>
      <c r="LGS137" s="181"/>
      <c r="LGT137" s="181"/>
      <c r="LGU137" s="239"/>
      <c r="LGV137" s="181"/>
      <c r="LGW137" s="181"/>
      <c r="LGX137" s="239"/>
      <c r="LGY137" s="181"/>
      <c r="LGZ137" s="181"/>
      <c r="LHA137" s="239"/>
      <c r="LHB137" s="181"/>
      <c r="LHC137" s="181"/>
      <c r="LHD137" s="239"/>
      <c r="LHE137" s="181"/>
      <c r="LHF137" s="181"/>
      <c r="LHG137" s="239"/>
      <c r="LHH137" s="181"/>
      <c r="LHI137" s="181"/>
      <c r="LHJ137" s="239"/>
      <c r="LHK137" s="181"/>
      <c r="LHL137" s="181"/>
      <c r="LHM137" s="239"/>
      <c r="LHN137" s="181"/>
      <c r="LHO137" s="181"/>
      <c r="LHP137" s="239"/>
      <c r="LHQ137" s="181"/>
      <c r="LHR137" s="181"/>
      <c r="LHS137" s="239"/>
      <c r="LHT137" s="181"/>
      <c r="LHU137" s="181"/>
      <c r="LHV137" s="239"/>
      <c r="LHW137" s="181"/>
      <c r="LHX137" s="181"/>
      <c r="LHY137" s="239"/>
      <c r="LHZ137" s="181"/>
      <c r="LIA137" s="181"/>
      <c r="LIB137" s="239"/>
      <c r="LIC137" s="181"/>
      <c r="LID137" s="181"/>
      <c r="LIE137" s="239"/>
      <c r="LIF137" s="181"/>
      <c r="LIG137" s="181"/>
      <c r="LIH137" s="239"/>
      <c r="LII137" s="181"/>
      <c r="LIJ137" s="181"/>
      <c r="LIK137" s="239"/>
      <c r="LIL137" s="181"/>
      <c r="LIM137" s="181"/>
      <c r="LIN137" s="239"/>
      <c r="LIO137" s="181"/>
      <c r="LIP137" s="181"/>
      <c r="LIQ137" s="239"/>
      <c r="LIR137" s="181"/>
      <c r="LIS137" s="181"/>
      <c r="LIT137" s="239"/>
      <c r="LIU137" s="181"/>
      <c r="LIV137" s="181"/>
      <c r="LIW137" s="239"/>
      <c r="LIX137" s="181"/>
      <c r="LIY137" s="181"/>
      <c r="LIZ137" s="239"/>
      <c r="LJA137" s="181"/>
      <c r="LJB137" s="181"/>
      <c r="LJC137" s="239"/>
      <c r="LJD137" s="181"/>
      <c r="LJE137" s="181"/>
      <c r="LJF137" s="239"/>
      <c r="LJG137" s="181"/>
      <c r="LJH137" s="181"/>
      <c r="LJI137" s="239"/>
      <c r="LJJ137" s="181"/>
      <c r="LJK137" s="181"/>
      <c r="LJL137" s="239"/>
      <c r="LJM137" s="181"/>
      <c r="LJN137" s="181"/>
      <c r="LJO137" s="239"/>
      <c r="LJP137" s="181"/>
      <c r="LJQ137" s="181"/>
      <c r="LJR137" s="239"/>
      <c r="LJS137" s="181"/>
      <c r="LJT137" s="181"/>
      <c r="LJU137" s="239"/>
      <c r="LJV137" s="181"/>
      <c r="LJW137" s="181"/>
      <c r="LJX137" s="239"/>
      <c r="LJY137" s="181"/>
      <c r="LJZ137" s="181"/>
      <c r="LKA137" s="239"/>
      <c r="LKB137" s="181"/>
      <c r="LKC137" s="181"/>
      <c r="LKD137" s="239"/>
      <c r="LKE137" s="181"/>
      <c r="LKF137" s="181"/>
      <c r="LKG137" s="239"/>
      <c r="LKH137" s="181"/>
      <c r="LKI137" s="181"/>
      <c r="LKJ137" s="239"/>
      <c r="LKK137" s="181"/>
      <c r="LKL137" s="181"/>
      <c r="LKM137" s="239"/>
      <c r="LKN137" s="181"/>
      <c r="LKO137" s="181"/>
      <c r="LKP137" s="239"/>
      <c r="LKQ137" s="181"/>
      <c r="LKR137" s="181"/>
      <c r="LKS137" s="239"/>
      <c r="LKT137" s="181"/>
      <c r="LKU137" s="181"/>
      <c r="LKV137" s="239"/>
      <c r="LKW137" s="181"/>
      <c r="LKX137" s="181"/>
      <c r="LKY137" s="239"/>
      <c r="LKZ137" s="181"/>
      <c r="LLA137" s="181"/>
      <c r="LLB137" s="239"/>
      <c r="LLC137" s="181"/>
      <c r="LLD137" s="181"/>
      <c r="LLE137" s="239"/>
      <c r="LLF137" s="181"/>
      <c r="LLG137" s="181"/>
      <c r="LLH137" s="239"/>
      <c r="LLI137" s="181"/>
      <c r="LLJ137" s="181"/>
      <c r="LLK137" s="239"/>
      <c r="LLL137" s="181"/>
      <c r="LLM137" s="181"/>
      <c r="LLN137" s="239"/>
      <c r="LLO137" s="181"/>
      <c r="LLP137" s="181"/>
      <c r="LLQ137" s="239"/>
      <c r="LLR137" s="181"/>
      <c r="LLS137" s="181"/>
      <c r="LLT137" s="239"/>
      <c r="LLU137" s="181"/>
      <c r="LLV137" s="181"/>
      <c r="LLW137" s="239"/>
      <c r="LLX137" s="181"/>
      <c r="LLY137" s="181"/>
      <c r="LLZ137" s="239"/>
      <c r="LMA137" s="181"/>
      <c r="LMB137" s="181"/>
      <c r="LMC137" s="239"/>
      <c r="LMD137" s="181"/>
      <c r="LME137" s="181"/>
      <c r="LMF137" s="239"/>
      <c r="LMG137" s="181"/>
      <c r="LMH137" s="181"/>
      <c r="LMI137" s="239"/>
      <c r="LMJ137" s="181"/>
      <c r="LMK137" s="181"/>
      <c r="LML137" s="239"/>
      <c r="LMM137" s="181"/>
      <c r="LMN137" s="181"/>
      <c r="LMO137" s="239"/>
      <c r="LMP137" s="181"/>
      <c r="LMQ137" s="181"/>
      <c r="LMR137" s="239"/>
      <c r="LMS137" s="181"/>
      <c r="LMT137" s="181"/>
      <c r="LMU137" s="239"/>
      <c r="LMV137" s="181"/>
      <c r="LMW137" s="181"/>
      <c r="LMX137" s="239"/>
      <c r="LMY137" s="181"/>
      <c r="LMZ137" s="181"/>
      <c r="LNA137" s="239"/>
      <c r="LNB137" s="181"/>
      <c r="LNC137" s="181"/>
      <c r="LND137" s="239"/>
      <c r="LNE137" s="181"/>
      <c r="LNF137" s="181"/>
      <c r="LNG137" s="239"/>
      <c r="LNH137" s="181"/>
      <c r="LNI137" s="181"/>
      <c r="LNJ137" s="239"/>
      <c r="LNK137" s="181"/>
      <c r="LNL137" s="181"/>
      <c r="LNM137" s="239"/>
      <c r="LNN137" s="181"/>
      <c r="LNO137" s="181"/>
      <c r="LNP137" s="239"/>
      <c r="LNQ137" s="181"/>
      <c r="LNR137" s="181"/>
      <c r="LNS137" s="239"/>
      <c r="LNT137" s="181"/>
      <c r="LNU137" s="181"/>
      <c r="LNV137" s="239"/>
      <c r="LNW137" s="181"/>
      <c r="LNX137" s="181"/>
      <c r="LNY137" s="239"/>
      <c r="LNZ137" s="181"/>
      <c r="LOA137" s="181"/>
      <c r="LOB137" s="239"/>
      <c r="LOC137" s="181"/>
      <c r="LOD137" s="181"/>
      <c r="LOE137" s="239"/>
      <c r="LOF137" s="181"/>
      <c r="LOG137" s="181"/>
      <c r="LOH137" s="239"/>
      <c r="LOI137" s="181"/>
      <c r="LOJ137" s="181"/>
      <c r="LOK137" s="239"/>
      <c r="LOL137" s="181"/>
      <c r="LOM137" s="181"/>
      <c r="LON137" s="239"/>
      <c r="LOO137" s="181"/>
      <c r="LOP137" s="181"/>
      <c r="LOQ137" s="239"/>
      <c r="LOR137" s="181"/>
      <c r="LOS137" s="181"/>
      <c r="LOT137" s="239"/>
      <c r="LOU137" s="181"/>
      <c r="LOV137" s="181"/>
      <c r="LOW137" s="239"/>
      <c r="LOX137" s="181"/>
      <c r="LOY137" s="181"/>
      <c r="LOZ137" s="239"/>
      <c r="LPA137" s="181"/>
      <c r="LPB137" s="181"/>
      <c r="LPC137" s="239"/>
      <c r="LPD137" s="181"/>
      <c r="LPE137" s="181"/>
      <c r="LPF137" s="239"/>
      <c r="LPG137" s="181"/>
      <c r="LPH137" s="181"/>
      <c r="LPI137" s="239"/>
      <c r="LPJ137" s="181"/>
      <c r="LPK137" s="181"/>
      <c r="LPL137" s="239"/>
      <c r="LPM137" s="181"/>
      <c r="LPN137" s="181"/>
      <c r="LPO137" s="239"/>
      <c r="LPP137" s="181"/>
      <c r="LPQ137" s="181"/>
      <c r="LPR137" s="239"/>
      <c r="LPS137" s="181"/>
      <c r="LPT137" s="181"/>
      <c r="LPU137" s="239"/>
      <c r="LPV137" s="181"/>
      <c r="LPW137" s="181"/>
      <c r="LPX137" s="239"/>
      <c r="LPY137" s="181"/>
      <c r="LPZ137" s="181"/>
      <c r="LQA137" s="239"/>
      <c r="LQB137" s="181"/>
      <c r="LQC137" s="181"/>
      <c r="LQD137" s="239"/>
      <c r="LQE137" s="181"/>
      <c r="LQF137" s="181"/>
      <c r="LQG137" s="239"/>
      <c r="LQH137" s="181"/>
      <c r="LQI137" s="181"/>
      <c r="LQJ137" s="239"/>
      <c r="LQK137" s="181"/>
      <c r="LQL137" s="181"/>
      <c r="LQM137" s="239"/>
      <c r="LQN137" s="181"/>
      <c r="LQO137" s="181"/>
      <c r="LQP137" s="239"/>
      <c r="LQQ137" s="181"/>
      <c r="LQR137" s="181"/>
      <c r="LQS137" s="239"/>
      <c r="LQT137" s="181"/>
      <c r="LQU137" s="181"/>
      <c r="LQV137" s="239"/>
      <c r="LQW137" s="181"/>
      <c r="LQX137" s="181"/>
      <c r="LQY137" s="239"/>
      <c r="LQZ137" s="181"/>
      <c r="LRA137" s="181"/>
      <c r="LRB137" s="239"/>
      <c r="LRC137" s="181"/>
      <c r="LRD137" s="181"/>
      <c r="LRE137" s="239"/>
      <c r="LRF137" s="181"/>
      <c r="LRG137" s="181"/>
      <c r="LRH137" s="239"/>
      <c r="LRI137" s="181"/>
      <c r="LRJ137" s="181"/>
      <c r="LRK137" s="239"/>
      <c r="LRL137" s="181"/>
      <c r="LRM137" s="181"/>
      <c r="LRN137" s="239"/>
      <c r="LRO137" s="181"/>
      <c r="LRP137" s="181"/>
      <c r="LRQ137" s="239"/>
      <c r="LRR137" s="181"/>
      <c r="LRS137" s="181"/>
      <c r="LRT137" s="239"/>
      <c r="LRU137" s="181"/>
      <c r="LRV137" s="181"/>
      <c r="LRW137" s="239"/>
      <c r="LRX137" s="181"/>
      <c r="LRY137" s="181"/>
      <c r="LRZ137" s="239"/>
      <c r="LSA137" s="181"/>
      <c r="LSB137" s="181"/>
      <c r="LSC137" s="239"/>
      <c r="LSD137" s="181"/>
      <c r="LSE137" s="181"/>
      <c r="LSF137" s="239"/>
      <c r="LSG137" s="181"/>
      <c r="LSH137" s="181"/>
      <c r="LSI137" s="239"/>
      <c r="LSJ137" s="181"/>
      <c r="LSK137" s="181"/>
      <c r="LSL137" s="239"/>
      <c r="LSM137" s="181"/>
      <c r="LSN137" s="181"/>
      <c r="LSO137" s="239"/>
      <c r="LSP137" s="181"/>
      <c r="LSQ137" s="181"/>
      <c r="LSR137" s="239"/>
      <c r="LSS137" s="181"/>
      <c r="LST137" s="181"/>
      <c r="LSU137" s="239"/>
      <c r="LSV137" s="181"/>
      <c r="LSW137" s="181"/>
      <c r="LSX137" s="239"/>
      <c r="LSY137" s="181"/>
      <c r="LSZ137" s="181"/>
      <c r="LTA137" s="239"/>
      <c r="LTB137" s="181"/>
      <c r="LTC137" s="181"/>
      <c r="LTD137" s="239"/>
      <c r="LTE137" s="181"/>
      <c r="LTF137" s="181"/>
      <c r="LTG137" s="239"/>
      <c r="LTH137" s="181"/>
      <c r="LTI137" s="181"/>
      <c r="LTJ137" s="239"/>
      <c r="LTK137" s="181"/>
      <c r="LTL137" s="181"/>
      <c r="LTM137" s="239"/>
      <c r="LTN137" s="181"/>
      <c r="LTO137" s="181"/>
      <c r="LTP137" s="239"/>
      <c r="LTQ137" s="181"/>
      <c r="LTR137" s="181"/>
      <c r="LTS137" s="239"/>
      <c r="LTT137" s="181"/>
      <c r="LTU137" s="181"/>
      <c r="LTV137" s="239"/>
      <c r="LTW137" s="181"/>
      <c r="LTX137" s="181"/>
      <c r="LTY137" s="239"/>
      <c r="LTZ137" s="181"/>
      <c r="LUA137" s="181"/>
      <c r="LUB137" s="239"/>
      <c r="LUC137" s="181"/>
      <c r="LUD137" s="181"/>
      <c r="LUE137" s="239"/>
      <c r="LUF137" s="181"/>
      <c r="LUG137" s="181"/>
      <c r="LUH137" s="239"/>
      <c r="LUI137" s="181"/>
      <c r="LUJ137" s="181"/>
      <c r="LUK137" s="239"/>
      <c r="LUL137" s="181"/>
      <c r="LUM137" s="181"/>
      <c r="LUN137" s="239"/>
      <c r="LUO137" s="181"/>
      <c r="LUP137" s="181"/>
      <c r="LUQ137" s="239"/>
      <c r="LUR137" s="181"/>
      <c r="LUS137" s="181"/>
      <c r="LUT137" s="239"/>
      <c r="LUU137" s="181"/>
      <c r="LUV137" s="181"/>
      <c r="LUW137" s="239"/>
      <c r="LUX137" s="181"/>
      <c r="LUY137" s="181"/>
      <c r="LUZ137" s="239"/>
      <c r="LVA137" s="181"/>
      <c r="LVB137" s="181"/>
      <c r="LVC137" s="239"/>
      <c r="LVD137" s="181"/>
      <c r="LVE137" s="181"/>
      <c r="LVF137" s="239"/>
      <c r="LVG137" s="181"/>
      <c r="LVH137" s="181"/>
      <c r="LVI137" s="239"/>
      <c r="LVJ137" s="181"/>
      <c r="LVK137" s="181"/>
      <c r="LVL137" s="239"/>
      <c r="LVM137" s="181"/>
      <c r="LVN137" s="181"/>
      <c r="LVO137" s="239"/>
      <c r="LVP137" s="181"/>
      <c r="LVQ137" s="181"/>
      <c r="LVR137" s="239"/>
      <c r="LVS137" s="181"/>
      <c r="LVT137" s="181"/>
      <c r="LVU137" s="239"/>
      <c r="LVV137" s="181"/>
      <c r="LVW137" s="181"/>
      <c r="LVX137" s="239"/>
      <c r="LVY137" s="181"/>
      <c r="LVZ137" s="181"/>
      <c r="LWA137" s="239"/>
      <c r="LWB137" s="181"/>
      <c r="LWC137" s="181"/>
      <c r="LWD137" s="239"/>
      <c r="LWE137" s="181"/>
      <c r="LWF137" s="181"/>
      <c r="LWG137" s="239"/>
      <c r="LWH137" s="181"/>
      <c r="LWI137" s="181"/>
      <c r="LWJ137" s="239"/>
      <c r="LWK137" s="181"/>
      <c r="LWL137" s="181"/>
      <c r="LWM137" s="239"/>
      <c r="LWN137" s="181"/>
      <c r="LWO137" s="181"/>
      <c r="LWP137" s="239"/>
      <c r="LWQ137" s="181"/>
      <c r="LWR137" s="181"/>
      <c r="LWS137" s="239"/>
      <c r="LWT137" s="181"/>
      <c r="LWU137" s="181"/>
      <c r="LWV137" s="239"/>
      <c r="LWW137" s="181"/>
      <c r="LWX137" s="181"/>
      <c r="LWY137" s="239"/>
      <c r="LWZ137" s="181"/>
      <c r="LXA137" s="181"/>
      <c r="LXB137" s="239"/>
      <c r="LXC137" s="181"/>
      <c r="LXD137" s="181"/>
      <c r="LXE137" s="239"/>
      <c r="LXF137" s="181"/>
      <c r="LXG137" s="181"/>
      <c r="LXH137" s="239"/>
      <c r="LXI137" s="181"/>
      <c r="LXJ137" s="181"/>
      <c r="LXK137" s="239"/>
      <c r="LXL137" s="181"/>
      <c r="LXM137" s="181"/>
      <c r="LXN137" s="239"/>
      <c r="LXO137" s="181"/>
      <c r="LXP137" s="181"/>
      <c r="LXQ137" s="239"/>
      <c r="LXR137" s="181"/>
      <c r="LXS137" s="181"/>
      <c r="LXT137" s="239"/>
      <c r="LXU137" s="181"/>
      <c r="LXV137" s="181"/>
      <c r="LXW137" s="239"/>
      <c r="LXX137" s="181"/>
      <c r="LXY137" s="181"/>
      <c r="LXZ137" s="239"/>
      <c r="LYA137" s="181"/>
      <c r="LYB137" s="181"/>
      <c r="LYC137" s="239"/>
      <c r="LYD137" s="181"/>
      <c r="LYE137" s="181"/>
      <c r="LYF137" s="239"/>
      <c r="LYG137" s="181"/>
      <c r="LYH137" s="181"/>
      <c r="LYI137" s="239"/>
      <c r="LYJ137" s="181"/>
      <c r="LYK137" s="181"/>
      <c r="LYL137" s="239"/>
      <c r="LYM137" s="181"/>
      <c r="LYN137" s="181"/>
      <c r="LYO137" s="239"/>
      <c r="LYP137" s="181"/>
      <c r="LYQ137" s="181"/>
      <c r="LYR137" s="239"/>
      <c r="LYS137" s="181"/>
      <c r="LYT137" s="181"/>
      <c r="LYU137" s="239"/>
      <c r="LYV137" s="181"/>
      <c r="LYW137" s="181"/>
      <c r="LYX137" s="239"/>
      <c r="LYY137" s="181"/>
      <c r="LYZ137" s="181"/>
      <c r="LZA137" s="239"/>
      <c r="LZB137" s="181"/>
      <c r="LZC137" s="181"/>
      <c r="LZD137" s="239"/>
      <c r="LZE137" s="181"/>
      <c r="LZF137" s="181"/>
      <c r="LZG137" s="239"/>
      <c r="LZH137" s="181"/>
      <c r="LZI137" s="181"/>
      <c r="LZJ137" s="239"/>
      <c r="LZK137" s="181"/>
      <c r="LZL137" s="181"/>
      <c r="LZM137" s="239"/>
      <c r="LZN137" s="181"/>
      <c r="LZO137" s="181"/>
      <c r="LZP137" s="239"/>
      <c r="LZQ137" s="181"/>
      <c r="LZR137" s="181"/>
      <c r="LZS137" s="239"/>
      <c r="LZT137" s="181"/>
      <c r="LZU137" s="181"/>
      <c r="LZV137" s="239"/>
      <c r="LZW137" s="181"/>
      <c r="LZX137" s="181"/>
      <c r="LZY137" s="239"/>
      <c r="LZZ137" s="181"/>
      <c r="MAA137" s="181"/>
      <c r="MAB137" s="239"/>
      <c r="MAC137" s="181"/>
      <c r="MAD137" s="181"/>
      <c r="MAE137" s="239"/>
      <c r="MAF137" s="181"/>
      <c r="MAG137" s="181"/>
      <c r="MAH137" s="239"/>
      <c r="MAI137" s="181"/>
      <c r="MAJ137" s="181"/>
      <c r="MAK137" s="239"/>
      <c r="MAL137" s="181"/>
      <c r="MAM137" s="181"/>
      <c r="MAN137" s="239"/>
      <c r="MAO137" s="181"/>
      <c r="MAP137" s="181"/>
      <c r="MAQ137" s="239"/>
      <c r="MAR137" s="181"/>
      <c r="MAS137" s="181"/>
      <c r="MAT137" s="239"/>
      <c r="MAU137" s="181"/>
      <c r="MAV137" s="181"/>
      <c r="MAW137" s="239"/>
      <c r="MAX137" s="181"/>
      <c r="MAY137" s="181"/>
      <c r="MAZ137" s="239"/>
      <c r="MBA137" s="181"/>
      <c r="MBB137" s="181"/>
      <c r="MBC137" s="239"/>
      <c r="MBD137" s="181"/>
      <c r="MBE137" s="181"/>
      <c r="MBF137" s="239"/>
      <c r="MBG137" s="181"/>
      <c r="MBH137" s="181"/>
      <c r="MBI137" s="239"/>
      <c r="MBJ137" s="181"/>
      <c r="MBK137" s="181"/>
      <c r="MBL137" s="239"/>
      <c r="MBM137" s="181"/>
      <c r="MBN137" s="181"/>
      <c r="MBO137" s="239"/>
      <c r="MBP137" s="181"/>
      <c r="MBQ137" s="181"/>
      <c r="MBR137" s="239"/>
      <c r="MBS137" s="181"/>
      <c r="MBT137" s="181"/>
      <c r="MBU137" s="239"/>
      <c r="MBV137" s="181"/>
      <c r="MBW137" s="181"/>
      <c r="MBX137" s="239"/>
      <c r="MBY137" s="181"/>
      <c r="MBZ137" s="181"/>
      <c r="MCA137" s="239"/>
      <c r="MCB137" s="181"/>
      <c r="MCC137" s="181"/>
      <c r="MCD137" s="239"/>
      <c r="MCE137" s="181"/>
      <c r="MCF137" s="181"/>
      <c r="MCG137" s="239"/>
      <c r="MCH137" s="181"/>
      <c r="MCI137" s="181"/>
      <c r="MCJ137" s="239"/>
      <c r="MCK137" s="181"/>
      <c r="MCL137" s="181"/>
      <c r="MCM137" s="239"/>
      <c r="MCN137" s="181"/>
      <c r="MCO137" s="181"/>
      <c r="MCP137" s="239"/>
      <c r="MCQ137" s="181"/>
      <c r="MCR137" s="181"/>
      <c r="MCS137" s="239"/>
      <c r="MCT137" s="181"/>
      <c r="MCU137" s="181"/>
      <c r="MCV137" s="239"/>
      <c r="MCW137" s="181"/>
      <c r="MCX137" s="181"/>
      <c r="MCY137" s="239"/>
      <c r="MCZ137" s="181"/>
      <c r="MDA137" s="181"/>
      <c r="MDB137" s="239"/>
      <c r="MDC137" s="181"/>
      <c r="MDD137" s="181"/>
      <c r="MDE137" s="239"/>
      <c r="MDF137" s="181"/>
      <c r="MDG137" s="181"/>
      <c r="MDH137" s="239"/>
      <c r="MDI137" s="181"/>
      <c r="MDJ137" s="181"/>
      <c r="MDK137" s="239"/>
      <c r="MDL137" s="181"/>
      <c r="MDM137" s="181"/>
      <c r="MDN137" s="239"/>
      <c r="MDO137" s="181"/>
      <c r="MDP137" s="181"/>
      <c r="MDQ137" s="239"/>
      <c r="MDR137" s="181"/>
      <c r="MDS137" s="181"/>
      <c r="MDT137" s="239"/>
      <c r="MDU137" s="181"/>
      <c r="MDV137" s="181"/>
      <c r="MDW137" s="239"/>
      <c r="MDX137" s="181"/>
      <c r="MDY137" s="181"/>
      <c r="MDZ137" s="239"/>
      <c r="MEA137" s="181"/>
      <c r="MEB137" s="181"/>
      <c r="MEC137" s="239"/>
      <c r="MED137" s="181"/>
      <c r="MEE137" s="181"/>
      <c r="MEF137" s="239"/>
      <c r="MEG137" s="181"/>
      <c r="MEH137" s="181"/>
      <c r="MEI137" s="239"/>
      <c r="MEJ137" s="181"/>
      <c r="MEK137" s="181"/>
      <c r="MEL137" s="239"/>
      <c r="MEM137" s="181"/>
      <c r="MEN137" s="181"/>
      <c r="MEO137" s="239"/>
      <c r="MEP137" s="181"/>
      <c r="MEQ137" s="181"/>
      <c r="MER137" s="239"/>
      <c r="MES137" s="181"/>
      <c r="MET137" s="181"/>
      <c r="MEU137" s="239"/>
      <c r="MEV137" s="181"/>
      <c r="MEW137" s="181"/>
      <c r="MEX137" s="239"/>
      <c r="MEY137" s="181"/>
      <c r="MEZ137" s="181"/>
      <c r="MFA137" s="239"/>
      <c r="MFB137" s="181"/>
      <c r="MFC137" s="181"/>
      <c r="MFD137" s="239"/>
      <c r="MFE137" s="181"/>
      <c r="MFF137" s="181"/>
      <c r="MFG137" s="239"/>
      <c r="MFH137" s="181"/>
      <c r="MFI137" s="181"/>
      <c r="MFJ137" s="239"/>
      <c r="MFK137" s="181"/>
      <c r="MFL137" s="181"/>
      <c r="MFM137" s="239"/>
      <c r="MFN137" s="181"/>
      <c r="MFO137" s="181"/>
      <c r="MFP137" s="239"/>
      <c r="MFQ137" s="181"/>
      <c r="MFR137" s="181"/>
      <c r="MFS137" s="239"/>
      <c r="MFT137" s="181"/>
      <c r="MFU137" s="181"/>
      <c r="MFV137" s="239"/>
      <c r="MFW137" s="181"/>
      <c r="MFX137" s="181"/>
      <c r="MFY137" s="239"/>
      <c r="MFZ137" s="181"/>
      <c r="MGA137" s="181"/>
      <c r="MGB137" s="239"/>
      <c r="MGC137" s="181"/>
      <c r="MGD137" s="181"/>
      <c r="MGE137" s="239"/>
      <c r="MGF137" s="181"/>
      <c r="MGG137" s="181"/>
      <c r="MGH137" s="239"/>
      <c r="MGI137" s="181"/>
      <c r="MGJ137" s="181"/>
      <c r="MGK137" s="239"/>
      <c r="MGL137" s="181"/>
      <c r="MGM137" s="181"/>
      <c r="MGN137" s="239"/>
      <c r="MGO137" s="181"/>
      <c r="MGP137" s="181"/>
      <c r="MGQ137" s="239"/>
      <c r="MGR137" s="181"/>
      <c r="MGS137" s="181"/>
      <c r="MGT137" s="239"/>
      <c r="MGU137" s="181"/>
      <c r="MGV137" s="181"/>
      <c r="MGW137" s="239"/>
      <c r="MGX137" s="181"/>
      <c r="MGY137" s="181"/>
      <c r="MGZ137" s="239"/>
      <c r="MHA137" s="181"/>
      <c r="MHB137" s="181"/>
      <c r="MHC137" s="239"/>
      <c r="MHD137" s="181"/>
      <c r="MHE137" s="181"/>
      <c r="MHF137" s="239"/>
      <c r="MHG137" s="181"/>
      <c r="MHH137" s="181"/>
      <c r="MHI137" s="239"/>
      <c r="MHJ137" s="181"/>
      <c r="MHK137" s="181"/>
      <c r="MHL137" s="239"/>
      <c r="MHM137" s="181"/>
      <c r="MHN137" s="181"/>
      <c r="MHO137" s="239"/>
      <c r="MHP137" s="181"/>
      <c r="MHQ137" s="181"/>
      <c r="MHR137" s="239"/>
      <c r="MHS137" s="181"/>
      <c r="MHT137" s="181"/>
      <c r="MHU137" s="239"/>
      <c r="MHV137" s="181"/>
      <c r="MHW137" s="181"/>
      <c r="MHX137" s="239"/>
      <c r="MHY137" s="181"/>
      <c r="MHZ137" s="181"/>
      <c r="MIA137" s="239"/>
      <c r="MIB137" s="181"/>
      <c r="MIC137" s="181"/>
      <c r="MID137" s="239"/>
      <c r="MIE137" s="181"/>
      <c r="MIF137" s="181"/>
      <c r="MIG137" s="239"/>
      <c r="MIH137" s="181"/>
      <c r="MII137" s="181"/>
      <c r="MIJ137" s="239"/>
      <c r="MIK137" s="181"/>
      <c r="MIL137" s="181"/>
      <c r="MIM137" s="239"/>
      <c r="MIN137" s="181"/>
      <c r="MIO137" s="181"/>
      <c r="MIP137" s="239"/>
      <c r="MIQ137" s="181"/>
      <c r="MIR137" s="181"/>
      <c r="MIS137" s="239"/>
      <c r="MIT137" s="181"/>
      <c r="MIU137" s="181"/>
      <c r="MIV137" s="239"/>
      <c r="MIW137" s="181"/>
      <c r="MIX137" s="181"/>
      <c r="MIY137" s="239"/>
      <c r="MIZ137" s="181"/>
      <c r="MJA137" s="181"/>
      <c r="MJB137" s="239"/>
      <c r="MJC137" s="181"/>
      <c r="MJD137" s="181"/>
      <c r="MJE137" s="239"/>
      <c r="MJF137" s="181"/>
      <c r="MJG137" s="181"/>
      <c r="MJH137" s="239"/>
      <c r="MJI137" s="181"/>
      <c r="MJJ137" s="181"/>
      <c r="MJK137" s="239"/>
      <c r="MJL137" s="181"/>
      <c r="MJM137" s="181"/>
      <c r="MJN137" s="239"/>
      <c r="MJO137" s="181"/>
      <c r="MJP137" s="181"/>
      <c r="MJQ137" s="239"/>
      <c r="MJR137" s="181"/>
      <c r="MJS137" s="181"/>
      <c r="MJT137" s="239"/>
      <c r="MJU137" s="181"/>
      <c r="MJV137" s="181"/>
      <c r="MJW137" s="239"/>
      <c r="MJX137" s="181"/>
      <c r="MJY137" s="181"/>
      <c r="MJZ137" s="239"/>
      <c r="MKA137" s="181"/>
      <c r="MKB137" s="181"/>
      <c r="MKC137" s="239"/>
      <c r="MKD137" s="181"/>
      <c r="MKE137" s="181"/>
      <c r="MKF137" s="239"/>
      <c r="MKG137" s="181"/>
      <c r="MKH137" s="181"/>
      <c r="MKI137" s="239"/>
      <c r="MKJ137" s="181"/>
      <c r="MKK137" s="181"/>
      <c r="MKL137" s="239"/>
      <c r="MKM137" s="181"/>
      <c r="MKN137" s="181"/>
      <c r="MKO137" s="239"/>
      <c r="MKP137" s="181"/>
      <c r="MKQ137" s="181"/>
      <c r="MKR137" s="239"/>
      <c r="MKS137" s="181"/>
      <c r="MKT137" s="181"/>
      <c r="MKU137" s="239"/>
      <c r="MKV137" s="181"/>
      <c r="MKW137" s="181"/>
      <c r="MKX137" s="239"/>
      <c r="MKY137" s="181"/>
      <c r="MKZ137" s="181"/>
      <c r="MLA137" s="239"/>
      <c r="MLB137" s="181"/>
      <c r="MLC137" s="181"/>
      <c r="MLD137" s="239"/>
      <c r="MLE137" s="181"/>
      <c r="MLF137" s="181"/>
      <c r="MLG137" s="239"/>
      <c r="MLH137" s="181"/>
      <c r="MLI137" s="181"/>
      <c r="MLJ137" s="239"/>
      <c r="MLK137" s="181"/>
      <c r="MLL137" s="181"/>
      <c r="MLM137" s="239"/>
      <c r="MLN137" s="181"/>
      <c r="MLO137" s="181"/>
      <c r="MLP137" s="239"/>
      <c r="MLQ137" s="181"/>
      <c r="MLR137" s="181"/>
      <c r="MLS137" s="239"/>
      <c r="MLT137" s="181"/>
      <c r="MLU137" s="181"/>
      <c r="MLV137" s="239"/>
      <c r="MLW137" s="181"/>
      <c r="MLX137" s="181"/>
      <c r="MLY137" s="239"/>
      <c r="MLZ137" s="181"/>
      <c r="MMA137" s="181"/>
      <c r="MMB137" s="239"/>
      <c r="MMC137" s="181"/>
      <c r="MMD137" s="181"/>
      <c r="MME137" s="239"/>
      <c r="MMF137" s="181"/>
      <c r="MMG137" s="181"/>
      <c r="MMH137" s="239"/>
      <c r="MMI137" s="181"/>
      <c r="MMJ137" s="181"/>
      <c r="MMK137" s="239"/>
      <c r="MML137" s="181"/>
      <c r="MMM137" s="181"/>
      <c r="MMN137" s="239"/>
      <c r="MMO137" s="181"/>
      <c r="MMP137" s="181"/>
      <c r="MMQ137" s="239"/>
      <c r="MMR137" s="181"/>
      <c r="MMS137" s="181"/>
      <c r="MMT137" s="239"/>
      <c r="MMU137" s="181"/>
      <c r="MMV137" s="181"/>
      <c r="MMW137" s="239"/>
      <c r="MMX137" s="181"/>
      <c r="MMY137" s="181"/>
      <c r="MMZ137" s="239"/>
      <c r="MNA137" s="181"/>
      <c r="MNB137" s="181"/>
      <c r="MNC137" s="239"/>
      <c r="MND137" s="181"/>
      <c r="MNE137" s="181"/>
      <c r="MNF137" s="239"/>
      <c r="MNG137" s="181"/>
      <c r="MNH137" s="181"/>
      <c r="MNI137" s="239"/>
      <c r="MNJ137" s="181"/>
      <c r="MNK137" s="181"/>
      <c r="MNL137" s="239"/>
      <c r="MNM137" s="181"/>
      <c r="MNN137" s="181"/>
      <c r="MNO137" s="239"/>
      <c r="MNP137" s="181"/>
      <c r="MNQ137" s="181"/>
      <c r="MNR137" s="239"/>
      <c r="MNS137" s="181"/>
      <c r="MNT137" s="181"/>
      <c r="MNU137" s="239"/>
      <c r="MNV137" s="181"/>
      <c r="MNW137" s="181"/>
      <c r="MNX137" s="239"/>
      <c r="MNY137" s="181"/>
      <c r="MNZ137" s="181"/>
      <c r="MOA137" s="239"/>
      <c r="MOB137" s="181"/>
      <c r="MOC137" s="181"/>
      <c r="MOD137" s="239"/>
      <c r="MOE137" s="181"/>
      <c r="MOF137" s="181"/>
      <c r="MOG137" s="239"/>
      <c r="MOH137" s="181"/>
      <c r="MOI137" s="181"/>
      <c r="MOJ137" s="239"/>
      <c r="MOK137" s="181"/>
      <c r="MOL137" s="181"/>
      <c r="MOM137" s="239"/>
      <c r="MON137" s="181"/>
      <c r="MOO137" s="181"/>
      <c r="MOP137" s="239"/>
      <c r="MOQ137" s="181"/>
      <c r="MOR137" s="181"/>
      <c r="MOS137" s="239"/>
      <c r="MOT137" s="181"/>
      <c r="MOU137" s="181"/>
      <c r="MOV137" s="239"/>
      <c r="MOW137" s="181"/>
      <c r="MOX137" s="181"/>
      <c r="MOY137" s="239"/>
      <c r="MOZ137" s="181"/>
      <c r="MPA137" s="181"/>
      <c r="MPB137" s="239"/>
      <c r="MPC137" s="181"/>
      <c r="MPD137" s="181"/>
      <c r="MPE137" s="239"/>
      <c r="MPF137" s="181"/>
      <c r="MPG137" s="181"/>
      <c r="MPH137" s="239"/>
      <c r="MPI137" s="181"/>
      <c r="MPJ137" s="181"/>
      <c r="MPK137" s="239"/>
      <c r="MPL137" s="181"/>
      <c r="MPM137" s="181"/>
      <c r="MPN137" s="239"/>
      <c r="MPO137" s="181"/>
      <c r="MPP137" s="181"/>
      <c r="MPQ137" s="239"/>
      <c r="MPR137" s="181"/>
      <c r="MPS137" s="181"/>
      <c r="MPT137" s="239"/>
      <c r="MPU137" s="181"/>
      <c r="MPV137" s="181"/>
      <c r="MPW137" s="239"/>
      <c r="MPX137" s="181"/>
      <c r="MPY137" s="181"/>
      <c r="MPZ137" s="239"/>
      <c r="MQA137" s="181"/>
      <c r="MQB137" s="181"/>
      <c r="MQC137" s="239"/>
      <c r="MQD137" s="181"/>
      <c r="MQE137" s="181"/>
      <c r="MQF137" s="239"/>
      <c r="MQG137" s="181"/>
      <c r="MQH137" s="181"/>
      <c r="MQI137" s="239"/>
      <c r="MQJ137" s="181"/>
      <c r="MQK137" s="181"/>
      <c r="MQL137" s="239"/>
      <c r="MQM137" s="181"/>
      <c r="MQN137" s="181"/>
      <c r="MQO137" s="239"/>
      <c r="MQP137" s="181"/>
      <c r="MQQ137" s="181"/>
      <c r="MQR137" s="239"/>
      <c r="MQS137" s="181"/>
      <c r="MQT137" s="181"/>
      <c r="MQU137" s="239"/>
      <c r="MQV137" s="181"/>
      <c r="MQW137" s="181"/>
      <c r="MQX137" s="239"/>
      <c r="MQY137" s="181"/>
      <c r="MQZ137" s="181"/>
      <c r="MRA137" s="239"/>
      <c r="MRB137" s="181"/>
      <c r="MRC137" s="181"/>
      <c r="MRD137" s="239"/>
      <c r="MRE137" s="181"/>
      <c r="MRF137" s="181"/>
      <c r="MRG137" s="239"/>
      <c r="MRH137" s="181"/>
      <c r="MRI137" s="181"/>
      <c r="MRJ137" s="239"/>
      <c r="MRK137" s="181"/>
      <c r="MRL137" s="181"/>
      <c r="MRM137" s="239"/>
      <c r="MRN137" s="181"/>
      <c r="MRO137" s="181"/>
      <c r="MRP137" s="239"/>
      <c r="MRQ137" s="181"/>
      <c r="MRR137" s="181"/>
      <c r="MRS137" s="239"/>
      <c r="MRT137" s="181"/>
      <c r="MRU137" s="181"/>
      <c r="MRV137" s="239"/>
      <c r="MRW137" s="181"/>
      <c r="MRX137" s="181"/>
      <c r="MRY137" s="239"/>
      <c r="MRZ137" s="181"/>
      <c r="MSA137" s="181"/>
      <c r="MSB137" s="239"/>
      <c r="MSC137" s="181"/>
      <c r="MSD137" s="181"/>
      <c r="MSE137" s="239"/>
      <c r="MSF137" s="181"/>
      <c r="MSG137" s="181"/>
      <c r="MSH137" s="239"/>
      <c r="MSI137" s="181"/>
      <c r="MSJ137" s="181"/>
      <c r="MSK137" s="239"/>
      <c r="MSL137" s="181"/>
      <c r="MSM137" s="181"/>
      <c r="MSN137" s="239"/>
      <c r="MSO137" s="181"/>
      <c r="MSP137" s="181"/>
      <c r="MSQ137" s="239"/>
      <c r="MSR137" s="181"/>
      <c r="MSS137" s="181"/>
      <c r="MST137" s="239"/>
      <c r="MSU137" s="181"/>
      <c r="MSV137" s="181"/>
      <c r="MSW137" s="239"/>
      <c r="MSX137" s="181"/>
      <c r="MSY137" s="181"/>
      <c r="MSZ137" s="239"/>
      <c r="MTA137" s="181"/>
      <c r="MTB137" s="181"/>
      <c r="MTC137" s="239"/>
      <c r="MTD137" s="181"/>
      <c r="MTE137" s="181"/>
      <c r="MTF137" s="239"/>
      <c r="MTG137" s="181"/>
      <c r="MTH137" s="181"/>
      <c r="MTI137" s="239"/>
      <c r="MTJ137" s="181"/>
      <c r="MTK137" s="181"/>
      <c r="MTL137" s="239"/>
      <c r="MTM137" s="181"/>
      <c r="MTN137" s="181"/>
      <c r="MTO137" s="239"/>
      <c r="MTP137" s="181"/>
      <c r="MTQ137" s="181"/>
      <c r="MTR137" s="239"/>
      <c r="MTS137" s="181"/>
      <c r="MTT137" s="181"/>
      <c r="MTU137" s="239"/>
      <c r="MTV137" s="181"/>
      <c r="MTW137" s="181"/>
      <c r="MTX137" s="239"/>
      <c r="MTY137" s="181"/>
      <c r="MTZ137" s="181"/>
      <c r="MUA137" s="239"/>
      <c r="MUB137" s="181"/>
      <c r="MUC137" s="181"/>
      <c r="MUD137" s="239"/>
      <c r="MUE137" s="181"/>
      <c r="MUF137" s="181"/>
      <c r="MUG137" s="239"/>
      <c r="MUH137" s="181"/>
      <c r="MUI137" s="181"/>
      <c r="MUJ137" s="239"/>
      <c r="MUK137" s="181"/>
      <c r="MUL137" s="181"/>
      <c r="MUM137" s="239"/>
      <c r="MUN137" s="181"/>
      <c r="MUO137" s="181"/>
      <c r="MUP137" s="239"/>
      <c r="MUQ137" s="181"/>
      <c r="MUR137" s="181"/>
      <c r="MUS137" s="239"/>
      <c r="MUT137" s="181"/>
      <c r="MUU137" s="181"/>
      <c r="MUV137" s="239"/>
      <c r="MUW137" s="181"/>
      <c r="MUX137" s="181"/>
      <c r="MUY137" s="239"/>
      <c r="MUZ137" s="181"/>
      <c r="MVA137" s="181"/>
      <c r="MVB137" s="239"/>
      <c r="MVC137" s="181"/>
      <c r="MVD137" s="181"/>
      <c r="MVE137" s="239"/>
      <c r="MVF137" s="181"/>
      <c r="MVG137" s="181"/>
      <c r="MVH137" s="239"/>
      <c r="MVI137" s="181"/>
      <c r="MVJ137" s="181"/>
      <c r="MVK137" s="239"/>
      <c r="MVL137" s="181"/>
      <c r="MVM137" s="181"/>
      <c r="MVN137" s="239"/>
      <c r="MVO137" s="181"/>
      <c r="MVP137" s="181"/>
      <c r="MVQ137" s="239"/>
      <c r="MVR137" s="181"/>
      <c r="MVS137" s="181"/>
      <c r="MVT137" s="239"/>
      <c r="MVU137" s="181"/>
      <c r="MVV137" s="181"/>
      <c r="MVW137" s="239"/>
      <c r="MVX137" s="181"/>
      <c r="MVY137" s="181"/>
      <c r="MVZ137" s="239"/>
      <c r="MWA137" s="181"/>
      <c r="MWB137" s="181"/>
      <c r="MWC137" s="239"/>
      <c r="MWD137" s="181"/>
      <c r="MWE137" s="181"/>
      <c r="MWF137" s="239"/>
      <c r="MWG137" s="181"/>
      <c r="MWH137" s="181"/>
      <c r="MWI137" s="239"/>
      <c r="MWJ137" s="181"/>
      <c r="MWK137" s="181"/>
      <c r="MWL137" s="239"/>
      <c r="MWM137" s="181"/>
      <c r="MWN137" s="181"/>
      <c r="MWO137" s="239"/>
      <c r="MWP137" s="181"/>
      <c r="MWQ137" s="181"/>
      <c r="MWR137" s="239"/>
      <c r="MWS137" s="181"/>
      <c r="MWT137" s="181"/>
      <c r="MWU137" s="239"/>
      <c r="MWV137" s="181"/>
      <c r="MWW137" s="181"/>
      <c r="MWX137" s="239"/>
      <c r="MWY137" s="181"/>
      <c r="MWZ137" s="181"/>
      <c r="MXA137" s="239"/>
      <c r="MXB137" s="181"/>
      <c r="MXC137" s="181"/>
      <c r="MXD137" s="239"/>
      <c r="MXE137" s="181"/>
      <c r="MXF137" s="181"/>
      <c r="MXG137" s="239"/>
      <c r="MXH137" s="181"/>
      <c r="MXI137" s="181"/>
      <c r="MXJ137" s="239"/>
      <c r="MXK137" s="181"/>
      <c r="MXL137" s="181"/>
      <c r="MXM137" s="239"/>
      <c r="MXN137" s="181"/>
      <c r="MXO137" s="181"/>
      <c r="MXP137" s="239"/>
      <c r="MXQ137" s="181"/>
      <c r="MXR137" s="181"/>
      <c r="MXS137" s="239"/>
      <c r="MXT137" s="181"/>
      <c r="MXU137" s="181"/>
      <c r="MXV137" s="239"/>
      <c r="MXW137" s="181"/>
      <c r="MXX137" s="181"/>
      <c r="MXY137" s="239"/>
      <c r="MXZ137" s="181"/>
      <c r="MYA137" s="181"/>
      <c r="MYB137" s="239"/>
      <c r="MYC137" s="181"/>
      <c r="MYD137" s="181"/>
      <c r="MYE137" s="239"/>
      <c r="MYF137" s="181"/>
      <c r="MYG137" s="181"/>
      <c r="MYH137" s="239"/>
      <c r="MYI137" s="181"/>
      <c r="MYJ137" s="181"/>
      <c r="MYK137" s="239"/>
      <c r="MYL137" s="181"/>
      <c r="MYM137" s="181"/>
      <c r="MYN137" s="239"/>
      <c r="MYO137" s="181"/>
      <c r="MYP137" s="181"/>
      <c r="MYQ137" s="239"/>
      <c r="MYR137" s="181"/>
      <c r="MYS137" s="181"/>
      <c r="MYT137" s="239"/>
      <c r="MYU137" s="181"/>
      <c r="MYV137" s="181"/>
      <c r="MYW137" s="239"/>
      <c r="MYX137" s="181"/>
      <c r="MYY137" s="181"/>
      <c r="MYZ137" s="239"/>
      <c r="MZA137" s="181"/>
      <c r="MZB137" s="181"/>
      <c r="MZC137" s="239"/>
      <c r="MZD137" s="181"/>
      <c r="MZE137" s="181"/>
      <c r="MZF137" s="239"/>
      <c r="MZG137" s="181"/>
      <c r="MZH137" s="181"/>
      <c r="MZI137" s="239"/>
      <c r="MZJ137" s="181"/>
      <c r="MZK137" s="181"/>
      <c r="MZL137" s="239"/>
      <c r="MZM137" s="181"/>
      <c r="MZN137" s="181"/>
      <c r="MZO137" s="239"/>
      <c r="MZP137" s="181"/>
      <c r="MZQ137" s="181"/>
      <c r="MZR137" s="239"/>
      <c r="MZS137" s="181"/>
      <c r="MZT137" s="181"/>
      <c r="MZU137" s="239"/>
      <c r="MZV137" s="181"/>
      <c r="MZW137" s="181"/>
      <c r="MZX137" s="239"/>
      <c r="MZY137" s="181"/>
      <c r="MZZ137" s="181"/>
      <c r="NAA137" s="239"/>
      <c r="NAB137" s="181"/>
      <c r="NAC137" s="181"/>
      <c r="NAD137" s="239"/>
      <c r="NAE137" s="181"/>
      <c r="NAF137" s="181"/>
      <c r="NAG137" s="239"/>
      <c r="NAH137" s="181"/>
      <c r="NAI137" s="181"/>
      <c r="NAJ137" s="239"/>
      <c r="NAK137" s="181"/>
      <c r="NAL137" s="181"/>
      <c r="NAM137" s="239"/>
      <c r="NAN137" s="181"/>
      <c r="NAO137" s="181"/>
      <c r="NAP137" s="239"/>
      <c r="NAQ137" s="181"/>
      <c r="NAR137" s="181"/>
      <c r="NAS137" s="239"/>
      <c r="NAT137" s="181"/>
      <c r="NAU137" s="181"/>
      <c r="NAV137" s="239"/>
      <c r="NAW137" s="181"/>
      <c r="NAX137" s="181"/>
      <c r="NAY137" s="239"/>
      <c r="NAZ137" s="181"/>
      <c r="NBA137" s="181"/>
      <c r="NBB137" s="239"/>
      <c r="NBC137" s="181"/>
      <c r="NBD137" s="181"/>
      <c r="NBE137" s="239"/>
      <c r="NBF137" s="181"/>
      <c r="NBG137" s="181"/>
      <c r="NBH137" s="239"/>
      <c r="NBI137" s="181"/>
      <c r="NBJ137" s="181"/>
      <c r="NBK137" s="239"/>
      <c r="NBL137" s="181"/>
      <c r="NBM137" s="181"/>
      <c r="NBN137" s="239"/>
      <c r="NBO137" s="181"/>
      <c r="NBP137" s="181"/>
      <c r="NBQ137" s="239"/>
      <c r="NBR137" s="181"/>
      <c r="NBS137" s="181"/>
      <c r="NBT137" s="239"/>
      <c r="NBU137" s="181"/>
      <c r="NBV137" s="181"/>
      <c r="NBW137" s="239"/>
      <c r="NBX137" s="181"/>
      <c r="NBY137" s="181"/>
      <c r="NBZ137" s="239"/>
      <c r="NCA137" s="181"/>
      <c r="NCB137" s="181"/>
      <c r="NCC137" s="239"/>
      <c r="NCD137" s="181"/>
      <c r="NCE137" s="181"/>
      <c r="NCF137" s="239"/>
      <c r="NCG137" s="181"/>
      <c r="NCH137" s="181"/>
      <c r="NCI137" s="239"/>
      <c r="NCJ137" s="181"/>
      <c r="NCK137" s="181"/>
      <c r="NCL137" s="239"/>
      <c r="NCM137" s="181"/>
      <c r="NCN137" s="181"/>
      <c r="NCO137" s="239"/>
      <c r="NCP137" s="181"/>
      <c r="NCQ137" s="181"/>
      <c r="NCR137" s="239"/>
      <c r="NCS137" s="181"/>
      <c r="NCT137" s="181"/>
      <c r="NCU137" s="239"/>
      <c r="NCV137" s="181"/>
      <c r="NCW137" s="181"/>
      <c r="NCX137" s="239"/>
      <c r="NCY137" s="181"/>
      <c r="NCZ137" s="181"/>
      <c r="NDA137" s="239"/>
      <c r="NDB137" s="181"/>
      <c r="NDC137" s="181"/>
      <c r="NDD137" s="239"/>
      <c r="NDE137" s="181"/>
      <c r="NDF137" s="181"/>
      <c r="NDG137" s="239"/>
      <c r="NDH137" s="181"/>
      <c r="NDI137" s="181"/>
      <c r="NDJ137" s="239"/>
      <c r="NDK137" s="181"/>
      <c r="NDL137" s="181"/>
      <c r="NDM137" s="239"/>
      <c r="NDN137" s="181"/>
      <c r="NDO137" s="181"/>
      <c r="NDP137" s="239"/>
      <c r="NDQ137" s="181"/>
      <c r="NDR137" s="181"/>
      <c r="NDS137" s="239"/>
      <c r="NDT137" s="181"/>
      <c r="NDU137" s="181"/>
      <c r="NDV137" s="239"/>
      <c r="NDW137" s="181"/>
      <c r="NDX137" s="181"/>
      <c r="NDY137" s="239"/>
      <c r="NDZ137" s="181"/>
      <c r="NEA137" s="181"/>
      <c r="NEB137" s="239"/>
      <c r="NEC137" s="181"/>
      <c r="NED137" s="181"/>
      <c r="NEE137" s="239"/>
      <c r="NEF137" s="181"/>
      <c r="NEG137" s="181"/>
      <c r="NEH137" s="239"/>
      <c r="NEI137" s="181"/>
      <c r="NEJ137" s="181"/>
      <c r="NEK137" s="239"/>
      <c r="NEL137" s="181"/>
      <c r="NEM137" s="181"/>
      <c r="NEN137" s="239"/>
      <c r="NEO137" s="181"/>
      <c r="NEP137" s="181"/>
      <c r="NEQ137" s="239"/>
      <c r="NER137" s="181"/>
      <c r="NES137" s="181"/>
      <c r="NET137" s="239"/>
      <c r="NEU137" s="181"/>
      <c r="NEV137" s="181"/>
      <c r="NEW137" s="239"/>
      <c r="NEX137" s="181"/>
      <c r="NEY137" s="181"/>
      <c r="NEZ137" s="239"/>
      <c r="NFA137" s="181"/>
      <c r="NFB137" s="181"/>
      <c r="NFC137" s="239"/>
      <c r="NFD137" s="181"/>
      <c r="NFE137" s="181"/>
      <c r="NFF137" s="239"/>
      <c r="NFG137" s="181"/>
      <c r="NFH137" s="181"/>
      <c r="NFI137" s="239"/>
      <c r="NFJ137" s="181"/>
      <c r="NFK137" s="181"/>
      <c r="NFL137" s="239"/>
      <c r="NFM137" s="181"/>
      <c r="NFN137" s="181"/>
      <c r="NFO137" s="239"/>
      <c r="NFP137" s="181"/>
      <c r="NFQ137" s="181"/>
      <c r="NFR137" s="239"/>
      <c r="NFS137" s="181"/>
      <c r="NFT137" s="181"/>
      <c r="NFU137" s="239"/>
      <c r="NFV137" s="181"/>
      <c r="NFW137" s="181"/>
      <c r="NFX137" s="239"/>
      <c r="NFY137" s="181"/>
      <c r="NFZ137" s="181"/>
      <c r="NGA137" s="239"/>
      <c r="NGB137" s="181"/>
      <c r="NGC137" s="181"/>
      <c r="NGD137" s="239"/>
      <c r="NGE137" s="181"/>
      <c r="NGF137" s="181"/>
      <c r="NGG137" s="239"/>
      <c r="NGH137" s="181"/>
      <c r="NGI137" s="181"/>
      <c r="NGJ137" s="239"/>
      <c r="NGK137" s="181"/>
      <c r="NGL137" s="181"/>
      <c r="NGM137" s="239"/>
      <c r="NGN137" s="181"/>
      <c r="NGO137" s="181"/>
      <c r="NGP137" s="239"/>
      <c r="NGQ137" s="181"/>
      <c r="NGR137" s="181"/>
      <c r="NGS137" s="239"/>
      <c r="NGT137" s="181"/>
      <c r="NGU137" s="181"/>
      <c r="NGV137" s="239"/>
      <c r="NGW137" s="181"/>
      <c r="NGX137" s="181"/>
      <c r="NGY137" s="239"/>
      <c r="NGZ137" s="181"/>
      <c r="NHA137" s="181"/>
      <c r="NHB137" s="239"/>
      <c r="NHC137" s="181"/>
      <c r="NHD137" s="181"/>
      <c r="NHE137" s="239"/>
      <c r="NHF137" s="181"/>
      <c r="NHG137" s="181"/>
      <c r="NHH137" s="239"/>
      <c r="NHI137" s="181"/>
      <c r="NHJ137" s="181"/>
      <c r="NHK137" s="239"/>
      <c r="NHL137" s="181"/>
      <c r="NHM137" s="181"/>
      <c r="NHN137" s="239"/>
      <c r="NHO137" s="181"/>
      <c r="NHP137" s="181"/>
      <c r="NHQ137" s="239"/>
      <c r="NHR137" s="181"/>
      <c r="NHS137" s="181"/>
      <c r="NHT137" s="239"/>
      <c r="NHU137" s="181"/>
      <c r="NHV137" s="181"/>
      <c r="NHW137" s="239"/>
      <c r="NHX137" s="181"/>
      <c r="NHY137" s="181"/>
      <c r="NHZ137" s="239"/>
      <c r="NIA137" s="181"/>
      <c r="NIB137" s="181"/>
      <c r="NIC137" s="239"/>
      <c r="NID137" s="181"/>
      <c r="NIE137" s="181"/>
      <c r="NIF137" s="239"/>
      <c r="NIG137" s="181"/>
      <c r="NIH137" s="181"/>
      <c r="NII137" s="239"/>
      <c r="NIJ137" s="181"/>
      <c r="NIK137" s="181"/>
      <c r="NIL137" s="239"/>
      <c r="NIM137" s="181"/>
      <c r="NIN137" s="181"/>
      <c r="NIO137" s="239"/>
      <c r="NIP137" s="181"/>
      <c r="NIQ137" s="181"/>
      <c r="NIR137" s="239"/>
      <c r="NIS137" s="181"/>
      <c r="NIT137" s="181"/>
      <c r="NIU137" s="239"/>
      <c r="NIV137" s="181"/>
      <c r="NIW137" s="181"/>
      <c r="NIX137" s="239"/>
      <c r="NIY137" s="181"/>
      <c r="NIZ137" s="181"/>
      <c r="NJA137" s="239"/>
      <c r="NJB137" s="181"/>
      <c r="NJC137" s="181"/>
      <c r="NJD137" s="239"/>
      <c r="NJE137" s="181"/>
      <c r="NJF137" s="181"/>
      <c r="NJG137" s="239"/>
      <c r="NJH137" s="181"/>
      <c r="NJI137" s="181"/>
      <c r="NJJ137" s="239"/>
      <c r="NJK137" s="181"/>
      <c r="NJL137" s="181"/>
      <c r="NJM137" s="239"/>
      <c r="NJN137" s="181"/>
      <c r="NJO137" s="181"/>
      <c r="NJP137" s="239"/>
      <c r="NJQ137" s="181"/>
      <c r="NJR137" s="181"/>
      <c r="NJS137" s="239"/>
      <c r="NJT137" s="181"/>
      <c r="NJU137" s="181"/>
      <c r="NJV137" s="239"/>
      <c r="NJW137" s="181"/>
      <c r="NJX137" s="181"/>
      <c r="NJY137" s="239"/>
      <c r="NJZ137" s="181"/>
      <c r="NKA137" s="181"/>
      <c r="NKB137" s="239"/>
      <c r="NKC137" s="181"/>
      <c r="NKD137" s="181"/>
      <c r="NKE137" s="239"/>
      <c r="NKF137" s="181"/>
      <c r="NKG137" s="181"/>
      <c r="NKH137" s="239"/>
      <c r="NKI137" s="181"/>
      <c r="NKJ137" s="181"/>
      <c r="NKK137" s="239"/>
      <c r="NKL137" s="181"/>
      <c r="NKM137" s="181"/>
      <c r="NKN137" s="239"/>
      <c r="NKO137" s="181"/>
      <c r="NKP137" s="181"/>
      <c r="NKQ137" s="239"/>
      <c r="NKR137" s="181"/>
      <c r="NKS137" s="181"/>
      <c r="NKT137" s="239"/>
      <c r="NKU137" s="181"/>
      <c r="NKV137" s="181"/>
      <c r="NKW137" s="239"/>
      <c r="NKX137" s="181"/>
      <c r="NKY137" s="181"/>
      <c r="NKZ137" s="239"/>
      <c r="NLA137" s="181"/>
      <c r="NLB137" s="181"/>
      <c r="NLC137" s="239"/>
      <c r="NLD137" s="181"/>
      <c r="NLE137" s="181"/>
      <c r="NLF137" s="239"/>
      <c r="NLG137" s="181"/>
      <c r="NLH137" s="181"/>
      <c r="NLI137" s="239"/>
      <c r="NLJ137" s="181"/>
      <c r="NLK137" s="181"/>
      <c r="NLL137" s="239"/>
      <c r="NLM137" s="181"/>
      <c r="NLN137" s="181"/>
      <c r="NLO137" s="239"/>
      <c r="NLP137" s="181"/>
      <c r="NLQ137" s="181"/>
      <c r="NLR137" s="239"/>
      <c r="NLS137" s="181"/>
      <c r="NLT137" s="181"/>
      <c r="NLU137" s="239"/>
      <c r="NLV137" s="181"/>
      <c r="NLW137" s="181"/>
      <c r="NLX137" s="239"/>
      <c r="NLY137" s="181"/>
      <c r="NLZ137" s="181"/>
      <c r="NMA137" s="239"/>
      <c r="NMB137" s="181"/>
      <c r="NMC137" s="181"/>
      <c r="NMD137" s="239"/>
      <c r="NME137" s="181"/>
      <c r="NMF137" s="181"/>
      <c r="NMG137" s="239"/>
      <c r="NMH137" s="181"/>
      <c r="NMI137" s="181"/>
      <c r="NMJ137" s="239"/>
      <c r="NMK137" s="181"/>
      <c r="NML137" s="181"/>
      <c r="NMM137" s="239"/>
      <c r="NMN137" s="181"/>
      <c r="NMO137" s="181"/>
      <c r="NMP137" s="239"/>
      <c r="NMQ137" s="181"/>
      <c r="NMR137" s="181"/>
      <c r="NMS137" s="239"/>
      <c r="NMT137" s="181"/>
      <c r="NMU137" s="181"/>
      <c r="NMV137" s="239"/>
      <c r="NMW137" s="181"/>
      <c r="NMX137" s="181"/>
      <c r="NMY137" s="239"/>
      <c r="NMZ137" s="181"/>
      <c r="NNA137" s="181"/>
      <c r="NNB137" s="239"/>
      <c r="NNC137" s="181"/>
      <c r="NND137" s="181"/>
      <c r="NNE137" s="239"/>
      <c r="NNF137" s="181"/>
      <c r="NNG137" s="181"/>
      <c r="NNH137" s="239"/>
      <c r="NNI137" s="181"/>
      <c r="NNJ137" s="181"/>
      <c r="NNK137" s="239"/>
      <c r="NNL137" s="181"/>
      <c r="NNM137" s="181"/>
      <c r="NNN137" s="239"/>
      <c r="NNO137" s="181"/>
      <c r="NNP137" s="181"/>
      <c r="NNQ137" s="239"/>
      <c r="NNR137" s="181"/>
      <c r="NNS137" s="181"/>
      <c r="NNT137" s="239"/>
      <c r="NNU137" s="181"/>
      <c r="NNV137" s="181"/>
      <c r="NNW137" s="239"/>
      <c r="NNX137" s="181"/>
      <c r="NNY137" s="181"/>
      <c r="NNZ137" s="239"/>
      <c r="NOA137" s="181"/>
      <c r="NOB137" s="181"/>
      <c r="NOC137" s="239"/>
      <c r="NOD137" s="181"/>
      <c r="NOE137" s="181"/>
      <c r="NOF137" s="239"/>
      <c r="NOG137" s="181"/>
      <c r="NOH137" s="181"/>
      <c r="NOI137" s="239"/>
      <c r="NOJ137" s="181"/>
      <c r="NOK137" s="181"/>
      <c r="NOL137" s="239"/>
      <c r="NOM137" s="181"/>
      <c r="NON137" s="181"/>
      <c r="NOO137" s="239"/>
      <c r="NOP137" s="181"/>
      <c r="NOQ137" s="181"/>
      <c r="NOR137" s="239"/>
      <c r="NOS137" s="181"/>
      <c r="NOT137" s="181"/>
      <c r="NOU137" s="239"/>
      <c r="NOV137" s="181"/>
      <c r="NOW137" s="181"/>
      <c r="NOX137" s="239"/>
      <c r="NOY137" s="181"/>
      <c r="NOZ137" s="181"/>
      <c r="NPA137" s="239"/>
      <c r="NPB137" s="181"/>
      <c r="NPC137" s="181"/>
      <c r="NPD137" s="239"/>
      <c r="NPE137" s="181"/>
      <c r="NPF137" s="181"/>
      <c r="NPG137" s="239"/>
      <c r="NPH137" s="181"/>
      <c r="NPI137" s="181"/>
      <c r="NPJ137" s="239"/>
      <c r="NPK137" s="181"/>
      <c r="NPL137" s="181"/>
      <c r="NPM137" s="239"/>
      <c r="NPN137" s="181"/>
      <c r="NPO137" s="181"/>
      <c r="NPP137" s="239"/>
      <c r="NPQ137" s="181"/>
      <c r="NPR137" s="181"/>
      <c r="NPS137" s="239"/>
      <c r="NPT137" s="181"/>
      <c r="NPU137" s="181"/>
      <c r="NPV137" s="239"/>
      <c r="NPW137" s="181"/>
      <c r="NPX137" s="181"/>
      <c r="NPY137" s="239"/>
      <c r="NPZ137" s="181"/>
      <c r="NQA137" s="181"/>
      <c r="NQB137" s="239"/>
      <c r="NQC137" s="181"/>
      <c r="NQD137" s="181"/>
      <c r="NQE137" s="239"/>
      <c r="NQF137" s="181"/>
      <c r="NQG137" s="181"/>
      <c r="NQH137" s="239"/>
      <c r="NQI137" s="181"/>
      <c r="NQJ137" s="181"/>
      <c r="NQK137" s="239"/>
      <c r="NQL137" s="181"/>
      <c r="NQM137" s="181"/>
      <c r="NQN137" s="239"/>
      <c r="NQO137" s="181"/>
      <c r="NQP137" s="181"/>
      <c r="NQQ137" s="239"/>
      <c r="NQR137" s="181"/>
      <c r="NQS137" s="181"/>
      <c r="NQT137" s="239"/>
      <c r="NQU137" s="181"/>
      <c r="NQV137" s="181"/>
      <c r="NQW137" s="239"/>
      <c r="NQX137" s="181"/>
      <c r="NQY137" s="181"/>
      <c r="NQZ137" s="239"/>
      <c r="NRA137" s="181"/>
      <c r="NRB137" s="181"/>
      <c r="NRC137" s="239"/>
      <c r="NRD137" s="181"/>
      <c r="NRE137" s="181"/>
      <c r="NRF137" s="239"/>
      <c r="NRG137" s="181"/>
      <c r="NRH137" s="181"/>
      <c r="NRI137" s="239"/>
      <c r="NRJ137" s="181"/>
      <c r="NRK137" s="181"/>
      <c r="NRL137" s="239"/>
      <c r="NRM137" s="181"/>
      <c r="NRN137" s="181"/>
      <c r="NRO137" s="239"/>
      <c r="NRP137" s="181"/>
      <c r="NRQ137" s="181"/>
      <c r="NRR137" s="239"/>
      <c r="NRS137" s="181"/>
      <c r="NRT137" s="181"/>
      <c r="NRU137" s="239"/>
      <c r="NRV137" s="181"/>
      <c r="NRW137" s="181"/>
      <c r="NRX137" s="239"/>
      <c r="NRY137" s="181"/>
      <c r="NRZ137" s="181"/>
      <c r="NSA137" s="239"/>
      <c r="NSB137" s="181"/>
      <c r="NSC137" s="181"/>
      <c r="NSD137" s="239"/>
      <c r="NSE137" s="181"/>
      <c r="NSF137" s="181"/>
      <c r="NSG137" s="239"/>
      <c r="NSH137" s="181"/>
      <c r="NSI137" s="181"/>
      <c r="NSJ137" s="239"/>
      <c r="NSK137" s="181"/>
      <c r="NSL137" s="181"/>
      <c r="NSM137" s="239"/>
      <c r="NSN137" s="181"/>
      <c r="NSO137" s="181"/>
      <c r="NSP137" s="239"/>
      <c r="NSQ137" s="181"/>
      <c r="NSR137" s="181"/>
      <c r="NSS137" s="239"/>
      <c r="NST137" s="181"/>
      <c r="NSU137" s="181"/>
      <c r="NSV137" s="239"/>
      <c r="NSW137" s="181"/>
      <c r="NSX137" s="181"/>
      <c r="NSY137" s="239"/>
      <c r="NSZ137" s="181"/>
      <c r="NTA137" s="181"/>
      <c r="NTB137" s="239"/>
      <c r="NTC137" s="181"/>
      <c r="NTD137" s="181"/>
      <c r="NTE137" s="239"/>
      <c r="NTF137" s="181"/>
      <c r="NTG137" s="181"/>
      <c r="NTH137" s="239"/>
      <c r="NTI137" s="181"/>
      <c r="NTJ137" s="181"/>
      <c r="NTK137" s="239"/>
      <c r="NTL137" s="181"/>
      <c r="NTM137" s="181"/>
      <c r="NTN137" s="239"/>
      <c r="NTO137" s="181"/>
      <c r="NTP137" s="181"/>
      <c r="NTQ137" s="239"/>
      <c r="NTR137" s="181"/>
      <c r="NTS137" s="181"/>
      <c r="NTT137" s="239"/>
      <c r="NTU137" s="181"/>
      <c r="NTV137" s="181"/>
      <c r="NTW137" s="239"/>
      <c r="NTX137" s="181"/>
      <c r="NTY137" s="181"/>
      <c r="NTZ137" s="239"/>
      <c r="NUA137" s="181"/>
      <c r="NUB137" s="181"/>
      <c r="NUC137" s="239"/>
      <c r="NUD137" s="181"/>
      <c r="NUE137" s="181"/>
      <c r="NUF137" s="239"/>
      <c r="NUG137" s="181"/>
      <c r="NUH137" s="181"/>
      <c r="NUI137" s="239"/>
      <c r="NUJ137" s="181"/>
      <c r="NUK137" s="181"/>
      <c r="NUL137" s="239"/>
      <c r="NUM137" s="181"/>
      <c r="NUN137" s="181"/>
      <c r="NUO137" s="239"/>
      <c r="NUP137" s="181"/>
      <c r="NUQ137" s="181"/>
      <c r="NUR137" s="239"/>
      <c r="NUS137" s="181"/>
      <c r="NUT137" s="181"/>
      <c r="NUU137" s="239"/>
      <c r="NUV137" s="181"/>
      <c r="NUW137" s="181"/>
      <c r="NUX137" s="239"/>
      <c r="NUY137" s="181"/>
      <c r="NUZ137" s="181"/>
      <c r="NVA137" s="239"/>
      <c r="NVB137" s="181"/>
      <c r="NVC137" s="181"/>
      <c r="NVD137" s="239"/>
      <c r="NVE137" s="181"/>
      <c r="NVF137" s="181"/>
      <c r="NVG137" s="239"/>
      <c r="NVH137" s="181"/>
      <c r="NVI137" s="181"/>
      <c r="NVJ137" s="239"/>
      <c r="NVK137" s="181"/>
      <c r="NVL137" s="181"/>
      <c r="NVM137" s="239"/>
      <c r="NVN137" s="181"/>
      <c r="NVO137" s="181"/>
      <c r="NVP137" s="239"/>
      <c r="NVQ137" s="181"/>
      <c r="NVR137" s="181"/>
      <c r="NVS137" s="239"/>
      <c r="NVT137" s="181"/>
      <c r="NVU137" s="181"/>
      <c r="NVV137" s="239"/>
      <c r="NVW137" s="181"/>
      <c r="NVX137" s="181"/>
      <c r="NVY137" s="239"/>
      <c r="NVZ137" s="181"/>
      <c r="NWA137" s="181"/>
      <c r="NWB137" s="239"/>
      <c r="NWC137" s="181"/>
      <c r="NWD137" s="181"/>
      <c r="NWE137" s="239"/>
      <c r="NWF137" s="181"/>
      <c r="NWG137" s="181"/>
      <c r="NWH137" s="239"/>
      <c r="NWI137" s="181"/>
      <c r="NWJ137" s="181"/>
      <c r="NWK137" s="239"/>
      <c r="NWL137" s="181"/>
      <c r="NWM137" s="181"/>
      <c r="NWN137" s="239"/>
      <c r="NWO137" s="181"/>
      <c r="NWP137" s="181"/>
      <c r="NWQ137" s="239"/>
      <c r="NWR137" s="181"/>
      <c r="NWS137" s="181"/>
      <c r="NWT137" s="239"/>
      <c r="NWU137" s="181"/>
      <c r="NWV137" s="181"/>
      <c r="NWW137" s="239"/>
      <c r="NWX137" s="181"/>
      <c r="NWY137" s="181"/>
      <c r="NWZ137" s="239"/>
      <c r="NXA137" s="181"/>
      <c r="NXB137" s="181"/>
      <c r="NXC137" s="239"/>
      <c r="NXD137" s="181"/>
      <c r="NXE137" s="181"/>
      <c r="NXF137" s="239"/>
      <c r="NXG137" s="181"/>
      <c r="NXH137" s="181"/>
      <c r="NXI137" s="239"/>
      <c r="NXJ137" s="181"/>
      <c r="NXK137" s="181"/>
      <c r="NXL137" s="239"/>
      <c r="NXM137" s="181"/>
      <c r="NXN137" s="181"/>
      <c r="NXO137" s="239"/>
      <c r="NXP137" s="181"/>
      <c r="NXQ137" s="181"/>
      <c r="NXR137" s="239"/>
      <c r="NXS137" s="181"/>
      <c r="NXT137" s="181"/>
      <c r="NXU137" s="239"/>
      <c r="NXV137" s="181"/>
      <c r="NXW137" s="181"/>
      <c r="NXX137" s="239"/>
      <c r="NXY137" s="181"/>
      <c r="NXZ137" s="181"/>
      <c r="NYA137" s="239"/>
      <c r="NYB137" s="181"/>
      <c r="NYC137" s="181"/>
      <c r="NYD137" s="239"/>
      <c r="NYE137" s="181"/>
      <c r="NYF137" s="181"/>
      <c r="NYG137" s="239"/>
      <c r="NYH137" s="181"/>
      <c r="NYI137" s="181"/>
      <c r="NYJ137" s="239"/>
      <c r="NYK137" s="181"/>
      <c r="NYL137" s="181"/>
      <c r="NYM137" s="239"/>
      <c r="NYN137" s="181"/>
      <c r="NYO137" s="181"/>
      <c r="NYP137" s="239"/>
      <c r="NYQ137" s="181"/>
      <c r="NYR137" s="181"/>
      <c r="NYS137" s="239"/>
      <c r="NYT137" s="181"/>
      <c r="NYU137" s="181"/>
      <c r="NYV137" s="239"/>
      <c r="NYW137" s="181"/>
      <c r="NYX137" s="181"/>
      <c r="NYY137" s="239"/>
      <c r="NYZ137" s="181"/>
      <c r="NZA137" s="181"/>
      <c r="NZB137" s="239"/>
      <c r="NZC137" s="181"/>
      <c r="NZD137" s="181"/>
      <c r="NZE137" s="239"/>
      <c r="NZF137" s="181"/>
      <c r="NZG137" s="181"/>
      <c r="NZH137" s="239"/>
      <c r="NZI137" s="181"/>
      <c r="NZJ137" s="181"/>
      <c r="NZK137" s="239"/>
      <c r="NZL137" s="181"/>
      <c r="NZM137" s="181"/>
      <c r="NZN137" s="239"/>
      <c r="NZO137" s="181"/>
      <c r="NZP137" s="181"/>
      <c r="NZQ137" s="239"/>
      <c r="NZR137" s="181"/>
      <c r="NZS137" s="181"/>
      <c r="NZT137" s="239"/>
      <c r="NZU137" s="181"/>
      <c r="NZV137" s="181"/>
      <c r="NZW137" s="239"/>
      <c r="NZX137" s="181"/>
      <c r="NZY137" s="181"/>
      <c r="NZZ137" s="239"/>
      <c r="OAA137" s="181"/>
      <c r="OAB137" s="181"/>
      <c r="OAC137" s="239"/>
      <c r="OAD137" s="181"/>
      <c r="OAE137" s="181"/>
      <c r="OAF137" s="239"/>
      <c r="OAG137" s="181"/>
      <c r="OAH137" s="181"/>
      <c r="OAI137" s="239"/>
      <c r="OAJ137" s="181"/>
      <c r="OAK137" s="181"/>
      <c r="OAL137" s="239"/>
      <c r="OAM137" s="181"/>
      <c r="OAN137" s="181"/>
      <c r="OAO137" s="239"/>
      <c r="OAP137" s="181"/>
      <c r="OAQ137" s="181"/>
      <c r="OAR137" s="239"/>
      <c r="OAS137" s="181"/>
      <c r="OAT137" s="181"/>
      <c r="OAU137" s="239"/>
      <c r="OAV137" s="181"/>
      <c r="OAW137" s="181"/>
      <c r="OAX137" s="239"/>
      <c r="OAY137" s="181"/>
      <c r="OAZ137" s="181"/>
      <c r="OBA137" s="239"/>
      <c r="OBB137" s="181"/>
      <c r="OBC137" s="181"/>
      <c r="OBD137" s="239"/>
      <c r="OBE137" s="181"/>
      <c r="OBF137" s="181"/>
      <c r="OBG137" s="239"/>
      <c r="OBH137" s="181"/>
      <c r="OBI137" s="181"/>
      <c r="OBJ137" s="239"/>
      <c r="OBK137" s="181"/>
      <c r="OBL137" s="181"/>
      <c r="OBM137" s="239"/>
      <c r="OBN137" s="181"/>
      <c r="OBO137" s="181"/>
      <c r="OBP137" s="239"/>
      <c r="OBQ137" s="181"/>
      <c r="OBR137" s="181"/>
      <c r="OBS137" s="239"/>
      <c r="OBT137" s="181"/>
      <c r="OBU137" s="181"/>
      <c r="OBV137" s="239"/>
      <c r="OBW137" s="181"/>
      <c r="OBX137" s="181"/>
      <c r="OBY137" s="239"/>
      <c r="OBZ137" s="181"/>
      <c r="OCA137" s="181"/>
      <c r="OCB137" s="239"/>
      <c r="OCC137" s="181"/>
      <c r="OCD137" s="181"/>
      <c r="OCE137" s="239"/>
      <c r="OCF137" s="181"/>
      <c r="OCG137" s="181"/>
      <c r="OCH137" s="239"/>
      <c r="OCI137" s="181"/>
      <c r="OCJ137" s="181"/>
      <c r="OCK137" s="239"/>
      <c r="OCL137" s="181"/>
      <c r="OCM137" s="181"/>
      <c r="OCN137" s="239"/>
      <c r="OCO137" s="181"/>
      <c r="OCP137" s="181"/>
      <c r="OCQ137" s="239"/>
      <c r="OCR137" s="181"/>
      <c r="OCS137" s="181"/>
      <c r="OCT137" s="239"/>
      <c r="OCU137" s="181"/>
      <c r="OCV137" s="181"/>
      <c r="OCW137" s="239"/>
      <c r="OCX137" s="181"/>
      <c r="OCY137" s="181"/>
      <c r="OCZ137" s="239"/>
      <c r="ODA137" s="181"/>
      <c r="ODB137" s="181"/>
      <c r="ODC137" s="239"/>
      <c r="ODD137" s="181"/>
      <c r="ODE137" s="181"/>
      <c r="ODF137" s="239"/>
      <c r="ODG137" s="181"/>
      <c r="ODH137" s="181"/>
      <c r="ODI137" s="239"/>
      <c r="ODJ137" s="181"/>
      <c r="ODK137" s="181"/>
      <c r="ODL137" s="239"/>
      <c r="ODM137" s="181"/>
      <c r="ODN137" s="181"/>
      <c r="ODO137" s="239"/>
      <c r="ODP137" s="181"/>
      <c r="ODQ137" s="181"/>
      <c r="ODR137" s="239"/>
      <c r="ODS137" s="181"/>
      <c r="ODT137" s="181"/>
      <c r="ODU137" s="239"/>
      <c r="ODV137" s="181"/>
      <c r="ODW137" s="181"/>
      <c r="ODX137" s="239"/>
      <c r="ODY137" s="181"/>
      <c r="ODZ137" s="181"/>
      <c r="OEA137" s="239"/>
      <c r="OEB137" s="181"/>
      <c r="OEC137" s="181"/>
      <c r="OED137" s="239"/>
      <c r="OEE137" s="181"/>
      <c r="OEF137" s="181"/>
      <c r="OEG137" s="239"/>
      <c r="OEH137" s="181"/>
      <c r="OEI137" s="181"/>
      <c r="OEJ137" s="239"/>
      <c r="OEK137" s="181"/>
      <c r="OEL137" s="181"/>
      <c r="OEM137" s="239"/>
      <c r="OEN137" s="181"/>
      <c r="OEO137" s="181"/>
      <c r="OEP137" s="239"/>
      <c r="OEQ137" s="181"/>
      <c r="OER137" s="181"/>
      <c r="OES137" s="239"/>
      <c r="OET137" s="181"/>
      <c r="OEU137" s="181"/>
      <c r="OEV137" s="239"/>
      <c r="OEW137" s="181"/>
      <c r="OEX137" s="181"/>
      <c r="OEY137" s="239"/>
      <c r="OEZ137" s="181"/>
      <c r="OFA137" s="181"/>
      <c r="OFB137" s="239"/>
      <c r="OFC137" s="181"/>
      <c r="OFD137" s="181"/>
      <c r="OFE137" s="239"/>
      <c r="OFF137" s="181"/>
      <c r="OFG137" s="181"/>
      <c r="OFH137" s="239"/>
      <c r="OFI137" s="181"/>
      <c r="OFJ137" s="181"/>
      <c r="OFK137" s="239"/>
      <c r="OFL137" s="181"/>
      <c r="OFM137" s="181"/>
      <c r="OFN137" s="239"/>
      <c r="OFO137" s="181"/>
      <c r="OFP137" s="181"/>
      <c r="OFQ137" s="239"/>
      <c r="OFR137" s="181"/>
      <c r="OFS137" s="181"/>
      <c r="OFT137" s="239"/>
      <c r="OFU137" s="181"/>
      <c r="OFV137" s="181"/>
      <c r="OFW137" s="239"/>
      <c r="OFX137" s="181"/>
      <c r="OFY137" s="181"/>
      <c r="OFZ137" s="239"/>
      <c r="OGA137" s="181"/>
      <c r="OGB137" s="181"/>
      <c r="OGC137" s="239"/>
      <c r="OGD137" s="181"/>
      <c r="OGE137" s="181"/>
      <c r="OGF137" s="239"/>
      <c r="OGG137" s="181"/>
      <c r="OGH137" s="181"/>
      <c r="OGI137" s="239"/>
      <c r="OGJ137" s="181"/>
      <c r="OGK137" s="181"/>
      <c r="OGL137" s="239"/>
      <c r="OGM137" s="181"/>
      <c r="OGN137" s="181"/>
      <c r="OGO137" s="239"/>
      <c r="OGP137" s="181"/>
      <c r="OGQ137" s="181"/>
      <c r="OGR137" s="239"/>
      <c r="OGS137" s="181"/>
      <c r="OGT137" s="181"/>
      <c r="OGU137" s="239"/>
      <c r="OGV137" s="181"/>
      <c r="OGW137" s="181"/>
      <c r="OGX137" s="239"/>
      <c r="OGY137" s="181"/>
      <c r="OGZ137" s="181"/>
      <c r="OHA137" s="239"/>
      <c r="OHB137" s="181"/>
      <c r="OHC137" s="181"/>
      <c r="OHD137" s="239"/>
      <c r="OHE137" s="181"/>
      <c r="OHF137" s="181"/>
      <c r="OHG137" s="239"/>
      <c r="OHH137" s="181"/>
      <c r="OHI137" s="181"/>
      <c r="OHJ137" s="239"/>
      <c r="OHK137" s="181"/>
      <c r="OHL137" s="181"/>
      <c r="OHM137" s="239"/>
      <c r="OHN137" s="181"/>
      <c r="OHO137" s="181"/>
      <c r="OHP137" s="239"/>
      <c r="OHQ137" s="181"/>
      <c r="OHR137" s="181"/>
      <c r="OHS137" s="239"/>
      <c r="OHT137" s="181"/>
      <c r="OHU137" s="181"/>
      <c r="OHV137" s="239"/>
      <c r="OHW137" s="181"/>
      <c r="OHX137" s="181"/>
      <c r="OHY137" s="239"/>
      <c r="OHZ137" s="181"/>
      <c r="OIA137" s="181"/>
      <c r="OIB137" s="239"/>
      <c r="OIC137" s="181"/>
      <c r="OID137" s="181"/>
      <c r="OIE137" s="239"/>
      <c r="OIF137" s="181"/>
      <c r="OIG137" s="181"/>
      <c r="OIH137" s="239"/>
      <c r="OII137" s="181"/>
      <c r="OIJ137" s="181"/>
      <c r="OIK137" s="239"/>
      <c r="OIL137" s="181"/>
      <c r="OIM137" s="181"/>
      <c r="OIN137" s="239"/>
      <c r="OIO137" s="181"/>
      <c r="OIP137" s="181"/>
      <c r="OIQ137" s="239"/>
      <c r="OIR137" s="181"/>
      <c r="OIS137" s="181"/>
      <c r="OIT137" s="239"/>
      <c r="OIU137" s="181"/>
      <c r="OIV137" s="181"/>
      <c r="OIW137" s="239"/>
      <c r="OIX137" s="181"/>
      <c r="OIY137" s="181"/>
      <c r="OIZ137" s="239"/>
      <c r="OJA137" s="181"/>
      <c r="OJB137" s="181"/>
      <c r="OJC137" s="239"/>
      <c r="OJD137" s="181"/>
      <c r="OJE137" s="181"/>
      <c r="OJF137" s="239"/>
      <c r="OJG137" s="181"/>
      <c r="OJH137" s="181"/>
      <c r="OJI137" s="239"/>
      <c r="OJJ137" s="181"/>
      <c r="OJK137" s="181"/>
      <c r="OJL137" s="239"/>
      <c r="OJM137" s="181"/>
      <c r="OJN137" s="181"/>
      <c r="OJO137" s="239"/>
      <c r="OJP137" s="181"/>
      <c r="OJQ137" s="181"/>
      <c r="OJR137" s="239"/>
      <c r="OJS137" s="181"/>
      <c r="OJT137" s="181"/>
      <c r="OJU137" s="239"/>
      <c r="OJV137" s="181"/>
      <c r="OJW137" s="181"/>
      <c r="OJX137" s="239"/>
      <c r="OJY137" s="181"/>
      <c r="OJZ137" s="181"/>
      <c r="OKA137" s="239"/>
      <c r="OKB137" s="181"/>
      <c r="OKC137" s="181"/>
      <c r="OKD137" s="239"/>
      <c r="OKE137" s="181"/>
      <c r="OKF137" s="181"/>
      <c r="OKG137" s="239"/>
      <c r="OKH137" s="181"/>
      <c r="OKI137" s="181"/>
      <c r="OKJ137" s="239"/>
      <c r="OKK137" s="181"/>
      <c r="OKL137" s="181"/>
      <c r="OKM137" s="239"/>
      <c r="OKN137" s="181"/>
      <c r="OKO137" s="181"/>
      <c r="OKP137" s="239"/>
      <c r="OKQ137" s="181"/>
      <c r="OKR137" s="181"/>
      <c r="OKS137" s="239"/>
      <c r="OKT137" s="181"/>
      <c r="OKU137" s="181"/>
      <c r="OKV137" s="239"/>
      <c r="OKW137" s="181"/>
      <c r="OKX137" s="181"/>
      <c r="OKY137" s="239"/>
      <c r="OKZ137" s="181"/>
      <c r="OLA137" s="181"/>
      <c r="OLB137" s="239"/>
      <c r="OLC137" s="181"/>
      <c r="OLD137" s="181"/>
      <c r="OLE137" s="239"/>
      <c r="OLF137" s="181"/>
      <c r="OLG137" s="181"/>
      <c r="OLH137" s="239"/>
      <c r="OLI137" s="181"/>
      <c r="OLJ137" s="181"/>
      <c r="OLK137" s="239"/>
      <c r="OLL137" s="181"/>
      <c r="OLM137" s="181"/>
      <c r="OLN137" s="239"/>
      <c r="OLO137" s="181"/>
      <c r="OLP137" s="181"/>
      <c r="OLQ137" s="239"/>
      <c r="OLR137" s="181"/>
      <c r="OLS137" s="181"/>
      <c r="OLT137" s="239"/>
      <c r="OLU137" s="181"/>
      <c r="OLV137" s="181"/>
      <c r="OLW137" s="239"/>
      <c r="OLX137" s="181"/>
      <c r="OLY137" s="181"/>
      <c r="OLZ137" s="239"/>
      <c r="OMA137" s="181"/>
      <c r="OMB137" s="181"/>
      <c r="OMC137" s="239"/>
      <c r="OMD137" s="181"/>
      <c r="OME137" s="181"/>
      <c r="OMF137" s="239"/>
      <c r="OMG137" s="181"/>
      <c r="OMH137" s="181"/>
      <c r="OMI137" s="239"/>
      <c r="OMJ137" s="181"/>
      <c r="OMK137" s="181"/>
      <c r="OML137" s="239"/>
      <c r="OMM137" s="181"/>
      <c r="OMN137" s="181"/>
      <c r="OMO137" s="239"/>
      <c r="OMP137" s="181"/>
      <c r="OMQ137" s="181"/>
      <c r="OMR137" s="239"/>
      <c r="OMS137" s="181"/>
      <c r="OMT137" s="181"/>
      <c r="OMU137" s="239"/>
      <c r="OMV137" s="181"/>
      <c r="OMW137" s="181"/>
      <c r="OMX137" s="239"/>
      <c r="OMY137" s="181"/>
      <c r="OMZ137" s="181"/>
      <c r="ONA137" s="239"/>
      <c r="ONB137" s="181"/>
      <c r="ONC137" s="181"/>
      <c r="OND137" s="239"/>
      <c r="ONE137" s="181"/>
      <c r="ONF137" s="181"/>
      <c r="ONG137" s="239"/>
      <c r="ONH137" s="181"/>
      <c r="ONI137" s="181"/>
      <c r="ONJ137" s="239"/>
      <c r="ONK137" s="181"/>
      <c r="ONL137" s="181"/>
      <c r="ONM137" s="239"/>
      <c r="ONN137" s="181"/>
      <c r="ONO137" s="181"/>
      <c r="ONP137" s="239"/>
      <c r="ONQ137" s="181"/>
      <c r="ONR137" s="181"/>
      <c r="ONS137" s="239"/>
      <c r="ONT137" s="181"/>
      <c r="ONU137" s="181"/>
      <c r="ONV137" s="239"/>
      <c r="ONW137" s="181"/>
      <c r="ONX137" s="181"/>
      <c r="ONY137" s="239"/>
      <c r="ONZ137" s="181"/>
      <c r="OOA137" s="181"/>
      <c r="OOB137" s="239"/>
      <c r="OOC137" s="181"/>
      <c r="OOD137" s="181"/>
      <c r="OOE137" s="239"/>
      <c r="OOF137" s="181"/>
      <c r="OOG137" s="181"/>
      <c r="OOH137" s="239"/>
      <c r="OOI137" s="181"/>
      <c r="OOJ137" s="181"/>
      <c r="OOK137" s="239"/>
      <c r="OOL137" s="181"/>
      <c r="OOM137" s="181"/>
      <c r="OON137" s="239"/>
      <c r="OOO137" s="181"/>
      <c r="OOP137" s="181"/>
      <c r="OOQ137" s="239"/>
      <c r="OOR137" s="181"/>
      <c r="OOS137" s="181"/>
      <c r="OOT137" s="239"/>
      <c r="OOU137" s="181"/>
      <c r="OOV137" s="181"/>
      <c r="OOW137" s="239"/>
      <c r="OOX137" s="181"/>
      <c r="OOY137" s="181"/>
      <c r="OOZ137" s="239"/>
      <c r="OPA137" s="181"/>
      <c r="OPB137" s="181"/>
      <c r="OPC137" s="239"/>
      <c r="OPD137" s="181"/>
      <c r="OPE137" s="181"/>
      <c r="OPF137" s="239"/>
      <c r="OPG137" s="181"/>
      <c r="OPH137" s="181"/>
      <c r="OPI137" s="239"/>
      <c r="OPJ137" s="181"/>
      <c r="OPK137" s="181"/>
      <c r="OPL137" s="239"/>
      <c r="OPM137" s="181"/>
      <c r="OPN137" s="181"/>
      <c r="OPO137" s="239"/>
      <c r="OPP137" s="181"/>
      <c r="OPQ137" s="181"/>
      <c r="OPR137" s="239"/>
      <c r="OPS137" s="181"/>
      <c r="OPT137" s="181"/>
      <c r="OPU137" s="239"/>
      <c r="OPV137" s="181"/>
      <c r="OPW137" s="181"/>
      <c r="OPX137" s="239"/>
      <c r="OPY137" s="181"/>
      <c r="OPZ137" s="181"/>
      <c r="OQA137" s="239"/>
      <c r="OQB137" s="181"/>
      <c r="OQC137" s="181"/>
      <c r="OQD137" s="239"/>
      <c r="OQE137" s="181"/>
      <c r="OQF137" s="181"/>
      <c r="OQG137" s="239"/>
      <c r="OQH137" s="181"/>
      <c r="OQI137" s="181"/>
      <c r="OQJ137" s="239"/>
      <c r="OQK137" s="181"/>
      <c r="OQL137" s="181"/>
      <c r="OQM137" s="239"/>
      <c r="OQN137" s="181"/>
      <c r="OQO137" s="181"/>
      <c r="OQP137" s="239"/>
      <c r="OQQ137" s="181"/>
      <c r="OQR137" s="181"/>
      <c r="OQS137" s="239"/>
      <c r="OQT137" s="181"/>
      <c r="OQU137" s="181"/>
      <c r="OQV137" s="239"/>
      <c r="OQW137" s="181"/>
      <c r="OQX137" s="181"/>
      <c r="OQY137" s="239"/>
      <c r="OQZ137" s="181"/>
      <c r="ORA137" s="181"/>
      <c r="ORB137" s="239"/>
      <c r="ORC137" s="181"/>
      <c r="ORD137" s="181"/>
      <c r="ORE137" s="239"/>
      <c r="ORF137" s="181"/>
      <c r="ORG137" s="181"/>
      <c r="ORH137" s="239"/>
      <c r="ORI137" s="181"/>
      <c r="ORJ137" s="181"/>
      <c r="ORK137" s="239"/>
      <c r="ORL137" s="181"/>
      <c r="ORM137" s="181"/>
      <c r="ORN137" s="239"/>
      <c r="ORO137" s="181"/>
      <c r="ORP137" s="181"/>
      <c r="ORQ137" s="239"/>
      <c r="ORR137" s="181"/>
      <c r="ORS137" s="181"/>
      <c r="ORT137" s="239"/>
      <c r="ORU137" s="181"/>
      <c r="ORV137" s="181"/>
      <c r="ORW137" s="239"/>
      <c r="ORX137" s="181"/>
      <c r="ORY137" s="181"/>
      <c r="ORZ137" s="239"/>
      <c r="OSA137" s="181"/>
      <c r="OSB137" s="181"/>
      <c r="OSC137" s="239"/>
      <c r="OSD137" s="181"/>
      <c r="OSE137" s="181"/>
      <c r="OSF137" s="239"/>
      <c r="OSG137" s="181"/>
      <c r="OSH137" s="181"/>
      <c r="OSI137" s="239"/>
      <c r="OSJ137" s="181"/>
      <c r="OSK137" s="181"/>
      <c r="OSL137" s="239"/>
      <c r="OSM137" s="181"/>
      <c r="OSN137" s="181"/>
      <c r="OSO137" s="239"/>
      <c r="OSP137" s="181"/>
      <c r="OSQ137" s="181"/>
      <c r="OSR137" s="239"/>
      <c r="OSS137" s="181"/>
      <c r="OST137" s="181"/>
      <c r="OSU137" s="239"/>
      <c r="OSV137" s="181"/>
      <c r="OSW137" s="181"/>
      <c r="OSX137" s="239"/>
      <c r="OSY137" s="181"/>
      <c r="OSZ137" s="181"/>
      <c r="OTA137" s="239"/>
      <c r="OTB137" s="181"/>
      <c r="OTC137" s="181"/>
      <c r="OTD137" s="239"/>
      <c r="OTE137" s="181"/>
      <c r="OTF137" s="181"/>
      <c r="OTG137" s="239"/>
      <c r="OTH137" s="181"/>
      <c r="OTI137" s="181"/>
      <c r="OTJ137" s="239"/>
      <c r="OTK137" s="181"/>
      <c r="OTL137" s="181"/>
      <c r="OTM137" s="239"/>
      <c r="OTN137" s="181"/>
      <c r="OTO137" s="181"/>
      <c r="OTP137" s="239"/>
      <c r="OTQ137" s="181"/>
      <c r="OTR137" s="181"/>
      <c r="OTS137" s="239"/>
      <c r="OTT137" s="181"/>
      <c r="OTU137" s="181"/>
      <c r="OTV137" s="239"/>
      <c r="OTW137" s="181"/>
      <c r="OTX137" s="181"/>
      <c r="OTY137" s="239"/>
      <c r="OTZ137" s="181"/>
      <c r="OUA137" s="181"/>
      <c r="OUB137" s="239"/>
      <c r="OUC137" s="181"/>
      <c r="OUD137" s="181"/>
      <c r="OUE137" s="239"/>
      <c r="OUF137" s="181"/>
      <c r="OUG137" s="181"/>
      <c r="OUH137" s="239"/>
      <c r="OUI137" s="181"/>
      <c r="OUJ137" s="181"/>
      <c r="OUK137" s="239"/>
      <c r="OUL137" s="181"/>
      <c r="OUM137" s="181"/>
      <c r="OUN137" s="239"/>
      <c r="OUO137" s="181"/>
      <c r="OUP137" s="181"/>
      <c r="OUQ137" s="239"/>
      <c r="OUR137" s="181"/>
      <c r="OUS137" s="181"/>
      <c r="OUT137" s="239"/>
      <c r="OUU137" s="181"/>
      <c r="OUV137" s="181"/>
      <c r="OUW137" s="239"/>
      <c r="OUX137" s="181"/>
      <c r="OUY137" s="181"/>
      <c r="OUZ137" s="239"/>
      <c r="OVA137" s="181"/>
      <c r="OVB137" s="181"/>
      <c r="OVC137" s="239"/>
      <c r="OVD137" s="181"/>
      <c r="OVE137" s="181"/>
      <c r="OVF137" s="239"/>
      <c r="OVG137" s="181"/>
      <c r="OVH137" s="181"/>
      <c r="OVI137" s="239"/>
      <c r="OVJ137" s="181"/>
      <c r="OVK137" s="181"/>
      <c r="OVL137" s="239"/>
      <c r="OVM137" s="181"/>
      <c r="OVN137" s="181"/>
      <c r="OVO137" s="239"/>
      <c r="OVP137" s="181"/>
      <c r="OVQ137" s="181"/>
      <c r="OVR137" s="239"/>
      <c r="OVS137" s="181"/>
      <c r="OVT137" s="181"/>
      <c r="OVU137" s="239"/>
      <c r="OVV137" s="181"/>
      <c r="OVW137" s="181"/>
      <c r="OVX137" s="239"/>
      <c r="OVY137" s="181"/>
      <c r="OVZ137" s="181"/>
      <c r="OWA137" s="239"/>
      <c r="OWB137" s="181"/>
      <c r="OWC137" s="181"/>
      <c r="OWD137" s="239"/>
      <c r="OWE137" s="181"/>
      <c r="OWF137" s="181"/>
      <c r="OWG137" s="239"/>
      <c r="OWH137" s="181"/>
      <c r="OWI137" s="181"/>
      <c r="OWJ137" s="239"/>
      <c r="OWK137" s="181"/>
      <c r="OWL137" s="181"/>
      <c r="OWM137" s="239"/>
      <c r="OWN137" s="181"/>
      <c r="OWO137" s="181"/>
      <c r="OWP137" s="239"/>
      <c r="OWQ137" s="181"/>
      <c r="OWR137" s="181"/>
      <c r="OWS137" s="239"/>
      <c r="OWT137" s="181"/>
      <c r="OWU137" s="181"/>
      <c r="OWV137" s="239"/>
      <c r="OWW137" s="181"/>
      <c r="OWX137" s="181"/>
      <c r="OWY137" s="239"/>
      <c r="OWZ137" s="181"/>
      <c r="OXA137" s="181"/>
      <c r="OXB137" s="239"/>
      <c r="OXC137" s="181"/>
      <c r="OXD137" s="181"/>
      <c r="OXE137" s="239"/>
      <c r="OXF137" s="181"/>
      <c r="OXG137" s="181"/>
      <c r="OXH137" s="239"/>
      <c r="OXI137" s="181"/>
      <c r="OXJ137" s="181"/>
      <c r="OXK137" s="239"/>
      <c r="OXL137" s="181"/>
      <c r="OXM137" s="181"/>
      <c r="OXN137" s="239"/>
      <c r="OXO137" s="181"/>
      <c r="OXP137" s="181"/>
      <c r="OXQ137" s="239"/>
      <c r="OXR137" s="181"/>
      <c r="OXS137" s="181"/>
      <c r="OXT137" s="239"/>
      <c r="OXU137" s="181"/>
      <c r="OXV137" s="181"/>
      <c r="OXW137" s="239"/>
      <c r="OXX137" s="181"/>
      <c r="OXY137" s="181"/>
      <c r="OXZ137" s="239"/>
      <c r="OYA137" s="181"/>
      <c r="OYB137" s="181"/>
      <c r="OYC137" s="239"/>
      <c r="OYD137" s="181"/>
      <c r="OYE137" s="181"/>
      <c r="OYF137" s="239"/>
      <c r="OYG137" s="181"/>
      <c r="OYH137" s="181"/>
      <c r="OYI137" s="239"/>
      <c r="OYJ137" s="181"/>
      <c r="OYK137" s="181"/>
      <c r="OYL137" s="239"/>
      <c r="OYM137" s="181"/>
      <c r="OYN137" s="181"/>
      <c r="OYO137" s="239"/>
      <c r="OYP137" s="181"/>
      <c r="OYQ137" s="181"/>
      <c r="OYR137" s="239"/>
      <c r="OYS137" s="181"/>
      <c r="OYT137" s="181"/>
      <c r="OYU137" s="239"/>
      <c r="OYV137" s="181"/>
      <c r="OYW137" s="181"/>
      <c r="OYX137" s="239"/>
      <c r="OYY137" s="181"/>
      <c r="OYZ137" s="181"/>
      <c r="OZA137" s="239"/>
      <c r="OZB137" s="181"/>
      <c r="OZC137" s="181"/>
      <c r="OZD137" s="239"/>
      <c r="OZE137" s="181"/>
      <c r="OZF137" s="181"/>
      <c r="OZG137" s="239"/>
      <c r="OZH137" s="181"/>
      <c r="OZI137" s="181"/>
      <c r="OZJ137" s="239"/>
      <c r="OZK137" s="181"/>
      <c r="OZL137" s="181"/>
      <c r="OZM137" s="239"/>
      <c r="OZN137" s="181"/>
      <c r="OZO137" s="181"/>
      <c r="OZP137" s="239"/>
      <c r="OZQ137" s="181"/>
      <c r="OZR137" s="181"/>
      <c r="OZS137" s="239"/>
      <c r="OZT137" s="181"/>
      <c r="OZU137" s="181"/>
      <c r="OZV137" s="239"/>
      <c r="OZW137" s="181"/>
      <c r="OZX137" s="181"/>
      <c r="OZY137" s="239"/>
      <c r="OZZ137" s="181"/>
      <c r="PAA137" s="181"/>
      <c r="PAB137" s="239"/>
      <c r="PAC137" s="181"/>
      <c r="PAD137" s="181"/>
      <c r="PAE137" s="239"/>
      <c r="PAF137" s="181"/>
      <c r="PAG137" s="181"/>
      <c r="PAH137" s="239"/>
      <c r="PAI137" s="181"/>
      <c r="PAJ137" s="181"/>
      <c r="PAK137" s="239"/>
      <c r="PAL137" s="181"/>
      <c r="PAM137" s="181"/>
      <c r="PAN137" s="239"/>
      <c r="PAO137" s="181"/>
      <c r="PAP137" s="181"/>
      <c r="PAQ137" s="239"/>
      <c r="PAR137" s="181"/>
      <c r="PAS137" s="181"/>
      <c r="PAT137" s="239"/>
      <c r="PAU137" s="181"/>
      <c r="PAV137" s="181"/>
      <c r="PAW137" s="239"/>
      <c r="PAX137" s="181"/>
      <c r="PAY137" s="181"/>
      <c r="PAZ137" s="239"/>
      <c r="PBA137" s="181"/>
      <c r="PBB137" s="181"/>
      <c r="PBC137" s="239"/>
      <c r="PBD137" s="181"/>
      <c r="PBE137" s="181"/>
      <c r="PBF137" s="239"/>
      <c r="PBG137" s="181"/>
      <c r="PBH137" s="181"/>
      <c r="PBI137" s="239"/>
      <c r="PBJ137" s="181"/>
      <c r="PBK137" s="181"/>
      <c r="PBL137" s="239"/>
      <c r="PBM137" s="181"/>
      <c r="PBN137" s="181"/>
      <c r="PBO137" s="239"/>
      <c r="PBP137" s="181"/>
      <c r="PBQ137" s="181"/>
      <c r="PBR137" s="239"/>
      <c r="PBS137" s="181"/>
      <c r="PBT137" s="181"/>
      <c r="PBU137" s="239"/>
      <c r="PBV137" s="181"/>
      <c r="PBW137" s="181"/>
      <c r="PBX137" s="239"/>
      <c r="PBY137" s="181"/>
      <c r="PBZ137" s="181"/>
      <c r="PCA137" s="239"/>
      <c r="PCB137" s="181"/>
      <c r="PCC137" s="181"/>
      <c r="PCD137" s="239"/>
      <c r="PCE137" s="181"/>
      <c r="PCF137" s="181"/>
      <c r="PCG137" s="239"/>
      <c r="PCH137" s="181"/>
      <c r="PCI137" s="181"/>
      <c r="PCJ137" s="239"/>
      <c r="PCK137" s="181"/>
      <c r="PCL137" s="181"/>
      <c r="PCM137" s="239"/>
      <c r="PCN137" s="181"/>
      <c r="PCO137" s="181"/>
      <c r="PCP137" s="239"/>
      <c r="PCQ137" s="181"/>
      <c r="PCR137" s="181"/>
      <c r="PCS137" s="239"/>
      <c r="PCT137" s="181"/>
      <c r="PCU137" s="181"/>
      <c r="PCV137" s="239"/>
      <c r="PCW137" s="181"/>
      <c r="PCX137" s="181"/>
      <c r="PCY137" s="239"/>
      <c r="PCZ137" s="181"/>
      <c r="PDA137" s="181"/>
      <c r="PDB137" s="239"/>
      <c r="PDC137" s="181"/>
      <c r="PDD137" s="181"/>
      <c r="PDE137" s="239"/>
      <c r="PDF137" s="181"/>
      <c r="PDG137" s="181"/>
      <c r="PDH137" s="239"/>
      <c r="PDI137" s="181"/>
      <c r="PDJ137" s="181"/>
      <c r="PDK137" s="239"/>
      <c r="PDL137" s="181"/>
      <c r="PDM137" s="181"/>
      <c r="PDN137" s="239"/>
      <c r="PDO137" s="181"/>
      <c r="PDP137" s="181"/>
      <c r="PDQ137" s="239"/>
      <c r="PDR137" s="181"/>
      <c r="PDS137" s="181"/>
      <c r="PDT137" s="239"/>
      <c r="PDU137" s="181"/>
      <c r="PDV137" s="181"/>
      <c r="PDW137" s="239"/>
      <c r="PDX137" s="181"/>
      <c r="PDY137" s="181"/>
      <c r="PDZ137" s="239"/>
      <c r="PEA137" s="181"/>
      <c r="PEB137" s="181"/>
      <c r="PEC137" s="239"/>
      <c r="PED137" s="181"/>
      <c r="PEE137" s="181"/>
      <c r="PEF137" s="239"/>
      <c r="PEG137" s="181"/>
      <c r="PEH137" s="181"/>
      <c r="PEI137" s="239"/>
      <c r="PEJ137" s="181"/>
      <c r="PEK137" s="181"/>
      <c r="PEL137" s="239"/>
      <c r="PEM137" s="181"/>
      <c r="PEN137" s="181"/>
      <c r="PEO137" s="239"/>
      <c r="PEP137" s="181"/>
      <c r="PEQ137" s="181"/>
      <c r="PER137" s="239"/>
      <c r="PES137" s="181"/>
      <c r="PET137" s="181"/>
      <c r="PEU137" s="239"/>
      <c r="PEV137" s="181"/>
      <c r="PEW137" s="181"/>
      <c r="PEX137" s="239"/>
      <c r="PEY137" s="181"/>
      <c r="PEZ137" s="181"/>
      <c r="PFA137" s="239"/>
      <c r="PFB137" s="181"/>
      <c r="PFC137" s="181"/>
      <c r="PFD137" s="239"/>
      <c r="PFE137" s="181"/>
      <c r="PFF137" s="181"/>
      <c r="PFG137" s="239"/>
      <c r="PFH137" s="181"/>
      <c r="PFI137" s="181"/>
      <c r="PFJ137" s="239"/>
      <c r="PFK137" s="181"/>
      <c r="PFL137" s="181"/>
      <c r="PFM137" s="239"/>
      <c r="PFN137" s="181"/>
      <c r="PFO137" s="181"/>
      <c r="PFP137" s="239"/>
      <c r="PFQ137" s="181"/>
      <c r="PFR137" s="181"/>
      <c r="PFS137" s="239"/>
      <c r="PFT137" s="181"/>
      <c r="PFU137" s="181"/>
      <c r="PFV137" s="239"/>
      <c r="PFW137" s="181"/>
      <c r="PFX137" s="181"/>
      <c r="PFY137" s="239"/>
      <c r="PFZ137" s="181"/>
      <c r="PGA137" s="181"/>
      <c r="PGB137" s="239"/>
      <c r="PGC137" s="181"/>
      <c r="PGD137" s="181"/>
      <c r="PGE137" s="239"/>
      <c r="PGF137" s="181"/>
      <c r="PGG137" s="181"/>
      <c r="PGH137" s="239"/>
      <c r="PGI137" s="181"/>
      <c r="PGJ137" s="181"/>
      <c r="PGK137" s="239"/>
      <c r="PGL137" s="181"/>
      <c r="PGM137" s="181"/>
      <c r="PGN137" s="239"/>
      <c r="PGO137" s="181"/>
      <c r="PGP137" s="181"/>
      <c r="PGQ137" s="239"/>
      <c r="PGR137" s="181"/>
      <c r="PGS137" s="181"/>
      <c r="PGT137" s="239"/>
      <c r="PGU137" s="181"/>
      <c r="PGV137" s="181"/>
      <c r="PGW137" s="239"/>
      <c r="PGX137" s="181"/>
      <c r="PGY137" s="181"/>
      <c r="PGZ137" s="239"/>
      <c r="PHA137" s="181"/>
      <c r="PHB137" s="181"/>
      <c r="PHC137" s="239"/>
      <c r="PHD137" s="181"/>
      <c r="PHE137" s="181"/>
      <c r="PHF137" s="239"/>
      <c r="PHG137" s="181"/>
      <c r="PHH137" s="181"/>
      <c r="PHI137" s="239"/>
      <c r="PHJ137" s="181"/>
      <c r="PHK137" s="181"/>
      <c r="PHL137" s="239"/>
      <c r="PHM137" s="181"/>
      <c r="PHN137" s="181"/>
      <c r="PHO137" s="239"/>
      <c r="PHP137" s="181"/>
      <c r="PHQ137" s="181"/>
      <c r="PHR137" s="239"/>
      <c r="PHS137" s="181"/>
      <c r="PHT137" s="181"/>
      <c r="PHU137" s="239"/>
      <c r="PHV137" s="181"/>
      <c r="PHW137" s="181"/>
      <c r="PHX137" s="239"/>
      <c r="PHY137" s="181"/>
      <c r="PHZ137" s="181"/>
      <c r="PIA137" s="239"/>
      <c r="PIB137" s="181"/>
      <c r="PIC137" s="181"/>
      <c r="PID137" s="239"/>
      <c r="PIE137" s="181"/>
      <c r="PIF137" s="181"/>
      <c r="PIG137" s="239"/>
      <c r="PIH137" s="181"/>
      <c r="PII137" s="181"/>
      <c r="PIJ137" s="239"/>
      <c r="PIK137" s="181"/>
      <c r="PIL137" s="181"/>
      <c r="PIM137" s="239"/>
      <c r="PIN137" s="181"/>
      <c r="PIO137" s="181"/>
      <c r="PIP137" s="239"/>
      <c r="PIQ137" s="181"/>
      <c r="PIR137" s="181"/>
      <c r="PIS137" s="239"/>
      <c r="PIT137" s="181"/>
      <c r="PIU137" s="181"/>
      <c r="PIV137" s="239"/>
      <c r="PIW137" s="181"/>
      <c r="PIX137" s="181"/>
      <c r="PIY137" s="239"/>
      <c r="PIZ137" s="181"/>
      <c r="PJA137" s="181"/>
      <c r="PJB137" s="239"/>
      <c r="PJC137" s="181"/>
      <c r="PJD137" s="181"/>
      <c r="PJE137" s="239"/>
      <c r="PJF137" s="181"/>
      <c r="PJG137" s="181"/>
      <c r="PJH137" s="239"/>
      <c r="PJI137" s="181"/>
      <c r="PJJ137" s="181"/>
      <c r="PJK137" s="239"/>
      <c r="PJL137" s="181"/>
      <c r="PJM137" s="181"/>
      <c r="PJN137" s="239"/>
      <c r="PJO137" s="181"/>
      <c r="PJP137" s="181"/>
      <c r="PJQ137" s="239"/>
      <c r="PJR137" s="181"/>
      <c r="PJS137" s="181"/>
      <c r="PJT137" s="239"/>
      <c r="PJU137" s="181"/>
      <c r="PJV137" s="181"/>
      <c r="PJW137" s="239"/>
      <c r="PJX137" s="181"/>
      <c r="PJY137" s="181"/>
      <c r="PJZ137" s="239"/>
      <c r="PKA137" s="181"/>
      <c r="PKB137" s="181"/>
      <c r="PKC137" s="239"/>
      <c r="PKD137" s="181"/>
      <c r="PKE137" s="181"/>
      <c r="PKF137" s="239"/>
      <c r="PKG137" s="181"/>
      <c r="PKH137" s="181"/>
      <c r="PKI137" s="239"/>
      <c r="PKJ137" s="181"/>
      <c r="PKK137" s="181"/>
      <c r="PKL137" s="239"/>
      <c r="PKM137" s="181"/>
      <c r="PKN137" s="181"/>
      <c r="PKO137" s="239"/>
      <c r="PKP137" s="181"/>
      <c r="PKQ137" s="181"/>
      <c r="PKR137" s="239"/>
      <c r="PKS137" s="181"/>
      <c r="PKT137" s="181"/>
      <c r="PKU137" s="239"/>
      <c r="PKV137" s="181"/>
      <c r="PKW137" s="181"/>
      <c r="PKX137" s="239"/>
      <c r="PKY137" s="181"/>
      <c r="PKZ137" s="181"/>
      <c r="PLA137" s="239"/>
      <c r="PLB137" s="181"/>
      <c r="PLC137" s="181"/>
      <c r="PLD137" s="239"/>
      <c r="PLE137" s="181"/>
      <c r="PLF137" s="181"/>
      <c r="PLG137" s="239"/>
      <c r="PLH137" s="181"/>
      <c r="PLI137" s="181"/>
      <c r="PLJ137" s="239"/>
      <c r="PLK137" s="181"/>
      <c r="PLL137" s="181"/>
      <c r="PLM137" s="239"/>
      <c r="PLN137" s="181"/>
      <c r="PLO137" s="181"/>
      <c r="PLP137" s="239"/>
      <c r="PLQ137" s="181"/>
      <c r="PLR137" s="181"/>
      <c r="PLS137" s="239"/>
      <c r="PLT137" s="181"/>
      <c r="PLU137" s="181"/>
      <c r="PLV137" s="239"/>
      <c r="PLW137" s="181"/>
      <c r="PLX137" s="181"/>
      <c r="PLY137" s="239"/>
      <c r="PLZ137" s="181"/>
      <c r="PMA137" s="181"/>
      <c r="PMB137" s="239"/>
      <c r="PMC137" s="181"/>
      <c r="PMD137" s="181"/>
      <c r="PME137" s="239"/>
      <c r="PMF137" s="181"/>
      <c r="PMG137" s="181"/>
      <c r="PMH137" s="239"/>
      <c r="PMI137" s="181"/>
      <c r="PMJ137" s="181"/>
      <c r="PMK137" s="239"/>
      <c r="PML137" s="181"/>
      <c r="PMM137" s="181"/>
      <c r="PMN137" s="239"/>
      <c r="PMO137" s="181"/>
      <c r="PMP137" s="181"/>
      <c r="PMQ137" s="239"/>
      <c r="PMR137" s="181"/>
      <c r="PMS137" s="181"/>
      <c r="PMT137" s="239"/>
      <c r="PMU137" s="181"/>
      <c r="PMV137" s="181"/>
      <c r="PMW137" s="239"/>
      <c r="PMX137" s="181"/>
      <c r="PMY137" s="181"/>
      <c r="PMZ137" s="239"/>
      <c r="PNA137" s="181"/>
      <c r="PNB137" s="181"/>
      <c r="PNC137" s="239"/>
      <c r="PND137" s="181"/>
      <c r="PNE137" s="181"/>
      <c r="PNF137" s="239"/>
      <c r="PNG137" s="181"/>
      <c r="PNH137" s="181"/>
      <c r="PNI137" s="239"/>
      <c r="PNJ137" s="181"/>
      <c r="PNK137" s="181"/>
      <c r="PNL137" s="239"/>
      <c r="PNM137" s="181"/>
      <c r="PNN137" s="181"/>
      <c r="PNO137" s="239"/>
      <c r="PNP137" s="181"/>
      <c r="PNQ137" s="181"/>
      <c r="PNR137" s="239"/>
      <c r="PNS137" s="181"/>
      <c r="PNT137" s="181"/>
      <c r="PNU137" s="239"/>
      <c r="PNV137" s="181"/>
      <c r="PNW137" s="181"/>
      <c r="PNX137" s="239"/>
      <c r="PNY137" s="181"/>
      <c r="PNZ137" s="181"/>
      <c r="POA137" s="239"/>
      <c r="POB137" s="181"/>
      <c r="POC137" s="181"/>
      <c r="POD137" s="239"/>
      <c r="POE137" s="181"/>
      <c r="POF137" s="181"/>
      <c r="POG137" s="239"/>
      <c r="POH137" s="181"/>
      <c r="POI137" s="181"/>
      <c r="POJ137" s="239"/>
      <c r="POK137" s="181"/>
      <c r="POL137" s="181"/>
      <c r="POM137" s="239"/>
      <c r="PON137" s="181"/>
      <c r="POO137" s="181"/>
      <c r="POP137" s="239"/>
      <c r="POQ137" s="181"/>
      <c r="POR137" s="181"/>
      <c r="POS137" s="239"/>
      <c r="POT137" s="181"/>
      <c r="POU137" s="181"/>
      <c r="POV137" s="239"/>
      <c r="POW137" s="181"/>
      <c r="POX137" s="181"/>
      <c r="POY137" s="239"/>
      <c r="POZ137" s="181"/>
      <c r="PPA137" s="181"/>
      <c r="PPB137" s="239"/>
      <c r="PPC137" s="181"/>
      <c r="PPD137" s="181"/>
      <c r="PPE137" s="239"/>
      <c r="PPF137" s="181"/>
      <c r="PPG137" s="181"/>
      <c r="PPH137" s="239"/>
      <c r="PPI137" s="181"/>
      <c r="PPJ137" s="181"/>
      <c r="PPK137" s="239"/>
      <c r="PPL137" s="181"/>
      <c r="PPM137" s="181"/>
      <c r="PPN137" s="239"/>
      <c r="PPO137" s="181"/>
      <c r="PPP137" s="181"/>
      <c r="PPQ137" s="239"/>
      <c r="PPR137" s="181"/>
      <c r="PPS137" s="181"/>
      <c r="PPT137" s="239"/>
      <c r="PPU137" s="181"/>
      <c r="PPV137" s="181"/>
      <c r="PPW137" s="239"/>
      <c r="PPX137" s="181"/>
      <c r="PPY137" s="181"/>
      <c r="PPZ137" s="239"/>
      <c r="PQA137" s="181"/>
      <c r="PQB137" s="181"/>
      <c r="PQC137" s="239"/>
      <c r="PQD137" s="181"/>
      <c r="PQE137" s="181"/>
      <c r="PQF137" s="239"/>
      <c r="PQG137" s="181"/>
      <c r="PQH137" s="181"/>
      <c r="PQI137" s="239"/>
      <c r="PQJ137" s="181"/>
      <c r="PQK137" s="181"/>
      <c r="PQL137" s="239"/>
      <c r="PQM137" s="181"/>
      <c r="PQN137" s="181"/>
      <c r="PQO137" s="239"/>
      <c r="PQP137" s="181"/>
      <c r="PQQ137" s="181"/>
      <c r="PQR137" s="239"/>
      <c r="PQS137" s="181"/>
      <c r="PQT137" s="181"/>
      <c r="PQU137" s="239"/>
      <c r="PQV137" s="181"/>
      <c r="PQW137" s="181"/>
      <c r="PQX137" s="239"/>
      <c r="PQY137" s="181"/>
      <c r="PQZ137" s="181"/>
      <c r="PRA137" s="239"/>
      <c r="PRB137" s="181"/>
      <c r="PRC137" s="181"/>
      <c r="PRD137" s="239"/>
      <c r="PRE137" s="181"/>
      <c r="PRF137" s="181"/>
      <c r="PRG137" s="239"/>
      <c r="PRH137" s="181"/>
      <c r="PRI137" s="181"/>
      <c r="PRJ137" s="239"/>
      <c r="PRK137" s="181"/>
      <c r="PRL137" s="181"/>
      <c r="PRM137" s="239"/>
      <c r="PRN137" s="181"/>
      <c r="PRO137" s="181"/>
      <c r="PRP137" s="239"/>
      <c r="PRQ137" s="181"/>
      <c r="PRR137" s="181"/>
      <c r="PRS137" s="239"/>
      <c r="PRT137" s="181"/>
      <c r="PRU137" s="181"/>
      <c r="PRV137" s="239"/>
      <c r="PRW137" s="181"/>
      <c r="PRX137" s="181"/>
      <c r="PRY137" s="239"/>
      <c r="PRZ137" s="181"/>
      <c r="PSA137" s="181"/>
      <c r="PSB137" s="239"/>
      <c r="PSC137" s="181"/>
      <c r="PSD137" s="181"/>
      <c r="PSE137" s="239"/>
      <c r="PSF137" s="181"/>
      <c r="PSG137" s="181"/>
      <c r="PSH137" s="239"/>
      <c r="PSI137" s="181"/>
      <c r="PSJ137" s="181"/>
      <c r="PSK137" s="239"/>
      <c r="PSL137" s="181"/>
      <c r="PSM137" s="181"/>
      <c r="PSN137" s="239"/>
      <c r="PSO137" s="181"/>
      <c r="PSP137" s="181"/>
      <c r="PSQ137" s="239"/>
      <c r="PSR137" s="181"/>
      <c r="PSS137" s="181"/>
      <c r="PST137" s="239"/>
      <c r="PSU137" s="181"/>
      <c r="PSV137" s="181"/>
      <c r="PSW137" s="239"/>
      <c r="PSX137" s="181"/>
      <c r="PSY137" s="181"/>
      <c r="PSZ137" s="239"/>
      <c r="PTA137" s="181"/>
      <c r="PTB137" s="181"/>
      <c r="PTC137" s="239"/>
      <c r="PTD137" s="181"/>
      <c r="PTE137" s="181"/>
      <c r="PTF137" s="239"/>
      <c r="PTG137" s="181"/>
      <c r="PTH137" s="181"/>
      <c r="PTI137" s="239"/>
      <c r="PTJ137" s="181"/>
      <c r="PTK137" s="181"/>
      <c r="PTL137" s="239"/>
      <c r="PTM137" s="181"/>
      <c r="PTN137" s="181"/>
      <c r="PTO137" s="239"/>
      <c r="PTP137" s="181"/>
      <c r="PTQ137" s="181"/>
      <c r="PTR137" s="239"/>
      <c r="PTS137" s="181"/>
      <c r="PTT137" s="181"/>
      <c r="PTU137" s="239"/>
      <c r="PTV137" s="181"/>
      <c r="PTW137" s="181"/>
      <c r="PTX137" s="239"/>
      <c r="PTY137" s="181"/>
      <c r="PTZ137" s="181"/>
      <c r="PUA137" s="239"/>
      <c r="PUB137" s="181"/>
      <c r="PUC137" s="181"/>
      <c r="PUD137" s="239"/>
      <c r="PUE137" s="181"/>
      <c r="PUF137" s="181"/>
      <c r="PUG137" s="239"/>
      <c r="PUH137" s="181"/>
      <c r="PUI137" s="181"/>
      <c r="PUJ137" s="239"/>
      <c r="PUK137" s="181"/>
      <c r="PUL137" s="181"/>
      <c r="PUM137" s="239"/>
      <c r="PUN137" s="181"/>
      <c r="PUO137" s="181"/>
      <c r="PUP137" s="239"/>
      <c r="PUQ137" s="181"/>
      <c r="PUR137" s="181"/>
      <c r="PUS137" s="239"/>
      <c r="PUT137" s="181"/>
      <c r="PUU137" s="181"/>
      <c r="PUV137" s="239"/>
      <c r="PUW137" s="181"/>
      <c r="PUX137" s="181"/>
      <c r="PUY137" s="239"/>
      <c r="PUZ137" s="181"/>
      <c r="PVA137" s="181"/>
      <c r="PVB137" s="239"/>
      <c r="PVC137" s="181"/>
      <c r="PVD137" s="181"/>
      <c r="PVE137" s="239"/>
      <c r="PVF137" s="181"/>
      <c r="PVG137" s="181"/>
      <c r="PVH137" s="239"/>
      <c r="PVI137" s="181"/>
      <c r="PVJ137" s="181"/>
      <c r="PVK137" s="239"/>
      <c r="PVL137" s="181"/>
      <c r="PVM137" s="181"/>
      <c r="PVN137" s="239"/>
      <c r="PVO137" s="181"/>
      <c r="PVP137" s="181"/>
      <c r="PVQ137" s="239"/>
      <c r="PVR137" s="181"/>
      <c r="PVS137" s="181"/>
      <c r="PVT137" s="239"/>
      <c r="PVU137" s="181"/>
      <c r="PVV137" s="181"/>
      <c r="PVW137" s="239"/>
      <c r="PVX137" s="181"/>
      <c r="PVY137" s="181"/>
      <c r="PVZ137" s="239"/>
      <c r="PWA137" s="181"/>
      <c r="PWB137" s="181"/>
      <c r="PWC137" s="239"/>
      <c r="PWD137" s="181"/>
      <c r="PWE137" s="181"/>
      <c r="PWF137" s="239"/>
      <c r="PWG137" s="181"/>
      <c r="PWH137" s="181"/>
      <c r="PWI137" s="239"/>
      <c r="PWJ137" s="181"/>
      <c r="PWK137" s="181"/>
      <c r="PWL137" s="239"/>
      <c r="PWM137" s="181"/>
      <c r="PWN137" s="181"/>
      <c r="PWO137" s="239"/>
      <c r="PWP137" s="181"/>
      <c r="PWQ137" s="181"/>
      <c r="PWR137" s="239"/>
      <c r="PWS137" s="181"/>
      <c r="PWT137" s="181"/>
      <c r="PWU137" s="239"/>
      <c r="PWV137" s="181"/>
      <c r="PWW137" s="181"/>
      <c r="PWX137" s="239"/>
      <c r="PWY137" s="181"/>
      <c r="PWZ137" s="181"/>
      <c r="PXA137" s="239"/>
      <c r="PXB137" s="181"/>
      <c r="PXC137" s="181"/>
      <c r="PXD137" s="239"/>
      <c r="PXE137" s="181"/>
      <c r="PXF137" s="181"/>
      <c r="PXG137" s="239"/>
      <c r="PXH137" s="181"/>
      <c r="PXI137" s="181"/>
      <c r="PXJ137" s="239"/>
      <c r="PXK137" s="181"/>
      <c r="PXL137" s="181"/>
      <c r="PXM137" s="239"/>
      <c r="PXN137" s="181"/>
      <c r="PXO137" s="181"/>
      <c r="PXP137" s="239"/>
      <c r="PXQ137" s="181"/>
      <c r="PXR137" s="181"/>
      <c r="PXS137" s="239"/>
      <c r="PXT137" s="181"/>
      <c r="PXU137" s="181"/>
      <c r="PXV137" s="239"/>
      <c r="PXW137" s="181"/>
      <c r="PXX137" s="181"/>
      <c r="PXY137" s="239"/>
      <c r="PXZ137" s="181"/>
      <c r="PYA137" s="181"/>
      <c r="PYB137" s="239"/>
      <c r="PYC137" s="181"/>
      <c r="PYD137" s="181"/>
      <c r="PYE137" s="239"/>
      <c r="PYF137" s="181"/>
      <c r="PYG137" s="181"/>
      <c r="PYH137" s="239"/>
      <c r="PYI137" s="181"/>
      <c r="PYJ137" s="181"/>
      <c r="PYK137" s="239"/>
      <c r="PYL137" s="181"/>
      <c r="PYM137" s="181"/>
      <c r="PYN137" s="239"/>
      <c r="PYO137" s="181"/>
      <c r="PYP137" s="181"/>
      <c r="PYQ137" s="239"/>
      <c r="PYR137" s="181"/>
      <c r="PYS137" s="181"/>
      <c r="PYT137" s="239"/>
      <c r="PYU137" s="181"/>
      <c r="PYV137" s="181"/>
      <c r="PYW137" s="239"/>
      <c r="PYX137" s="181"/>
      <c r="PYY137" s="181"/>
      <c r="PYZ137" s="239"/>
      <c r="PZA137" s="181"/>
      <c r="PZB137" s="181"/>
      <c r="PZC137" s="239"/>
      <c r="PZD137" s="181"/>
      <c r="PZE137" s="181"/>
      <c r="PZF137" s="239"/>
      <c r="PZG137" s="181"/>
      <c r="PZH137" s="181"/>
      <c r="PZI137" s="239"/>
      <c r="PZJ137" s="181"/>
      <c r="PZK137" s="181"/>
      <c r="PZL137" s="239"/>
      <c r="PZM137" s="181"/>
      <c r="PZN137" s="181"/>
      <c r="PZO137" s="239"/>
      <c r="PZP137" s="181"/>
      <c r="PZQ137" s="181"/>
      <c r="PZR137" s="239"/>
      <c r="PZS137" s="181"/>
      <c r="PZT137" s="181"/>
      <c r="PZU137" s="239"/>
      <c r="PZV137" s="181"/>
      <c r="PZW137" s="181"/>
      <c r="PZX137" s="239"/>
      <c r="PZY137" s="181"/>
      <c r="PZZ137" s="181"/>
      <c r="QAA137" s="239"/>
      <c r="QAB137" s="181"/>
      <c r="QAC137" s="181"/>
      <c r="QAD137" s="239"/>
      <c r="QAE137" s="181"/>
      <c r="QAF137" s="181"/>
      <c r="QAG137" s="239"/>
      <c r="QAH137" s="181"/>
      <c r="QAI137" s="181"/>
      <c r="QAJ137" s="239"/>
      <c r="QAK137" s="181"/>
      <c r="QAL137" s="181"/>
      <c r="QAM137" s="239"/>
      <c r="QAN137" s="181"/>
      <c r="QAO137" s="181"/>
      <c r="QAP137" s="239"/>
      <c r="QAQ137" s="181"/>
      <c r="QAR137" s="181"/>
      <c r="QAS137" s="239"/>
      <c r="QAT137" s="181"/>
      <c r="QAU137" s="181"/>
      <c r="QAV137" s="239"/>
      <c r="QAW137" s="181"/>
      <c r="QAX137" s="181"/>
      <c r="QAY137" s="239"/>
      <c r="QAZ137" s="181"/>
      <c r="QBA137" s="181"/>
      <c r="QBB137" s="239"/>
      <c r="QBC137" s="181"/>
      <c r="QBD137" s="181"/>
      <c r="QBE137" s="239"/>
      <c r="QBF137" s="181"/>
      <c r="QBG137" s="181"/>
      <c r="QBH137" s="239"/>
      <c r="QBI137" s="181"/>
      <c r="QBJ137" s="181"/>
      <c r="QBK137" s="239"/>
      <c r="QBL137" s="181"/>
      <c r="QBM137" s="181"/>
      <c r="QBN137" s="239"/>
      <c r="QBO137" s="181"/>
      <c r="QBP137" s="181"/>
      <c r="QBQ137" s="239"/>
      <c r="QBR137" s="181"/>
      <c r="QBS137" s="181"/>
      <c r="QBT137" s="239"/>
      <c r="QBU137" s="181"/>
      <c r="QBV137" s="181"/>
      <c r="QBW137" s="239"/>
      <c r="QBX137" s="181"/>
      <c r="QBY137" s="181"/>
      <c r="QBZ137" s="239"/>
      <c r="QCA137" s="181"/>
      <c r="QCB137" s="181"/>
      <c r="QCC137" s="239"/>
      <c r="QCD137" s="181"/>
      <c r="QCE137" s="181"/>
      <c r="QCF137" s="239"/>
      <c r="QCG137" s="181"/>
      <c r="QCH137" s="181"/>
      <c r="QCI137" s="239"/>
      <c r="QCJ137" s="181"/>
      <c r="QCK137" s="181"/>
      <c r="QCL137" s="239"/>
      <c r="QCM137" s="181"/>
      <c r="QCN137" s="181"/>
      <c r="QCO137" s="239"/>
      <c r="QCP137" s="181"/>
      <c r="QCQ137" s="181"/>
      <c r="QCR137" s="239"/>
      <c r="QCS137" s="181"/>
      <c r="QCT137" s="181"/>
      <c r="QCU137" s="239"/>
      <c r="QCV137" s="181"/>
      <c r="QCW137" s="181"/>
      <c r="QCX137" s="239"/>
      <c r="QCY137" s="181"/>
      <c r="QCZ137" s="181"/>
      <c r="QDA137" s="239"/>
      <c r="QDB137" s="181"/>
      <c r="QDC137" s="181"/>
      <c r="QDD137" s="239"/>
      <c r="QDE137" s="181"/>
      <c r="QDF137" s="181"/>
      <c r="QDG137" s="239"/>
      <c r="QDH137" s="181"/>
      <c r="QDI137" s="181"/>
      <c r="QDJ137" s="239"/>
      <c r="QDK137" s="181"/>
      <c r="QDL137" s="181"/>
      <c r="QDM137" s="239"/>
      <c r="QDN137" s="181"/>
      <c r="QDO137" s="181"/>
      <c r="QDP137" s="239"/>
      <c r="QDQ137" s="181"/>
      <c r="QDR137" s="181"/>
      <c r="QDS137" s="239"/>
      <c r="QDT137" s="181"/>
      <c r="QDU137" s="181"/>
      <c r="QDV137" s="239"/>
      <c r="QDW137" s="181"/>
      <c r="QDX137" s="181"/>
      <c r="QDY137" s="239"/>
      <c r="QDZ137" s="181"/>
      <c r="QEA137" s="181"/>
      <c r="QEB137" s="239"/>
      <c r="QEC137" s="181"/>
      <c r="QED137" s="181"/>
      <c r="QEE137" s="239"/>
      <c r="QEF137" s="181"/>
      <c r="QEG137" s="181"/>
      <c r="QEH137" s="239"/>
      <c r="QEI137" s="181"/>
      <c r="QEJ137" s="181"/>
      <c r="QEK137" s="239"/>
      <c r="QEL137" s="181"/>
      <c r="QEM137" s="181"/>
      <c r="QEN137" s="239"/>
      <c r="QEO137" s="181"/>
      <c r="QEP137" s="181"/>
      <c r="QEQ137" s="239"/>
      <c r="QER137" s="181"/>
      <c r="QES137" s="181"/>
      <c r="QET137" s="239"/>
      <c r="QEU137" s="181"/>
      <c r="QEV137" s="181"/>
      <c r="QEW137" s="239"/>
      <c r="QEX137" s="181"/>
      <c r="QEY137" s="181"/>
      <c r="QEZ137" s="239"/>
      <c r="QFA137" s="181"/>
      <c r="QFB137" s="181"/>
      <c r="QFC137" s="239"/>
      <c r="QFD137" s="181"/>
      <c r="QFE137" s="181"/>
      <c r="QFF137" s="239"/>
      <c r="QFG137" s="181"/>
      <c r="QFH137" s="181"/>
      <c r="QFI137" s="239"/>
      <c r="QFJ137" s="181"/>
      <c r="QFK137" s="181"/>
      <c r="QFL137" s="239"/>
      <c r="QFM137" s="181"/>
      <c r="QFN137" s="181"/>
      <c r="QFO137" s="239"/>
      <c r="QFP137" s="181"/>
      <c r="QFQ137" s="181"/>
      <c r="QFR137" s="239"/>
      <c r="QFS137" s="181"/>
      <c r="QFT137" s="181"/>
      <c r="QFU137" s="239"/>
      <c r="QFV137" s="181"/>
      <c r="QFW137" s="181"/>
      <c r="QFX137" s="239"/>
      <c r="QFY137" s="181"/>
      <c r="QFZ137" s="181"/>
      <c r="QGA137" s="239"/>
      <c r="QGB137" s="181"/>
      <c r="QGC137" s="181"/>
      <c r="QGD137" s="239"/>
      <c r="QGE137" s="181"/>
      <c r="QGF137" s="181"/>
      <c r="QGG137" s="239"/>
      <c r="QGH137" s="181"/>
      <c r="QGI137" s="181"/>
      <c r="QGJ137" s="239"/>
      <c r="QGK137" s="181"/>
      <c r="QGL137" s="181"/>
      <c r="QGM137" s="239"/>
      <c r="QGN137" s="181"/>
      <c r="QGO137" s="181"/>
      <c r="QGP137" s="239"/>
      <c r="QGQ137" s="181"/>
      <c r="QGR137" s="181"/>
      <c r="QGS137" s="239"/>
      <c r="QGT137" s="181"/>
      <c r="QGU137" s="181"/>
      <c r="QGV137" s="239"/>
      <c r="QGW137" s="181"/>
      <c r="QGX137" s="181"/>
      <c r="QGY137" s="239"/>
      <c r="QGZ137" s="181"/>
      <c r="QHA137" s="181"/>
      <c r="QHB137" s="239"/>
      <c r="QHC137" s="181"/>
      <c r="QHD137" s="181"/>
      <c r="QHE137" s="239"/>
      <c r="QHF137" s="181"/>
      <c r="QHG137" s="181"/>
      <c r="QHH137" s="239"/>
      <c r="QHI137" s="181"/>
      <c r="QHJ137" s="181"/>
      <c r="QHK137" s="239"/>
      <c r="QHL137" s="181"/>
      <c r="QHM137" s="181"/>
      <c r="QHN137" s="239"/>
      <c r="QHO137" s="181"/>
      <c r="QHP137" s="181"/>
      <c r="QHQ137" s="239"/>
      <c r="QHR137" s="181"/>
      <c r="QHS137" s="181"/>
      <c r="QHT137" s="239"/>
      <c r="QHU137" s="181"/>
      <c r="QHV137" s="181"/>
      <c r="QHW137" s="239"/>
      <c r="QHX137" s="181"/>
      <c r="QHY137" s="181"/>
      <c r="QHZ137" s="239"/>
      <c r="QIA137" s="181"/>
      <c r="QIB137" s="181"/>
      <c r="QIC137" s="239"/>
      <c r="QID137" s="181"/>
      <c r="QIE137" s="181"/>
      <c r="QIF137" s="239"/>
      <c r="QIG137" s="181"/>
      <c r="QIH137" s="181"/>
      <c r="QII137" s="239"/>
      <c r="QIJ137" s="181"/>
      <c r="QIK137" s="181"/>
      <c r="QIL137" s="239"/>
      <c r="QIM137" s="181"/>
      <c r="QIN137" s="181"/>
      <c r="QIO137" s="239"/>
      <c r="QIP137" s="181"/>
      <c r="QIQ137" s="181"/>
      <c r="QIR137" s="239"/>
      <c r="QIS137" s="181"/>
      <c r="QIT137" s="181"/>
      <c r="QIU137" s="239"/>
      <c r="QIV137" s="181"/>
      <c r="QIW137" s="181"/>
      <c r="QIX137" s="239"/>
      <c r="QIY137" s="181"/>
      <c r="QIZ137" s="181"/>
      <c r="QJA137" s="239"/>
      <c r="QJB137" s="181"/>
      <c r="QJC137" s="181"/>
      <c r="QJD137" s="239"/>
      <c r="QJE137" s="181"/>
      <c r="QJF137" s="181"/>
      <c r="QJG137" s="239"/>
      <c r="QJH137" s="181"/>
      <c r="QJI137" s="181"/>
      <c r="QJJ137" s="239"/>
      <c r="QJK137" s="181"/>
      <c r="QJL137" s="181"/>
      <c r="QJM137" s="239"/>
      <c r="QJN137" s="181"/>
      <c r="QJO137" s="181"/>
      <c r="QJP137" s="239"/>
      <c r="QJQ137" s="181"/>
      <c r="QJR137" s="181"/>
      <c r="QJS137" s="239"/>
      <c r="QJT137" s="181"/>
      <c r="QJU137" s="181"/>
      <c r="QJV137" s="239"/>
      <c r="QJW137" s="181"/>
      <c r="QJX137" s="181"/>
      <c r="QJY137" s="239"/>
      <c r="QJZ137" s="181"/>
      <c r="QKA137" s="181"/>
      <c r="QKB137" s="239"/>
      <c r="QKC137" s="181"/>
      <c r="QKD137" s="181"/>
      <c r="QKE137" s="239"/>
      <c r="QKF137" s="181"/>
      <c r="QKG137" s="181"/>
      <c r="QKH137" s="239"/>
      <c r="QKI137" s="181"/>
      <c r="QKJ137" s="181"/>
      <c r="QKK137" s="239"/>
      <c r="QKL137" s="181"/>
      <c r="QKM137" s="181"/>
      <c r="QKN137" s="239"/>
      <c r="QKO137" s="181"/>
      <c r="QKP137" s="181"/>
      <c r="QKQ137" s="239"/>
      <c r="QKR137" s="181"/>
      <c r="QKS137" s="181"/>
      <c r="QKT137" s="239"/>
      <c r="QKU137" s="181"/>
      <c r="QKV137" s="181"/>
      <c r="QKW137" s="239"/>
      <c r="QKX137" s="181"/>
      <c r="QKY137" s="181"/>
      <c r="QKZ137" s="239"/>
      <c r="QLA137" s="181"/>
      <c r="QLB137" s="181"/>
      <c r="QLC137" s="239"/>
      <c r="QLD137" s="181"/>
      <c r="QLE137" s="181"/>
      <c r="QLF137" s="239"/>
      <c r="QLG137" s="181"/>
      <c r="QLH137" s="181"/>
      <c r="QLI137" s="239"/>
      <c r="QLJ137" s="181"/>
      <c r="QLK137" s="181"/>
      <c r="QLL137" s="239"/>
      <c r="QLM137" s="181"/>
      <c r="QLN137" s="181"/>
      <c r="QLO137" s="239"/>
      <c r="QLP137" s="181"/>
      <c r="QLQ137" s="181"/>
      <c r="QLR137" s="239"/>
      <c r="QLS137" s="181"/>
      <c r="QLT137" s="181"/>
      <c r="QLU137" s="239"/>
      <c r="QLV137" s="181"/>
      <c r="QLW137" s="181"/>
      <c r="QLX137" s="239"/>
      <c r="QLY137" s="181"/>
      <c r="QLZ137" s="181"/>
      <c r="QMA137" s="239"/>
      <c r="QMB137" s="181"/>
      <c r="QMC137" s="181"/>
      <c r="QMD137" s="239"/>
      <c r="QME137" s="181"/>
      <c r="QMF137" s="181"/>
      <c r="QMG137" s="239"/>
      <c r="QMH137" s="181"/>
      <c r="QMI137" s="181"/>
      <c r="QMJ137" s="239"/>
      <c r="QMK137" s="181"/>
      <c r="QML137" s="181"/>
      <c r="QMM137" s="239"/>
      <c r="QMN137" s="181"/>
      <c r="QMO137" s="181"/>
      <c r="QMP137" s="239"/>
      <c r="QMQ137" s="181"/>
      <c r="QMR137" s="181"/>
      <c r="QMS137" s="239"/>
      <c r="QMT137" s="181"/>
      <c r="QMU137" s="181"/>
      <c r="QMV137" s="239"/>
      <c r="QMW137" s="181"/>
      <c r="QMX137" s="181"/>
      <c r="QMY137" s="239"/>
      <c r="QMZ137" s="181"/>
      <c r="QNA137" s="181"/>
      <c r="QNB137" s="239"/>
      <c r="QNC137" s="181"/>
      <c r="QND137" s="181"/>
      <c r="QNE137" s="239"/>
      <c r="QNF137" s="181"/>
      <c r="QNG137" s="181"/>
      <c r="QNH137" s="239"/>
      <c r="QNI137" s="181"/>
      <c r="QNJ137" s="181"/>
      <c r="QNK137" s="239"/>
      <c r="QNL137" s="181"/>
      <c r="QNM137" s="181"/>
      <c r="QNN137" s="239"/>
      <c r="QNO137" s="181"/>
      <c r="QNP137" s="181"/>
      <c r="QNQ137" s="239"/>
      <c r="QNR137" s="181"/>
      <c r="QNS137" s="181"/>
      <c r="QNT137" s="239"/>
      <c r="QNU137" s="181"/>
      <c r="QNV137" s="181"/>
      <c r="QNW137" s="239"/>
      <c r="QNX137" s="181"/>
      <c r="QNY137" s="181"/>
      <c r="QNZ137" s="239"/>
      <c r="QOA137" s="181"/>
      <c r="QOB137" s="181"/>
      <c r="QOC137" s="239"/>
      <c r="QOD137" s="181"/>
      <c r="QOE137" s="181"/>
      <c r="QOF137" s="239"/>
      <c r="QOG137" s="181"/>
      <c r="QOH137" s="181"/>
      <c r="QOI137" s="239"/>
      <c r="QOJ137" s="181"/>
      <c r="QOK137" s="181"/>
      <c r="QOL137" s="239"/>
      <c r="QOM137" s="181"/>
      <c r="QON137" s="181"/>
      <c r="QOO137" s="239"/>
      <c r="QOP137" s="181"/>
      <c r="QOQ137" s="181"/>
      <c r="QOR137" s="239"/>
      <c r="QOS137" s="181"/>
      <c r="QOT137" s="181"/>
      <c r="QOU137" s="239"/>
      <c r="QOV137" s="181"/>
      <c r="QOW137" s="181"/>
      <c r="QOX137" s="239"/>
      <c r="QOY137" s="181"/>
      <c r="QOZ137" s="181"/>
      <c r="QPA137" s="239"/>
      <c r="QPB137" s="181"/>
      <c r="QPC137" s="181"/>
      <c r="QPD137" s="239"/>
      <c r="QPE137" s="181"/>
      <c r="QPF137" s="181"/>
      <c r="QPG137" s="239"/>
      <c r="QPH137" s="181"/>
      <c r="QPI137" s="181"/>
      <c r="QPJ137" s="239"/>
      <c r="QPK137" s="181"/>
      <c r="QPL137" s="181"/>
      <c r="QPM137" s="239"/>
      <c r="QPN137" s="181"/>
      <c r="QPO137" s="181"/>
      <c r="QPP137" s="239"/>
      <c r="QPQ137" s="181"/>
      <c r="QPR137" s="181"/>
      <c r="QPS137" s="239"/>
      <c r="QPT137" s="181"/>
      <c r="QPU137" s="181"/>
      <c r="QPV137" s="239"/>
      <c r="QPW137" s="181"/>
      <c r="QPX137" s="181"/>
      <c r="QPY137" s="239"/>
      <c r="QPZ137" s="181"/>
      <c r="QQA137" s="181"/>
      <c r="QQB137" s="239"/>
      <c r="QQC137" s="181"/>
      <c r="QQD137" s="181"/>
      <c r="QQE137" s="239"/>
      <c r="QQF137" s="181"/>
      <c r="QQG137" s="181"/>
      <c r="QQH137" s="239"/>
      <c r="QQI137" s="181"/>
      <c r="QQJ137" s="181"/>
      <c r="QQK137" s="239"/>
      <c r="QQL137" s="181"/>
      <c r="QQM137" s="181"/>
      <c r="QQN137" s="239"/>
      <c r="QQO137" s="181"/>
      <c r="QQP137" s="181"/>
      <c r="QQQ137" s="239"/>
      <c r="QQR137" s="181"/>
      <c r="QQS137" s="181"/>
      <c r="QQT137" s="239"/>
      <c r="QQU137" s="181"/>
      <c r="QQV137" s="181"/>
      <c r="QQW137" s="239"/>
      <c r="QQX137" s="181"/>
      <c r="QQY137" s="181"/>
      <c r="QQZ137" s="239"/>
      <c r="QRA137" s="181"/>
      <c r="QRB137" s="181"/>
      <c r="QRC137" s="239"/>
      <c r="QRD137" s="181"/>
      <c r="QRE137" s="181"/>
      <c r="QRF137" s="239"/>
      <c r="QRG137" s="181"/>
      <c r="QRH137" s="181"/>
      <c r="QRI137" s="239"/>
      <c r="QRJ137" s="181"/>
      <c r="QRK137" s="181"/>
      <c r="QRL137" s="239"/>
      <c r="QRM137" s="181"/>
      <c r="QRN137" s="181"/>
      <c r="QRO137" s="239"/>
      <c r="QRP137" s="181"/>
      <c r="QRQ137" s="181"/>
      <c r="QRR137" s="239"/>
      <c r="QRS137" s="181"/>
      <c r="QRT137" s="181"/>
      <c r="QRU137" s="239"/>
      <c r="QRV137" s="181"/>
      <c r="QRW137" s="181"/>
      <c r="QRX137" s="239"/>
      <c r="QRY137" s="181"/>
      <c r="QRZ137" s="181"/>
      <c r="QSA137" s="239"/>
      <c r="QSB137" s="181"/>
      <c r="QSC137" s="181"/>
      <c r="QSD137" s="239"/>
      <c r="QSE137" s="181"/>
      <c r="QSF137" s="181"/>
      <c r="QSG137" s="239"/>
      <c r="QSH137" s="181"/>
      <c r="QSI137" s="181"/>
      <c r="QSJ137" s="239"/>
      <c r="QSK137" s="181"/>
      <c r="QSL137" s="181"/>
      <c r="QSM137" s="239"/>
      <c r="QSN137" s="181"/>
      <c r="QSO137" s="181"/>
      <c r="QSP137" s="239"/>
      <c r="QSQ137" s="181"/>
      <c r="QSR137" s="181"/>
      <c r="QSS137" s="239"/>
      <c r="QST137" s="181"/>
      <c r="QSU137" s="181"/>
      <c r="QSV137" s="239"/>
      <c r="QSW137" s="181"/>
      <c r="QSX137" s="181"/>
      <c r="QSY137" s="239"/>
      <c r="QSZ137" s="181"/>
      <c r="QTA137" s="181"/>
      <c r="QTB137" s="239"/>
      <c r="QTC137" s="181"/>
      <c r="QTD137" s="181"/>
      <c r="QTE137" s="239"/>
      <c r="QTF137" s="181"/>
      <c r="QTG137" s="181"/>
      <c r="QTH137" s="239"/>
      <c r="QTI137" s="181"/>
      <c r="QTJ137" s="181"/>
      <c r="QTK137" s="239"/>
      <c r="QTL137" s="181"/>
      <c r="QTM137" s="181"/>
      <c r="QTN137" s="239"/>
      <c r="QTO137" s="181"/>
      <c r="QTP137" s="181"/>
      <c r="QTQ137" s="239"/>
      <c r="QTR137" s="181"/>
      <c r="QTS137" s="181"/>
      <c r="QTT137" s="239"/>
      <c r="QTU137" s="181"/>
      <c r="QTV137" s="181"/>
      <c r="QTW137" s="239"/>
      <c r="QTX137" s="181"/>
      <c r="QTY137" s="181"/>
      <c r="QTZ137" s="239"/>
      <c r="QUA137" s="181"/>
      <c r="QUB137" s="181"/>
      <c r="QUC137" s="239"/>
      <c r="QUD137" s="181"/>
      <c r="QUE137" s="181"/>
      <c r="QUF137" s="239"/>
      <c r="QUG137" s="181"/>
      <c r="QUH137" s="181"/>
      <c r="QUI137" s="239"/>
      <c r="QUJ137" s="181"/>
      <c r="QUK137" s="181"/>
      <c r="QUL137" s="239"/>
      <c r="QUM137" s="181"/>
      <c r="QUN137" s="181"/>
      <c r="QUO137" s="239"/>
      <c r="QUP137" s="181"/>
      <c r="QUQ137" s="181"/>
      <c r="QUR137" s="239"/>
      <c r="QUS137" s="181"/>
      <c r="QUT137" s="181"/>
      <c r="QUU137" s="239"/>
      <c r="QUV137" s="181"/>
      <c r="QUW137" s="181"/>
      <c r="QUX137" s="239"/>
      <c r="QUY137" s="181"/>
      <c r="QUZ137" s="181"/>
      <c r="QVA137" s="239"/>
      <c r="QVB137" s="181"/>
      <c r="QVC137" s="181"/>
      <c r="QVD137" s="239"/>
      <c r="QVE137" s="181"/>
      <c r="QVF137" s="181"/>
      <c r="QVG137" s="239"/>
      <c r="QVH137" s="181"/>
      <c r="QVI137" s="181"/>
      <c r="QVJ137" s="239"/>
      <c r="QVK137" s="181"/>
      <c r="QVL137" s="181"/>
      <c r="QVM137" s="239"/>
      <c r="QVN137" s="181"/>
      <c r="QVO137" s="181"/>
      <c r="QVP137" s="239"/>
      <c r="QVQ137" s="181"/>
      <c r="QVR137" s="181"/>
      <c r="QVS137" s="239"/>
      <c r="QVT137" s="181"/>
      <c r="QVU137" s="181"/>
      <c r="QVV137" s="239"/>
      <c r="QVW137" s="181"/>
      <c r="QVX137" s="181"/>
      <c r="QVY137" s="239"/>
      <c r="QVZ137" s="181"/>
      <c r="QWA137" s="181"/>
      <c r="QWB137" s="239"/>
      <c r="QWC137" s="181"/>
      <c r="QWD137" s="181"/>
      <c r="QWE137" s="239"/>
      <c r="QWF137" s="181"/>
      <c r="QWG137" s="181"/>
      <c r="QWH137" s="239"/>
      <c r="QWI137" s="181"/>
      <c r="QWJ137" s="181"/>
      <c r="QWK137" s="239"/>
      <c r="QWL137" s="181"/>
      <c r="QWM137" s="181"/>
      <c r="QWN137" s="239"/>
      <c r="QWO137" s="181"/>
      <c r="QWP137" s="181"/>
      <c r="QWQ137" s="239"/>
      <c r="QWR137" s="181"/>
      <c r="QWS137" s="181"/>
      <c r="QWT137" s="239"/>
      <c r="QWU137" s="181"/>
      <c r="QWV137" s="181"/>
      <c r="QWW137" s="239"/>
      <c r="QWX137" s="181"/>
      <c r="QWY137" s="181"/>
      <c r="QWZ137" s="239"/>
      <c r="QXA137" s="181"/>
      <c r="QXB137" s="181"/>
      <c r="QXC137" s="239"/>
      <c r="QXD137" s="181"/>
      <c r="QXE137" s="181"/>
      <c r="QXF137" s="239"/>
      <c r="QXG137" s="181"/>
      <c r="QXH137" s="181"/>
      <c r="QXI137" s="239"/>
      <c r="QXJ137" s="181"/>
      <c r="QXK137" s="181"/>
      <c r="QXL137" s="239"/>
      <c r="QXM137" s="181"/>
      <c r="QXN137" s="181"/>
      <c r="QXO137" s="239"/>
      <c r="QXP137" s="181"/>
      <c r="QXQ137" s="181"/>
      <c r="QXR137" s="239"/>
      <c r="QXS137" s="181"/>
      <c r="QXT137" s="181"/>
      <c r="QXU137" s="239"/>
      <c r="QXV137" s="181"/>
      <c r="QXW137" s="181"/>
      <c r="QXX137" s="239"/>
      <c r="QXY137" s="181"/>
      <c r="QXZ137" s="181"/>
      <c r="QYA137" s="239"/>
      <c r="QYB137" s="181"/>
      <c r="QYC137" s="181"/>
      <c r="QYD137" s="239"/>
      <c r="QYE137" s="181"/>
      <c r="QYF137" s="181"/>
      <c r="QYG137" s="239"/>
      <c r="QYH137" s="181"/>
      <c r="QYI137" s="181"/>
      <c r="QYJ137" s="239"/>
      <c r="QYK137" s="181"/>
      <c r="QYL137" s="181"/>
      <c r="QYM137" s="239"/>
      <c r="QYN137" s="181"/>
      <c r="QYO137" s="181"/>
      <c r="QYP137" s="239"/>
      <c r="QYQ137" s="181"/>
      <c r="QYR137" s="181"/>
      <c r="QYS137" s="239"/>
      <c r="QYT137" s="181"/>
      <c r="QYU137" s="181"/>
      <c r="QYV137" s="239"/>
      <c r="QYW137" s="181"/>
      <c r="QYX137" s="181"/>
      <c r="QYY137" s="239"/>
      <c r="QYZ137" s="181"/>
      <c r="QZA137" s="181"/>
      <c r="QZB137" s="239"/>
      <c r="QZC137" s="181"/>
      <c r="QZD137" s="181"/>
      <c r="QZE137" s="239"/>
      <c r="QZF137" s="181"/>
      <c r="QZG137" s="181"/>
      <c r="QZH137" s="239"/>
      <c r="QZI137" s="181"/>
      <c r="QZJ137" s="181"/>
      <c r="QZK137" s="239"/>
      <c r="QZL137" s="181"/>
      <c r="QZM137" s="181"/>
      <c r="QZN137" s="239"/>
      <c r="QZO137" s="181"/>
      <c r="QZP137" s="181"/>
      <c r="QZQ137" s="239"/>
      <c r="QZR137" s="181"/>
      <c r="QZS137" s="181"/>
      <c r="QZT137" s="239"/>
      <c r="QZU137" s="181"/>
      <c r="QZV137" s="181"/>
      <c r="QZW137" s="239"/>
      <c r="QZX137" s="181"/>
      <c r="QZY137" s="181"/>
      <c r="QZZ137" s="239"/>
      <c r="RAA137" s="181"/>
      <c r="RAB137" s="181"/>
      <c r="RAC137" s="239"/>
      <c r="RAD137" s="181"/>
      <c r="RAE137" s="181"/>
      <c r="RAF137" s="239"/>
      <c r="RAG137" s="181"/>
      <c r="RAH137" s="181"/>
      <c r="RAI137" s="239"/>
      <c r="RAJ137" s="181"/>
      <c r="RAK137" s="181"/>
      <c r="RAL137" s="239"/>
      <c r="RAM137" s="181"/>
      <c r="RAN137" s="181"/>
      <c r="RAO137" s="239"/>
      <c r="RAP137" s="181"/>
      <c r="RAQ137" s="181"/>
      <c r="RAR137" s="239"/>
      <c r="RAS137" s="181"/>
      <c r="RAT137" s="181"/>
      <c r="RAU137" s="239"/>
      <c r="RAV137" s="181"/>
      <c r="RAW137" s="181"/>
      <c r="RAX137" s="239"/>
      <c r="RAY137" s="181"/>
      <c r="RAZ137" s="181"/>
      <c r="RBA137" s="239"/>
      <c r="RBB137" s="181"/>
      <c r="RBC137" s="181"/>
      <c r="RBD137" s="239"/>
      <c r="RBE137" s="181"/>
      <c r="RBF137" s="181"/>
      <c r="RBG137" s="239"/>
      <c r="RBH137" s="181"/>
      <c r="RBI137" s="181"/>
      <c r="RBJ137" s="239"/>
      <c r="RBK137" s="181"/>
      <c r="RBL137" s="181"/>
      <c r="RBM137" s="239"/>
      <c r="RBN137" s="181"/>
      <c r="RBO137" s="181"/>
      <c r="RBP137" s="239"/>
      <c r="RBQ137" s="181"/>
      <c r="RBR137" s="181"/>
      <c r="RBS137" s="239"/>
      <c r="RBT137" s="181"/>
      <c r="RBU137" s="181"/>
      <c r="RBV137" s="239"/>
      <c r="RBW137" s="181"/>
      <c r="RBX137" s="181"/>
      <c r="RBY137" s="239"/>
      <c r="RBZ137" s="181"/>
      <c r="RCA137" s="181"/>
      <c r="RCB137" s="239"/>
      <c r="RCC137" s="181"/>
      <c r="RCD137" s="181"/>
      <c r="RCE137" s="239"/>
      <c r="RCF137" s="181"/>
      <c r="RCG137" s="181"/>
      <c r="RCH137" s="239"/>
      <c r="RCI137" s="181"/>
      <c r="RCJ137" s="181"/>
      <c r="RCK137" s="239"/>
      <c r="RCL137" s="181"/>
      <c r="RCM137" s="181"/>
      <c r="RCN137" s="239"/>
      <c r="RCO137" s="181"/>
      <c r="RCP137" s="181"/>
      <c r="RCQ137" s="239"/>
      <c r="RCR137" s="181"/>
      <c r="RCS137" s="181"/>
      <c r="RCT137" s="239"/>
      <c r="RCU137" s="181"/>
      <c r="RCV137" s="181"/>
      <c r="RCW137" s="239"/>
      <c r="RCX137" s="181"/>
      <c r="RCY137" s="181"/>
      <c r="RCZ137" s="239"/>
      <c r="RDA137" s="181"/>
      <c r="RDB137" s="181"/>
      <c r="RDC137" s="239"/>
      <c r="RDD137" s="181"/>
      <c r="RDE137" s="181"/>
      <c r="RDF137" s="239"/>
      <c r="RDG137" s="181"/>
      <c r="RDH137" s="181"/>
      <c r="RDI137" s="239"/>
      <c r="RDJ137" s="181"/>
      <c r="RDK137" s="181"/>
      <c r="RDL137" s="239"/>
      <c r="RDM137" s="181"/>
      <c r="RDN137" s="181"/>
      <c r="RDO137" s="239"/>
      <c r="RDP137" s="181"/>
      <c r="RDQ137" s="181"/>
      <c r="RDR137" s="239"/>
      <c r="RDS137" s="181"/>
      <c r="RDT137" s="181"/>
      <c r="RDU137" s="239"/>
      <c r="RDV137" s="181"/>
      <c r="RDW137" s="181"/>
      <c r="RDX137" s="239"/>
      <c r="RDY137" s="181"/>
      <c r="RDZ137" s="181"/>
      <c r="REA137" s="239"/>
      <c r="REB137" s="181"/>
      <c r="REC137" s="181"/>
      <c r="RED137" s="239"/>
      <c r="REE137" s="181"/>
      <c r="REF137" s="181"/>
      <c r="REG137" s="239"/>
      <c r="REH137" s="181"/>
      <c r="REI137" s="181"/>
      <c r="REJ137" s="239"/>
      <c r="REK137" s="181"/>
      <c r="REL137" s="181"/>
      <c r="REM137" s="239"/>
      <c r="REN137" s="181"/>
      <c r="REO137" s="181"/>
      <c r="REP137" s="239"/>
      <c r="REQ137" s="181"/>
      <c r="RER137" s="181"/>
      <c r="RES137" s="239"/>
      <c r="RET137" s="181"/>
      <c r="REU137" s="181"/>
      <c r="REV137" s="239"/>
      <c r="REW137" s="181"/>
      <c r="REX137" s="181"/>
      <c r="REY137" s="239"/>
      <c r="REZ137" s="181"/>
      <c r="RFA137" s="181"/>
      <c r="RFB137" s="239"/>
      <c r="RFC137" s="181"/>
      <c r="RFD137" s="181"/>
      <c r="RFE137" s="239"/>
      <c r="RFF137" s="181"/>
      <c r="RFG137" s="181"/>
      <c r="RFH137" s="239"/>
      <c r="RFI137" s="181"/>
      <c r="RFJ137" s="181"/>
      <c r="RFK137" s="239"/>
      <c r="RFL137" s="181"/>
      <c r="RFM137" s="181"/>
      <c r="RFN137" s="239"/>
      <c r="RFO137" s="181"/>
      <c r="RFP137" s="181"/>
      <c r="RFQ137" s="239"/>
      <c r="RFR137" s="181"/>
      <c r="RFS137" s="181"/>
      <c r="RFT137" s="239"/>
      <c r="RFU137" s="181"/>
      <c r="RFV137" s="181"/>
      <c r="RFW137" s="239"/>
      <c r="RFX137" s="181"/>
      <c r="RFY137" s="181"/>
      <c r="RFZ137" s="239"/>
      <c r="RGA137" s="181"/>
      <c r="RGB137" s="181"/>
      <c r="RGC137" s="239"/>
      <c r="RGD137" s="181"/>
      <c r="RGE137" s="181"/>
      <c r="RGF137" s="239"/>
      <c r="RGG137" s="181"/>
      <c r="RGH137" s="181"/>
      <c r="RGI137" s="239"/>
      <c r="RGJ137" s="181"/>
      <c r="RGK137" s="181"/>
      <c r="RGL137" s="239"/>
      <c r="RGM137" s="181"/>
      <c r="RGN137" s="181"/>
      <c r="RGO137" s="239"/>
      <c r="RGP137" s="181"/>
      <c r="RGQ137" s="181"/>
      <c r="RGR137" s="239"/>
      <c r="RGS137" s="181"/>
      <c r="RGT137" s="181"/>
      <c r="RGU137" s="239"/>
      <c r="RGV137" s="181"/>
      <c r="RGW137" s="181"/>
      <c r="RGX137" s="239"/>
      <c r="RGY137" s="181"/>
      <c r="RGZ137" s="181"/>
      <c r="RHA137" s="239"/>
      <c r="RHB137" s="181"/>
      <c r="RHC137" s="181"/>
      <c r="RHD137" s="239"/>
      <c r="RHE137" s="181"/>
      <c r="RHF137" s="181"/>
      <c r="RHG137" s="239"/>
      <c r="RHH137" s="181"/>
      <c r="RHI137" s="181"/>
      <c r="RHJ137" s="239"/>
      <c r="RHK137" s="181"/>
      <c r="RHL137" s="181"/>
      <c r="RHM137" s="239"/>
      <c r="RHN137" s="181"/>
      <c r="RHO137" s="181"/>
      <c r="RHP137" s="239"/>
      <c r="RHQ137" s="181"/>
      <c r="RHR137" s="181"/>
      <c r="RHS137" s="239"/>
      <c r="RHT137" s="181"/>
      <c r="RHU137" s="181"/>
      <c r="RHV137" s="239"/>
      <c r="RHW137" s="181"/>
      <c r="RHX137" s="181"/>
      <c r="RHY137" s="239"/>
      <c r="RHZ137" s="181"/>
      <c r="RIA137" s="181"/>
      <c r="RIB137" s="239"/>
      <c r="RIC137" s="181"/>
      <c r="RID137" s="181"/>
      <c r="RIE137" s="239"/>
      <c r="RIF137" s="181"/>
      <c r="RIG137" s="181"/>
      <c r="RIH137" s="239"/>
      <c r="RII137" s="181"/>
      <c r="RIJ137" s="181"/>
      <c r="RIK137" s="239"/>
      <c r="RIL137" s="181"/>
      <c r="RIM137" s="181"/>
      <c r="RIN137" s="239"/>
      <c r="RIO137" s="181"/>
      <c r="RIP137" s="181"/>
      <c r="RIQ137" s="239"/>
      <c r="RIR137" s="181"/>
      <c r="RIS137" s="181"/>
      <c r="RIT137" s="239"/>
      <c r="RIU137" s="181"/>
      <c r="RIV137" s="181"/>
      <c r="RIW137" s="239"/>
      <c r="RIX137" s="181"/>
      <c r="RIY137" s="181"/>
      <c r="RIZ137" s="239"/>
      <c r="RJA137" s="181"/>
      <c r="RJB137" s="181"/>
      <c r="RJC137" s="239"/>
      <c r="RJD137" s="181"/>
      <c r="RJE137" s="181"/>
      <c r="RJF137" s="239"/>
      <c r="RJG137" s="181"/>
      <c r="RJH137" s="181"/>
      <c r="RJI137" s="239"/>
      <c r="RJJ137" s="181"/>
      <c r="RJK137" s="181"/>
      <c r="RJL137" s="239"/>
      <c r="RJM137" s="181"/>
      <c r="RJN137" s="181"/>
      <c r="RJO137" s="239"/>
      <c r="RJP137" s="181"/>
      <c r="RJQ137" s="181"/>
      <c r="RJR137" s="239"/>
      <c r="RJS137" s="181"/>
      <c r="RJT137" s="181"/>
      <c r="RJU137" s="239"/>
      <c r="RJV137" s="181"/>
      <c r="RJW137" s="181"/>
      <c r="RJX137" s="239"/>
      <c r="RJY137" s="181"/>
      <c r="RJZ137" s="181"/>
      <c r="RKA137" s="239"/>
      <c r="RKB137" s="181"/>
      <c r="RKC137" s="181"/>
      <c r="RKD137" s="239"/>
      <c r="RKE137" s="181"/>
      <c r="RKF137" s="181"/>
      <c r="RKG137" s="239"/>
      <c r="RKH137" s="181"/>
      <c r="RKI137" s="181"/>
      <c r="RKJ137" s="239"/>
      <c r="RKK137" s="181"/>
      <c r="RKL137" s="181"/>
      <c r="RKM137" s="239"/>
      <c r="RKN137" s="181"/>
      <c r="RKO137" s="181"/>
      <c r="RKP137" s="239"/>
      <c r="RKQ137" s="181"/>
      <c r="RKR137" s="181"/>
      <c r="RKS137" s="239"/>
      <c r="RKT137" s="181"/>
      <c r="RKU137" s="181"/>
      <c r="RKV137" s="239"/>
      <c r="RKW137" s="181"/>
      <c r="RKX137" s="181"/>
      <c r="RKY137" s="239"/>
      <c r="RKZ137" s="181"/>
      <c r="RLA137" s="181"/>
      <c r="RLB137" s="239"/>
      <c r="RLC137" s="181"/>
      <c r="RLD137" s="181"/>
      <c r="RLE137" s="239"/>
      <c r="RLF137" s="181"/>
      <c r="RLG137" s="181"/>
      <c r="RLH137" s="239"/>
      <c r="RLI137" s="181"/>
      <c r="RLJ137" s="181"/>
      <c r="RLK137" s="239"/>
      <c r="RLL137" s="181"/>
      <c r="RLM137" s="181"/>
      <c r="RLN137" s="239"/>
      <c r="RLO137" s="181"/>
      <c r="RLP137" s="181"/>
      <c r="RLQ137" s="239"/>
      <c r="RLR137" s="181"/>
      <c r="RLS137" s="181"/>
      <c r="RLT137" s="239"/>
      <c r="RLU137" s="181"/>
      <c r="RLV137" s="181"/>
      <c r="RLW137" s="239"/>
      <c r="RLX137" s="181"/>
      <c r="RLY137" s="181"/>
      <c r="RLZ137" s="239"/>
      <c r="RMA137" s="181"/>
      <c r="RMB137" s="181"/>
      <c r="RMC137" s="239"/>
      <c r="RMD137" s="181"/>
      <c r="RME137" s="181"/>
      <c r="RMF137" s="239"/>
      <c r="RMG137" s="181"/>
      <c r="RMH137" s="181"/>
      <c r="RMI137" s="239"/>
      <c r="RMJ137" s="181"/>
      <c r="RMK137" s="181"/>
      <c r="RML137" s="239"/>
      <c r="RMM137" s="181"/>
      <c r="RMN137" s="181"/>
      <c r="RMO137" s="239"/>
      <c r="RMP137" s="181"/>
      <c r="RMQ137" s="181"/>
      <c r="RMR137" s="239"/>
      <c r="RMS137" s="181"/>
      <c r="RMT137" s="181"/>
      <c r="RMU137" s="239"/>
      <c r="RMV137" s="181"/>
      <c r="RMW137" s="181"/>
      <c r="RMX137" s="239"/>
      <c r="RMY137" s="181"/>
      <c r="RMZ137" s="181"/>
      <c r="RNA137" s="239"/>
      <c r="RNB137" s="181"/>
      <c r="RNC137" s="181"/>
      <c r="RND137" s="239"/>
      <c r="RNE137" s="181"/>
      <c r="RNF137" s="181"/>
      <c r="RNG137" s="239"/>
      <c r="RNH137" s="181"/>
      <c r="RNI137" s="181"/>
      <c r="RNJ137" s="239"/>
      <c r="RNK137" s="181"/>
      <c r="RNL137" s="181"/>
      <c r="RNM137" s="239"/>
      <c r="RNN137" s="181"/>
      <c r="RNO137" s="181"/>
      <c r="RNP137" s="239"/>
      <c r="RNQ137" s="181"/>
      <c r="RNR137" s="181"/>
      <c r="RNS137" s="239"/>
      <c r="RNT137" s="181"/>
      <c r="RNU137" s="181"/>
      <c r="RNV137" s="239"/>
      <c r="RNW137" s="181"/>
      <c r="RNX137" s="181"/>
      <c r="RNY137" s="239"/>
      <c r="RNZ137" s="181"/>
      <c r="ROA137" s="181"/>
      <c r="ROB137" s="239"/>
      <c r="ROC137" s="181"/>
      <c r="ROD137" s="181"/>
      <c r="ROE137" s="239"/>
      <c r="ROF137" s="181"/>
      <c r="ROG137" s="181"/>
      <c r="ROH137" s="239"/>
      <c r="ROI137" s="181"/>
      <c r="ROJ137" s="181"/>
      <c r="ROK137" s="239"/>
      <c r="ROL137" s="181"/>
      <c r="ROM137" s="181"/>
      <c r="RON137" s="239"/>
      <c r="ROO137" s="181"/>
      <c r="ROP137" s="181"/>
      <c r="ROQ137" s="239"/>
      <c r="ROR137" s="181"/>
      <c r="ROS137" s="181"/>
      <c r="ROT137" s="239"/>
      <c r="ROU137" s="181"/>
      <c r="ROV137" s="181"/>
      <c r="ROW137" s="239"/>
      <c r="ROX137" s="181"/>
      <c r="ROY137" s="181"/>
      <c r="ROZ137" s="239"/>
      <c r="RPA137" s="181"/>
      <c r="RPB137" s="181"/>
      <c r="RPC137" s="239"/>
      <c r="RPD137" s="181"/>
      <c r="RPE137" s="181"/>
      <c r="RPF137" s="239"/>
      <c r="RPG137" s="181"/>
      <c r="RPH137" s="181"/>
      <c r="RPI137" s="239"/>
      <c r="RPJ137" s="181"/>
      <c r="RPK137" s="181"/>
      <c r="RPL137" s="239"/>
      <c r="RPM137" s="181"/>
      <c r="RPN137" s="181"/>
      <c r="RPO137" s="239"/>
      <c r="RPP137" s="181"/>
      <c r="RPQ137" s="181"/>
      <c r="RPR137" s="239"/>
      <c r="RPS137" s="181"/>
      <c r="RPT137" s="181"/>
      <c r="RPU137" s="239"/>
      <c r="RPV137" s="181"/>
      <c r="RPW137" s="181"/>
      <c r="RPX137" s="239"/>
      <c r="RPY137" s="181"/>
      <c r="RPZ137" s="181"/>
      <c r="RQA137" s="239"/>
      <c r="RQB137" s="181"/>
      <c r="RQC137" s="181"/>
      <c r="RQD137" s="239"/>
      <c r="RQE137" s="181"/>
      <c r="RQF137" s="181"/>
      <c r="RQG137" s="239"/>
      <c r="RQH137" s="181"/>
      <c r="RQI137" s="181"/>
      <c r="RQJ137" s="239"/>
      <c r="RQK137" s="181"/>
      <c r="RQL137" s="181"/>
      <c r="RQM137" s="239"/>
      <c r="RQN137" s="181"/>
      <c r="RQO137" s="181"/>
      <c r="RQP137" s="239"/>
      <c r="RQQ137" s="181"/>
      <c r="RQR137" s="181"/>
      <c r="RQS137" s="239"/>
      <c r="RQT137" s="181"/>
      <c r="RQU137" s="181"/>
      <c r="RQV137" s="239"/>
      <c r="RQW137" s="181"/>
      <c r="RQX137" s="181"/>
      <c r="RQY137" s="239"/>
      <c r="RQZ137" s="181"/>
      <c r="RRA137" s="181"/>
      <c r="RRB137" s="239"/>
      <c r="RRC137" s="181"/>
      <c r="RRD137" s="181"/>
      <c r="RRE137" s="239"/>
      <c r="RRF137" s="181"/>
      <c r="RRG137" s="181"/>
      <c r="RRH137" s="239"/>
      <c r="RRI137" s="181"/>
      <c r="RRJ137" s="181"/>
      <c r="RRK137" s="239"/>
      <c r="RRL137" s="181"/>
      <c r="RRM137" s="181"/>
      <c r="RRN137" s="239"/>
      <c r="RRO137" s="181"/>
      <c r="RRP137" s="181"/>
      <c r="RRQ137" s="239"/>
      <c r="RRR137" s="181"/>
      <c r="RRS137" s="181"/>
      <c r="RRT137" s="239"/>
      <c r="RRU137" s="181"/>
      <c r="RRV137" s="181"/>
      <c r="RRW137" s="239"/>
      <c r="RRX137" s="181"/>
      <c r="RRY137" s="181"/>
      <c r="RRZ137" s="239"/>
      <c r="RSA137" s="181"/>
      <c r="RSB137" s="181"/>
      <c r="RSC137" s="239"/>
      <c r="RSD137" s="181"/>
      <c r="RSE137" s="181"/>
      <c r="RSF137" s="239"/>
      <c r="RSG137" s="181"/>
      <c r="RSH137" s="181"/>
      <c r="RSI137" s="239"/>
      <c r="RSJ137" s="181"/>
      <c r="RSK137" s="181"/>
      <c r="RSL137" s="239"/>
      <c r="RSM137" s="181"/>
      <c r="RSN137" s="181"/>
      <c r="RSO137" s="239"/>
      <c r="RSP137" s="181"/>
      <c r="RSQ137" s="181"/>
      <c r="RSR137" s="239"/>
      <c r="RSS137" s="181"/>
      <c r="RST137" s="181"/>
      <c r="RSU137" s="239"/>
      <c r="RSV137" s="181"/>
      <c r="RSW137" s="181"/>
      <c r="RSX137" s="239"/>
      <c r="RSY137" s="181"/>
      <c r="RSZ137" s="181"/>
      <c r="RTA137" s="239"/>
      <c r="RTB137" s="181"/>
      <c r="RTC137" s="181"/>
      <c r="RTD137" s="239"/>
      <c r="RTE137" s="181"/>
      <c r="RTF137" s="181"/>
      <c r="RTG137" s="239"/>
      <c r="RTH137" s="181"/>
      <c r="RTI137" s="181"/>
      <c r="RTJ137" s="239"/>
      <c r="RTK137" s="181"/>
      <c r="RTL137" s="181"/>
      <c r="RTM137" s="239"/>
      <c r="RTN137" s="181"/>
      <c r="RTO137" s="181"/>
      <c r="RTP137" s="239"/>
      <c r="RTQ137" s="181"/>
      <c r="RTR137" s="181"/>
      <c r="RTS137" s="239"/>
      <c r="RTT137" s="181"/>
      <c r="RTU137" s="181"/>
      <c r="RTV137" s="239"/>
      <c r="RTW137" s="181"/>
      <c r="RTX137" s="181"/>
      <c r="RTY137" s="239"/>
      <c r="RTZ137" s="181"/>
      <c r="RUA137" s="181"/>
      <c r="RUB137" s="239"/>
      <c r="RUC137" s="181"/>
      <c r="RUD137" s="181"/>
      <c r="RUE137" s="239"/>
      <c r="RUF137" s="181"/>
      <c r="RUG137" s="181"/>
      <c r="RUH137" s="239"/>
      <c r="RUI137" s="181"/>
      <c r="RUJ137" s="181"/>
      <c r="RUK137" s="239"/>
      <c r="RUL137" s="181"/>
      <c r="RUM137" s="181"/>
      <c r="RUN137" s="239"/>
      <c r="RUO137" s="181"/>
      <c r="RUP137" s="181"/>
      <c r="RUQ137" s="239"/>
      <c r="RUR137" s="181"/>
      <c r="RUS137" s="181"/>
      <c r="RUT137" s="239"/>
      <c r="RUU137" s="181"/>
      <c r="RUV137" s="181"/>
      <c r="RUW137" s="239"/>
      <c r="RUX137" s="181"/>
      <c r="RUY137" s="181"/>
      <c r="RUZ137" s="239"/>
      <c r="RVA137" s="181"/>
      <c r="RVB137" s="181"/>
      <c r="RVC137" s="239"/>
      <c r="RVD137" s="181"/>
      <c r="RVE137" s="181"/>
      <c r="RVF137" s="239"/>
      <c r="RVG137" s="181"/>
      <c r="RVH137" s="181"/>
      <c r="RVI137" s="239"/>
      <c r="RVJ137" s="181"/>
      <c r="RVK137" s="181"/>
      <c r="RVL137" s="239"/>
      <c r="RVM137" s="181"/>
      <c r="RVN137" s="181"/>
      <c r="RVO137" s="239"/>
      <c r="RVP137" s="181"/>
      <c r="RVQ137" s="181"/>
      <c r="RVR137" s="239"/>
      <c r="RVS137" s="181"/>
      <c r="RVT137" s="181"/>
      <c r="RVU137" s="239"/>
      <c r="RVV137" s="181"/>
      <c r="RVW137" s="181"/>
      <c r="RVX137" s="239"/>
      <c r="RVY137" s="181"/>
      <c r="RVZ137" s="181"/>
      <c r="RWA137" s="239"/>
      <c r="RWB137" s="181"/>
      <c r="RWC137" s="181"/>
      <c r="RWD137" s="239"/>
      <c r="RWE137" s="181"/>
      <c r="RWF137" s="181"/>
      <c r="RWG137" s="239"/>
      <c r="RWH137" s="181"/>
      <c r="RWI137" s="181"/>
      <c r="RWJ137" s="239"/>
      <c r="RWK137" s="181"/>
      <c r="RWL137" s="181"/>
      <c r="RWM137" s="239"/>
      <c r="RWN137" s="181"/>
      <c r="RWO137" s="181"/>
      <c r="RWP137" s="239"/>
      <c r="RWQ137" s="181"/>
      <c r="RWR137" s="181"/>
      <c r="RWS137" s="239"/>
      <c r="RWT137" s="181"/>
      <c r="RWU137" s="181"/>
      <c r="RWV137" s="239"/>
      <c r="RWW137" s="181"/>
      <c r="RWX137" s="181"/>
      <c r="RWY137" s="239"/>
      <c r="RWZ137" s="181"/>
      <c r="RXA137" s="181"/>
      <c r="RXB137" s="239"/>
      <c r="RXC137" s="181"/>
      <c r="RXD137" s="181"/>
      <c r="RXE137" s="239"/>
      <c r="RXF137" s="181"/>
      <c r="RXG137" s="181"/>
      <c r="RXH137" s="239"/>
      <c r="RXI137" s="181"/>
      <c r="RXJ137" s="181"/>
      <c r="RXK137" s="239"/>
      <c r="RXL137" s="181"/>
      <c r="RXM137" s="181"/>
      <c r="RXN137" s="239"/>
      <c r="RXO137" s="181"/>
      <c r="RXP137" s="181"/>
      <c r="RXQ137" s="239"/>
      <c r="RXR137" s="181"/>
      <c r="RXS137" s="181"/>
      <c r="RXT137" s="239"/>
      <c r="RXU137" s="181"/>
      <c r="RXV137" s="181"/>
      <c r="RXW137" s="239"/>
      <c r="RXX137" s="181"/>
      <c r="RXY137" s="181"/>
      <c r="RXZ137" s="239"/>
      <c r="RYA137" s="181"/>
      <c r="RYB137" s="181"/>
      <c r="RYC137" s="239"/>
      <c r="RYD137" s="181"/>
      <c r="RYE137" s="181"/>
      <c r="RYF137" s="239"/>
      <c r="RYG137" s="181"/>
      <c r="RYH137" s="181"/>
      <c r="RYI137" s="239"/>
      <c r="RYJ137" s="181"/>
      <c r="RYK137" s="181"/>
      <c r="RYL137" s="239"/>
      <c r="RYM137" s="181"/>
      <c r="RYN137" s="181"/>
      <c r="RYO137" s="239"/>
      <c r="RYP137" s="181"/>
      <c r="RYQ137" s="181"/>
      <c r="RYR137" s="239"/>
      <c r="RYS137" s="181"/>
      <c r="RYT137" s="181"/>
      <c r="RYU137" s="239"/>
      <c r="RYV137" s="181"/>
      <c r="RYW137" s="181"/>
      <c r="RYX137" s="239"/>
      <c r="RYY137" s="181"/>
      <c r="RYZ137" s="181"/>
      <c r="RZA137" s="239"/>
      <c r="RZB137" s="181"/>
      <c r="RZC137" s="181"/>
      <c r="RZD137" s="239"/>
      <c r="RZE137" s="181"/>
      <c r="RZF137" s="181"/>
      <c r="RZG137" s="239"/>
      <c r="RZH137" s="181"/>
      <c r="RZI137" s="181"/>
      <c r="RZJ137" s="239"/>
      <c r="RZK137" s="181"/>
      <c r="RZL137" s="181"/>
      <c r="RZM137" s="239"/>
      <c r="RZN137" s="181"/>
      <c r="RZO137" s="181"/>
      <c r="RZP137" s="239"/>
      <c r="RZQ137" s="181"/>
      <c r="RZR137" s="181"/>
      <c r="RZS137" s="239"/>
      <c r="RZT137" s="181"/>
      <c r="RZU137" s="181"/>
      <c r="RZV137" s="239"/>
      <c r="RZW137" s="181"/>
      <c r="RZX137" s="181"/>
      <c r="RZY137" s="239"/>
      <c r="RZZ137" s="181"/>
      <c r="SAA137" s="181"/>
      <c r="SAB137" s="239"/>
      <c r="SAC137" s="181"/>
      <c r="SAD137" s="181"/>
      <c r="SAE137" s="239"/>
      <c r="SAF137" s="181"/>
      <c r="SAG137" s="181"/>
      <c r="SAH137" s="239"/>
      <c r="SAI137" s="181"/>
      <c r="SAJ137" s="181"/>
      <c r="SAK137" s="239"/>
      <c r="SAL137" s="181"/>
      <c r="SAM137" s="181"/>
      <c r="SAN137" s="239"/>
      <c r="SAO137" s="181"/>
      <c r="SAP137" s="181"/>
      <c r="SAQ137" s="239"/>
      <c r="SAR137" s="181"/>
      <c r="SAS137" s="181"/>
      <c r="SAT137" s="239"/>
      <c r="SAU137" s="181"/>
      <c r="SAV137" s="181"/>
      <c r="SAW137" s="239"/>
      <c r="SAX137" s="181"/>
      <c r="SAY137" s="181"/>
      <c r="SAZ137" s="239"/>
      <c r="SBA137" s="181"/>
      <c r="SBB137" s="181"/>
      <c r="SBC137" s="239"/>
      <c r="SBD137" s="181"/>
      <c r="SBE137" s="181"/>
      <c r="SBF137" s="239"/>
      <c r="SBG137" s="181"/>
      <c r="SBH137" s="181"/>
      <c r="SBI137" s="239"/>
      <c r="SBJ137" s="181"/>
      <c r="SBK137" s="181"/>
      <c r="SBL137" s="239"/>
      <c r="SBM137" s="181"/>
      <c r="SBN137" s="181"/>
      <c r="SBO137" s="239"/>
      <c r="SBP137" s="181"/>
      <c r="SBQ137" s="181"/>
      <c r="SBR137" s="239"/>
      <c r="SBS137" s="181"/>
      <c r="SBT137" s="181"/>
      <c r="SBU137" s="239"/>
      <c r="SBV137" s="181"/>
      <c r="SBW137" s="181"/>
      <c r="SBX137" s="239"/>
      <c r="SBY137" s="181"/>
      <c r="SBZ137" s="181"/>
      <c r="SCA137" s="239"/>
      <c r="SCB137" s="181"/>
      <c r="SCC137" s="181"/>
      <c r="SCD137" s="239"/>
      <c r="SCE137" s="181"/>
      <c r="SCF137" s="181"/>
      <c r="SCG137" s="239"/>
      <c r="SCH137" s="181"/>
      <c r="SCI137" s="181"/>
      <c r="SCJ137" s="239"/>
      <c r="SCK137" s="181"/>
      <c r="SCL137" s="181"/>
      <c r="SCM137" s="239"/>
      <c r="SCN137" s="181"/>
      <c r="SCO137" s="181"/>
      <c r="SCP137" s="239"/>
      <c r="SCQ137" s="181"/>
      <c r="SCR137" s="181"/>
      <c r="SCS137" s="239"/>
      <c r="SCT137" s="181"/>
      <c r="SCU137" s="181"/>
      <c r="SCV137" s="239"/>
      <c r="SCW137" s="181"/>
      <c r="SCX137" s="181"/>
      <c r="SCY137" s="239"/>
      <c r="SCZ137" s="181"/>
      <c r="SDA137" s="181"/>
      <c r="SDB137" s="239"/>
      <c r="SDC137" s="181"/>
      <c r="SDD137" s="181"/>
      <c r="SDE137" s="239"/>
      <c r="SDF137" s="181"/>
      <c r="SDG137" s="181"/>
      <c r="SDH137" s="239"/>
      <c r="SDI137" s="181"/>
      <c r="SDJ137" s="181"/>
      <c r="SDK137" s="239"/>
      <c r="SDL137" s="181"/>
      <c r="SDM137" s="181"/>
      <c r="SDN137" s="239"/>
      <c r="SDO137" s="181"/>
      <c r="SDP137" s="181"/>
      <c r="SDQ137" s="239"/>
      <c r="SDR137" s="181"/>
      <c r="SDS137" s="181"/>
      <c r="SDT137" s="239"/>
      <c r="SDU137" s="181"/>
      <c r="SDV137" s="181"/>
      <c r="SDW137" s="239"/>
      <c r="SDX137" s="181"/>
      <c r="SDY137" s="181"/>
      <c r="SDZ137" s="239"/>
      <c r="SEA137" s="181"/>
      <c r="SEB137" s="181"/>
      <c r="SEC137" s="239"/>
      <c r="SED137" s="181"/>
      <c r="SEE137" s="181"/>
      <c r="SEF137" s="239"/>
      <c r="SEG137" s="181"/>
      <c r="SEH137" s="181"/>
      <c r="SEI137" s="239"/>
      <c r="SEJ137" s="181"/>
      <c r="SEK137" s="181"/>
      <c r="SEL137" s="239"/>
      <c r="SEM137" s="181"/>
      <c r="SEN137" s="181"/>
      <c r="SEO137" s="239"/>
      <c r="SEP137" s="181"/>
      <c r="SEQ137" s="181"/>
      <c r="SER137" s="239"/>
      <c r="SES137" s="181"/>
      <c r="SET137" s="181"/>
      <c r="SEU137" s="239"/>
      <c r="SEV137" s="181"/>
      <c r="SEW137" s="181"/>
      <c r="SEX137" s="239"/>
      <c r="SEY137" s="181"/>
      <c r="SEZ137" s="181"/>
      <c r="SFA137" s="239"/>
      <c r="SFB137" s="181"/>
      <c r="SFC137" s="181"/>
      <c r="SFD137" s="239"/>
      <c r="SFE137" s="181"/>
      <c r="SFF137" s="181"/>
      <c r="SFG137" s="239"/>
      <c r="SFH137" s="181"/>
      <c r="SFI137" s="181"/>
      <c r="SFJ137" s="239"/>
      <c r="SFK137" s="181"/>
      <c r="SFL137" s="181"/>
      <c r="SFM137" s="239"/>
      <c r="SFN137" s="181"/>
      <c r="SFO137" s="181"/>
      <c r="SFP137" s="239"/>
      <c r="SFQ137" s="181"/>
      <c r="SFR137" s="181"/>
      <c r="SFS137" s="239"/>
      <c r="SFT137" s="181"/>
      <c r="SFU137" s="181"/>
      <c r="SFV137" s="239"/>
      <c r="SFW137" s="181"/>
      <c r="SFX137" s="181"/>
      <c r="SFY137" s="239"/>
      <c r="SFZ137" s="181"/>
      <c r="SGA137" s="181"/>
      <c r="SGB137" s="239"/>
      <c r="SGC137" s="181"/>
      <c r="SGD137" s="181"/>
      <c r="SGE137" s="239"/>
      <c r="SGF137" s="181"/>
      <c r="SGG137" s="181"/>
      <c r="SGH137" s="239"/>
      <c r="SGI137" s="181"/>
      <c r="SGJ137" s="181"/>
      <c r="SGK137" s="239"/>
      <c r="SGL137" s="181"/>
      <c r="SGM137" s="181"/>
      <c r="SGN137" s="239"/>
      <c r="SGO137" s="181"/>
      <c r="SGP137" s="181"/>
      <c r="SGQ137" s="239"/>
      <c r="SGR137" s="181"/>
      <c r="SGS137" s="181"/>
      <c r="SGT137" s="239"/>
      <c r="SGU137" s="181"/>
      <c r="SGV137" s="181"/>
      <c r="SGW137" s="239"/>
      <c r="SGX137" s="181"/>
      <c r="SGY137" s="181"/>
      <c r="SGZ137" s="239"/>
      <c r="SHA137" s="181"/>
      <c r="SHB137" s="181"/>
      <c r="SHC137" s="239"/>
      <c r="SHD137" s="181"/>
      <c r="SHE137" s="181"/>
      <c r="SHF137" s="239"/>
      <c r="SHG137" s="181"/>
      <c r="SHH137" s="181"/>
      <c r="SHI137" s="239"/>
      <c r="SHJ137" s="181"/>
      <c r="SHK137" s="181"/>
      <c r="SHL137" s="239"/>
      <c r="SHM137" s="181"/>
      <c r="SHN137" s="181"/>
      <c r="SHO137" s="239"/>
      <c r="SHP137" s="181"/>
      <c r="SHQ137" s="181"/>
      <c r="SHR137" s="239"/>
      <c r="SHS137" s="181"/>
      <c r="SHT137" s="181"/>
      <c r="SHU137" s="239"/>
      <c r="SHV137" s="181"/>
      <c r="SHW137" s="181"/>
      <c r="SHX137" s="239"/>
      <c r="SHY137" s="181"/>
      <c r="SHZ137" s="181"/>
      <c r="SIA137" s="239"/>
      <c r="SIB137" s="181"/>
      <c r="SIC137" s="181"/>
      <c r="SID137" s="239"/>
      <c r="SIE137" s="181"/>
      <c r="SIF137" s="181"/>
      <c r="SIG137" s="239"/>
      <c r="SIH137" s="181"/>
      <c r="SII137" s="181"/>
      <c r="SIJ137" s="239"/>
      <c r="SIK137" s="181"/>
      <c r="SIL137" s="181"/>
      <c r="SIM137" s="239"/>
      <c r="SIN137" s="181"/>
      <c r="SIO137" s="181"/>
      <c r="SIP137" s="239"/>
      <c r="SIQ137" s="181"/>
      <c r="SIR137" s="181"/>
      <c r="SIS137" s="239"/>
      <c r="SIT137" s="181"/>
      <c r="SIU137" s="181"/>
      <c r="SIV137" s="239"/>
      <c r="SIW137" s="181"/>
      <c r="SIX137" s="181"/>
      <c r="SIY137" s="239"/>
      <c r="SIZ137" s="181"/>
      <c r="SJA137" s="181"/>
      <c r="SJB137" s="239"/>
      <c r="SJC137" s="181"/>
      <c r="SJD137" s="181"/>
      <c r="SJE137" s="239"/>
      <c r="SJF137" s="181"/>
      <c r="SJG137" s="181"/>
      <c r="SJH137" s="239"/>
      <c r="SJI137" s="181"/>
      <c r="SJJ137" s="181"/>
      <c r="SJK137" s="239"/>
      <c r="SJL137" s="181"/>
      <c r="SJM137" s="181"/>
      <c r="SJN137" s="239"/>
      <c r="SJO137" s="181"/>
      <c r="SJP137" s="181"/>
      <c r="SJQ137" s="239"/>
      <c r="SJR137" s="181"/>
      <c r="SJS137" s="181"/>
      <c r="SJT137" s="239"/>
      <c r="SJU137" s="181"/>
      <c r="SJV137" s="181"/>
      <c r="SJW137" s="239"/>
      <c r="SJX137" s="181"/>
      <c r="SJY137" s="181"/>
      <c r="SJZ137" s="239"/>
      <c r="SKA137" s="181"/>
      <c r="SKB137" s="181"/>
      <c r="SKC137" s="239"/>
      <c r="SKD137" s="181"/>
      <c r="SKE137" s="181"/>
      <c r="SKF137" s="239"/>
      <c r="SKG137" s="181"/>
      <c r="SKH137" s="181"/>
      <c r="SKI137" s="239"/>
      <c r="SKJ137" s="181"/>
      <c r="SKK137" s="181"/>
      <c r="SKL137" s="239"/>
      <c r="SKM137" s="181"/>
      <c r="SKN137" s="181"/>
      <c r="SKO137" s="239"/>
      <c r="SKP137" s="181"/>
      <c r="SKQ137" s="181"/>
      <c r="SKR137" s="239"/>
      <c r="SKS137" s="181"/>
      <c r="SKT137" s="181"/>
      <c r="SKU137" s="239"/>
      <c r="SKV137" s="181"/>
      <c r="SKW137" s="181"/>
      <c r="SKX137" s="239"/>
      <c r="SKY137" s="181"/>
      <c r="SKZ137" s="181"/>
      <c r="SLA137" s="239"/>
      <c r="SLB137" s="181"/>
      <c r="SLC137" s="181"/>
      <c r="SLD137" s="239"/>
      <c r="SLE137" s="181"/>
      <c r="SLF137" s="181"/>
      <c r="SLG137" s="239"/>
      <c r="SLH137" s="181"/>
      <c r="SLI137" s="181"/>
      <c r="SLJ137" s="239"/>
      <c r="SLK137" s="181"/>
      <c r="SLL137" s="181"/>
      <c r="SLM137" s="239"/>
      <c r="SLN137" s="181"/>
      <c r="SLO137" s="181"/>
      <c r="SLP137" s="239"/>
      <c r="SLQ137" s="181"/>
      <c r="SLR137" s="181"/>
      <c r="SLS137" s="239"/>
      <c r="SLT137" s="181"/>
      <c r="SLU137" s="181"/>
      <c r="SLV137" s="239"/>
      <c r="SLW137" s="181"/>
      <c r="SLX137" s="181"/>
      <c r="SLY137" s="239"/>
      <c r="SLZ137" s="181"/>
      <c r="SMA137" s="181"/>
      <c r="SMB137" s="239"/>
      <c r="SMC137" s="181"/>
      <c r="SMD137" s="181"/>
      <c r="SME137" s="239"/>
      <c r="SMF137" s="181"/>
      <c r="SMG137" s="181"/>
      <c r="SMH137" s="239"/>
      <c r="SMI137" s="181"/>
      <c r="SMJ137" s="181"/>
      <c r="SMK137" s="239"/>
      <c r="SML137" s="181"/>
      <c r="SMM137" s="181"/>
      <c r="SMN137" s="239"/>
      <c r="SMO137" s="181"/>
      <c r="SMP137" s="181"/>
      <c r="SMQ137" s="239"/>
      <c r="SMR137" s="181"/>
      <c r="SMS137" s="181"/>
      <c r="SMT137" s="239"/>
      <c r="SMU137" s="181"/>
      <c r="SMV137" s="181"/>
      <c r="SMW137" s="239"/>
      <c r="SMX137" s="181"/>
      <c r="SMY137" s="181"/>
      <c r="SMZ137" s="239"/>
      <c r="SNA137" s="181"/>
      <c r="SNB137" s="181"/>
      <c r="SNC137" s="239"/>
      <c r="SND137" s="181"/>
      <c r="SNE137" s="181"/>
      <c r="SNF137" s="239"/>
      <c r="SNG137" s="181"/>
      <c r="SNH137" s="181"/>
      <c r="SNI137" s="239"/>
      <c r="SNJ137" s="181"/>
      <c r="SNK137" s="181"/>
      <c r="SNL137" s="239"/>
      <c r="SNM137" s="181"/>
      <c r="SNN137" s="181"/>
      <c r="SNO137" s="239"/>
      <c r="SNP137" s="181"/>
      <c r="SNQ137" s="181"/>
      <c r="SNR137" s="239"/>
      <c r="SNS137" s="181"/>
      <c r="SNT137" s="181"/>
      <c r="SNU137" s="239"/>
      <c r="SNV137" s="181"/>
      <c r="SNW137" s="181"/>
      <c r="SNX137" s="239"/>
      <c r="SNY137" s="181"/>
      <c r="SNZ137" s="181"/>
      <c r="SOA137" s="239"/>
      <c r="SOB137" s="181"/>
      <c r="SOC137" s="181"/>
      <c r="SOD137" s="239"/>
      <c r="SOE137" s="181"/>
      <c r="SOF137" s="181"/>
      <c r="SOG137" s="239"/>
      <c r="SOH137" s="181"/>
      <c r="SOI137" s="181"/>
      <c r="SOJ137" s="239"/>
      <c r="SOK137" s="181"/>
      <c r="SOL137" s="181"/>
      <c r="SOM137" s="239"/>
      <c r="SON137" s="181"/>
      <c r="SOO137" s="181"/>
      <c r="SOP137" s="239"/>
      <c r="SOQ137" s="181"/>
      <c r="SOR137" s="181"/>
      <c r="SOS137" s="239"/>
      <c r="SOT137" s="181"/>
      <c r="SOU137" s="181"/>
      <c r="SOV137" s="239"/>
      <c r="SOW137" s="181"/>
      <c r="SOX137" s="181"/>
      <c r="SOY137" s="239"/>
      <c r="SOZ137" s="181"/>
      <c r="SPA137" s="181"/>
      <c r="SPB137" s="239"/>
      <c r="SPC137" s="181"/>
      <c r="SPD137" s="181"/>
      <c r="SPE137" s="239"/>
      <c r="SPF137" s="181"/>
      <c r="SPG137" s="181"/>
      <c r="SPH137" s="239"/>
      <c r="SPI137" s="181"/>
      <c r="SPJ137" s="181"/>
      <c r="SPK137" s="239"/>
      <c r="SPL137" s="181"/>
      <c r="SPM137" s="181"/>
      <c r="SPN137" s="239"/>
      <c r="SPO137" s="181"/>
      <c r="SPP137" s="181"/>
      <c r="SPQ137" s="239"/>
      <c r="SPR137" s="181"/>
      <c r="SPS137" s="181"/>
      <c r="SPT137" s="239"/>
      <c r="SPU137" s="181"/>
      <c r="SPV137" s="181"/>
      <c r="SPW137" s="239"/>
      <c r="SPX137" s="181"/>
      <c r="SPY137" s="181"/>
      <c r="SPZ137" s="239"/>
      <c r="SQA137" s="181"/>
      <c r="SQB137" s="181"/>
      <c r="SQC137" s="239"/>
      <c r="SQD137" s="181"/>
      <c r="SQE137" s="181"/>
      <c r="SQF137" s="239"/>
      <c r="SQG137" s="181"/>
      <c r="SQH137" s="181"/>
      <c r="SQI137" s="239"/>
      <c r="SQJ137" s="181"/>
      <c r="SQK137" s="181"/>
      <c r="SQL137" s="239"/>
      <c r="SQM137" s="181"/>
      <c r="SQN137" s="181"/>
      <c r="SQO137" s="239"/>
      <c r="SQP137" s="181"/>
      <c r="SQQ137" s="181"/>
      <c r="SQR137" s="239"/>
      <c r="SQS137" s="181"/>
      <c r="SQT137" s="181"/>
      <c r="SQU137" s="239"/>
      <c r="SQV137" s="181"/>
      <c r="SQW137" s="181"/>
      <c r="SQX137" s="239"/>
      <c r="SQY137" s="181"/>
      <c r="SQZ137" s="181"/>
      <c r="SRA137" s="239"/>
      <c r="SRB137" s="181"/>
      <c r="SRC137" s="181"/>
      <c r="SRD137" s="239"/>
      <c r="SRE137" s="181"/>
      <c r="SRF137" s="181"/>
      <c r="SRG137" s="239"/>
      <c r="SRH137" s="181"/>
      <c r="SRI137" s="181"/>
      <c r="SRJ137" s="239"/>
      <c r="SRK137" s="181"/>
      <c r="SRL137" s="181"/>
      <c r="SRM137" s="239"/>
      <c r="SRN137" s="181"/>
      <c r="SRO137" s="181"/>
      <c r="SRP137" s="239"/>
      <c r="SRQ137" s="181"/>
      <c r="SRR137" s="181"/>
      <c r="SRS137" s="239"/>
      <c r="SRT137" s="181"/>
      <c r="SRU137" s="181"/>
      <c r="SRV137" s="239"/>
      <c r="SRW137" s="181"/>
      <c r="SRX137" s="181"/>
      <c r="SRY137" s="239"/>
      <c r="SRZ137" s="181"/>
      <c r="SSA137" s="181"/>
      <c r="SSB137" s="239"/>
      <c r="SSC137" s="181"/>
      <c r="SSD137" s="181"/>
      <c r="SSE137" s="239"/>
      <c r="SSF137" s="181"/>
      <c r="SSG137" s="181"/>
      <c r="SSH137" s="239"/>
      <c r="SSI137" s="181"/>
      <c r="SSJ137" s="181"/>
      <c r="SSK137" s="239"/>
      <c r="SSL137" s="181"/>
      <c r="SSM137" s="181"/>
      <c r="SSN137" s="239"/>
      <c r="SSO137" s="181"/>
      <c r="SSP137" s="181"/>
      <c r="SSQ137" s="239"/>
      <c r="SSR137" s="181"/>
      <c r="SSS137" s="181"/>
      <c r="SST137" s="239"/>
      <c r="SSU137" s="181"/>
      <c r="SSV137" s="181"/>
      <c r="SSW137" s="239"/>
      <c r="SSX137" s="181"/>
      <c r="SSY137" s="181"/>
      <c r="SSZ137" s="239"/>
      <c r="STA137" s="181"/>
      <c r="STB137" s="181"/>
      <c r="STC137" s="239"/>
      <c r="STD137" s="181"/>
      <c r="STE137" s="181"/>
      <c r="STF137" s="239"/>
      <c r="STG137" s="181"/>
      <c r="STH137" s="181"/>
      <c r="STI137" s="239"/>
      <c r="STJ137" s="181"/>
      <c r="STK137" s="181"/>
      <c r="STL137" s="239"/>
      <c r="STM137" s="181"/>
      <c r="STN137" s="181"/>
      <c r="STO137" s="239"/>
      <c r="STP137" s="181"/>
      <c r="STQ137" s="181"/>
      <c r="STR137" s="239"/>
      <c r="STS137" s="181"/>
      <c r="STT137" s="181"/>
      <c r="STU137" s="239"/>
      <c r="STV137" s="181"/>
      <c r="STW137" s="181"/>
      <c r="STX137" s="239"/>
      <c r="STY137" s="181"/>
      <c r="STZ137" s="181"/>
      <c r="SUA137" s="239"/>
      <c r="SUB137" s="181"/>
      <c r="SUC137" s="181"/>
      <c r="SUD137" s="239"/>
      <c r="SUE137" s="181"/>
      <c r="SUF137" s="181"/>
      <c r="SUG137" s="239"/>
      <c r="SUH137" s="181"/>
      <c r="SUI137" s="181"/>
      <c r="SUJ137" s="239"/>
      <c r="SUK137" s="181"/>
      <c r="SUL137" s="181"/>
      <c r="SUM137" s="239"/>
      <c r="SUN137" s="181"/>
      <c r="SUO137" s="181"/>
      <c r="SUP137" s="239"/>
      <c r="SUQ137" s="181"/>
      <c r="SUR137" s="181"/>
      <c r="SUS137" s="239"/>
      <c r="SUT137" s="181"/>
      <c r="SUU137" s="181"/>
      <c r="SUV137" s="239"/>
      <c r="SUW137" s="181"/>
      <c r="SUX137" s="181"/>
      <c r="SUY137" s="239"/>
      <c r="SUZ137" s="181"/>
      <c r="SVA137" s="181"/>
      <c r="SVB137" s="239"/>
      <c r="SVC137" s="181"/>
      <c r="SVD137" s="181"/>
      <c r="SVE137" s="239"/>
      <c r="SVF137" s="181"/>
      <c r="SVG137" s="181"/>
      <c r="SVH137" s="239"/>
      <c r="SVI137" s="181"/>
      <c r="SVJ137" s="181"/>
      <c r="SVK137" s="239"/>
      <c r="SVL137" s="181"/>
      <c r="SVM137" s="181"/>
      <c r="SVN137" s="239"/>
      <c r="SVO137" s="181"/>
      <c r="SVP137" s="181"/>
      <c r="SVQ137" s="239"/>
      <c r="SVR137" s="181"/>
      <c r="SVS137" s="181"/>
      <c r="SVT137" s="239"/>
      <c r="SVU137" s="181"/>
      <c r="SVV137" s="181"/>
      <c r="SVW137" s="239"/>
      <c r="SVX137" s="181"/>
      <c r="SVY137" s="181"/>
      <c r="SVZ137" s="239"/>
      <c r="SWA137" s="181"/>
      <c r="SWB137" s="181"/>
      <c r="SWC137" s="239"/>
      <c r="SWD137" s="181"/>
      <c r="SWE137" s="181"/>
      <c r="SWF137" s="239"/>
      <c r="SWG137" s="181"/>
      <c r="SWH137" s="181"/>
      <c r="SWI137" s="239"/>
      <c r="SWJ137" s="181"/>
      <c r="SWK137" s="181"/>
      <c r="SWL137" s="239"/>
      <c r="SWM137" s="181"/>
      <c r="SWN137" s="181"/>
      <c r="SWO137" s="239"/>
      <c r="SWP137" s="181"/>
      <c r="SWQ137" s="181"/>
      <c r="SWR137" s="239"/>
      <c r="SWS137" s="181"/>
      <c r="SWT137" s="181"/>
      <c r="SWU137" s="239"/>
      <c r="SWV137" s="181"/>
      <c r="SWW137" s="181"/>
      <c r="SWX137" s="239"/>
      <c r="SWY137" s="181"/>
      <c r="SWZ137" s="181"/>
      <c r="SXA137" s="239"/>
      <c r="SXB137" s="181"/>
      <c r="SXC137" s="181"/>
      <c r="SXD137" s="239"/>
      <c r="SXE137" s="181"/>
      <c r="SXF137" s="181"/>
      <c r="SXG137" s="239"/>
      <c r="SXH137" s="181"/>
      <c r="SXI137" s="181"/>
      <c r="SXJ137" s="239"/>
      <c r="SXK137" s="181"/>
      <c r="SXL137" s="181"/>
      <c r="SXM137" s="239"/>
      <c r="SXN137" s="181"/>
      <c r="SXO137" s="181"/>
      <c r="SXP137" s="239"/>
      <c r="SXQ137" s="181"/>
      <c r="SXR137" s="181"/>
      <c r="SXS137" s="239"/>
      <c r="SXT137" s="181"/>
      <c r="SXU137" s="181"/>
      <c r="SXV137" s="239"/>
      <c r="SXW137" s="181"/>
      <c r="SXX137" s="181"/>
      <c r="SXY137" s="239"/>
      <c r="SXZ137" s="181"/>
      <c r="SYA137" s="181"/>
      <c r="SYB137" s="239"/>
      <c r="SYC137" s="181"/>
      <c r="SYD137" s="181"/>
      <c r="SYE137" s="239"/>
      <c r="SYF137" s="181"/>
      <c r="SYG137" s="181"/>
      <c r="SYH137" s="239"/>
      <c r="SYI137" s="181"/>
      <c r="SYJ137" s="181"/>
      <c r="SYK137" s="239"/>
      <c r="SYL137" s="181"/>
      <c r="SYM137" s="181"/>
      <c r="SYN137" s="239"/>
      <c r="SYO137" s="181"/>
      <c r="SYP137" s="181"/>
      <c r="SYQ137" s="239"/>
      <c r="SYR137" s="181"/>
      <c r="SYS137" s="181"/>
      <c r="SYT137" s="239"/>
      <c r="SYU137" s="181"/>
      <c r="SYV137" s="181"/>
      <c r="SYW137" s="239"/>
      <c r="SYX137" s="181"/>
      <c r="SYY137" s="181"/>
      <c r="SYZ137" s="239"/>
      <c r="SZA137" s="181"/>
      <c r="SZB137" s="181"/>
      <c r="SZC137" s="239"/>
      <c r="SZD137" s="181"/>
      <c r="SZE137" s="181"/>
      <c r="SZF137" s="239"/>
      <c r="SZG137" s="181"/>
      <c r="SZH137" s="181"/>
      <c r="SZI137" s="239"/>
      <c r="SZJ137" s="181"/>
      <c r="SZK137" s="181"/>
      <c r="SZL137" s="239"/>
      <c r="SZM137" s="181"/>
      <c r="SZN137" s="181"/>
      <c r="SZO137" s="239"/>
      <c r="SZP137" s="181"/>
      <c r="SZQ137" s="181"/>
      <c r="SZR137" s="239"/>
      <c r="SZS137" s="181"/>
      <c r="SZT137" s="181"/>
      <c r="SZU137" s="239"/>
      <c r="SZV137" s="181"/>
      <c r="SZW137" s="181"/>
      <c r="SZX137" s="239"/>
      <c r="SZY137" s="181"/>
      <c r="SZZ137" s="181"/>
      <c r="TAA137" s="239"/>
      <c r="TAB137" s="181"/>
      <c r="TAC137" s="181"/>
      <c r="TAD137" s="239"/>
      <c r="TAE137" s="181"/>
      <c r="TAF137" s="181"/>
      <c r="TAG137" s="239"/>
      <c r="TAH137" s="181"/>
      <c r="TAI137" s="181"/>
      <c r="TAJ137" s="239"/>
      <c r="TAK137" s="181"/>
      <c r="TAL137" s="181"/>
      <c r="TAM137" s="239"/>
      <c r="TAN137" s="181"/>
      <c r="TAO137" s="181"/>
      <c r="TAP137" s="239"/>
      <c r="TAQ137" s="181"/>
      <c r="TAR137" s="181"/>
      <c r="TAS137" s="239"/>
      <c r="TAT137" s="181"/>
      <c r="TAU137" s="181"/>
      <c r="TAV137" s="239"/>
      <c r="TAW137" s="181"/>
      <c r="TAX137" s="181"/>
      <c r="TAY137" s="239"/>
      <c r="TAZ137" s="181"/>
      <c r="TBA137" s="181"/>
      <c r="TBB137" s="239"/>
      <c r="TBC137" s="181"/>
      <c r="TBD137" s="181"/>
      <c r="TBE137" s="239"/>
      <c r="TBF137" s="181"/>
      <c r="TBG137" s="181"/>
      <c r="TBH137" s="239"/>
      <c r="TBI137" s="181"/>
      <c r="TBJ137" s="181"/>
      <c r="TBK137" s="239"/>
      <c r="TBL137" s="181"/>
      <c r="TBM137" s="181"/>
      <c r="TBN137" s="239"/>
      <c r="TBO137" s="181"/>
      <c r="TBP137" s="181"/>
      <c r="TBQ137" s="239"/>
      <c r="TBR137" s="181"/>
      <c r="TBS137" s="181"/>
      <c r="TBT137" s="239"/>
      <c r="TBU137" s="181"/>
      <c r="TBV137" s="181"/>
      <c r="TBW137" s="239"/>
      <c r="TBX137" s="181"/>
      <c r="TBY137" s="181"/>
      <c r="TBZ137" s="239"/>
      <c r="TCA137" s="181"/>
      <c r="TCB137" s="181"/>
      <c r="TCC137" s="239"/>
      <c r="TCD137" s="181"/>
      <c r="TCE137" s="181"/>
      <c r="TCF137" s="239"/>
      <c r="TCG137" s="181"/>
      <c r="TCH137" s="181"/>
      <c r="TCI137" s="239"/>
      <c r="TCJ137" s="181"/>
      <c r="TCK137" s="181"/>
      <c r="TCL137" s="239"/>
      <c r="TCM137" s="181"/>
      <c r="TCN137" s="181"/>
      <c r="TCO137" s="239"/>
      <c r="TCP137" s="181"/>
      <c r="TCQ137" s="181"/>
      <c r="TCR137" s="239"/>
      <c r="TCS137" s="181"/>
      <c r="TCT137" s="181"/>
      <c r="TCU137" s="239"/>
      <c r="TCV137" s="181"/>
      <c r="TCW137" s="181"/>
      <c r="TCX137" s="239"/>
      <c r="TCY137" s="181"/>
      <c r="TCZ137" s="181"/>
      <c r="TDA137" s="239"/>
      <c r="TDB137" s="181"/>
      <c r="TDC137" s="181"/>
      <c r="TDD137" s="239"/>
      <c r="TDE137" s="181"/>
      <c r="TDF137" s="181"/>
      <c r="TDG137" s="239"/>
      <c r="TDH137" s="181"/>
      <c r="TDI137" s="181"/>
      <c r="TDJ137" s="239"/>
      <c r="TDK137" s="181"/>
      <c r="TDL137" s="181"/>
      <c r="TDM137" s="239"/>
      <c r="TDN137" s="181"/>
      <c r="TDO137" s="181"/>
      <c r="TDP137" s="239"/>
      <c r="TDQ137" s="181"/>
      <c r="TDR137" s="181"/>
      <c r="TDS137" s="239"/>
      <c r="TDT137" s="181"/>
      <c r="TDU137" s="181"/>
      <c r="TDV137" s="239"/>
      <c r="TDW137" s="181"/>
      <c r="TDX137" s="181"/>
      <c r="TDY137" s="239"/>
      <c r="TDZ137" s="181"/>
      <c r="TEA137" s="181"/>
      <c r="TEB137" s="239"/>
      <c r="TEC137" s="181"/>
      <c r="TED137" s="181"/>
      <c r="TEE137" s="239"/>
      <c r="TEF137" s="181"/>
      <c r="TEG137" s="181"/>
      <c r="TEH137" s="239"/>
      <c r="TEI137" s="181"/>
      <c r="TEJ137" s="181"/>
      <c r="TEK137" s="239"/>
      <c r="TEL137" s="181"/>
      <c r="TEM137" s="181"/>
      <c r="TEN137" s="239"/>
      <c r="TEO137" s="181"/>
      <c r="TEP137" s="181"/>
      <c r="TEQ137" s="239"/>
      <c r="TER137" s="181"/>
      <c r="TES137" s="181"/>
      <c r="TET137" s="239"/>
      <c r="TEU137" s="181"/>
      <c r="TEV137" s="181"/>
      <c r="TEW137" s="239"/>
      <c r="TEX137" s="181"/>
      <c r="TEY137" s="181"/>
      <c r="TEZ137" s="239"/>
      <c r="TFA137" s="181"/>
      <c r="TFB137" s="181"/>
      <c r="TFC137" s="239"/>
      <c r="TFD137" s="181"/>
      <c r="TFE137" s="181"/>
      <c r="TFF137" s="239"/>
      <c r="TFG137" s="181"/>
      <c r="TFH137" s="181"/>
      <c r="TFI137" s="239"/>
      <c r="TFJ137" s="181"/>
      <c r="TFK137" s="181"/>
      <c r="TFL137" s="239"/>
      <c r="TFM137" s="181"/>
      <c r="TFN137" s="181"/>
      <c r="TFO137" s="239"/>
      <c r="TFP137" s="181"/>
      <c r="TFQ137" s="181"/>
      <c r="TFR137" s="239"/>
      <c r="TFS137" s="181"/>
      <c r="TFT137" s="181"/>
      <c r="TFU137" s="239"/>
      <c r="TFV137" s="181"/>
      <c r="TFW137" s="181"/>
      <c r="TFX137" s="239"/>
      <c r="TFY137" s="181"/>
      <c r="TFZ137" s="181"/>
      <c r="TGA137" s="239"/>
      <c r="TGB137" s="181"/>
      <c r="TGC137" s="181"/>
      <c r="TGD137" s="239"/>
      <c r="TGE137" s="181"/>
      <c r="TGF137" s="181"/>
      <c r="TGG137" s="239"/>
      <c r="TGH137" s="181"/>
      <c r="TGI137" s="181"/>
      <c r="TGJ137" s="239"/>
      <c r="TGK137" s="181"/>
      <c r="TGL137" s="181"/>
      <c r="TGM137" s="239"/>
      <c r="TGN137" s="181"/>
      <c r="TGO137" s="181"/>
      <c r="TGP137" s="239"/>
      <c r="TGQ137" s="181"/>
      <c r="TGR137" s="181"/>
      <c r="TGS137" s="239"/>
      <c r="TGT137" s="181"/>
      <c r="TGU137" s="181"/>
      <c r="TGV137" s="239"/>
      <c r="TGW137" s="181"/>
      <c r="TGX137" s="181"/>
      <c r="TGY137" s="239"/>
      <c r="TGZ137" s="181"/>
      <c r="THA137" s="181"/>
      <c r="THB137" s="239"/>
      <c r="THC137" s="181"/>
      <c r="THD137" s="181"/>
      <c r="THE137" s="239"/>
      <c r="THF137" s="181"/>
      <c r="THG137" s="181"/>
      <c r="THH137" s="239"/>
      <c r="THI137" s="181"/>
      <c r="THJ137" s="181"/>
      <c r="THK137" s="239"/>
      <c r="THL137" s="181"/>
      <c r="THM137" s="181"/>
      <c r="THN137" s="239"/>
      <c r="THO137" s="181"/>
      <c r="THP137" s="181"/>
      <c r="THQ137" s="239"/>
      <c r="THR137" s="181"/>
      <c r="THS137" s="181"/>
      <c r="THT137" s="239"/>
      <c r="THU137" s="181"/>
      <c r="THV137" s="181"/>
      <c r="THW137" s="239"/>
      <c r="THX137" s="181"/>
      <c r="THY137" s="181"/>
      <c r="THZ137" s="239"/>
      <c r="TIA137" s="181"/>
      <c r="TIB137" s="181"/>
      <c r="TIC137" s="239"/>
      <c r="TID137" s="181"/>
      <c r="TIE137" s="181"/>
      <c r="TIF137" s="239"/>
      <c r="TIG137" s="181"/>
      <c r="TIH137" s="181"/>
      <c r="TII137" s="239"/>
      <c r="TIJ137" s="181"/>
      <c r="TIK137" s="181"/>
      <c r="TIL137" s="239"/>
      <c r="TIM137" s="181"/>
      <c r="TIN137" s="181"/>
      <c r="TIO137" s="239"/>
      <c r="TIP137" s="181"/>
      <c r="TIQ137" s="181"/>
      <c r="TIR137" s="239"/>
      <c r="TIS137" s="181"/>
      <c r="TIT137" s="181"/>
      <c r="TIU137" s="239"/>
      <c r="TIV137" s="181"/>
      <c r="TIW137" s="181"/>
      <c r="TIX137" s="239"/>
      <c r="TIY137" s="181"/>
      <c r="TIZ137" s="181"/>
      <c r="TJA137" s="239"/>
      <c r="TJB137" s="181"/>
      <c r="TJC137" s="181"/>
      <c r="TJD137" s="239"/>
      <c r="TJE137" s="181"/>
      <c r="TJF137" s="181"/>
      <c r="TJG137" s="239"/>
      <c r="TJH137" s="181"/>
      <c r="TJI137" s="181"/>
      <c r="TJJ137" s="239"/>
      <c r="TJK137" s="181"/>
      <c r="TJL137" s="181"/>
      <c r="TJM137" s="239"/>
      <c r="TJN137" s="181"/>
      <c r="TJO137" s="181"/>
      <c r="TJP137" s="239"/>
      <c r="TJQ137" s="181"/>
      <c r="TJR137" s="181"/>
      <c r="TJS137" s="239"/>
      <c r="TJT137" s="181"/>
      <c r="TJU137" s="181"/>
      <c r="TJV137" s="239"/>
      <c r="TJW137" s="181"/>
      <c r="TJX137" s="181"/>
      <c r="TJY137" s="239"/>
      <c r="TJZ137" s="181"/>
      <c r="TKA137" s="181"/>
      <c r="TKB137" s="239"/>
      <c r="TKC137" s="181"/>
      <c r="TKD137" s="181"/>
      <c r="TKE137" s="239"/>
      <c r="TKF137" s="181"/>
      <c r="TKG137" s="181"/>
      <c r="TKH137" s="239"/>
      <c r="TKI137" s="181"/>
      <c r="TKJ137" s="181"/>
      <c r="TKK137" s="239"/>
      <c r="TKL137" s="181"/>
      <c r="TKM137" s="181"/>
      <c r="TKN137" s="239"/>
      <c r="TKO137" s="181"/>
      <c r="TKP137" s="181"/>
      <c r="TKQ137" s="239"/>
      <c r="TKR137" s="181"/>
      <c r="TKS137" s="181"/>
      <c r="TKT137" s="239"/>
      <c r="TKU137" s="181"/>
      <c r="TKV137" s="181"/>
      <c r="TKW137" s="239"/>
      <c r="TKX137" s="181"/>
      <c r="TKY137" s="181"/>
      <c r="TKZ137" s="239"/>
      <c r="TLA137" s="181"/>
      <c r="TLB137" s="181"/>
      <c r="TLC137" s="239"/>
      <c r="TLD137" s="181"/>
      <c r="TLE137" s="181"/>
      <c r="TLF137" s="239"/>
      <c r="TLG137" s="181"/>
      <c r="TLH137" s="181"/>
      <c r="TLI137" s="239"/>
      <c r="TLJ137" s="181"/>
      <c r="TLK137" s="181"/>
      <c r="TLL137" s="239"/>
      <c r="TLM137" s="181"/>
      <c r="TLN137" s="181"/>
      <c r="TLO137" s="239"/>
      <c r="TLP137" s="181"/>
      <c r="TLQ137" s="181"/>
      <c r="TLR137" s="239"/>
      <c r="TLS137" s="181"/>
      <c r="TLT137" s="181"/>
      <c r="TLU137" s="239"/>
      <c r="TLV137" s="181"/>
      <c r="TLW137" s="181"/>
      <c r="TLX137" s="239"/>
      <c r="TLY137" s="181"/>
      <c r="TLZ137" s="181"/>
      <c r="TMA137" s="239"/>
      <c r="TMB137" s="181"/>
      <c r="TMC137" s="181"/>
      <c r="TMD137" s="239"/>
      <c r="TME137" s="181"/>
      <c r="TMF137" s="181"/>
      <c r="TMG137" s="239"/>
      <c r="TMH137" s="181"/>
      <c r="TMI137" s="181"/>
      <c r="TMJ137" s="239"/>
      <c r="TMK137" s="181"/>
      <c r="TML137" s="181"/>
      <c r="TMM137" s="239"/>
      <c r="TMN137" s="181"/>
      <c r="TMO137" s="181"/>
      <c r="TMP137" s="239"/>
      <c r="TMQ137" s="181"/>
      <c r="TMR137" s="181"/>
      <c r="TMS137" s="239"/>
      <c r="TMT137" s="181"/>
      <c r="TMU137" s="181"/>
      <c r="TMV137" s="239"/>
      <c r="TMW137" s="181"/>
      <c r="TMX137" s="181"/>
      <c r="TMY137" s="239"/>
      <c r="TMZ137" s="181"/>
      <c r="TNA137" s="181"/>
      <c r="TNB137" s="239"/>
      <c r="TNC137" s="181"/>
      <c r="TND137" s="181"/>
      <c r="TNE137" s="239"/>
      <c r="TNF137" s="181"/>
      <c r="TNG137" s="181"/>
      <c r="TNH137" s="239"/>
      <c r="TNI137" s="181"/>
      <c r="TNJ137" s="181"/>
      <c r="TNK137" s="239"/>
      <c r="TNL137" s="181"/>
      <c r="TNM137" s="181"/>
      <c r="TNN137" s="239"/>
      <c r="TNO137" s="181"/>
      <c r="TNP137" s="181"/>
      <c r="TNQ137" s="239"/>
      <c r="TNR137" s="181"/>
      <c r="TNS137" s="181"/>
      <c r="TNT137" s="239"/>
      <c r="TNU137" s="181"/>
      <c r="TNV137" s="181"/>
      <c r="TNW137" s="239"/>
      <c r="TNX137" s="181"/>
      <c r="TNY137" s="181"/>
      <c r="TNZ137" s="239"/>
      <c r="TOA137" s="181"/>
      <c r="TOB137" s="181"/>
      <c r="TOC137" s="239"/>
      <c r="TOD137" s="181"/>
      <c r="TOE137" s="181"/>
      <c r="TOF137" s="239"/>
      <c r="TOG137" s="181"/>
      <c r="TOH137" s="181"/>
      <c r="TOI137" s="239"/>
      <c r="TOJ137" s="181"/>
      <c r="TOK137" s="181"/>
      <c r="TOL137" s="239"/>
      <c r="TOM137" s="181"/>
      <c r="TON137" s="181"/>
      <c r="TOO137" s="239"/>
      <c r="TOP137" s="181"/>
      <c r="TOQ137" s="181"/>
      <c r="TOR137" s="239"/>
      <c r="TOS137" s="181"/>
      <c r="TOT137" s="181"/>
      <c r="TOU137" s="239"/>
      <c r="TOV137" s="181"/>
      <c r="TOW137" s="181"/>
      <c r="TOX137" s="239"/>
      <c r="TOY137" s="181"/>
      <c r="TOZ137" s="181"/>
      <c r="TPA137" s="239"/>
      <c r="TPB137" s="181"/>
      <c r="TPC137" s="181"/>
      <c r="TPD137" s="239"/>
      <c r="TPE137" s="181"/>
      <c r="TPF137" s="181"/>
      <c r="TPG137" s="239"/>
      <c r="TPH137" s="181"/>
      <c r="TPI137" s="181"/>
      <c r="TPJ137" s="239"/>
      <c r="TPK137" s="181"/>
      <c r="TPL137" s="181"/>
      <c r="TPM137" s="239"/>
      <c r="TPN137" s="181"/>
      <c r="TPO137" s="181"/>
      <c r="TPP137" s="239"/>
      <c r="TPQ137" s="181"/>
      <c r="TPR137" s="181"/>
      <c r="TPS137" s="239"/>
      <c r="TPT137" s="181"/>
      <c r="TPU137" s="181"/>
      <c r="TPV137" s="239"/>
      <c r="TPW137" s="181"/>
      <c r="TPX137" s="181"/>
      <c r="TPY137" s="239"/>
      <c r="TPZ137" s="181"/>
      <c r="TQA137" s="181"/>
      <c r="TQB137" s="239"/>
      <c r="TQC137" s="181"/>
      <c r="TQD137" s="181"/>
      <c r="TQE137" s="239"/>
      <c r="TQF137" s="181"/>
      <c r="TQG137" s="181"/>
      <c r="TQH137" s="239"/>
      <c r="TQI137" s="181"/>
      <c r="TQJ137" s="181"/>
      <c r="TQK137" s="239"/>
      <c r="TQL137" s="181"/>
      <c r="TQM137" s="181"/>
      <c r="TQN137" s="239"/>
      <c r="TQO137" s="181"/>
      <c r="TQP137" s="181"/>
      <c r="TQQ137" s="239"/>
      <c r="TQR137" s="181"/>
      <c r="TQS137" s="181"/>
      <c r="TQT137" s="239"/>
      <c r="TQU137" s="181"/>
      <c r="TQV137" s="181"/>
      <c r="TQW137" s="239"/>
      <c r="TQX137" s="181"/>
      <c r="TQY137" s="181"/>
      <c r="TQZ137" s="239"/>
      <c r="TRA137" s="181"/>
      <c r="TRB137" s="181"/>
      <c r="TRC137" s="239"/>
      <c r="TRD137" s="181"/>
      <c r="TRE137" s="181"/>
      <c r="TRF137" s="239"/>
      <c r="TRG137" s="181"/>
      <c r="TRH137" s="181"/>
      <c r="TRI137" s="239"/>
      <c r="TRJ137" s="181"/>
      <c r="TRK137" s="181"/>
      <c r="TRL137" s="239"/>
      <c r="TRM137" s="181"/>
      <c r="TRN137" s="181"/>
      <c r="TRO137" s="239"/>
      <c r="TRP137" s="181"/>
      <c r="TRQ137" s="181"/>
      <c r="TRR137" s="239"/>
      <c r="TRS137" s="181"/>
      <c r="TRT137" s="181"/>
      <c r="TRU137" s="239"/>
      <c r="TRV137" s="181"/>
      <c r="TRW137" s="181"/>
      <c r="TRX137" s="239"/>
      <c r="TRY137" s="181"/>
      <c r="TRZ137" s="181"/>
      <c r="TSA137" s="239"/>
      <c r="TSB137" s="181"/>
      <c r="TSC137" s="181"/>
      <c r="TSD137" s="239"/>
      <c r="TSE137" s="181"/>
      <c r="TSF137" s="181"/>
      <c r="TSG137" s="239"/>
      <c r="TSH137" s="181"/>
      <c r="TSI137" s="181"/>
      <c r="TSJ137" s="239"/>
      <c r="TSK137" s="181"/>
      <c r="TSL137" s="181"/>
      <c r="TSM137" s="239"/>
      <c r="TSN137" s="181"/>
      <c r="TSO137" s="181"/>
      <c r="TSP137" s="239"/>
      <c r="TSQ137" s="181"/>
      <c r="TSR137" s="181"/>
      <c r="TSS137" s="239"/>
      <c r="TST137" s="181"/>
      <c r="TSU137" s="181"/>
      <c r="TSV137" s="239"/>
      <c r="TSW137" s="181"/>
      <c r="TSX137" s="181"/>
      <c r="TSY137" s="239"/>
      <c r="TSZ137" s="181"/>
      <c r="TTA137" s="181"/>
      <c r="TTB137" s="239"/>
      <c r="TTC137" s="181"/>
      <c r="TTD137" s="181"/>
      <c r="TTE137" s="239"/>
      <c r="TTF137" s="181"/>
      <c r="TTG137" s="181"/>
      <c r="TTH137" s="239"/>
      <c r="TTI137" s="181"/>
      <c r="TTJ137" s="181"/>
      <c r="TTK137" s="239"/>
      <c r="TTL137" s="181"/>
      <c r="TTM137" s="181"/>
      <c r="TTN137" s="239"/>
      <c r="TTO137" s="181"/>
      <c r="TTP137" s="181"/>
      <c r="TTQ137" s="239"/>
      <c r="TTR137" s="181"/>
      <c r="TTS137" s="181"/>
      <c r="TTT137" s="239"/>
      <c r="TTU137" s="181"/>
      <c r="TTV137" s="181"/>
      <c r="TTW137" s="239"/>
      <c r="TTX137" s="181"/>
      <c r="TTY137" s="181"/>
      <c r="TTZ137" s="239"/>
      <c r="TUA137" s="181"/>
      <c r="TUB137" s="181"/>
      <c r="TUC137" s="239"/>
      <c r="TUD137" s="181"/>
      <c r="TUE137" s="181"/>
      <c r="TUF137" s="239"/>
      <c r="TUG137" s="181"/>
      <c r="TUH137" s="181"/>
      <c r="TUI137" s="239"/>
      <c r="TUJ137" s="181"/>
      <c r="TUK137" s="181"/>
      <c r="TUL137" s="239"/>
      <c r="TUM137" s="181"/>
      <c r="TUN137" s="181"/>
      <c r="TUO137" s="239"/>
      <c r="TUP137" s="181"/>
      <c r="TUQ137" s="181"/>
      <c r="TUR137" s="239"/>
      <c r="TUS137" s="181"/>
      <c r="TUT137" s="181"/>
      <c r="TUU137" s="239"/>
      <c r="TUV137" s="181"/>
      <c r="TUW137" s="181"/>
      <c r="TUX137" s="239"/>
      <c r="TUY137" s="181"/>
      <c r="TUZ137" s="181"/>
      <c r="TVA137" s="239"/>
      <c r="TVB137" s="181"/>
      <c r="TVC137" s="181"/>
      <c r="TVD137" s="239"/>
      <c r="TVE137" s="181"/>
      <c r="TVF137" s="181"/>
      <c r="TVG137" s="239"/>
      <c r="TVH137" s="181"/>
      <c r="TVI137" s="181"/>
      <c r="TVJ137" s="239"/>
      <c r="TVK137" s="181"/>
      <c r="TVL137" s="181"/>
      <c r="TVM137" s="239"/>
      <c r="TVN137" s="181"/>
      <c r="TVO137" s="181"/>
      <c r="TVP137" s="239"/>
      <c r="TVQ137" s="181"/>
      <c r="TVR137" s="181"/>
      <c r="TVS137" s="239"/>
      <c r="TVT137" s="181"/>
      <c r="TVU137" s="181"/>
      <c r="TVV137" s="239"/>
      <c r="TVW137" s="181"/>
      <c r="TVX137" s="181"/>
      <c r="TVY137" s="239"/>
      <c r="TVZ137" s="181"/>
      <c r="TWA137" s="181"/>
      <c r="TWB137" s="239"/>
      <c r="TWC137" s="181"/>
      <c r="TWD137" s="181"/>
      <c r="TWE137" s="239"/>
      <c r="TWF137" s="181"/>
      <c r="TWG137" s="181"/>
      <c r="TWH137" s="239"/>
      <c r="TWI137" s="181"/>
      <c r="TWJ137" s="181"/>
      <c r="TWK137" s="239"/>
      <c r="TWL137" s="181"/>
      <c r="TWM137" s="181"/>
      <c r="TWN137" s="239"/>
      <c r="TWO137" s="181"/>
      <c r="TWP137" s="181"/>
      <c r="TWQ137" s="239"/>
      <c r="TWR137" s="181"/>
      <c r="TWS137" s="181"/>
      <c r="TWT137" s="239"/>
      <c r="TWU137" s="181"/>
      <c r="TWV137" s="181"/>
      <c r="TWW137" s="239"/>
      <c r="TWX137" s="181"/>
      <c r="TWY137" s="181"/>
      <c r="TWZ137" s="239"/>
      <c r="TXA137" s="181"/>
      <c r="TXB137" s="181"/>
      <c r="TXC137" s="239"/>
      <c r="TXD137" s="181"/>
      <c r="TXE137" s="181"/>
      <c r="TXF137" s="239"/>
      <c r="TXG137" s="181"/>
      <c r="TXH137" s="181"/>
      <c r="TXI137" s="239"/>
      <c r="TXJ137" s="181"/>
      <c r="TXK137" s="181"/>
      <c r="TXL137" s="239"/>
      <c r="TXM137" s="181"/>
      <c r="TXN137" s="181"/>
      <c r="TXO137" s="239"/>
      <c r="TXP137" s="181"/>
      <c r="TXQ137" s="181"/>
      <c r="TXR137" s="239"/>
      <c r="TXS137" s="181"/>
      <c r="TXT137" s="181"/>
      <c r="TXU137" s="239"/>
      <c r="TXV137" s="181"/>
      <c r="TXW137" s="181"/>
      <c r="TXX137" s="239"/>
      <c r="TXY137" s="181"/>
      <c r="TXZ137" s="181"/>
      <c r="TYA137" s="239"/>
      <c r="TYB137" s="181"/>
      <c r="TYC137" s="181"/>
      <c r="TYD137" s="239"/>
      <c r="TYE137" s="181"/>
      <c r="TYF137" s="181"/>
      <c r="TYG137" s="239"/>
      <c r="TYH137" s="181"/>
      <c r="TYI137" s="181"/>
      <c r="TYJ137" s="239"/>
      <c r="TYK137" s="181"/>
      <c r="TYL137" s="181"/>
      <c r="TYM137" s="239"/>
      <c r="TYN137" s="181"/>
      <c r="TYO137" s="181"/>
      <c r="TYP137" s="239"/>
      <c r="TYQ137" s="181"/>
      <c r="TYR137" s="181"/>
      <c r="TYS137" s="239"/>
      <c r="TYT137" s="181"/>
      <c r="TYU137" s="181"/>
      <c r="TYV137" s="239"/>
      <c r="TYW137" s="181"/>
      <c r="TYX137" s="181"/>
      <c r="TYY137" s="239"/>
      <c r="TYZ137" s="181"/>
      <c r="TZA137" s="181"/>
      <c r="TZB137" s="239"/>
      <c r="TZC137" s="181"/>
      <c r="TZD137" s="181"/>
      <c r="TZE137" s="239"/>
      <c r="TZF137" s="181"/>
      <c r="TZG137" s="181"/>
      <c r="TZH137" s="239"/>
      <c r="TZI137" s="181"/>
      <c r="TZJ137" s="181"/>
      <c r="TZK137" s="239"/>
      <c r="TZL137" s="181"/>
      <c r="TZM137" s="181"/>
      <c r="TZN137" s="239"/>
      <c r="TZO137" s="181"/>
      <c r="TZP137" s="181"/>
      <c r="TZQ137" s="239"/>
      <c r="TZR137" s="181"/>
      <c r="TZS137" s="181"/>
      <c r="TZT137" s="239"/>
      <c r="TZU137" s="181"/>
      <c r="TZV137" s="181"/>
      <c r="TZW137" s="239"/>
      <c r="TZX137" s="181"/>
      <c r="TZY137" s="181"/>
      <c r="TZZ137" s="239"/>
      <c r="UAA137" s="181"/>
      <c r="UAB137" s="181"/>
      <c r="UAC137" s="239"/>
      <c r="UAD137" s="181"/>
      <c r="UAE137" s="181"/>
      <c r="UAF137" s="239"/>
      <c r="UAG137" s="181"/>
      <c r="UAH137" s="181"/>
      <c r="UAI137" s="239"/>
      <c r="UAJ137" s="181"/>
      <c r="UAK137" s="181"/>
      <c r="UAL137" s="239"/>
      <c r="UAM137" s="181"/>
      <c r="UAN137" s="181"/>
      <c r="UAO137" s="239"/>
      <c r="UAP137" s="181"/>
      <c r="UAQ137" s="181"/>
      <c r="UAR137" s="239"/>
      <c r="UAS137" s="181"/>
      <c r="UAT137" s="181"/>
      <c r="UAU137" s="239"/>
      <c r="UAV137" s="181"/>
      <c r="UAW137" s="181"/>
      <c r="UAX137" s="239"/>
      <c r="UAY137" s="181"/>
      <c r="UAZ137" s="181"/>
      <c r="UBA137" s="239"/>
      <c r="UBB137" s="181"/>
      <c r="UBC137" s="181"/>
      <c r="UBD137" s="239"/>
      <c r="UBE137" s="181"/>
      <c r="UBF137" s="181"/>
      <c r="UBG137" s="239"/>
      <c r="UBH137" s="181"/>
      <c r="UBI137" s="181"/>
      <c r="UBJ137" s="239"/>
      <c r="UBK137" s="181"/>
      <c r="UBL137" s="181"/>
      <c r="UBM137" s="239"/>
      <c r="UBN137" s="181"/>
      <c r="UBO137" s="181"/>
      <c r="UBP137" s="239"/>
      <c r="UBQ137" s="181"/>
      <c r="UBR137" s="181"/>
      <c r="UBS137" s="239"/>
      <c r="UBT137" s="181"/>
      <c r="UBU137" s="181"/>
      <c r="UBV137" s="239"/>
      <c r="UBW137" s="181"/>
      <c r="UBX137" s="181"/>
      <c r="UBY137" s="239"/>
      <c r="UBZ137" s="181"/>
      <c r="UCA137" s="181"/>
      <c r="UCB137" s="239"/>
      <c r="UCC137" s="181"/>
      <c r="UCD137" s="181"/>
      <c r="UCE137" s="239"/>
      <c r="UCF137" s="181"/>
      <c r="UCG137" s="181"/>
      <c r="UCH137" s="239"/>
      <c r="UCI137" s="181"/>
      <c r="UCJ137" s="181"/>
      <c r="UCK137" s="239"/>
      <c r="UCL137" s="181"/>
      <c r="UCM137" s="181"/>
      <c r="UCN137" s="239"/>
      <c r="UCO137" s="181"/>
      <c r="UCP137" s="181"/>
      <c r="UCQ137" s="239"/>
      <c r="UCR137" s="181"/>
      <c r="UCS137" s="181"/>
      <c r="UCT137" s="239"/>
      <c r="UCU137" s="181"/>
      <c r="UCV137" s="181"/>
      <c r="UCW137" s="239"/>
      <c r="UCX137" s="181"/>
      <c r="UCY137" s="181"/>
      <c r="UCZ137" s="239"/>
      <c r="UDA137" s="181"/>
      <c r="UDB137" s="181"/>
      <c r="UDC137" s="239"/>
      <c r="UDD137" s="181"/>
      <c r="UDE137" s="181"/>
      <c r="UDF137" s="239"/>
      <c r="UDG137" s="181"/>
      <c r="UDH137" s="181"/>
      <c r="UDI137" s="239"/>
      <c r="UDJ137" s="181"/>
      <c r="UDK137" s="181"/>
      <c r="UDL137" s="239"/>
      <c r="UDM137" s="181"/>
      <c r="UDN137" s="181"/>
      <c r="UDO137" s="239"/>
      <c r="UDP137" s="181"/>
      <c r="UDQ137" s="181"/>
      <c r="UDR137" s="239"/>
      <c r="UDS137" s="181"/>
      <c r="UDT137" s="181"/>
      <c r="UDU137" s="239"/>
      <c r="UDV137" s="181"/>
      <c r="UDW137" s="181"/>
      <c r="UDX137" s="239"/>
      <c r="UDY137" s="181"/>
      <c r="UDZ137" s="181"/>
      <c r="UEA137" s="239"/>
      <c r="UEB137" s="181"/>
      <c r="UEC137" s="181"/>
      <c r="UED137" s="239"/>
      <c r="UEE137" s="181"/>
      <c r="UEF137" s="181"/>
      <c r="UEG137" s="239"/>
      <c r="UEH137" s="181"/>
      <c r="UEI137" s="181"/>
      <c r="UEJ137" s="239"/>
      <c r="UEK137" s="181"/>
      <c r="UEL137" s="181"/>
      <c r="UEM137" s="239"/>
      <c r="UEN137" s="181"/>
      <c r="UEO137" s="181"/>
      <c r="UEP137" s="239"/>
      <c r="UEQ137" s="181"/>
      <c r="UER137" s="181"/>
      <c r="UES137" s="239"/>
      <c r="UET137" s="181"/>
      <c r="UEU137" s="181"/>
      <c r="UEV137" s="239"/>
      <c r="UEW137" s="181"/>
      <c r="UEX137" s="181"/>
      <c r="UEY137" s="239"/>
      <c r="UEZ137" s="181"/>
      <c r="UFA137" s="181"/>
      <c r="UFB137" s="239"/>
      <c r="UFC137" s="181"/>
      <c r="UFD137" s="181"/>
      <c r="UFE137" s="239"/>
      <c r="UFF137" s="181"/>
      <c r="UFG137" s="181"/>
      <c r="UFH137" s="239"/>
      <c r="UFI137" s="181"/>
      <c r="UFJ137" s="181"/>
      <c r="UFK137" s="239"/>
      <c r="UFL137" s="181"/>
      <c r="UFM137" s="181"/>
      <c r="UFN137" s="239"/>
      <c r="UFO137" s="181"/>
      <c r="UFP137" s="181"/>
      <c r="UFQ137" s="239"/>
      <c r="UFR137" s="181"/>
      <c r="UFS137" s="181"/>
      <c r="UFT137" s="239"/>
      <c r="UFU137" s="181"/>
      <c r="UFV137" s="181"/>
      <c r="UFW137" s="239"/>
      <c r="UFX137" s="181"/>
      <c r="UFY137" s="181"/>
      <c r="UFZ137" s="239"/>
      <c r="UGA137" s="181"/>
      <c r="UGB137" s="181"/>
      <c r="UGC137" s="239"/>
      <c r="UGD137" s="181"/>
      <c r="UGE137" s="181"/>
      <c r="UGF137" s="239"/>
      <c r="UGG137" s="181"/>
      <c r="UGH137" s="181"/>
      <c r="UGI137" s="239"/>
      <c r="UGJ137" s="181"/>
      <c r="UGK137" s="181"/>
      <c r="UGL137" s="239"/>
      <c r="UGM137" s="181"/>
      <c r="UGN137" s="181"/>
      <c r="UGO137" s="239"/>
      <c r="UGP137" s="181"/>
      <c r="UGQ137" s="181"/>
      <c r="UGR137" s="239"/>
      <c r="UGS137" s="181"/>
      <c r="UGT137" s="181"/>
      <c r="UGU137" s="239"/>
      <c r="UGV137" s="181"/>
      <c r="UGW137" s="181"/>
      <c r="UGX137" s="239"/>
      <c r="UGY137" s="181"/>
      <c r="UGZ137" s="181"/>
      <c r="UHA137" s="239"/>
      <c r="UHB137" s="181"/>
      <c r="UHC137" s="181"/>
      <c r="UHD137" s="239"/>
      <c r="UHE137" s="181"/>
      <c r="UHF137" s="181"/>
      <c r="UHG137" s="239"/>
      <c r="UHH137" s="181"/>
      <c r="UHI137" s="181"/>
      <c r="UHJ137" s="239"/>
      <c r="UHK137" s="181"/>
      <c r="UHL137" s="181"/>
      <c r="UHM137" s="239"/>
      <c r="UHN137" s="181"/>
      <c r="UHO137" s="181"/>
      <c r="UHP137" s="239"/>
      <c r="UHQ137" s="181"/>
      <c r="UHR137" s="181"/>
      <c r="UHS137" s="239"/>
      <c r="UHT137" s="181"/>
      <c r="UHU137" s="181"/>
      <c r="UHV137" s="239"/>
      <c r="UHW137" s="181"/>
      <c r="UHX137" s="181"/>
      <c r="UHY137" s="239"/>
      <c r="UHZ137" s="181"/>
      <c r="UIA137" s="181"/>
      <c r="UIB137" s="239"/>
      <c r="UIC137" s="181"/>
      <c r="UID137" s="181"/>
      <c r="UIE137" s="239"/>
      <c r="UIF137" s="181"/>
      <c r="UIG137" s="181"/>
      <c r="UIH137" s="239"/>
      <c r="UII137" s="181"/>
      <c r="UIJ137" s="181"/>
      <c r="UIK137" s="239"/>
      <c r="UIL137" s="181"/>
      <c r="UIM137" s="181"/>
      <c r="UIN137" s="239"/>
      <c r="UIO137" s="181"/>
      <c r="UIP137" s="181"/>
      <c r="UIQ137" s="239"/>
      <c r="UIR137" s="181"/>
      <c r="UIS137" s="181"/>
      <c r="UIT137" s="239"/>
      <c r="UIU137" s="181"/>
      <c r="UIV137" s="181"/>
      <c r="UIW137" s="239"/>
      <c r="UIX137" s="181"/>
      <c r="UIY137" s="181"/>
      <c r="UIZ137" s="239"/>
      <c r="UJA137" s="181"/>
      <c r="UJB137" s="181"/>
      <c r="UJC137" s="239"/>
      <c r="UJD137" s="181"/>
      <c r="UJE137" s="181"/>
      <c r="UJF137" s="239"/>
      <c r="UJG137" s="181"/>
      <c r="UJH137" s="181"/>
      <c r="UJI137" s="239"/>
      <c r="UJJ137" s="181"/>
      <c r="UJK137" s="181"/>
      <c r="UJL137" s="239"/>
      <c r="UJM137" s="181"/>
      <c r="UJN137" s="181"/>
      <c r="UJO137" s="239"/>
      <c r="UJP137" s="181"/>
      <c r="UJQ137" s="181"/>
      <c r="UJR137" s="239"/>
      <c r="UJS137" s="181"/>
      <c r="UJT137" s="181"/>
      <c r="UJU137" s="239"/>
      <c r="UJV137" s="181"/>
      <c r="UJW137" s="181"/>
      <c r="UJX137" s="239"/>
      <c r="UJY137" s="181"/>
      <c r="UJZ137" s="181"/>
      <c r="UKA137" s="239"/>
      <c r="UKB137" s="181"/>
      <c r="UKC137" s="181"/>
      <c r="UKD137" s="239"/>
      <c r="UKE137" s="181"/>
      <c r="UKF137" s="181"/>
      <c r="UKG137" s="239"/>
      <c r="UKH137" s="181"/>
      <c r="UKI137" s="181"/>
      <c r="UKJ137" s="239"/>
      <c r="UKK137" s="181"/>
      <c r="UKL137" s="181"/>
      <c r="UKM137" s="239"/>
      <c r="UKN137" s="181"/>
      <c r="UKO137" s="181"/>
      <c r="UKP137" s="239"/>
      <c r="UKQ137" s="181"/>
      <c r="UKR137" s="181"/>
      <c r="UKS137" s="239"/>
      <c r="UKT137" s="181"/>
      <c r="UKU137" s="181"/>
      <c r="UKV137" s="239"/>
      <c r="UKW137" s="181"/>
      <c r="UKX137" s="181"/>
      <c r="UKY137" s="239"/>
      <c r="UKZ137" s="181"/>
      <c r="ULA137" s="181"/>
      <c r="ULB137" s="239"/>
      <c r="ULC137" s="181"/>
      <c r="ULD137" s="181"/>
      <c r="ULE137" s="239"/>
      <c r="ULF137" s="181"/>
      <c r="ULG137" s="181"/>
      <c r="ULH137" s="239"/>
      <c r="ULI137" s="181"/>
      <c r="ULJ137" s="181"/>
      <c r="ULK137" s="239"/>
      <c r="ULL137" s="181"/>
      <c r="ULM137" s="181"/>
      <c r="ULN137" s="239"/>
      <c r="ULO137" s="181"/>
      <c r="ULP137" s="181"/>
      <c r="ULQ137" s="239"/>
      <c r="ULR137" s="181"/>
      <c r="ULS137" s="181"/>
      <c r="ULT137" s="239"/>
      <c r="ULU137" s="181"/>
      <c r="ULV137" s="181"/>
      <c r="ULW137" s="239"/>
      <c r="ULX137" s="181"/>
      <c r="ULY137" s="181"/>
      <c r="ULZ137" s="239"/>
      <c r="UMA137" s="181"/>
      <c r="UMB137" s="181"/>
      <c r="UMC137" s="239"/>
      <c r="UMD137" s="181"/>
      <c r="UME137" s="181"/>
      <c r="UMF137" s="239"/>
      <c r="UMG137" s="181"/>
      <c r="UMH137" s="181"/>
      <c r="UMI137" s="239"/>
      <c r="UMJ137" s="181"/>
      <c r="UMK137" s="181"/>
      <c r="UML137" s="239"/>
      <c r="UMM137" s="181"/>
      <c r="UMN137" s="181"/>
      <c r="UMO137" s="239"/>
      <c r="UMP137" s="181"/>
      <c r="UMQ137" s="181"/>
      <c r="UMR137" s="239"/>
      <c r="UMS137" s="181"/>
      <c r="UMT137" s="181"/>
      <c r="UMU137" s="239"/>
      <c r="UMV137" s="181"/>
      <c r="UMW137" s="181"/>
      <c r="UMX137" s="239"/>
      <c r="UMY137" s="181"/>
      <c r="UMZ137" s="181"/>
      <c r="UNA137" s="239"/>
      <c r="UNB137" s="181"/>
      <c r="UNC137" s="181"/>
      <c r="UND137" s="239"/>
      <c r="UNE137" s="181"/>
      <c r="UNF137" s="181"/>
      <c r="UNG137" s="239"/>
      <c r="UNH137" s="181"/>
      <c r="UNI137" s="181"/>
      <c r="UNJ137" s="239"/>
      <c r="UNK137" s="181"/>
      <c r="UNL137" s="181"/>
      <c r="UNM137" s="239"/>
      <c r="UNN137" s="181"/>
      <c r="UNO137" s="181"/>
      <c r="UNP137" s="239"/>
      <c r="UNQ137" s="181"/>
      <c r="UNR137" s="181"/>
      <c r="UNS137" s="239"/>
      <c r="UNT137" s="181"/>
      <c r="UNU137" s="181"/>
      <c r="UNV137" s="239"/>
      <c r="UNW137" s="181"/>
      <c r="UNX137" s="181"/>
      <c r="UNY137" s="239"/>
      <c r="UNZ137" s="181"/>
      <c r="UOA137" s="181"/>
      <c r="UOB137" s="239"/>
      <c r="UOC137" s="181"/>
      <c r="UOD137" s="181"/>
      <c r="UOE137" s="239"/>
      <c r="UOF137" s="181"/>
      <c r="UOG137" s="181"/>
      <c r="UOH137" s="239"/>
      <c r="UOI137" s="181"/>
      <c r="UOJ137" s="181"/>
      <c r="UOK137" s="239"/>
      <c r="UOL137" s="181"/>
      <c r="UOM137" s="181"/>
      <c r="UON137" s="239"/>
      <c r="UOO137" s="181"/>
      <c r="UOP137" s="181"/>
      <c r="UOQ137" s="239"/>
      <c r="UOR137" s="181"/>
      <c r="UOS137" s="181"/>
      <c r="UOT137" s="239"/>
      <c r="UOU137" s="181"/>
      <c r="UOV137" s="181"/>
      <c r="UOW137" s="239"/>
      <c r="UOX137" s="181"/>
      <c r="UOY137" s="181"/>
      <c r="UOZ137" s="239"/>
      <c r="UPA137" s="181"/>
      <c r="UPB137" s="181"/>
      <c r="UPC137" s="239"/>
      <c r="UPD137" s="181"/>
      <c r="UPE137" s="181"/>
      <c r="UPF137" s="239"/>
      <c r="UPG137" s="181"/>
      <c r="UPH137" s="181"/>
      <c r="UPI137" s="239"/>
      <c r="UPJ137" s="181"/>
      <c r="UPK137" s="181"/>
      <c r="UPL137" s="239"/>
      <c r="UPM137" s="181"/>
      <c r="UPN137" s="181"/>
      <c r="UPO137" s="239"/>
      <c r="UPP137" s="181"/>
      <c r="UPQ137" s="181"/>
      <c r="UPR137" s="239"/>
      <c r="UPS137" s="181"/>
      <c r="UPT137" s="181"/>
      <c r="UPU137" s="239"/>
      <c r="UPV137" s="181"/>
      <c r="UPW137" s="181"/>
      <c r="UPX137" s="239"/>
      <c r="UPY137" s="181"/>
      <c r="UPZ137" s="181"/>
      <c r="UQA137" s="239"/>
      <c r="UQB137" s="181"/>
      <c r="UQC137" s="181"/>
      <c r="UQD137" s="239"/>
      <c r="UQE137" s="181"/>
      <c r="UQF137" s="181"/>
      <c r="UQG137" s="239"/>
      <c r="UQH137" s="181"/>
      <c r="UQI137" s="181"/>
      <c r="UQJ137" s="239"/>
      <c r="UQK137" s="181"/>
      <c r="UQL137" s="181"/>
      <c r="UQM137" s="239"/>
      <c r="UQN137" s="181"/>
      <c r="UQO137" s="181"/>
      <c r="UQP137" s="239"/>
      <c r="UQQ137" s="181"/>
      <c r="UQR137" s="181"/>
      <c r="UQS137" s="239"/>
      <c r="UQT137" s="181"/>
      <c r="UQU137" s="181"/>
      <c r="UQV137" s="239"/>
      <c r="UQW137" s="181"/>
      <c r="UQX137" s="181"/>
      <c r="UQY137" s="239"/>
      <c r="UQZ137" s="181"/>
      <c r="URA137" s="181"/>
      <c r="URB137" s="239"/>
      <c r="URC137" s="181"/>
      <c r="URD137" s="181"/>
      <c r="URE137" s="239"/>
      <c r="URF137" s="181"/>
      <c r="URG137" s="181"/>
      <c r="URH137" s="239"/>
      <c r="URI137" s="181"/>
      <c r="URJ137" s="181"/>
      <c r="URK137" s="239"/>
      <c r="URL137" s="181"/>
      <c r="URM137" s="181"/>
      <c r="URN137" s="239"/>
      <c r="URO137" s="181"/>
      <c r="URP137" s="181"/>
      <c r="URQ137" s="239"/>
      <c r="URR137" s="181"/>
      <c r="URS137" s="181"/>
      <c r="URT137" s="239"/>
      <c r="URU137" s="181"/>
      <c r="URV137" s="181"/>
      <c r="URW137" s="239"/>
      <c r="URX137" s="181"/>
      <c r="URY137" s="181"/>
      <c r="URZ137" s="239"/>
      <c r="USA137" s="181"/>
      <c r="USB137" s="181"/>
      <c r="USC137" s="239"/>
      <c r="USD137" s="181"/>
      <c r="USE137" s="181"/>
      <c r="USF137" s="239"/>
      <c r="USG137" s="181"/>
      <c r="USH137" s="181"/>
      <c r="USI137" s="239"/>
      <c r="USJ137" s="181"/>
      <c r="USK137" s="181"/>
      <c r="USL137" s="239"/>
      <c r="USM137" s="181"/>
      <c r="USN137" s="181"/>
      <c r="USO137" s="239"/>
      <c r="USP137" s="181"/>
      <c r="USQ137" s="181"/>
      <c r="USR137" s="239"/>
      <c r="USS137" s="181"/>
      <c r="UST137" s="181"/>
      <c r="USU137" s="239"/>
      <c r="USV137" s="181"/>
      <c r="USW137" s="181"/>
      <c r="USX137" s="239"/>
      <c r="USY137" s="181"/>
      <c r="USZ137" s="181"/>
      <c r="UTA137" s="239"/>
      <c r="UTB137" s="181"/>
      <c r="UTC137" s="181"/>
      <c r="UTD137" s="239"/>
      <c r="UTE137" s="181"/>
      <c r="UTF137" s="181"/>
      <c r="UTG137" s="239"/>
      <c r="UTH137" s="181"/>
      <c r="UTI137" s="181"/>
      <c r="UTJ137" s="239"/>
      <c r="UTK137" s="181"/>
      <c r="UTL137" s="181"/>
      <c r="UTM137" s="239"/>
      <c r="UTN137" s="181"/>
      <c r="UTO137" s="181"/>
      <c r="UTP137" s="239"/>
      <c r="UTQ137" s="181"/>
      <c r="UTR137" s="181"/>
      <c r="UTS137" s="239"/>
      <c r="UTT137" s="181"/>
      <c r="UTU137" s="181"/>
      <c r="UTV137" s="239"/>
      <c r="UTW137" s="181"/>
      <c r="UTX137" s="181"/>
      <c r="UTY137" s="239"/>
      <c r="UTZ137" s="181"/>
      <c r="UUA137" s="181"/>
      <c r="UUB137" s="239"/>
      <c r="UUC137" s="181"/>
      <c r="UUD137" s="181"/>
      <c r="UUE137" s="239"/>
      <c r="UUF137" s="181"/>
      <c r="UUG137" s="181"/>
      <c r="UUH137" s="239"/>
      <c r="UUI137" s="181"/>
      <c r="UUJ137" s="181"/>
      <c r="UUK137" s="239"/>
      <c r="UUL137" s="181"/>
      <c r="UUM137" s="181"/>
      <c r="UUN137" s="239"/>
      <c r="UUO137" s="181"/>
      <c r="UUP137" s="181"/>
      <c r="UUQ137" s="239"/>
      <c r="UUR137" s="181"/>
      <c r="UUS137" s="181"/>
      <c r="UUT137" s="239"/>
      <c r="UUU137" s="181"/>
      <c r="UUV137" s="181"/>
      <c r="UUW137" s="239"/>
      <c r="UUX137" s="181"/>
      <c r="UUY137" s="181"/>
      <c r="UUZ137" s="239"/>
      <c r="UVA137" s="181"/>
      <c r="UVB137" s="181"/>
      <c r="UVC137" s="239"/>
      <c r="UVD137" s="181"/>
      <c r="UVE137" s="181"/>
      <c r="UVF137" s="239"/>
      <c r="UVG137" s="181"/>
      <c r="UVH137" s="181"/>
      <c r="UVI137" s="239"/>
      <c r="UVJ137" s="181"/>
      <c r="UVK137" s="181"/>
      <c r="UVL137" s="239"/>
      <c r="UVM137" s="181"/>
      <c r="UVN137" s="181"/>
      <c r="UVO137" s="239"/>
      <c r="UVP137" s="181"/>
      <c r="UVQ137" s="181"/>
      <c r="UVR137" s="239"/>
      <c r="UVS137" s="181"/>
      <c r="UVT137" s="181"/>
      <c r="UVU137" s="239"/>
      <c r="UVV137" s="181"/>
      <c r="UVW137" s="181"/>
      <c r="UVX137" s="239"/>
      <c r="UVY137" s="181"/>
      <c r="UVZ137" s="181"/>
      <c r="UWA137" s="239"/>
      <c r="UWB137" s="181"/>
      <c r="UWC137" s="181"/>
      <c r="UWD137" s="239"/>
      <c r="UWE137" s="181"/>
      <c r="UWF137" s="181"/>
      <c r="UWG137" s="239"/>
      <c r="UWH137" s="181"/>
      <c r="UWI137" s="181"/>
      <c r="UWJ137" s="239"/>
      <c r="UWK137" s="181"/>
      <c r="UWL137" s="181"/>
      <c r="UWM137" s="239"/>
      <c r="UWN137" s="181"/>
      <c r="UWO137" s="181"/>
      <c r="UWP137" s="239"/>
      <c r="UWQ137" s="181"/>
      <c r="UWR137" s="181"/>
      <c r="UWS137" s="239"/>
      <c r="UWT137" s="181"/>
      <c r="UWU137" s="181"/>
      <c r="UWV137" s="239"/>
      <c r="UWW137" s="181"/>
      <c r="UWX137" s="181"/>
      <c r="UWY137" s="239"/>
      <c r="UWZ137" s="181"/>
      <c r="UXA137" s="181"/>
      <c r="UXB137" s="239"/>
      <c r="UXC137" s="181"/>
      <c r="UXD137" s="181"/>
      <c r="UXE137" s="239"/>
      <c r="UXF137" s="181"/>
      <c r="UXG137" s="181"/>
      <c r="UXH137" s="239"/>
      <c r="UXI137" s="181"/>
      <c r="UXJ137" s="181"/>
      <c r="UXK137" s="239"/>
      <c r="UXL137" s="181"/>
      <c r="UXM137" s="181"/>
      <c r="UXN137" s="239"/>
      <c r="UXO137" s="181"/>
      <c r="UXP137" s="181"/>
      <c r="UXQ137" s="239"/>
      <c r="UXR137" s="181"/>
      <c r="UXS137" s="181"/>
      <c r="UXT137" s="239"/>
      <c r="UXU137" s="181"/>
      <c r="UXV137" s="181"/>
      <c r="UXW137" s="239"/>
      <c r="UXX137" s="181"/>
      <c r="UXY137" s="181"/>
      <c r="UXZ137" s="239"/>
      <c r="UYA137" s="181"/>
      <c r="UYB137" s="181"/>
      <c r="UYC137" s="239"/>
      <c r="UYD137" s="181"/>
      <c r="UYE137" s="181"/>
      <c r="UYF137" s="239"/>
      <c r="UYG137" s="181"/>
      <c r="UYH137" s="181"/>
      <c r="UYI137" s="239"/>
      <c r="UYJ137" s="181"/>
      <c r="UYK137" s="181"/>
      <c r="UYL137" s="239"/>
      <c r="UYM137" s="181"/>
      <c r="UYN137" s="181"/>
      <c r="UYO137" s="239"/>
      <c r="UYP137" s="181"/>
      <c r="UYQ137" s="181"/>
      <c r="UYR137" s="239"/>
      <c r="UYS137" s="181"/>
      <c r="UYT137" s="181"/>
      <c r="UYU137" s="239"/>
      <c r="UYV137" s="181"/>
      <c r="UYW137" s="181"/>
      <c r="UYX137" s="239"/>
      <c r="UYY137" s="181"/>
      <c r="UYZ137" s="181"/>
      <c r="UZA137" s="239"/>
      <c r="UZB137" s="181"/>
      <c r="UZC137" s="181"/>
      <c r="UZD137" s="239"/>
      <c r="UZE137" s="181"/>
      <c r="UZF137" s="181"/>
      <c r="UZG137" s="239"/>
      <c r="UZH137" s="181"/>
      <c r="UZI137" s="181"/>
      <c r="UZJ137" s="239"/>
      <c r="UZK137" s="181"/>
      <c r="UZL137" s="181"/>
      <c r="UZM137" s="239"/>
      <c r="UZN137" s="181"/>
      <c r="UZO137" s="181"/>
      <c r="UZP137" s="239"/>
      <c r="UZQ137" s="181"/>
      <c r="UZR137" s="181"/>
      <c r="UZS137" s="239"/>
      <c r="UZT137" s="181"/>
      <c r="UZU137" s="181"/>
      <c r="UZV137" s="239"/>
      <c r="UZW137" s="181"/>
      <c r="UZX137" s="181"/>
      <c r="UZY137" s="239"/>
      <c r="UZZ137" s="181"/>
      <c r="VAA137" s="181"/>
      <c r="VAB137" s="239"/>
      <c r="VAC137" s="181"/>
      <c r="VAD137" s="181"/>
      <c r="VAE137" s="239"/>
      <c r="VAF137" s="181"/>
      <c r="VAG137" s="181"/>
      <c r="VAH137" s="239"/>
      <c r="VAI137" s="181"/>
      <c r="VAJ137" s="181"/>
      <c r="VAK137" s="239"/>
      <c r="VAL137" s="181"/>
      <c r="VAM137" s="181"/>
      <c r="VAN137" s="239"/>
      <c r="VAO137" s="181"/>
      <c r="VAP137" s="181"/>
      <c r="VAQ137" s="239"/>
      <c r="VAR137" s="181"/>
      <c r="VAS137" s="181"/>
      <c r="VAT137" s="239"/>
      <c r="VAU137" s="181"/>
      <c r="VAV137" s="181"/>
      <c r="VAW137" s="239"/>
      <c r="VAX137" s="181"/>
      <c r="VAY137" s="181"/>
      <c r="VAZ137" s="239"/>
      <c r="VBA137" s="181"/>
      <c r="VBB137" s="181"/>
      <c r="VBC137" s="239"/>
      <c r="VBD137" s="181"/>
      <c r="VBE137" s="181"/>
      <c r="VBF137" s="239"/>
      <c r="VBG137" s="181"/>
      <c r="VBH137" s="181"/>
      <c r="VBI137" s="239"/>
      <c r="VBJ137" s="181"/>
      <c r="VBK137" s="181"/>
      <c r="VBL137" s="239"/>
      <c r="VBM137" s="181"/>
      <c r="VBN137" s="181"/>
      <c r="VBO137" s="239"/>
      <c r="VBP137" s="181"/>
      <c r="VBQ137" s="181"/>
      <c r="VBR137" s="239"/>
      <c r="VBS137" s="181"/>
      <c r="VBT137" s="181"/>
      <c r="VBU137" s="239"/>
      <c r="VBV137" s="181"/>
      <c r="VBW137" s="181"/>
      <c r="VBX137" s="239"/>
      <c r="VBY137" s="181"/>
      <c r="VBZ137" s="181"/>
      <c r="VCA137" s="239"/>
      <c r="VCB137" s="181"/>
      <c r="VCC137" s="181"/>
      <c r="VCD137" s="239"/>
      <c r="VCE137" s="181"/>
      <c r="VCF137" s="181"/>
      <c r="VCG137" s="239"/>
      <c r="VCH137" s="181"/>
      <c r="VCI137" s="181"/>
      <c r="VCJ137" s="239"/>
      <c r="VCK137" s="181"/>
      <c r="VCL137" s="181"/>
      <c r="VCM137" s="239"/>
      <c r="VCN137" s="181"/>
      <c r="VCO137" s="181"/>
      <c r="VCP137" s="239"/>
      <c r="VCQ137" s="181"/>
      <c r="VCR137" s="181"/>
      <c r="VCS137" s="239"/>
      <c r="VCT137" s="181"/>
      <c r="VCU137" s="181"/>
      <c r="VCV137" s="239"/>
      <c r="VCW137" s="181"/>
      <c r="VCX137" s="181"/>
      <c r="VCY137" s="239"/>
      <c r="VCZ137" s="181"/>
      <c r="VDA137" s="181"/>
      <c r="VDB137" s="239"/>
      <c r="VDC137" s="181"/>
      <c r="VDD137" s="181"/>
      <c r="VDE137" s="239"/>
      <c r="VDF137" s="181"/>
      <c r="VDG137" s="181"/>
      <c r="VDH137" s="239"/>
      <c r="VDI137" s="181"/>
      <c r="VDJ137" s="181"/>
      <c r="VDK137" s="239"/>
      <c r="VDL137" s="181"/>
      <c r="VDM137" s="181"/>
      <c r="VDN137" s="239"/>
      <c r="VDO137" s="181"/>
      <c r="VDP137" s="181"/>
      <c r="VDQ137" s="239"/>
      <c r="VDR137" s="181"/>
      <c r="VDS137" s="181"/>
      <c r="VDT137" s="239"/>
      <c r="VDU137" s="181"/>
      <c r="VDV137" s="181"/>
      <c r="VDW137" s="239"/>
      <c r="VDX137" s="181"/>
      <c r="VDY137" s="181"/>
      <c r="VDZ137" s="239"/>
      <c r="VEA137" s="181"/>
      <c r="VEB137" s="181"/>
      <c r="VEC137" s="239"/>
      <c r="VED137" s="181"/>
      <c r="VEE137" s="181"/>
      <c r="VEF137" s="239"/>
      <c r="VEG137" s="181"/>
      <c r="VEH137" s="181"/>
      <c r="VEI137" s="239"/>
      <c r="VEJ137" s="181"/>
      <c r="VEK137" s="181"/>
      <c r="VEL137" s="239"/>
      <c r="VEM137" s="181"/>
      <c r="VEN137" s="181"/>
      <c r="VEO137" s="239"/>
      <c r="VEP137" s="181"/>
      <c r="VEQ137" s="181"/>
      <c r="VER137" s="239"/>
      <c r="VES137" s="181"/>
      <c r="VET137" s="181"/>
      <c r="VEU137" s="239"/>
      <c r="VEV137" s="181"/>
      <c r="VEW137" s="181"/>
      <c r="VEX137" s="239"/>
      <c r="VEY137" s="181"/>
      <c r="VEZ137" s="181"/>
      <c r="VFA137" s="239"/>
      <c r="VFB137" s="181"/>
      <c r="VFC137" s="181"/>
      <c r="VFD137" s="239"/>
      <c r="VFE137" s="181"/>
      <c r="VFF137" s="181"/>
      <c r="VFG137" s="239"/>
      <c r="VFH137" s="181"/>
      <c r="VFI137" s="181"/>
      <c r="VFJ137" s="239"/>
      <c r="VFK137" s="181"/>
      <c r="VFL137" s="181"/>
      <c r="VFM137" s="239"/>
      <c r="VFN137" s="181"/>
      <c r="VFO137" s="181"/>
      <c r="VFP137" s="239"/>
      <c r="VFQ137" s="181"/>
      <c r="VFR137" s="181"/>
      <c r="VFS137" s="239"/>
      <c r="VFT137" s="181"/>
      <c r="VFU137" s="181"/>
      <c r="VFV137" s="239"/>
      <c r="VFW137" s="181"/>
      <c r="VFX137" s="181"/>
      <c r="VFY137" s="239"/>
      <c r="VFZ137" s="181"/>
      <c r="VGA137" s="181"/>
      <c r="VGB137" s="239"/>
      <c r="VGC137" s="181"/>
      <c r="VGD137" s="181"/>
      <c r="VGE137" s="239"/>
      <c r="VGF137" s="181"/>
      <c r="VGG137" s="181"/>
      <c r="VGH137" s="239"/>
      <c r="VGI137" s="181"/>
      <c r="VGJ137" s="181"/>
      <c r="VGK137" s="239"/>
      <c r="VGL137" s="181"/>
      <c r="VGM137" s="181"/>
      <c r="VGN137" s="239"/>
      <c r="VGO137" s="181"/>
      <c r="VGP137" s="181"/>
      <c r="VGQ137" s="239"/>
      <c r="VGR137" s="181"/>
      <c r="VGS137" s="181"/>
      <c r="VGT137" s="239"/>
      <c r="VGU137" s="181"/>
      <c r="VGV137" s="181"/>
      <c r="VGW137" s="239"/>
      <c r="VGX137" s="181"/>
      <c r="VGY137" s="181"/>
      <c r="VGZ137" s="239"/>
      <c r="VHA137" s="181"/>
      <c r="VHB137" s="181"/>
      <c r="VHC137" s="239"/>
      <c r="VHD137" s="181"/>
      <c r="VHE137" s="181"/>
      <c r="VHF137" s="239"/>
      <c r="VHG137" s="181"/>
      <c r="VHH137" s="181"/>
      <c r="VHI137" s="239"/>
      <c r="VHJ137" s="181"/>
      <c r="VHK137" s="181"/>
      <c r="VHL137" s="239"/>
      <c r="VHM137" s="181"/>
      <c r="VHN137" s="181"/>
      <c r="VHO137" s="239"/>
      <c r="VHP137" s="181"/>
      <c r="VHQ137" s="181"/>
      <c r="VHR137" s="239"/>
      <c r="VHS137" s="181"/>
      <c r="VHT137" s="181"/>
      <c r="VHU137" s="239"/>
      <c r="VHV137" s="181"/>
      <c r="VHW137" s="181"/>
      <c r="VHX137" s="239"/>
      <c r="VHY137" s="181"/>
      <c r="VHZ137" s="181"/>
      <c r="VIA137" s="239"/>
      <c r="VIB137" s="181"/>
      <c r="VIC137" s="181"/>
      <c r="VID137" s="239"/>
      <c r="VIE137" s="181"/>
      <c r="VIF137" s="181"/>
      <c r="VIG137" s="239"/>
      <c r="VIH137" s="181"/>
      <c r="VII137" s="181"/>
      <c r="VIJ137" s="239"/>
      <c r="VIK137" s="181"/>
      <c r="VIL137" s="181"/>
      <c r="VIM137" s="239"/>
      <c r="VIN137" s="181"/>
      <c r="VIO137" s="181"/>
      <c r="VIP137" s="239"/>
      <c r="VIQ137" s="181"/>
      <c r="VIR137" s="181"/>
      <c r="VIS137" s="239"/>
      <c r="VIT137" s="181"/>
      <c r="VIU137" s="181"/>
      <c r="VIV137" s="239"/>
      <c r="VIW137" s="181"/>
      <c r="VIX137" s="181"/>
      <c r="VIY137" s="239"/>
      <c r="VIZ137" s="181"/>
      <c r="VJA137" s="181"/>
      <c r="VJB137" s="239"/>
      <c r="VJC137" s="181"/>
      <c r="VJD137" s="181"/>
      <c r="VJE137" s="239"/>
      <c r="VJF137" s="181"/>
      <c r="VJG137" s="181"/>
      <c r="VJH137" s="239"/>
      <c r="VJI137" s="181"/>
      <c r="VJJ137" s="181"/>
      <c r="VJK137" s="239"/>
      <c r="VJL137" s="181"/>
      <c r="VJM137" s="181"/>
      <c r="VJN137" s="239"/>
      <c r="VJO137" s="181"/>
      <c r="VJP137" s="181"/>
      <c r="VJQ137" s="239"/>
      <c r="VJR137" s="181"/>
      <c r="VJS137" s="181"/>
      <c r="VJT137" s="239"/>
      <c r="VJU137" s="181"/>
      <c r="VJV137" s="181"/>
      <c r="VJW137" s="239"/>
      <c r="VJX137" s="181"/>
      <c r="VJY137" s="181"/>
      <c r="VJZ137" s="239"/>
      <c r="VKA137" s="181"/>
      <c r="VKB137" s="181"/>
      <c r="VKC137" s="239"/>
      <c r="VKD137" s="181"/>
      <c r="VKE137" s="181"/>
      <c r="VKF137" s="239"/>
      <c r="VKG137" s="181"/>
      <c r="VKH137" s="181"/>
      <c r="VKI137" s="239"/>
      <c r="VKJ137" s="181"/>
      <c r="VKK137" s="181"/>
      <c r="VKL137" s="239"/>
      <c r="VKM137" s="181"/>
      <c r="VKN137" s="181"/>
      <c r="VKO137" s="239"/>
      <c r="VKP137" s="181"/>
      <c r="VKQ137" s="181"/>
      <c r="VKR137" s="239"/>
      <c r="VKS137" s="181"/>
      <c r="VKT137" s="181"/>
      <c r="VKU137" s="239"/>
      <c r="VKV137" s="181"/>
      <c r="VKW137" s="181"/>
      <c r="VKX137" s="239"/>
      <c r="VKY137" s="181"/>
      <c r="VKZ137" s="181"/>
      <c r="VLA137" s="239"/>
      <c r="VLB137" s="181"/>
      <c r="VLC137" s="181"/>
      <c r="VLD137" s="239"/>
      <c r="VLE137" s="181"/>
      <c r="VLF137" s="181"/>
      <c r="VLG137" s="239"/>
      <c r="VLH137" s="181"/>
      <c r="VLI137" s="181"/>
      <c r="VLJ137" s="239"/>
      <c r="VLK137" s="181"/>
      <c r="VLL137" s="181"/>
      <c r="VLM137" s="239"/>
      <c r="VLN137" s="181"/>
      <c r="VLO137" s="181"/>
      <c r="VLP137" s="239"/>
      <c r="VLQ137" s="181"/>
      <c r="VLR137" s="181"/>
      <c r="VLS137" s="239"/>
      <c r="VLT137" s="181"/>
      <c r="VLU137" s="181"/>
      <c r="VLV137" s="239"/>
      <c r="VLW137" s="181"/>
      <c r="VLX137" s="181"/>
      <c r="VLY137" s="239"/>
      <c r="VLZ137" s="181"/>
      <c r="VMA137" s="181"/>
      <c r="VMB137" s="239"/>
      <c r="VMC137" s="181"/>
      <c r="VMD137" s="181"/>
      <c r="VME137" s="239"/>
      <c r="VMF137" s="181"/>
      <c r="VMG137" s="181"/>
      <c r="VMH137" s="239"/>
      <c r="VMI137" s="181"/>
      <c r="VMJ137" s="181"/>
      <c r="VMK137" s="239"/>
      <c r="VML137" s="181"/>
      <c r="VMM137" s="181"/>
      <c r="VMN137" s="239"/>
      <c r="VMO137" s="181"/>
      <c r="VMP137" s="181"/>
      <c r="VMQ137" s="239"/>
      <c r="VMR137" s="181"/>
      <c r="VMS137" s="181"/>
      <c r="VMT137" s="239"/>
      <c r="VMU137" s="181"/>
      <c r="VMV137" s="181"/>
      <c r="VMW137" s="239"/>
      <c r="VMX137" s="181"/>
      <c r="VMY137" s="181"/>
      <c r="VMZ137" s="239"/>
      <c r="VNA137" s="181"/>
      <c r="VNB137" s="181"/>
      <c r="VNC137" s="239"/>
      <c r="VND137" s="181"/>
      <c r="VNE137" s="181"/>
      <c r="VNF137" s="239"/>
      <c r="VNG137" s="181"/>
      <c r="VNH137" s="181"/>
      <c r="VNI137" s="239"/>
      <c r="VNJ137" s="181"/>
      <c r="VNK137" s="181"/>
      <c r="VNL137" s="239"/>
      <c r="VNM137" s="181"/>
      <c r="VNN137" s="181"/>
      <c r="VNO137" s="239"/>
      <c r="VNP137" s="181"/>
      <c r="VNQ137" s="181"/>
      <c r="VNR137" s="239"/>
      <c r="VNS137" s="181"/>
      <c r="VNT137" s="181"/>
      <c r="VNU137" s="239"/>
      <c r="VNV137" s="181"/>
      <c r="VNW137" s="181"/>
      <c r="VNX137" s="239"/>
      <c r="VNY137" s="181"/>
      <c r="VNZ137" s="181"/>
      <c r="VOA137" s="239"/>
      <c r="VOB137" s="181"/>
      <c r="VOC137" s="181"/>
      <c r="VOD137" s="239"/>
      <c r="VOE137" s="181"/>
      <c r="VOF137" s="181"/>
      <c r="VOG137" s="239"/>
      <c r="VOH137" s="181"/>
      <c r="VOI137" s="181"/>
      <c r="VOJ137" s="239"/>
      <c r="VOK137" s="181"/>
      <c r="VOL137" s="181"/>
      <c r="VOM137" s="239"/>
      <c r="VON137" s="181"/>
      <c r="VOO137" s="181"/>
      <c r="VOP137" s="239"/>
      <c r="VOQ137" s="181"/>
      <c r="VOR137" s="181"/>
      <c r="VOS137" s="239"/>
      <c r="VOT137" s="181"/>
      <c r="VOU137" s="181"/>
      <c r="VOV137" s="239"/>
      <c r="VOW137" s="181"/>
      <c r="VOX137" s="181"/>
      <c r="VOY137" s="239"/>
      <c r="VOZ137" s="181"/>
      <c r="VPA137" s="181"/>
      <c r="VPB137" s="239"/>
      <c r="VPC137" s="181"/>
      <c r="VPD137" s="181"/>
      <c r="VPE137" s="239"/>
      <c r="VPF137" s="181"/>
      <c r="VPG137" s="181"/>
      <c r="VPH137" s="239"/>
      <c r="VPI137" s="181"/>
      <c r="VPJ137" s="181"/>
      <c r="VPK137" s="239"/>
      <c r="VPL137" s="181"/>
      <c r="VPM137" s="181"/>
      <c r="VPN137" s="239"/>
      <c r="VPO137" s="181"/>
      <c r="VPP137" s="181"/>
      <c r="VPQ137" s="239"/>
      <c r="VPR137" s="181"/>
      <c r="VPS137" s="181"/>
      <c r="VPT137" s="239"/>
      <c r="VPU137" s="181"/>
      <c r="VPV137" s="181"/>
      <c r="VPW137" s="239"/>
      <c r="VPX137" s="181"/>
      <c r="VPY137" s="181"/>
      <c r="VPZ137" s="239"/>
      <c r="VQA137" s="181"/>
      <c r="VQB137" s="181"/>
      <c r="VQC137" s="239"/>
      <c r="VQD137" s="181"/>
      <c r="VQE137" s="181"/>
      <c r="VQF137" s="239"/>
      <c r="VQG137" s="181"/>
      <c r="VQH137" s="181"/>
      <c r="VQI137" s="239"/>
      <c r="VQJ137" s="181"/>
      <c r="VQK137" s="181"/>
      <c r="VQL137" s="239"/>
      <c r="VQM137" s="181"/>
      <c r="VQN137" s="181"/>
      <c r="VQO137" s="239"/>
      <c r="VQP137" s="181"/>
      <c r="VQQ137" s="181"/>
      <c r="VQR137" s="239"/>
      <c r="VQS137" s="181"/>
      <c r="VQT137" s="181"/>
      <c r="VQU137" s="239"/>
      <c r="VQV137" s="181"/>
      <c r="VQW137" s="181"/>
      <c r="VQX137" s="239"/>
      <c r="VQY137" s="181"/>
      <c r="VQZ137" s="181"/>
      <c r="VRA137" s="239"/>
      <c r="VRB137" s="181"/>
      <c r="VRC137" s="181"/>
      <c r="VRD137" s="239"/>
      <c r="VRE137" s="181"/>
      <c r="VRF137" s="181"/>
      <c r="VRG137" s="239"/>
      <c r="VRH137" s="181"/>
      <c r="VRI137" s="181"/>
      <c r="VRJ137" s="239"/>
      <c r="VRK137" s="181"/>
      <c r="VRL137" s="181"/>
      <c r="VRM137" s="239"/>
      <c r="VRN137" s="181"/>
      <c r="VRO137" s="181"/>
      <c r="VRP137" s="239"/>
      <c r="VRQ137" s="181"/>
      <c r="VRR137" s="181"/>
      <c r="VRS137" s="239"/>
      <c r="VRT137" s="181"/>
      <c r="VRU137" s="181"/>
      <c r="VRV137" s="239"/>
      <c r="VRW137" s="181"/>
      <c r="VRX137" s="181"/>
      <c r="VRY137" s="239"/>
      <c r="VRZ137" s="181"/>
      <c r="VSA137" s="181"/>
      <c r="VSB137" s="239"/>
      <c r="VSC137" s="181"/>
      <c r="VSD137" s="181"/>
      <c r="VSE137" s="239"/>
      <c r="VSF137" s="181"/>
      <c r="VSG137" s="181"/>
      <c r="VSH137" s="239"/>
      <c r="VSI137" s="181"/>
      <c r="VSJ137" s="181"/>
      <c r="VSK137" s="239"/>
      <c r="VSL137" s="181"/>
      <c r="VSM137" s="181"/>
      <c r="VSN137" s="239"/>
      <c r="VSO137" s="181"/>
      <c r="VSP137" s="181"/>
      <c r="VSQ137" s="239"/>
      <c r="VSR137" s="181"/>
      <c r="VSS137" s="181"/>
      <c r="VST137" s="239"/>
      <c r="VSU137" s="181"/>
      <c r="VSV137" s="181"/>
      <c r="VSW137" s="239"/>
      <c r="VSX137" s="181"/>
      <c r="VSY137" s="181"/>
      <c r="VSZ137" s="239"/>
      <c r="VTA137" s="181"/>
      <c r="VTB137" s="181"/>
      <c r="VTC137" s="239"/>
      <c r="VTD137" s="181"/>
      <c r="VTE137" s="181"/>
      <c r="VTF137" s="239"/>
      <c r="VTG137" s="181"/>
      <c r="VTH137" s="181"/>
      <c r="VTI137" s="239"/>
      <c r="VTJ137" s="181"/>
      <c r="VTK137" s="181"/>
      <c r="VTL137" s="239"/>
      <c r="VTM137" s="181"/>
      <c r="VTN137" s="181"/>
      <c r="VTO137" s="239"/>
      <c r="VTP137" s="181"/>
      <c r="VTQ137" s="181"/>
      <c r="VTR137" s="239"/>
      <c r="VTS137" s="181"/>
      <c r="VTT137" s="181"/>
      <c r="VTU137" s="239"/>
      <c r="VTV137" s="181"/>
      <c r="VTW137" s="181"/>
      <c r="VTX137" s="239"/>
      <c r="VTY137" s="181"/>
      <c r="VTZ137" s="181"/>
      <c r="VUA137" s="239"/>
      <c r="VUB137" s="181"/>
      <c r="VUC137" s="181"/>
      <c r="VUD137" s="239"/>
      <c r="VUE137" s="181"/>
      <c r="VUF137" s="181"/>
      <c r="VUG137" s="239"/>
      <c r="VUH137" s="181"/>
      <c r="VUI137" s="181"/>
      <c r="VUJ137" s="239"/>
      <c r="VUK137" s="181"/>
      <c r="VUL137" s="181"/>
      <c r="VUM137" s="239"/>
      <c r="VUN137" s="181"/>
      <c r="VUO137" s="181"/>
      <c r="VUP137" s="239"/>
      <c r="VUQ137" s="181"/>
      <c r="VUR137" s="181"/>
      <c r="VUS137" s="239"/>
      <c r="VUT137" s="181"/>
      <c r="VUU137" s="181"/>
      <c r="VUV137" s="239"/>
      <c r="VUW137" s="181"/>
      <c r="VUX137" s="181"/>
      <c r="VUY137" s="239"/>
      <c r="VUZ137" s="181"/>
      <c r="VVA137" s="181"/>
      <c r="VVB137" s="239"/>
      <c r="VVC137" s="181"/>
      <c r="VVD137" s="181"/>
      <c r="VVE137" s="239"/>
      <c r="VVF137" s="181"/>
      <c r="VVG137" s="181"/>
      <c r="VVH137" s="239"/>
      <c r="VVI137" s="181"/>
      <c r="VVJ137" s="181"/>
      <c r="VVK137" s="239"/>
      <c r="VVL137" s="181"/>
      <c r="VVM137" s="181"/>
      <c r="VVN137" s="239"/>
      <c r="VVO137" s="181"/>
      <c r="VVP137" s="181"/>
      <c r="VVQ137" s="239"/>
      <c r="VVR137" s="181"/>
      <c r="VVS137" s="181"/>
      <c r="VVT137" s="239"/>
      <c r="VVU137" s="181"/>
      <c r="VVV137" s="181"/>
      <c r="VVW137" s="239"/>
      <c r="VVX137" s="181"/>
      <c r="VVY137" s="181"/>
      <c r="VVZ137" s="239"/>
      <c r="VWA137" s="181"/>
      <c r="VWB137" s="181"/>
      <c r="VWC137" s="239"/>
      <c r="VWD137" s="181"/>
      <c r="VWE137" s="181"/>
      <c r="VWF137" s="239"/>
      <c r="VWG137" s="181"/>
      <c r="VWH137" s="181"/>
      <c r="VWI137" s="239"/>
      <c r="VWJ137" s="181"/>
      <c r="VWK137" s="181"/>
      <c r="VWL137" s="239"/>
      <c r="VWM137" s="181"/>
      <c r="VWN137" s="181"/>
      <c r="VWO137" s="239"/>
      <c r="VWP137" s="181"/>
      <c r="VWQ137" s="181"/>
      <c r="VWR137" s="239"/>
      <c r="VWS137" s="181"/>
      <c r="VWT137" s="181"/>
      <c r="VWU137" s="239"/>
      <c r="VWV137" s="181"/>
      <c r="VWW137" s="181"/>
      <c r="VWX137" s="239"/>
      <c r="VWY137" s="181"/>
      <c r="VWZ137" s="181"/>
      <c r="VXA137" s="239"/>
      <c r="VXB137" s="181"/>
      <c r="VXC137" s="181"/>
      <c r="VXD137" s="239"/>
      <c r="VXE137" s="181"/>
      <c r="VXF137" s="181"/>
      <c r="VXG137" s="239"/>
      <c r="VXH137" s="181"/>
      <c r="VXI137" s="181"/>
      <c r="VXJ137" s="239"/>
      <c r="VXK137" s="181"/>
      <c r="VXL137" s="181"/>
      <c r="VXM137" s="239"/>
      <c r="VXN137" s="181"/>
      <c r="VXO137" s="181"/>
      <c r="VXP137" s="239"/>
      <c r="VXQ137" s="181"/>
      <c r="VXR137" s="181"/>
      <c r="VXS137" s="239"/>
      <c r="VXT137" s="181"/>
      <c r="VXU137" s="181"/>
      <c r="VXV137" s="239"/>
      <c r="VXW137" s="181"/>
      <c r="VXX137" s="181"/>
      <c r="VXY137" s="239"/>
      <c r="VXZ137" s="181"/>
      <c r="VYA137" s="181"/>
      <c r="VYB137" s="239"/>
      <c r="VYC137" s="181"/>
      <c r="VYD137" s="181"/>
      <c r="VYE137" s="239"/>
      <c r="VYF137" s="181"/>
      <c r="VYG137" s="181"/>
      <c r="VYH137" s="239"/>
      <c r="VYI137" s="181"/>
      <c r="VYJ137" s="181"/>
      <c r="VYK137" s="239"/>
      <c r="VYL137" s="181"/>
      <c r="VYM137" s="181"/>
      <c r="VYN137" s="239"/>
      <c r="VYO137" s="181"/>
      <c r="VYP137" s="181"/>
      <c r="VYQ137" s="239"/>
      <c r="VYR137" s="181"/>
      <c r="VYS137" s="181"/>
      <c r="VYT137" s="239"/>
      <c r="VYU137" s="181"/>
      <c r="VYV137" s="181"/>
      <c r="VYW137" s="239"/>
      <c r="VYX137" s="181"/>
      <c r="VYY137" s="181"/>
      <c r="VYZ137" s="239"/>
      <c r="VZA137" s="181"/>
      <c r="VZB137" s="181"/>
      <c r="VZC137" s="239"/>
      <c r="VZD137" s="181"/>
      <c r="VZE137" s="181"/>
      <c r="VZF137" s="239"/>
      <c r="VZG137" s="181"/>
      <c r="VZH137" s="181"/>
      <c r="VZI137" s="239"/>
      <c r="VZJ137" s="181"/>
      <c r="VZK137" s="181"/>
      <c r="VZL137" s="239"/>
      <c r="VZM137" s="181"/>
      <c r="VZN137" s="181"/>
      <c r="VZO137" s="239"/>
      <c r="VZP137" s="181"/>
      <c r="VZQ137" s="181"/>
      <c r="VZR137" s="239"/>
      <c r="VZS137" s="181"/>
      <c r="VZT137" s="181"/>
      <c r="VZU137" s="239"/>
      <c r="VZV137" s="181"/>
      <c r="VZW137" s="181"/>
      <c r="VZX137" s="239"/>
      <c r="VZY137" s="181"/>
      <c r="VZZ137" s="181"/>
      <c r="WAA137" s="239"/>
      <c r="WAB137" s="181"/>
      <c r="WAC137" s="181"/>
      <c r="WAD137" s="239"/>
      <c r="WAE137" s="181"/>
      <c r="WAF137" s="181"/>
      <c r="WAG137" s="239"/>
      <c r="WAH137" s="181"/>
      <c r="WAI137" s="181"/>
      <c r="WAJ137" s="239"/>
      <c r="WAK137" s="181"/>
      <c r="WAL137" s="181"/>
      <c r="WAM137" s="239"/>
      <c r="WAN137" s="181"/>
      <c r="WAO137" s="181"/>
      <c r="WAP137" s="239"/>
      <c r="WAQ137" s="181"/>
      <c r="WAR137" s="181"/>
      <c r="WAS137" s="239"/>
      <c r="WAT137" s="181"/>
      <c r="WAU137" s="181"/>
      <c r="WAV137" s="239"/>
      <c r="WAW137" s="181"/>
      <c r="WAX137" s="181"/>
      <c r="WAY137" s="239"/>
      <c r="WAZ137" s="181"/>
      <c r="WBA137" s="181"/>
      <c r="WBB137" s="239"/>
      <c r="WBC137" s="181"/>
      <c r="WBD137" s="181"/>
      <c r="WBE137" s="239"/>
      <c r="WBF137" s="181"/>
      <c r="WBG137" s="181"/>
      <c r="WBH137" s="239"/>
      <c r="WBI137" s="181"/>
      <c r="WBJ137" s="181"/>
      <c r="WBK137" s="239"/>
      <c r="WBL137" s="181"/>
      <c r="WBM137" s="181"/>
      <c r="WBN137" s="239"/>
      <c r="WBO137" s="181"/>
      <c r="WBP137" s="181"/>
      <c r="WBQ137" s="239"/>
      <c r="WBR137" s="181"/>
      <c r="WBS137" s="181"/>
      <c r="WBT137" s="239"/>
      <c r="WBU137" s="181"/>
      <c r="WBV137" s="181"/>
      <c r="WBW137" s="239"/>
      <c r="WBX137" s="181"/>
      <c r="WBY137" s="181"/>
      <c r="WBZ137" s="239"/>
      <c r="WCA137" s="181"/>
      <c r="WCB137" s="181"/>
      <c r="WCC137" s="239"/>
      <c r="WCD137" s="181"/>
      <c r="WCE137" s="181"/>
      <c r="WCF137" s="239"/>
      <c r="WCG137" s="181"/>
      <c r="WCH137" s="181"/>
      <c r="WCI137" s="239"/>
      <c r="WCJ137" s="181"/>
      <c r="WCK137" s="181"/>
      <c r="WCL137" s="239"/>
      <c r="WCM137" s="181"/>
      <c r="WCN137" s="181"/>
      <c r="WCO137" s="239"/>
      <c r="WCP137" s="181"/>
      <c r="WCQ137" s="181"/>
      <c r="WCR137" s="239"/>
      <c r="WCS137" s="181"/>
      <c r="WCT137" s="181"/>
      <c r="WCU137" s="239"/>
      <c r="WCV137" s="181"/>
      <c r="WCW137" s="181"/>
      <c r="WCX137" s="239"/>
      <c r="WCY137" s="181"/>
      <c r="WCZ137" s="181"/>
      <c r="WDA137" s="239"/>
      <c r="WDB137" s="181"/>
      <c r="WDC137" s="181"/>
      <c r="WDD137" s="239"/>
      <c r="WDE137" s="181"/>
      <c r="WDF137" s="181"/>
      <c r="WDG137" s="239"/>
      <c r="WDH137" s="181"/>
      <c r="WDI137" s="181"/>
      <c r="WDJ137" s="239"/>
      <c r="WDK137" s="181"/>
      <c r="WDL137" s="181"/>
      <c r="WDM137" s="239"/>
      <c r="WDN137" s="181"/>
      <c r="WDO137" s="181"/>
      <c r="WDP137" s="239"/>
      <c r="WDQ137" s="181"/>
      <c r="WDR137" s="181"/>
      <c r="WDS137" s="239"/>
      <c r="WDT137" s="181"/>
      <c r="WDU137" s="181"/>
      <c r="WDV137" s="239"/>
      <c r="WDW137" s="181"/>
      <c r="WDX137" s="181"/>
      <c r="WDY137" s="239"/>
      <c r="WDZ137" s="181"/>
      <c r="WEA137" s="181"/>
      <c r="WEB137" s="239"/>
      <c r="WEC137" s="181"/>
      <c r="WED137" s="181"/>
      <c r="WEE137" s="239"/>
      <c r="WEF137" s="181"/>
      <c r="WEG137" s="181"/>
      <c r="WEH137" s="239"/>
      <c r="WEI137" s="181"/>
      <c r="WEJ137" s="181"/>
      <c r="WEK137" s="239"/>
      <c r="WEL137" s="181"/>
      <c r="WEM137" s="181"/>
      <c r="WEN137" s="239"/>
      <c r="WEO137" s="181"/>
      <c r="WEP137" s="181"/>
      <c r="WEQ137" s="239"/>
      <c r="WER137" s="181"/>
      <c r="WES137" s="181"/>
      <c r="WET137" s="239"/>
      <c r="WEU137" s="181"/>
      <c r="WEV137" s="181"/>
      <c r="WEW137" s="239"/>
      <c r="WEX137" s="181"/>
      <c r="WEY137" s="181"/>
      <c r="WEZ137" s="239"/>
      <c r="WFA137" s="181"/>
      <c r="WFB137" s="181"/>
      <c r="WFC137" s="239"/>
      <c r="WFD137" s="181"/>
      <c r="WFE137" s="181"/>
      <c r="WFF137" s="239"/>
      <c r="WFG137" s="181"/>
      <c r="WFH137" s="181"/>
      <c r="WFI137" s="239"/>
      <c r="WFJ137" s="181"/>
      <c r="WFK137" s="181"/>
      <c r="WFL137" s="239"/>
      <c r="WFM137" s="181"/>
      <c r="WFN137" s="181"/>
      <c r="WFO137" s="239"/>
      <c r="WFP137" s="181"/>
      <c r="WFQ137" s="181"/>
      <c r="WFR137" s="239"/>
      <c r="WFS137" s="181"/>
      <c r="WFT137" s="181"/>
      <c r="WFU137" s="239"/>
      <c r="WFV137" s="181"/>
      <c r="WFW137" s="181"/>
      <c r="WFX137" s="239"/>
      <c r="WFY137" s="181"/>
      <c r="WFZ137" s="181"/>
      <c r="WGA137" s="239"/>
      <c r="WGB137" s="181"/>
      <c r="WGC137" s="181"/>
      <c r="WGD137" s="239"/>
      <c r="WGE137" s="181"/>
      <c r="WGF137" s="181"/>
      <c r="WGG137" s="239"/>
      <c r="WGH137" s="181"/>
      <c r="WGI137" s="181"/>
      <c r="WGJ137" s="239"/>
      <c r="WGK137" s="181"/>
      <c r="WGL137" s="181"/>
      <c r="WGM137" s="239"/>
      <c r="WGN137" s="181"/>
      <c r="WGO137" s="181"/>
      <c r="WGP137" s="239"/>
      <c r="WGQ137" s="181"/>
      <c r="WGR137" s="181"/>
      <c r="WGS137" s="239"/>
      <c r="WGT137" s="181"/>
      <c r="WGU137" s="181"/>
      <c r="WGV137" s="239"/>
      <c r="WGW137" s="181"/>
      <c r="WGX137" s="181"/>
      <c r="WGY137" s="239"/>
      <c r="WGZ137" s="181"/>
      <c r="WHA137" s="181"/>
      <c r="WHB137" s="239"/>
      <c r="WHC137" s="181"/>
      <c r="WHD137" s="181"/>
      <c r="WHE137" s="239"/>
      <c r="WHF137" s="181"/>
      <c r="WHG137" s="181"/>
      <c r="WHH137" s="239"/>
      <c r="WHI137" s="181"/>
      <c r="WHJ137" s="181"/>
      <c r="WHK137" s="239"/>
      <c r="WHL137" s="181"/>
      <c r="WHM137" s="181"/>
      <c r="WHN137" s="239"/>
      <c r="WHO137" s="181"/>
      <c r="WHP137" s="181"/>
      <c r="WHQ137" s="239"/>
      <c r="WHR137" s="181"/>
      <c r="WHS137" s="181"/>
      <c r="WHT137" s="239"/>
      <c r="WHU137" s="181"/>
      <c r="WHV137" s="181"/>
      <c r="WHW137" s="239"/>
      <c r="WHX137" s="181"/>
      <c r="WHY137" s="181"/>
      <c r="WHZ137" s="239"/>
      <c r="WIA137" s="181"/>
      <c r="WIB137" s="181"/>
      <c r="WIC137" s="239"/>
      <c r="WID137" s="181"/>
      <c r="WIE137" s="181"/>
      <c r="WIF137" s="239"/>
      <c r="WIG137" s="181"/>
      <c r="WIH137" s="181"/>
      <c r="WII137" s="239"/>
      <c r="WIJ137" s="181"/>
      <c r="WIK137" s="181"/>
      <c r="WIL137" s="239"/>
      <c r="WIM137" s="181"/>
      <c r="WIN137" s="181"/>
      <c r="WIO137" s="239"/>
      <c r="WIP137" s="181"/>
      <c r="WIQ137" s="181"/>
      <c r="WIR137" s="239"/>
      <c r="WIS137" s="181"/>
      <c r="WIT137" s="181"/>
      <c r="WIU137" s="239"/>
      <c r="WIV137" s="181"/>
      <c r="WIW137" s="181"/>
      <c r="WIX137" s="239"/>
      <c r="WIY137" s="181"/>
      <c r="WIZ137" s="181"/>
      <c r="WJA137" s="239"/>
      <c r="WJB137" s="181"/>
      <c r="WJC137" s="181"/>
      <c r="WJD137" s="239"/>
      <c r="WJE137" s="181"/>
      <c r="WJF137" s="181"/>
      <c r="WJG137" s="239"/>
      <c r="WJH137" s="181"/>
      <c r="WJI137" s="181"/>
      <c r="WJJ137" s="239"/>
      <c r="WJK137" s="181"/>
      <c r="WJL137" s="181"/>
      <c r="WJM137" s="239"/>
      <c r="WJN137" s="181"/>
      <c r="WJO137" s="181"/>
      <c r="WJP137" s="239"/>
      <c r="WJQ137" s="181"/>
      <c r="WJR137" s="181"/>
      <c r="WJS137" s="239"/>
      <c r="WJT137" s="181"/>
      <c r="WJU137" s="181"/>
      <c r="WJV137" s="239"/>
      <c r="WJW137" s="181"/>
      <c r="WJX137" s="181"/>
      <c r="WJY137" s="239"/>
      <c r="WJZ137" s="181"/>
      <c r="WKA137" s="181"/>
      <c r="WKB137" s="239"/>
      <c r="WKC137" s="181"/>
      <c r="WKD137" s="181"/>
      <c r="WKE137" s="239"/>
      <c r="WKF137" s="181"/>
      <c r="WKG137" s="181"/>
      <c r="WKH137" s="239"/>
      <c r="WKI137" s="181"/>
      <c r="WKJ137" s="181"/>
      <c r="WKK137" s="239"/>
      <c r="WKL137" s="181"/>
      <c r="WKM137" s="181"/>
      <c r="WKN137" s="239"/>
      <c r="WKO137" s="181"/>
      <c r="WKP137" s="181"/>
      <c r="WKQ137" s="239"/>
      <c r="WKR137" s="181"/>
      <c r="WKS137" s="181"/>
      <c r="WKT137" s="239"/>
      <c r="WKU137" s="181"/>
      <c r="WKV137" s="181"/>
      <c r="WKW137" s="239"/>
      <c r="WKX137" s="181"/>
      <c r="WKY137" s="181"/>
      <c r="WKZ137" s="239"/>
      <c r="WLA137" s="181"/>
      <c r="WLB137" s="181"/>
      <c r="WLC137" s="239"/>
      <c r="WLD137" s="181"/>
      <c r="WLE137" s="181"/>
      <c r="WLF137" s="239"/>
      <c r="WLG137" s="181"/>
      <c r="WLH137" s="181"/>
      <c r="WLI137" s="239"/>
      <c r="WLJ137" s="181"/>
      <c r="WLK137" s="181"/>
      <c r="WLL137" s="239"/>
      <c r="WLM137" s="181"/>
      <c r="WLN137" s="181"/>
      <c r="WLO137" s="239"/>
      <c r="WLP137" s="181"/>
      <c r="WLQ137" s="181"/>
      <c r="WLR137" s="239"/>
      <c r="WLS137" s="181"/>
      <c r="WLT137" s="181"/>
      <c r="WLU137" s="239"/>
      <c r="WLV137" s="181"/>
      <c r="WLW137" s="181"/>
      <c r="WLX137" s="239"/>
      <c r="WLY137" s="181"/>
      <c r="WLZ137" s="181"/>
      <c r="WMA137" s="239"/>
      <c r="WMB137" s="181"/>
      <c r="WMC137" s="181"/>
      <c r="WMD137" s="239"/>
      <c r="WME137" s="181"/>
      <c r="WMF137" s="181"/>
      <c r="WMG137" s="239"/>
      <c r="WMH137" s="181"/>
      <c r="WMI137" s="181"/>
      <c r="WMJ137" s="239"/>
      <c r="WMK137" s="181"/>
      <c r="WML137" s="181"/>
      <c r="WMM137" s="239"/>
      <c r="WMN137" s="181"/>
      <c r="WMO137" s="181"/>
      <c r="WMP137" s="239"/>
      <c r="WMQ137" s="181"/>
      <c r="WMR137" s="181"/>
      <c r="WMS137" s="239"/>
      <c r="WMT137" s="181"/>
      <c r="WMU137" s="181"/>
      <c r="WMV137" s="239"/>
      <c r="WMW137" s="181"/>
      <c r="WMX137" s="181"/>
      <c r="WMY137" s="239"/>
      <c r="WMZ137" s="181"/>
      <c r="WNA137" s="181"/>
      <c r="WNB137" s="239"/>
      <c r="WNC137" s="181"/>
      <c r="WND137" s="181"/>
      <c r="WNE137" s="239"/>
      <c r="WNF137" s="181"/>
      <c r="WNG137" s="181"/>
      <c r="WNH137" s="239"/>
      <c r="WNI137" s="181"/>
      <c r="WNJ137" s="181"/>
      <c r="WNK137" s="239"/>
      <c r="WNL137" s="181"/>
      <c r="WNM137" s="181"/>
      <c r="WNN137" s="239"/>
      <c r="WNO137" s="181"/>
      <c r="WNP137" s="181"/>
      <c r="WNQ137" s="239"/>
      <c r="WNR137" s="181"/>
      <c r="WNS137" s="181"/>
      <c r="WNT137" s="239"/>
      <c r="WNU137" s="181"/>
      <c r="WNV137" s="181"/>
      <c r="WNW137" s="239"/>
      <c r="WNX137" s="181"/>
      <c r="WNY137" s="181"/>
      <c r="WNZ137" s="239"/>
      <c r="WOA137" s="181"/>
      <c r="WOB137" s="181"/>
      <c r="WOC137" s="239"/>
      <c r="WOD137" s="181"/>
      <c r="WOE137" s="181"/>
      <c r="WOF137" s="239"/>
      <c r="WOG137" s="181"/>
      <c r="WOH137" s="181"/>
      <c r="WOI137" s="239"/>
      <c r="WOJ137" s="181"/>
      <c r="WOK137" s="181"/>
      <c r="WOL137" s="239"/>
      <c r="WOM137" s="181"/>
      <c r="WON137" s="181"/>
      <c r="WOO137" s="239"/>
      <c r="WOP137" s="181"/>
      <c r="WOQ137" s="181"/>
      <c r="WOR137" s="239"/>
      <c r="WOS137" s="181"/>
      <c r="WOT137" s="181"/>
      <c r="WOU137" s="239"/>
      <c r="WOV137" s="181"/>
      <c r="WOW137" s="181"/>
      <c r="WOX137" s="239"/>
      <c r="WOY137" s="181"/>
      <c r="WOZ137" s="181"/>
      <c r="WPA137" s="239"/>
      <c r="WPB137" s="181"/>
      <c r="WPC137" s="181"/>
      <c r="WPD137" s="239"/>
      <c r="WPE137" s="181"/>
      <c r="WPF137" s="181"/>
      <c r="WPG137" s="239"/>
      <c r="WPH137" s="181"/>
      <c r="WPI137" s="181"/>
      <c r="WPJ137" s="239"/>
      <c r="WPK137" s="181"/>
      <c r="WPL137" s="181"/>
      <c r="WPM137" s="239"/>
      <c r="WPN137" s="181"/>
      <c r="WPO137" s="181"/>
      <c r="WPP137" s="239"/>
      <c r="WPQ137" s="181"/>
      <c r="WPR137" s="181"/>
      <c r="WPS137" s="239"/>
      <c r="WPT137" s="181"/>
      <c r="WPU137" s="181"/>
      <c r="WPV137" s="239"/>
      <c r="WPW137" s="181"/>
      <c r="WPX137" s="181"/>
      <c r="WPY137" s="239"/>
      <c r="WPZ137" s="181"/>
      <c r="WQA137" s="181"/>
      <c r="WQB137" s="239"/>
      <c r="WQC137" s="181"/>
      <c r="WQD137" s="181"/>
      <c r="WQE137" s="239"/>
      <c r="WQF137" s="181"/>
      <c r="WQG137" s="181"/>
      <c r="WQH137" s="239"/>
      <c r="WQI137" s="181"/>
      <c r="WQJ137" s="181"/>
      <c r="WQK137" s="239"/>
      <c r="WQL137" s="181"/>
      <c r="WQM137" s="181"/>
      <c r="WQN137" s="239"/>
      <c r="WQO137" s="181"/>
      <c r="WQP137" s="181"/>
      <c r="WQQ137" s="239"/>
      <c r="WQR137" s="181"/>
      <c r="WQS137" s="181"/>
      <c r="WQT137" s="239"/>
      <c r="WQU137" s="181"/>
      <c r="WQV137" s="181"/>
      <c r="WQW137" s="239"/>
      <c r="WQX137" s="181"/>
      <c r="WQY137" s="181"/>
      <c r="WQZ137" s="239"/>
      <c r="WRA137" s="181"/>
      <c r="WRB137" s="181"/>
      <c r="WRC137" s="239"/>
      <c r="WRD137" s="181"/>
      <c r="WRE137" s="181"/>
      <c r="WRF137" s="239"/>
      <c r="WRG137" s="181"/>
      <c r="WRH137" s="181"/>
      <c r="WRI137" s="239"/>
      <c r="WRJ137" s="181"/>
      <c r="WRK137" s="181"/>
      <c r="WRL137" s="239"/>
      <c r="WRM137" s="181"/>
      <c r="WRN137" s="181"/>
      <c r="WRO137" s="239"/>
      <c r="WRP137" s="181"/>
      <c r="WRQ137" s="181"/>
      <c r="WRR137" s="239"/>
      <c r="WRS137" s="181"/>
      <c r="WRT137" s="181"/>
      <c r="WRU137" s="239"/>
      <c r="WRV137" s="181"/>
      <c r="WRW137" s="181"/>
      <c r="WRX137" s="239"/>
      <c r="WRY137" s="181"/>
      <c r="WRZ137" s="181"/>
      <c r="WSA137" s="239"/>
      <c r="WSB137" s="181"/>
      <c r="WSC137" s="181"/>
      <c r="WSD137" s="239"/>
      <c r="WSE137" s="181"/>
      <c r="WSF137" s="181"/>
      <c r="WSG137" s="239"/>
      <c r="WSH137" s="181"/>
      <c r="WSI137" s="181"/>
      <c r="WSJ137" s="239"/>
      <c r="WSK137" s="181"/>
      <c r="WSL137" s="181"/>
      <c r="WSM137" s="239"/>
      <c r="WSN137" s="181"/>
      <c r="WSO137" s="181"/>
      <c r="WSP137" s="239"/>
      <c r="WSQ137" s="181"/>
      <c r="WSR137" s="181"/>
      <c r="WSS137" s="239"/>
      <c r="WST137" s="181"/>
      <c r="WSU137" s="181"/>
      <c r="WSV137" s="239"/>
      <c r="WSW137" s="181"/>
      <c r="WSX137" s="181"/>
      <c r="WSY137" s="239"/>
      <c r="WSZ137" s="181"/>
      <c r="WTA137" s="181"/>
      <c r="WTB137" s="239"/>
      <c r="WTC137" s="181"/>
      <c r="WTD137" s="181"/>
      <c r="WTE137" s="239"/>
      <c r="WTF137" s="181"/>
      <c r="WTG137" s="181"/>
      <c r="WTH137" s="239"/>
      <c r="WTI137" s="181"/>
      <c r="WTJ137" s="181"/>
      <c r="WTK137" s="239"/>
      <c r="WTL137" s="181"/>
      <c r="WTM137" s="181"/>
      <c r="WTN137" s="239"/>
      <c r="WTO137" s="181"/>
      <c r="WTP137" s="181"/>
      <c r="WTQ137" s="239"/>
      <c r="WTR137" s="181"/>
      <c r="WTS137" s="181"/>
      <c r="WTT137" s="239"/>
      <c r="WTU137" s="181"/>
      <c r="WTV137" s="181"/>
      <c r="WTW137" s="239"/>
      <c r="WTX137" s="181"/>
      <c r="WTY137" s="181"/>
      <c r="WTZ137" s="239"/>
      <c r="WUA137" s="181"/>
      <c r="WUB137" s="181"/>
      <c r="WUC137" s="239"/>
      <c r="WUD137" s="181"/>
      <c r="WUE137" s="181"/>
      <c r="WUF137" s="239"/>
      <c r="WUG137" s="181"/>
      <c r="WUH137" s="181"/>
      <c r="WUI137" s="239"/>
      <c r="WUJ137" s="181"/>
      <c r="WUK137" s="181"/>
      <c r="WUL137" s="239"/>
      <c r="WUM137" s="181"/>
      <c r="WUN137" s="181"/>
      <c r="WUO137" s="239"/>
      <c r="WUP137" s="181"/>
      <c r="WUQ137" s="181"/>
      <c r="WUR137" s="239"/>
      <c r="WUS137" s="181"/>
      <c r="WUT137" s="181"/>
      <c r="WUU137" s="239"/>
      <c r="WUV137" s="181"/>
      <c r="WUW137" s="181"/>
      <c r="WUX137" s="239"/>
      <c r="WUY137" s="181"/>
      <c r="WUZ137" s="181"/>
      <c r="WVA137" s="239"/>
      <c r="WVB137" s="181"/>
      <c r="WVC137" s="181"/>
      <c r="WVD137" s="239"/>
      <c r="WVE137" s="181"/>
      <c r="WVF137" s="181"/>
      <c r="WVG137" s="239"/>
      <c r="WVH137" s="181"/>
      <c r="WVI137" s="181"/>
      <c r="WVJ137" s="239"/>
      <c r="WVK137" s="181"/>
      <c r="WVL137" s="181"/>
      <c r="WVM137" s="239"/>
      <c r="WVN137" s="181"/>
      <c r="WVO137" s="181"/>
      <c r="WVP137" s="239"/>
      <c r="WVQ137" s="181"/>
      <c r="WVR137" s="181"/>
      <c r="WVS137" s="239"/>
      <c r="WVT137" s="181"/>
      <c r="WVU137" s="181"/>
      <c r="WVV137" s="239"/>
      <c r="WVW137" s="181"/>
      <c r="WVX137" s="181"/>
      <c r="WVY137" s="239"/>
      <c r="WVZ137" s="181"/>
      <c r="WWA137" s="181"/>
      <c r="WWB137" s="239"/>
      <c r="WWC137" s="181"/>
      <c r="WWD137" s="181"/>
      <c r="WWE137" s="239"/>
      <c r="WWF137" s="181"/>
      <c r="WWG137" s="181"/>
      <c r="WWH137" s="239"/>
      <c r="WWI137" s="181"/>
      <c r="WWJ137" s="181"/>
      <c r="WWK137" s="239"/>
      <c r="WWL137" s="181"/>
      <c r="WWM137" s="181"/>
      <c r="WWN137" s="239"/>
      <c r="WWO137" s="181"/>
      <c r="WWP137" s="181"/>
      <c r="WWQ137" s="239"/>
      <c r="WWR137" s="181"/>
      <c r="WWS137" s="181"/>
      <c r="WWT137" s="239"/>
      <c r="WWU137" s="181"/>
      <c r="WWV137" s="181"/>
      <c r="WWW137" s="239"/>
      <c r="WWX137" s="181"/>
      <c r="WWY137" s="181"/>
      <c r="WWZ137" s="239"/>
      <c r="WXA137" s="181"/>
      <c r="WXB137" s="181"/>
      <c r="WXC137" s="239"/>
      <c r="WXD137" s="181"/>
      <c r="WXE137" s="181"/>
      <c r="WXF137" s="239"/>
      <c r="WXG137" s="181"/>
      <c r="WXH137" s="181"/>
      <c r="WXI137" s="239"/>
      <c r="WXJ137" s="181"/>
      <c r="WXK137" s="181"/>
      <c r="WXL137" s="239"/>
      <c r="WXM137" s="181"/>
      <c r="WXN137" s="181"/>
      <c r="WXO137" s="239"/>
      <c r="WXP137" s="181"/>
      <c r="WXQ137" s="181"/>
      <c r="WXR137" s="239"/>
      <c r="WXS137" s="181"/>
      <c r="WXT137" s="181"/>
      <c r="WXU137" s="239"/>
      <c r="WXV137" s="181"/>
      <c r="WXW137" s="181"/>
      <c r="WXX137" s="239"/>
      <c r="WXY137" s="181"/>
      <c r="WXZ137" s="181"/>
      <c r="WYA137" s="239"/>
      <c r="WYB137" s="181"/>
      <c r="WYC137" s="181"/>
      <c r="WYD137" s="239"/>
      <c r="WYE137" s="181"/>
      <c r="WYF137" s="181"/>
      <c r="WYG137" s="239"/>
      <c r="WYH137" s="181"/>
      <c r="WYI137" s="181"/>
      <c r="WYJ137" s="239"/>
      <c r="WYK137" s="181"/>
      <c r="WYL137" s="181"/>
      <c r="WYM137" s="239"/>
      <c r="WYN137" s="181"/>
      <c r="WYO137" s="181"/>
      <c r="WYP137" s="239"/>
      <c r="WYQ137" s="181"/>
      <c r="WYR137" s="181"/>
      <c r="WYS137" s="239"/>
      <c r="WYT137" s="181"/>
      <c r="WYU137" s="181"/>
      <c r="WYV137" s="239"/>
      <c r="WYW137" s="181"/>
      <c r="WYX137" s="181"/>
      <c r="WYY137" s="239"/>
      <c r="WYZ137" s="181"/>
      <c r="WZA137" s="181"/>
      <c r="WZB137" s="239"/>
      <c r="WZC137" s="181"/>
      <c r="WZD137" s="181"/>
      <c r="WZE137" s="239"/>
      <c r="WZF137" s="181"/>
      <c r="WZG137" s="181"/>
      <c r="WZH137" s="239"/>
      <c r="WZI137" s="181"/>
      <c r="WZJ137" s="181"/>
      <c r="WZK137" s="239"/>
      <c r="WZL137" s="181"/>
      <c r="WZM137" s="181"/>
      <c r="WZN137" s="239"/>
      <c r="WZO137" s="181"/>
      <c r="WZP137" s="181"/>
      <c r="WZQ137" s="239"/>
      <c r="WZR137" s="181"/>
      <c r="WZS137" s="181"/>
      <c r="WZT137" s="239"/>
      <c r="WZU137" s="181"/>
      <c r="WZV137" s="181"/>
      <c r="WZW137" s="239"/>
      <c r="WZX137" s="181"/>
      <c r="WZY137" s="181"/>
      <c r="WZZ137" s="239"/>
      <c r="XAA137" s="181"/>
      <c r="XAB137" s="181"/>
      <c r="XAC137" s="239"/>
      <c r="XAD137" s="181"/>
      <c r="XAE137" s="181"/>
      <c r="XAF137" s="239"/>
      <c r="XAG137" s="181"/>
      <c r="XAH137" s="181"/>
      <c r="XAI137" s="239"/>
      <c r="XAJ137" s="181"/>
      <c r="XAK137" s="181"/>
      <c r="XAL137" s="239"/>
      <c r="XAM137" s="181"/>
      <c r="XAN137" s="181"/>
      <c r="XAO137" s="239"/>
      <c r="XAP137" s="181"/>
      <c r="XAQ137" s="181"/>
      <c r="XAR137" s="239"/>
      <c r="XAS137" s="181"/>
      <c r="XAT137" s="181"/>
      <c r="XAU137" s="239"/>
      <c r="XAV137" s="181"/>
      <c r="XAW137" s="181"/>
      <c r="XAX137" s="239"/>
      <c r="XAY137" s="181"/>
      <c r="XAZ137" s="181"/>
      <c r="XBA137" s="239"/>
      <c r="XBB137" s="181"/>
      <c r="XBC137" s="181"/>
      <c r="XBD137" s="239"/>
      <c r="XBE137" s="181"/>
      <c r="XBF137" s="181"/>
      <c r="XBG137" s="239"/>
      <c r="XBH137" s="181"/>
      <c r="XBI137" s="181"/>
      <c r="XBJ137" s="239"/>
      <c r="XBK137" s="181"/>
      <c r="XBL137" s="181"/>
      <c r="XBM137" s="239"/>
      <c r="XBN137" s="181"/>
      <c r="XBO137" s="181"/>
      <c r="XBP137" s="239"/>
      <c r="XBQ137" s="181"/>
      <c r="XBR137" s="181"/>
      <c r="XBS137" s="239"/>
      <c r="XBT137" s="181"/>
      <c r="XBU137" s="181"/>
      <c r="XBV137" s="239"/>
      <c r="XBW137" s="181"/>
      <c r="XBX137" s="181"/>
      <c r="XBY137" s="239"/>
      <c r="XBZ137" s="181"/>
      <c r="XCA137" s="181"/>
      <c r="XCB137" s="239"/>
      <c r="XCC137" s="181"/>
      <c r="XCD137" s="181"/>
      <c r="XCE137" s="239"/>
      <c r="XCF137" s="181"/>
      <c r="XCG137" s="181"/>
      <c r="XCH137" s="239"/>
      <c r="XCI137" s="181"/>
      <c r="XCJ137" s="181"/>
      <c r="XCK137" s="239"/>
      <c r="XCL137" s="181"/>
      <c r="XCM137" s="181"/>
      <c r="XCN137" s="239"/>
      <c r="XCO137" s="181"/>
      <c r="XCP137" s="181"/>
      <c r="XCQ137" s="239"/>
      <c r="XCR137" s="181"/>
      <c r="XCS137" s="181"/>
      <c r="XCT137" s="239"/>
      <c r="XCU137" s="181"/>
      <c r="XCV137" s="181"/>
      <c r="XCW137" s="239"/>
      <c r="XCX137" s="181"/>
      <c r="XCY137" s="181"/>
      <c r="XCZ137" s="239"/>
      <c r="XDA137" s="181"/>
      <c r="XDB137" s="181"/>
      <c r="XDC137" s="239"/>
      <c r="XDD137" s="181"/>
      <c r="XDE137" s="181"/>
      <c r="XDF137" s="239"/>
      <c r="XDG137" s="181"/>
      <c r="XDH137" s="181"/>
      <c r="XDI137" s="239"/>
      <c r="XDJ137" s="181"/>
      <c r="XDK137" s="181"/>
      <c r="XDL137" s="239"/>
      <c r="XDM137" s="181"/>
      <c r="XDN137" s="181"/>
      <c r="XDO137" s="239"/>
      <c r="XDP137" s="181"/>
      <c r="XDQ137" s="181"/>
      <c r="XDR137" s="239"/>
      <c r="XDS137" s="181"/>
      <c r="XDT137" s="181"/>
      <c r="XDU137" s="239"/>
      <c r="XDV137" s="181"/>
      <c r="XDW137" s="181"/>
      <c r="XDX137" s="239"/>
      <c r="XDY137" s="181"/>
      <c r="XDZ137" s="181"/>
      <c r="XEA137" s="239"/>
      <c r="XEB137" s="181"/>
      <c r="XEC137" s="181"/>
      <c r="XED137" s="239"/>
      <c r="XEE137" s="181"/>
      <c r="XEF137" s="181"/>
      <c r="XEG137" s="239"/>
      <c r="XEH137" s="181"/>
      <c r="XEI137" s="181"/>
      <c r="XEJ137" s="239"/>
      <c r="XEK137" s="181"/>
      <c r="XEL137" s="181"/>
      <c r="XEM137" s="239"/>
      <c r="XEN137" s="181"/>
      <c r="XEO137" s="181"/>
      <c r="XEP137" s="239"/>
      <c r="XEQ137" s="181"/>
      <c r="XER137" s="181"/>
      <c r="XES137" s="239"/>
      <c r="XET137" s="181"/>
      <c r="XEU137" s="181"/>
      <c r="XEV137" s="239"/>
      <c r="XEW137" s="181"/>
      <c r="XEX137" s="181"/>
      <c r="XEY137" s="239"/>
      <c r="XEZ137" s="181"/>
      <c r="XFA137" s="181"/>
      <c r="XFB137" s="239"/>
      <c r="XFC137" s="181"/>
      <c r="XFD137" s="181"/>
    </row>
    <row r="138" spans="2:16384" x14ac:dyDescent="0.25">
      <c r="C138" s="177">
        <v>42795</v>
      </c>
      <c r="D138" s="368">
        <v>1.3333333333333333</v>
      </c>
      <c r="E138" s="368">
        <v>0</v>
      </c>
      <c r="F138" s="368">
        <v>5</v>
      </c>
      <c r="G138" s="368">
        <v>0</v>
      </c>
      <c r="H138" s="368">
        <v>1.3333333333333333</v>
      </c>
      <c r="I138" s="368">
        <v>0</v>
      </c>
      <c r="J138" s="368">
        <v>0</v>
      </c>
      <c r="K138" s="368">
        <v>28.333333333333332</v>
      </c>
      <c r="L138" s="368">
        <v>17.777777777777779</v>
      </c>
      <c r="M138" s="368">
        <v>6.666666666666667</v>
      </c>
      <c r="N138" s="368">
        <v>13.333333333333334</v>
      </c>
      <c r="O138" s="368">
        <v>5</v>
      </c>
      <c r="P138" s="368">
        <v>14.111111111111111</v>
      </c>
      <c r="Q138" s="368">
        <v>4.4444444444444446</v>
      </c>
      <c r="R138" s="368">
        <v>2.6666666666666665</v>
      </c>
      <c r="S138" s="181"/>
      <c r="T138" s="239"/>
      <c r="U138" s="181"/>
      <c r="V138" s="181"/>
      <c r="W138" s="239"/>
      <c r="X138" s="181"/>
      <c r="Y138" s="181"/>
      <c r="Z138" s="239"/>
      <c r="AA138" s="181"/>
      <c r="AB138" s="181"/>
      <c r="AC138" s="239"/>
      <c r="AD138" s="181"/>
      <c r="AE138" s="181"/>
      <c r="AF138" s="239"/>
      <c r="AG138" s="181"/>
      <c r="AH138" s="181"/>
      <c r="AI138" s="239"/>
      <c r="AJ138" s="181"/>
      <c r="AK138" s="181"/>
      <c r="AL138" s="239"/>
      <c r="AM138" s="181"/>
      <c r="AN138" s="181"/>
      <c r="AO138" s="239"/>
      <c r="AP138" s="181"/>
      <c r="AQ138" s="181"/>
      <c r="AR138" s="239"/>
      <c r="AS138" s="181"/>
      <c r="AT138" s="181"/>
      <c r="AU138" s="239"/>
      <c r="AV138" s="181"/>
      <c r="AW138" s="181"/>
      <c r="AX138" s="239"/>
      <c r="AY138" s="181"/>
      <c r="AZ138" s="181"/>
      <c r="BA138" s="239"/>
      <c r="BB138" s="181"/>
      <c r="BC138" s="181"/>
      <c r="BD138" s="239"/>
      <c r="BE138" s="181"/>
      <c r="BF138" s="181"/>
      <c r="BG138" s="239"/>
      <c r="BH138" s="181"/>
      <c r="BI138" s="181"/>
      <c r="BJ138" s="239"/>
      <c r="BK138" s="181"/>
      <c r="BL138" s="181"/>
      <c r="BM138" s="239"/>
      <c r="BN138" s="181"/>
      <c r="BO138" s="181"/>
      <c r="BP138" s="239"/>
      <c r="BQ138" s="181"/>
      <c r="BR138" s="181"/>
      <c r="BS138" s="239"/>
      <c r="BT138" s="181"/>
      <c r="BU138" s="181"/>
      <c r="BV138" s="239"/>
      <c r="BW138" s="181"/>
      <c r="BX138" s="181"/>
      <c r="BY138" s="239"/>
      <c r="BZ138" s="181"/>
      <c r="CA138" s="181"/>
      <c r="CB138" s="239"/>
      <c r="CC138" s="181"/>
      <c r="CD138" s="181"/>
      <c r="CE138" s="239"/>
      <c r="CF138" s="181"/>
      <c r="CG138" s="181"/>
      <c r="CH138" s="239"/>
      <c r="CI138" s="181"/>
      <c r="CJ138" s="181"/>
      <c r="CK138" s="239"/>
      <c r="CL138" s="181"/>
      <c r="CM138" s="181"/>
      <c r="CN138" s="239"/>
      <c r="CO138" s="181"/>
      <c r="CP138" s="181"/>
      <c r="CQ138" s="239"/>
      <c r="CR138" s="181"/>
      <c r="CS138" s="181"/>
      <c r="CT138" s="239"/>
      <c r="CU138" s="181"/>
      <c r="CV138" s="181"/>
      <c r="CW138" s="239"/>
      <c r="CX138" s="181"/>
      <c r="CY138" s="181"/>
      <c r="CZ138" s="239"/>
      <c r="DA138" s="181"/>
      <c r="DB138" s="181"/>
      <c r="DC138" s="239"/>
      <c r="DD138" s="181"/>
      <c r="DE138" s="181"/>
      <c r="DF138" s="239"/>
      <c r="DG138" s="181"/>
      <c r="DH138" s="181"/>
      <c r="DI138" s="239"/>
      <c r="DJ138" s="181"/>
      <c r="DK138" s="181"/>
      <c r="DL138" s="239"/>
      <c r="DM138" s="181"/>
      <c r="DN138" s="181"/>
      <c r="DO138" s="239"/>
      <c r="DP138" s="181"/>
      <c r="DQ138" s="181"/>
      <c r="DR138" s="239"/>
      <c r="DS138" s="181"/>
      <c r="DT138" s="181"/>
      <c r="DU138" s="239"/>
      <c r="DV138" s="181"/>
      <c r="DW138" s="181"/>
      <c r="DX138" s="239"/>
      <c r="DY138" s="181"/>
      <c r="DZ138" s="181"/>
      <c r="EA138" s="239"/>
      <c r="EB138" s="181"/>
      <c r="EC138" s="181"/>
      <c r="ED138" s="239"/>
      <c r="EE138" s="181"/>
      <c r="EF138" s="181"/>
      <c r="EG138" s="239"/>
      <c r="EH138" s="181"/>
      <c r="EI138" s="181"/>
      <c r="EJ138" s="239"/>
      <c r="EK138" s="181"/>
      <c r="EL138" s="181"/>
      <c r="EM138" s="239"/>
      <c r="EN138" s="181"/>
      <c r="EO138" s="181"/>
      <c r="EP138" s="239"/>
      <c r="EQ138" s="181"/>
      <c r="ER138" s="181"/>
      <c r="ES138" s="239"/>
      <c r="ET138" s="181"/>
      <c r="EU138" s="181"/>
      <c r="EV138" s="239"/>
      <c r="EW138" s="181"/>
      <c r="EX138" s="181"/>
      <c r="EY138" s="239"/>
      <c r="EZ138" s="181"/>
      <c r="FA138" s="181"/>
      <c r="FB138" s="239"/>
      <c r="FC138" s="181"/>
      <c r="FD138" s="181"/>
      <c r="FE138" s="239"/>
      <c r="FF138" s="181"/>
      <c r="FG138" s="181"/>
      <c r="FH138" s="239"/>
      <c r="FI138" s="181"/>
      <c r="FJ138" s="181"/>
      <c r="FK138" s="239"/>
      <c r="FL138" s="181"/>
      <c r="FM138" s="181"/>
      <c r="FN138" s="239"/>
      <c r="FO138" s="181"/>
      <c r="FP138" s="181"/>
      <c r="FQ138" s="239"/>
      <c r="FR138" s="181"/>
      <c r="FS138" s="181"/>
      <c r="FT138" s="239"/>
      <c r="FU138" s="181"/>
      <c r="FV138" s="181"/>
      <c r="FW138" s="239"/>
      <c r="FX138" s="181"/>
      <c r="FY138" s="181"/>
      <c r="FZ138" s="239"/>
      <c r="GA138" s="181"/>
      <c r="GB138" s="181"/>
      <c r="GC138" s="239"/>
      <c r="GD138" s="181"/>
      <c r="GE138" s="181"/>
      <c r="GF138" s="239"/>
      <c r="GG138" s="181"/>
      <c r="GH138" s="181"/>
      <c r="GI138" s="239"/>
      <c r="GJ138" s="181"/>
      <c r="GK138" s="181"/>
      <c r="GL138" s="239"/>
      <c r="GM138" s="181"/>
      <c r="GN138" s="181"/>
      <c r="GO138" s="239"/>
      <c r="GP138" s="181"/>
      <c r="GQ138" s="181"/>
      <c r="GR138" s="239"/>
      <c r="GS138" s="181"/>
      <c r="GT138" s="181"/>
      <c r="GU138" s="239"/>
      <c r="GV138" s="181"/>
      <c r="GW138" s="181"/>
      <c r="GX138" s="239"/>
      <c r="GY138" s="181"/>
      <c r="GZ138" s="181"/>
      <c r="HA138" s="239"/>
      <c r="HB138" s="181"/>
      <c r="HC138" s="181"/>
      <c r="HD138" s="239"/>
      <c r="HE138" s="181"/>
      <c r="HF138" s="181"/>
      <c r="HG138" s="239"/>
      <c r="HH138" s="181"/>
      <c r="HI138" s="181"/>
      <c r="HJ138" s="239"/>
      <c r="HK138" s="181"/>
      <c r="HL138" s="181"/>
      <c r="HM138" s="239"/>
      <c r="HN138" s="181"/>
      <c r="HO138" s="181"/>
      <c r="HP138" s="239"/>
      <c r="HQ138" s="181"/>
      <c r="HR138" s="181"/>
      <c r="HS138" s="239"/>
      <c r="HT138" s="181"/>
      <c r="HU138" s="181"/>
      <c r="HV138" s="239"/>
      <c r="HW138" s="181"/>
      <c r="HX138" s="181"/>
      <c r="HY138" s="239"/>
      <c r="HZ138" s="181"/>
      <c r="IA138" s="181"/>
      <c r="IB138" s="239"/>
      <c r="IC138" s="181"/>
      <c r="ID138" s="181"/>
      <c r="IE138" s="239"/>
      <c r="IF138" s="181"/>
      <c r="IG138" s="181"/>
      <c r="IH138" s="239"/>
      <c r="II138" s="181"/>
      <c r="IJ138" s="181"/>
      <c r="IK138" s="239"/>
      <c r="IL138" s="181"/>
      <c r="IM138" s="181"/>
      <c r="IN138" s="239"/>
      <c r="IO138" s="181"/>
      <c r="IP138" s="181"/>
      <c r="IQ138" s="239"/>
      <c r="IR138" s="181"/>
      <c r="IS138" s="181"/>
      <c r="IT138" s="239"/>
      <c r="IU138" s="181"/>
      <c r="IV138" s="181"/>
      <c r="IW138" s="239"/>
      <c r="IX138" s="181"/>
      <c r="IY138" s="181"/>
      <c r="IZ138" s="239"/>
      <c r="JA138" s="181"/>
      <c r="JB138" s="181"/>
      <c r="JC138" s="239"/>
      <c r="JD138" s="181"/>
      <c r="JE138" s="181"/>
      <c r="JF138" s="239"/>
      <c r="JG138" s="181"/>
      <c r="JH138" s="181"/>
      <c r="JI138" s="239"/>
      <c r="JJ138" s="181"/>
      <c r="JK138" s="181"/>
      <c r="JL138" s="239"/>
      <c r="JM138" s="181"/>
      <c r="JN138" s="181"/>
      <c r="JO138" s="239"/>
      <c r="JP138" s="181"/>
      <c r="JQ138" s="181"/>
      <c r="JR138" s="239"/>
      <c r="JS138" s="181"/>
      <c r="JT138" s="181"/>
      <c r="JU138" s="239"/>
      <c r="JV138" s="181"/>
      <c r="JW138" s="181"/>
      <c r="JX138" s="239"/>
      <c r="JY138" s="181"/>
      <c r="JZ138" s="181"/>
      <c r="KA138" s="239"/>
      <c r="KB138" s="181"/>
      <c r="KC138" s="181"/>
      <c r="KD138" s="239"/>
      <c r="KE138" s="181"/>
      <c r="KF138" s="181"/>
      <c r="KG138" s="239"/>
      <c r="KH138" s="181"/>
      <c r="KI138" s="181"/>
      <c r="KJ138" s="239"/>
      <c r="KK138" s="181"/>
      <c r="KL138" s="181"/>
      <c r="KM138" s="239"/>
      <c r="KN138" s="181"/>
      <c r="KO138" s="181"/>
      <c r="KP138" s="239"/>
      <c r="KQ138" s="181"/>
      <c r="KR138" s="181"/>
      <c r="KS138" s="239"/>
      <c r="KT138" s="181"/>
      <c r="KU138" s="181"/>
      <c r="KV138" s="239"/>
      <c r="KW138" s="181"/>
      <c r="KX138" s="181"/>
      <c r="KY138" s="239"/>
      <c r="KZ138" s="181"/>
      <c r="LA138" s="181"/>
      <c r="LB138" s="239"/>
      <c r="LC138" s="181"/>
      <c r="LD138" s="181"/>
      <c r="LE138" s="239"/>
      <c r="LF138" s="181"/>
      <c r="LG138" s="181"/>
      <c r="LH138" s="239"/>
      <c r="LI138" s="181"/>
      <c r="LJ138" s="181"/>
      <c r="LK138" s="239"/>
      <c r="LL138" s="181"/>
      <c r="LM138" s="181"/>
      <c r="LN138" s="239"/>
      <c r="LO138" s="181"/>
      <c r="LP138" s="181"/>
      <c r="LQ138" s="239"/>
      <c r="LR138" s="181"/>
      <c r="LS138" s="181"/>
      <c r="LT138" s="239"/>
      <c r="LU138" s="181"/>
      <c r="LV138" s="181"/>
      <c r="LW138" s="239"/>
      <c r="LX138" s="181"/>
      <c r="LY138" s="181"/>
      <c r="LZ138" s="239"/>
      <c r="MA138" s="181"/>
      <c r="MB138" s="181"/>
      <c r="MC138" s="239"/>
      <c r="MD138" s="181"/>
      <c r="ME138" s="181"/>
      <c r="MF138" s="239"/>
      <c r="MG138" s="181"/>
      <c r="MH138" s="181"/>
      <c r="MI138" s="239"/>
      <c r="MJ138" s="181"/>
      <c r="MK138" s="181"/>
      <c r="ML138" s="239"/>
      <c r="MM138" s="181"/>
      <c r="MN138" s="181"/>
      <c r="MO138" s="239"/>
      <c r="MP138" s="181"/>
      <c r="MQ138" s="181"/>
      <c r="MR138" s="239"/>
      <c r="MS138" s="181"/>
      <c r="MT138" s="181"/>
      <c r="MU138" s="239"/>
      <c r="MV138" s="181"/>
      <c r="MW138" s="181"/>
      <c r="MX138" s="239"/>
      <c r="MY138" s="181"/>
      <c r="MZ138" s="181"/>
      <c r="NA138" s="239"/>
      <c r="NB138" s="181"/>
      <c r="NC138" s="181"/>
      <c r="ND138" s="239"/>
      <c r="NE138" s="181"/>
      <c r="NF138" s="181"/>
      <c r="NG138" s="239"/>
      <c r="NH138" s="181"/>
      <c r="NI138" s="181"/>
      <c r="NJ138" s="239"/>
      <c r="NK138" s="181"/>
      <c r="NL138" s="181"/>
      <c r="NM138" s="239"/>
      <c r="NN138" s="181"/>
      <c r="NO138" s="181"/>
      <c r="NP138" s="239"/>
      <c r="NQ138" s="181"/>
      <c r="NR138" s="181"/>
      <c r="NS138" s="239"/>
      <c r="NT138" s="181"/>
      <c r="NU138" s="181"/>
      <c r="NV138" s="239"/>
      <c r="NW138" s="181"/>
      <c r="NX138" s="181"/>
      <c r="NY138" s="239"/>
      <c r="NZ138" s="181"/>
      <c r="OA138" s="181"/>
      <c r="OB138" s="239"/>
      <c r="OC138" s="181"/>
      <c r="OD138" s="181"/>
      <c r="OE138" s="239"/>
      <c r="OF138" s="181"/>
      <c r="OG138" s="181"/>
      <c r="OH138" s="239"/>
      <c r="OI138" s="181"/>
      <c r="OJ138" s="181"/>
      <c r="OK138" s="239"/>
      <c r="OL138" s="181"/>
      <c r="OM138" s="181"/>
      <c r="ON138" s="239"/>
      <c r="OO138" s="181"/>
      <c r="OP138" s="181"/>
      <c r="OQ138" s="239"/>
      <c r="OR138" s="181"/>
      <c r="OS138" s="181"/>
      <c r="OT138" s="239"/>
      <c r="OU138" s="181"/>
      <c r="OV138" s="181"/>
      <c r="OW138" s="239"/>
      <c r="OX138" s="181"/>
      <c r="OY138" s="181"/>
      <c r="OZ138" s="239"/>
      <c r="PA138" s="181"/>
      <c r="PB138" s="181"/>
      <c r="PC138" s="239"/>
      <c r="PD138" s="181"/>
      <c r="PE138" s="181"/>
      <c r="PF138" s="239"/>
      <c r="PG138" s="181"/>
      <c r="PH138" s="181"/>
      <c r="PI138" s="239"/>
      <c r="PJ138" s="181"/>
      <c r="PK138" s="181"/>
      <c r="PL138" s="239"/>
      <c r="PM138" s="181"/>
      <c r="PN138" s="181"/>
      <c r="PO138" s="239"/>
      <c r="PP138" s="181"/>
      <c r="PQ138" s="181"/>
      <c r="PR138" s="239"/>
      <c r="PS138" s="181"/>
      <c r="PT138" s="181"/>
      <c r="PU138" s="239"/>
      <c r="PV138" s="181"/>
      <c r="PW138" s="181"/>
      <c r="PX138" s="239"/>
      <c r="PY138" s="181"/>
      <c r="PZ138" s="181"/>
      <c r="QA138" s="239"/>
      <c r="QB138" s="181"/>
      <c r="QC138" s="181"/>
      <c r="QD138" s="239"/>
      <c r="QE138" s="181"/>
      <c r="QF138" s="181"/>
      <c r="QG138" s="239"/>
      <c r="QH138" s="181"/>
      <c r="QI138" s="181"/>
      <c r="QJ138" s="239"/>
      <c r="QK138" s="181"/>
      <c r="QL138" s="181"/>
      <c r="QM138" s="239"/>
      <c r="QN138" s="181"/>
      <c r="QO138" s="181"/>
      <c r="QP138" s="239"/>
      <c r="QQ138" s="181"/>
      <c r="QR138" s="181"/>
      <c r="QS138" s="239"/>
      <c r="QT138" s="181"/>
      <c r="QU138" s="181"/>
      <c r="QV138" s="239"/>
      <c r="QW138" s="181"/>
      <c r="QX138" s="181"/>
      <c r="QY138" s="239"/>
      <c r="QZ138" s="181"/>
      <c r="RA138" s="181"/>
      <c r="RB138" s="239"/>
      <c r="RC138" s="181"/>
      <c r="RD138" s="181"/>
      <c r="RE138" s="239"/>
      <c r="RF138" s="181"/>
      <c r="RG138" s="181"/>
      <c r="RH138" s="239"/>
      <c r="RI138" s="181"/>
      <c r="RJ138" s="181"/>
      <c r="RK138" s="239"/>
      <c r="RL138" s="181"/>
      <c r="RM138" s="181"/>
      <c r="RN138" s="239"/>
      <c r="RO138" s="181"/>
      <c r="RP138" s="181"/>
      <c r="RQ138" s="239"/>
      <c r="RR138" s="181"/>
      <c r="RS138" s="181"/>
      <c r="RT138" s="239"/>
      <c r="RU138" s="181"/>
      <c r="RV138" s="181"/>
      <c r="RW138" s="239"/>
      <c r="RX138" s="181"/>
      <c r="RY138" s="181"/>
      <c r="RZ138" s="239"/>
      <c r="SA138" s="181"/>
      <c r="SB138" s="181"/>
      <c r="SC138" s="239"/>
      <c r="SD138" s="181"/>
      <c r="SE138" s="181"/>
      <c r="SF138" s="239"/>
      <c r="SG138" s="181"/>
      <c r="SH138" s="181"/>
      <c r="SI138" s="239"/>
      <c r="SJ138" s="181"/>
      <c r="SK138" s="181"/>
      <c r="SL138" s="239"/>
      <c r="SM138" s="181"/>
      <c r="SN138" s="181"/>
      <c r="SO138" s="239"/>
      <c r="SP138" s="181"/>
      <c r="SQ138" s="181"/>
      <c r="SR138" s="239"/>
      <c r="SS138" s="181"/>
      <c r="ST138" s="181"/>
      <c r="SU138" s="239"/>
      <c r="SV138" s="181"/>
      <c r="SW138" s="181"/>
      <c r="SX138" s="239"/>
      <c r="SY138" s="181"/>
      <c r="SZ138" s="181"/>
      <c r="TA138" s="239"/>
      <c r="TB138" s="181"/>
      <c r="TC138" s="181"/>
      <c r="TD138" s="239"/>
      <c r="TE138" s="181"/>
      <c r="TF138" s="181"/>
      <c r="TG138" s="239"/>
      <c r="TH138" s="181"/>
      <c r="TI138" s="181"/>
      <c r="TJ138" s="239"/>
      <c r="TK138" s="181"/>
      <c r="TL138" s="181"/>
      <c r="TM138" s="239"/>
      <c r="TN138" s="181"/>
      <c r="TO138" s="181"/>
      <c r="TP138" s="239"/>
      <c r="TQ138" s="181"/>
      <c r="TR138" s="181"/>
      <c r="TS138" s="239"/>
      <c r="TT138" s="181"/>
      <c r="TU138" s="181"/>
      <c r="TV138" s="239"/>
      <c r="TW138" s="181"/>
      <c r="TX138" s="181"/>
      <c r="TY138" s="239"/>
      <c r="TZ138" s="181"/>
      <c r="UA138" s="181"/>
      <c r="UB138" s="239"/>
      <c r="UC138" s="181"/>
      <c r="UD138" s="181"/>
      <c r="UE138" s="239"/>
      <c r="UF138" s="181"/>
      <c r="UG138" s="181"/>
      <c r="UH138" s="239"/>
      <c r="UI138" s="181"/>
      <c r="UJ138" s="181"/>
      <c r="UK138" s="239"/>
      <c r="UL138" s="181"/>
      <c r="UM138" s="181"/>
      <c r="UN138" s="239"/>
      <c r="UO138" s="181"/>
      <c r="UP138" s="181"/>
      <c r="UQ138" s="239"/>
      <c r="UR138" s="181"/>
      <c r="US138" s="181"/>
      <c r="UT138" s="239"/>
      <c r="UU138" s="181"/>
      <c r="UV138" s="181"/>
      <c r="UW138" s="239"/>
      <c r="UX138" s="181"/>
      <c r="UY138" s="181"/>
      <c r="UZ138" s="239"/>
      <c r="VA138" s="181"/>
      <c r="VB138" s="181"/>
      <c r="VC138" s="239"/>
      <c r="VD138" s="181"/>
      <c r="VE138" s="181"/>
      <c r="VF138" s="239"/>
      <c r="VG138" s="181"/>
      <c r="VH138" s="181"/>
      <c r="VI138" s="239"/>
      <c r="VJ138" s="181"/>
      <c r="VK138" s="181"/>
      <c r="VL138" s="239"/>
      <c r="VM138" s="181"/>
      <c r="VN138" s="181"/>
      <c r="VO138" s="239"/>
      <c r="VP138" s="181"/>
      <c r="VQ138" s="181"/>
      <c r="VR138" s="239"/>
      <c r="VS138" s="181"/>
      <c r="VT138" s="181"/>
      <c r="VU138" s="239"/>
      <c r="VV138" s="181"/>
      <c r="VW138" s="181"/>
      <c r="VX138" s="239"/>
      <c r="VY138" s="181"/>
      <c r="VZ138" s="181"/>
      <c r="WA138" s="239"/>
      <c r="WB138" s="181"/>
      <c r="WC138" s="181"/>
      <c r="WD138" s="239"/>
      <c r="WE138" s="181"/>
      <c r="WF138" s="181"/>
      <c r="WG138" s="239"/>
      <c r="WH138" s="181"/>
      <c r="WI138" s="181"/>
      <c r="WJ138" s="239"/>
      <c r="WK138" s="181"/>
      <c r="WL138" s="181"/>
      <c r="WM138" s="239"/>
      <c r="WN138" s="181"/>
      <c r="WO138" s="181"/>
      <c r="WP138" s="239"/>
      <c r="WQ138" s="181"/>
      <c r="WR138" s="181"/>
      <c r="WS138" s="239"/>
      <c r="WT138" s="181"/>
      <c r="WU138" s="181"/>
      <c r="WV138" s="239"/>
      <c r="WW138" s="181"/>
      <c r="WX138" s="181"/>
      <c r="WY138" s="239"/>
      <c r="WZ138" s="181"/>
      <c r="XA138" s="181"/>
      <c r="XB138" s="239"/>
      <c r="XC138" s="181"/>
      <c r="XD138" s="181"/>
      <c r="XE138" s="239"/>
      <c r="XF138" s="181"/>
      <c r="XG138" s="181"/>
      <c r="XH138" s="239"/>
      <c r="XI138" s="181"/>
      <c r="XJ138" s="181"/>
      <c r="XK138" s="239"/>
      <c r="XL138" s="181"/>
      <c r="XM138" s="181"/>
      <c r="XN138" s="239"/>
      <c r="XO138" s="181"/>
      <c r="XP138" s="181"/>
      <c r="XQ138" s="239"/>
      <c r="XR138" s="181"/>
      <c r="XS138" s="181"/>
      <c r="XT138" s="239"/>
      <c r="XU138" s="181"/>
      <c r="XV138" s="181"/>
      <c r="XW138" s="239"/>
      <c r="XX138" s="181"/>
      <c r="XY138" s="181"/>
      <c r="XZ138" s="239"/>
      <c r="YA138" s="181"/>
      <c r="YB138" s="181"/>
      <c r="YC138" s="239"/>
      <c r="YD138" s="181"/>
      <c r="YE138" s="181"/>
      <c r="YF138" s="239"/>
      <c r="YG138" s="181"/>
      <c r="YH138" s="181"/>
      <c r="YI138" s="239"/>
      <c r="YJ138" s="181"/>
      <c r="YK138" s="181"/>
      <c r="YL138" s="239"/>
      <c r="YM138" s="181"/>
      <c r="YN138" s="181"/>
      <c r="YO138" s="239"/>
      <c r="YP138" s="181"/>
      <c r="YQ138" s="181"/>
      <c r="YR138" s="239"/>
      <c r="YS138" s="181"/>
      <c r="YT138" s="181"/>
      <c r="YU138" s="239"/>
      <c r="YV138" s="181"/>
      <c r="YW138" s="181"/>
      <c r="YX138" s="239"/>
      <c r="YY138" s="181"/>
      <c r="YZ138" s="181"/>
      <c r="ZA138" s="239"/>
      <c r="ZB138" s="181"/>
      <c r="ZC138" s="181"/>
      <c r="ZD138" s="239"/>
      <c r="ZE138" s="181"/>
      <c r="ZF138" s="181"/>
      <c r="ZG138" s="239"/>
      <c r="ZH138" s="181"/>
      <c r="ZI138" s="181"/>
      <c r="ZJ138" s="239"/>
      <c r="ZK138" s="181"/>
      <c r="ZL138" s="181"/>
      <c r="ZM138" s="239"/>
      <c r="ZN138" s="181"/>
      <c r="ZO138" s="181"/>
      <c r="ZP138" s="239"/>
      <c r="ZQ138" s="181"/>
      <c r="ZR138" s="181"/>
      <c r="ZS138" s="239"/>
      <c r="ZT138" s="181"/>
      <c r="ZU138" s="181"/>
      <c r="ZV138" s="239"/>
      <c r="ZW138" s="181"/>
      <c r="ZX138" s="181"/>
      <c r="ZY138" s="239"/>
      <c r="ZZ138" s="181"/>
      <c r="AAA138" s="181"/>
      <c r="AAB138" s="239"/>
      <c r="AAC138" s="181"/>
      <c r="AAD138" s="181"/>
      <c r="AAE138" s="239"/>
      <c r="AAF138" s="181"/>
      <c r="AAG138" s="181"/>
      <c r="AAH138" s="239"/>
      <c r="AAI138" s="181"/>
      <c r="AAJ138" s="181"/>
      <c r="AAK138" s="239"/>
      <c r="AAL138" s="181"/>
      <c r="AAM138" s="181"/>
      <c r="AAN138" s="239"/>
      <c r="AAO138" s="181"/>
      <c r="AAP138" s="181"/>
      <c r="AAQ138" s="239"/>
      <c r="AAR138" s="181"/>
      <c r="AAS138" s="181"/>
      <c r="AAT138" s="239"/>
      <c r="AAU138" s="181"/>
      <c r="AAV138" s="181"/>
      <c r="AAW138" s="239"/>
      <c r="AAX138" s="181"/>
      <c r="AAY138" s="181"/>
      <c r="AAZ138" s="239"/>
      <c r="ABA138" s="181"/>
      <c r="ABB138" s="181"/>
      <c r="ABC138" s="239"/>
      <c r="ABD138" s="181"/>
      <c r="ABE138" s="181"/>
      <c r="ABF138" s="239"/>
      <c r="ABG138" s="181"/>
      <c r="ABH138" s="181"/>
      <c r="ABI138" s="239"/>
      <c r="ABJ138" s="181"/>
      <c r="ABK138" s="181"/>
      <c r="ABL138" s="239"/>
      <c r="ABM138" s="181"/>
      <c r="ABN138" s="181"/>
      <c r="ABO138" s="239"/>
      <c r="ABP138" s="181"/>
      <c r="ABQ138" s="181"/>
      <c r="ABR138" s="239"/>
      <c r="ABS138" s="181"/>
      <c r="ABT138" s="181"/>
      <c r="ABU138" s="239"/>
      <c r="ABV138" s="181"/>
      <c r="ABW138" s="181"/>
      <c r="ABX138" s="239"/>
      <c r="ABY138" s="181"/>
      <c r="ABZ138" s="181"/>
      <c r="ACA138" s="239"/>
      <c r="ACB138" s="181"/>
      <c r="ACC138" s="181"/>
      <c r="ACD138" s="239"/>
      <c r="ACE138" s="181"/>
      <c r="ACF138" s="181"/>
      <c r="ACG138" s="239"/>
      <c r="ACH138" s="181"/>
      <c r="ACI138" s="181"/>
      <c r="ACJ138" s="239"/>
      <c r="ACK138" s="181"/>
      <c r="ACL138" s="181"/>
      <c r="ACM138" s="239"/>
      <c r="ACN138" s="181"/>
      <c r="ACO138" s="181"/>
      <c r="ACP138" s="239"/>
      <c r="ACQ138" s="181"/>
      <c r="ACR138" s="181"/>
      <c r="ACS138" s="239"/>
      <c r="ACT138" s="181"/>
      <c r="ACU138" s="181"/>
      <c r="ACV138" s="239"/>
      <c r="ACW138" s="181"/>
      <c r="ACX138" s="181"/>
      <c r="ACY138" s="239"/>
      <c r="ACZ138" s="181"/>
      <c r="ADA138" s="181"/>
      <c r="ADB138" s="239"/>
      <c r="ADC138" s="181"/>
      <c r="ADD138" s="181"/>
      <c r="ADE138" s="239"/>
      <c r="ADF138" s="181"/>
      <c r="ADG138" s="181"/>
      <c r="ADH138" s="239"/>
      <c r="ADI138" s="181"/>
      <c r="ADJ138" s="181"/>
      <c r="ADK138" s="239"/>
      <c r="ADL138" s="181"/>
      <c r="ADM138" s="181"/>
      <c r="ADN138" s="239"/>
      <c r="ADO138" s="181"/>
      <c r="ADP138" s="181"/>
      <c r="ADQ138" s="239"/>
      <c r="ADR138" s="181"/>
      <c r="ADS138" s="181"/>
      <c r="ADT138" s="239"/>
      <c r="ADU138" s="181"/>
      <c r="ADV138" s="181"/>
      <c r="ADW138" s="239"/>
      <c r="ADX138" s="181"/>
      <c r="ADY138" s="181"/>
      <c r="ADZ138" s="239"/>
      <c r="AEA138" s="181"/>
      <c r="AEB138" s="181"/>
      <c r="AEC138" s="239"/>
      <c r="AED138" s="181"/>
      <c r="AEE138" s="181"/>
      <c r="AEF138" s="239"/>
      <c r="AEG138" s="181"/>
      <c r="AEH138" s="181"/>
      <c r="AEI138" s="239"/>
      <c r="AEJ138" s="181"/>
      <c r="AEK138" s="181"/>
      <c r="AEL138" s="239"/>
      <c r="AEM138" s="181"/>
      <c r="AEN138" s="181"/>
      <c r="AEO138" s="239"/>
      <c r="AEP138" s="181"/>
      <c r="AEQ138" s="181"/>
      <c r="AER138" s="239"/>
      <c r="AES138" s="181"/>
      <c r="AET138" s="181"/>
      <c r="AEU138" s="239"/>
      <c r="AEV138" s="181"/>
      <c r="AEW138" s="181"/>
      <c r="AEX138" s="239"/>
      <c r="AEY138" s="181"/>
      <c r="AEZ138" s="181"/>
      <c r="AFA138" s="239"/>
      <c r="AFB138" s="181"/>
      <c r="AFC138" s="181"/>
      <c r="AFD138" s="239"/>
      <c r="AFE138" s="181"/>
      <c r="AFF138" s="181"/>
      <c r="AFG138" s="239"/>
      <c r="AFH138" s="181"/>
      <c r="AFI138" s="181"/>
      <c r="AFJ138" s="239"/>
      <c r="AFK138" s="181"/>
      <c r="AFL138" s="181"/>
      <c r="AFM138" s="239"/>
      <c r="AFN138" s="181"/>
      <c r="AFO138" s="181"/>
      <c r="AFP138" s="239"/>
      <c r="AFQ138" s="181"/>
      <c r="AFR138" s="181"/>
      <c r="AFS138" s="239"/>
      <c r="AFT138" s="181"/>
      <c r="AFU138" s="181"/>
      <c r="AFV138" s="239"/>
      <c r="AFW138" s="181"/>
      <c r="AFX138" s="181"/>
      <c r="AFY138" s="239"/>
      <c r="AFZ138" s="181"/>
      <c r="AGA138" s="181"/>
      <c r="AGB138" s="239"/>
      <c r="AGC138" s="181"/>
      <c r="AGD138" s="181"/>
      <c r="AGE138" s="239"/>
      <c r="AGF138" s="181"/>
      <c r="AGG138" s="181"/>
      <c r="AGH138" s="239"/>
      <c r="AGI138" s="181"/>
      <c r="AGJ138" s="181"/>
      <c r="AGK138" s="239"/>
      <c r="AGL138" s="181"/>
      <c r="AGM138" s="181"/>
      <c r="AGN138" s="239"/>
      <c r="AGO138" s="181"/>
      <c r="AGP138" s="181"/>
      <c r="AGQ138" s="239"/>
      <c r="AGR138" s="181"/>
      <c r="AGS138" s="181"/>
      <c r="AGT138" s="239"/>
      <c r="AGU138" s="181"/>
      <c r="AGV138" s="181"/>
      <c r="AGW138" s="239"/>
      <c r="AGX138" s="181"/>
      <c r="AGY138" s="181"/>
      <c r="AGZ138" s="239"/>
      <c r="AHA138" s="181"/>
      <c r="AHB138" s="181"/>
      <c r="AHC138" s="239"/>
      <c r="AHD138" s="181"/>
      <c r="AHE138" s="181"/>
      <c r="AHF138" s="239"/>
      <c r="AHG138" s="181"/>
      <c r="AHH138" s="181"/>
      <c r="AHI138" s="239"/>
      <c r="AHJ138" s="181"/>
      <c r="AHK138" s="181"/>
      <c r="AHL138" s="239"/>
      <c r="AHM138" s="181"/>
      <c r="AHN138" s="181"/>
      <c r="AHO138" s="239"/>
      <c r="AHP138" s="181"/>
      <c r="AHQ138" s="181"/>
      <c r="AHR138" s="239"/>
      <c r="AHS138" s="181"/>
      <c r="AHT138" s="181"/>
      <c r="AHU138" s="239"/>
      <c r="AHV138" s="181"/>
      <c r="AHW138" s="181"/>
      <c r="AHX138" s="239"/>
      <c r="AHY138" s="181"/>
      <c r="AHZ138" s="181"/>
      <c r="AIA138" s="239"/>
      <c r="AIB138" s="181"/>
      <c r="AIC138" s="181"/>
      <c r="AID138" s="239"/>
      <c r="AIE138" s="181"/>
      <c r="AIF138" s="181"/>
      <c r="AIG138" s="239"/>
      <c r="AIH138" s="181"/>
      <c r="AII138" s="181"/>
      <c r="AIJ138" s="239"/>
      <c r="AIK138" s="181"/>
      <c r="AIL138" s="181"/>
      <c r="AIM138" s="239"/>
      <c r="AIN138" s="181"/>
      <c r="AIO138" s="181"/>
      <c r="AIP138" s="239"/>
      <c r="AIQ138" s="181"/>
      <c r="AIR138" s="181"/>
      <c r="AIS138" s="239"/>
      <c r="AIT138" s="181"/>
      <c r="AIU138" s="181"/>
      <c r="AIV138" s="239"/>
      <c r="AIW138" s="181"/>
      <c r="AIX138" s="181"/>
      <c r="AIY138" s="239"/>
      <c r="AIZ138" s="181"/>
      <c r="AJA138" s="181"/>
      <c r="AJB138" s="239"/>
      <c r="AJC138" s="181"/>
      <c r="AJD138" s="181"/>
      <c r="AJE138" s="239"/>
      <c r="AJF138" s="181"/>
      <c r="AJG138" s="181"/>
      <c r="AJH138" s="239"/>
      <c r="AJI138" s="181"/>
      <c r="AJJ138" s="181"/>
      <c r="AJK138" s="239"/>
      <c r="AJL138" s="181"/>
      <c r="AJM138" s="181"/>
      <c r="AJN138" s="239"/>
      <c r="AJO138" s="181"/>
      <c r="AJP138" s="181"/>
      <c r="AJQ138" s="239"/>
      <c r="AJR138" s="181"/>
      <c r="AJS138" s="181"/>
      <c r="AJT138" s="239"/>
      <c r="AJU138" s="181"/>
      <c r="AJV138" s="181"/>
      <c r="AJW138" s="239"/>
      <c r="AJX138" s="181"/>
      <c r="AJY138" s="181"/>
      <c r="AJZ138" s="239"/>
      <c r="AKA138" s="181"/>
      <c r="AKB138" s="181"/>
      <c r="AKC138" s="239"/>
      <c r="AKD138" s="181"/>
      <c r="AKE138" s="181"/>
      <c r="AKF138" s="239"/>
      <c r="AKG138" s="181"/>
      <c r="AKH138" s="181"/>
      <c r="AKI138" s="239"/>
      <c r="AKJ138" s="181"/>
      <c r="AKK138" s="181"/>
      <c r="AKL138" s="239"/>
      <c r="AKM138" s="181"/>
      <c r="AKN138" s="181"/>
      <c r="AKO138" s="239"/>
      <c r="AKP138" s="181"/>
      <c r="AKQ138" s="181"/>
      <c r="AKR138" s="239"/>
      <c r="AKS138" s="181"/>
      <c r="AKT138" s="181"/>
      <c r="AKU138" s="239"/>
      <c r="AKV138" s="181"/>
      <c r="AKW138" s="181"/>
      <c r="AKX138" s="239"/>
      <c r="AKY138" s="181"/>
      <c r="AKZ138" s="181"/>
      <c r="ALA138" s="239"/>
      <c r="ALB138" s="181"/>
      <c r="ALC138" s="181"/>
      <c r="ALD138" s="239"/>
      <c r="ALE138" s="181"/>
      <c r="ALF138" s="181"/>
      <c r="ALG138" s="239"/>
      <c r="ALH138" s="181"/>
      <c r="ALI138" s="181"/>
      <c r="ALJ138" s="239"/>
      <c r="ALK138" s="181"/>
      <c r="ALL138" s="181"/>
      <c r="ALM138" s="239"/>
      <c r="ALN138" s="181"/>
      <c r="ALO138" s="181"/>
      <c r="ALP138" s="239"/>
      <c r="ALQ138" s="181"/>
      <c r="ALR138" s="181"/>
      <c r="ALS138" s="239"/>
      <c r="ALT138" s="181"/>
      <c r="ALU138" s="181"/>
      <c r="ALV138" s="239"/>
      <c r="ALW138" s="181"/>
      <c r="ALX138" s="181"/>
      <c r="ALY138" s="239"/>
      <c r="ALZ138" s="181"/>
      <c r="AMA138" s="181"/>
      <c r="AMB138" s="239"/>
      <c r="AMC138" s="181"/>
      <c r="AMD138" s="181"/>
      <c r="AME138" s="239"/>
      <c r="AMF138" s="181"/>
      <c r="AMG138" s="181"/>
      <c r="AMH138" s="239"/>
      <c r="AMI138" s="181"/>
      <c r="AMJ138" s="181"/>
      <c r="AMK138" s="239"/>
      <c r="AML138" s="181"/>
      <c r="AMM138" s="181"/>
      <c r="AMN138" s="239"/>
      <c r="AMO138" s="181"/>
      <c r="AMP138" s="181"/>
      <c r="AMQ138" s="239"/>
      <c r="AMR138" s="181"/>
      <c r="AMS138" s="181"/>
      <c r="AMT138" s="239"/>
      <c r="AMU138" s="181"/>
      <c r="AMV138" s="181"/>
      <c r="AMW138" s="239"/>
      <c r="AMX138" s="181"/>
      <c r="AMY138" s="181"/>
      <c r="AMZ138" s="239"/>
      <c r="ANA138" s="181"/>
      <c r="ANB138" s="181"/>
      <c r="ANC138" s="239"/>
      <c r="AND138" s="181"/>
      <c r="ANE138" s="181"/>
      <c r="ANF138" s="239"/>
      <c r="ANG138" s="181"/>
      <c r="ANH138" s="181"/>
      <c r="ANI138" s="239"/>
      <c r="ANJ138" s="181"/>
      <c r="ANK138" s="181"/>
      <c r="ANL138" s="239"/>
      <c r="ANM138" s="181"/>
      <c r="ANN138" s="181"/>
      <c r="ANO138" s="239"/>
      <c r="ANP138" s="181"/>
      <c r="ANQ138" s="181"/>
      <c r="ANR138" s="239"/>
      <c r="ANS138" s="181"/>
      <c r="ANT138" s="181"/>
      <c r="ANU138" s="239"/>
      <c r="ANV138" s="181"/>
      <c r="ANW138" s="181"/>
      <c r="ANX138" s="239"/>
      <c r="ANY138" s="181"/>
      <c r="ANZ138" s="181"/>
      <c r="AOA138" s="239"/>
      <c r="AOB138" s="181"/>
      <c r="AOC138" s="181"/>
      <c r="AOD138" s="239"/>
      <c r="AOE138" s="181"/>
      <c r="AOF138" s="181"/>
      <c r="AOG138" s="239"/>
      <c r="AOH138" s="181"/>
      <c r="AOI138" s="181"/>
      <c r="AOJ138" s="239"/>
      <c r="AOK138" s="181"/>
      <c r="AOL138" s="181"/>
      <c r="AOM138" s="239"/>
      <c r="AON138" s="181"/>
      <c r="AOO138" s="181"/>
      <c r="AOP138" s="239"/>
      <c r="AOQ138" s="181"/>
      <c r="AOR138" s="181"/>
      <c r="AOS138" s="239"/>
      <c r="AOT138" s="181"/>
      <c r="AOU138" s="181"/>
      <c r="AOV138" s="239"/>
      <c r="AOW138" s="181"/>
      <c r="AOX138" s="181"/>
      <c r="AOY138" s="239"/>
      <c r="AOZ138" s="181"/>
      <c r="APA138" s="181"/>
      <c r="APB138" s="239"/>
      <c r="APC138" s="181"/>
      <c r="APD138" s="181"/>
      <c r="APE138" s="239"/>
      <c r="APF138" s="181"/>
      <c r="APG138" s="181"/>
      <c r="APH138" s="239"/>
      <c r="API138" s="181"/>
      <c r="APJ138" s="181"/>
      <c r="APK138" s="239"/>
      <c r="APL138" s="181"/>
      <c r="APM138" s="181"/>
      <c r="APN138" s="239"/>
      <c r="APO138" s="181"/>
      <c r="APP138" s="181"/>
      <c r="APQ138" s="239"/>
      <c r="APR138" s="181"/>
      <c r="APS138" s="181"/>
      <c r="APT138" s="239"/>
      <c r="APU138" s="181"/>
      <c r="APV138" s="181"/>
      <c r="APW138" s="239"/>
      <c r="APX138" s="181"/>
      <c r="APY138" s="181"/>
      <c r="APZ138" s="239"/>
      <c r="AQA138" s="181"/>
      <c r="AQB138" s="181"/>
      <c r="AQC138" s="239"/>
      <c r="AQD138" s="181"/>
      <c r="AQE138" s="181"/>
      <c r="AQF138" s="239"/>
      <c r="AQG138" s="181"/>
      <c r="AQH138" s="181"/>
      <c r="AQI138" s="239"/>
      <c r="AQJ138" s="181"/>
      <c r="AQK138" s="181"/>
      <c r="AQL138" s="239"/>
      <c r="AQM138" s="181"/>
      <c r="AQN138" s="181"/>
      <c r="AQO138" s="239"/>
      <c r="AQP138" s="181"/>
      <c r="AQQ138" s="181"/>
      <c r="AQR138" s="239"/>
      <c r="AQS138" s="181"/>
      <c r="AQT138" s="181"/>
      <c r="AQU138" s="239"/>
      <c r="AQV138" s="181"/>
      <c r="AQW138" s="181"/>
      <c r="AQX138" s="239"/>
      <c r="AQY138" s="181"/>
      <c r="AQZ138" s="181"/>
      <c r="ARA138" s="239"/>
      <c r="ARB138" s="181"/>
      <c r="ARC138" s="181"/>
      <c r="ARD138" s="239"/>
      <c r="ARE138" s="181"/>
      <c r="ARF138" s="181"/>
      <c r="ARG138" s="239"/>
      <c r="ARH138" s="181"/>
      <c r="ARI138" s="181"/>
      <c r="ARJ138" s="239"/>
      <c r="ARK138" s="181"/>
      <c r="ARL138" s="181"/>
      <c r="ARM138" s="239"/>
      <c r="ARN138" s="181"/>
      <c r="ARO138" s="181"/>
      <c r="ARP138" s="239"/>
      <c r="ARQ138" s="181"/>
      <c r="ARR138" s="181"/>
      <c r="ARS138" s="239"/>
      <c r="ART138" s="181"/>
      <c r="ARU138" s="181"/>
      <c r="ARV138" s="239"/>
      <c r="ARW138" s="181"/>
      <c r="ARX138" s="181"/>
      <c r="ARY138" s="239"/>
      <c r="ARZ138" s="181"/>
      <c r="ASA138" s="181"/>
      <c r="ASB138" s="239"/>
      <c r="ASC138" s="181"/>
      <c r="ASD138" s="181"/>
      <c r="ASE138" s="239"/>
      <c r="ASF138" s="181"/>
      <c r="ASG138" s="181"/>
      <c r="ASH138" s="239"/>
      <c r="ASI138" s="181"/>
      <c r="ASJ138" s="181"/>
      <c r="ASK138" s="239"/>
      <c r="ASL138" s="181"/>
      <c r="ASM138" s="181"/>
      <c r="ASN138" s="239"/>
      <c r="ASO138" s="181"/>
      <c r="ASP138" s="181"/>
      <c r="ASQ138" s="239"/>
      <c r="ASR138" s="181"/>
      <c r="ASS138" s="181"/>
      <c r="AST138" s="239"/>
      <c r="ASU138" s="181"/>
      <c r="ASV138" s="181"/>
      <c r="ASW138" s="239"/>
      <c r="ASX138" s="181"/>
      <c r="ASY138" s="181"/>
      <c r="ASZ138" s="239"/>
      <c r="ATA138" s="181"/>
      <c r="ATB138" s="181"/>
      <c r="ATC138" s="239"/>
      <c r="ATD138" s="181"/>
      <c r="ATE138" s="181"/>
      <c r="ATF138" s="239"/>
      <c r="ATG138" s="181"/>
      <c r="ATH138" s="181"/>
      <c r="ATI138" s="239"/>
      <c r="ATJ138" s="181"/>
      <c r="ATK138" s="181"/>
      <c r="ATL138" s="239"/>
      <c r="ATM138" s="181"/>
      <c r="ATN138" s="181"/>
      <c r="ATO138" s="239"/>
      <c r="ATP138" s="181"/>
      <c r="ATQ138" s="181"/>
      <c r="ATR138" s="239"/>
      <c r="ATS138" s="181"/>
      <c r="ATT138" s="181"/>
      <c r="ATU138" s="239"/>
      <c r="ATV138" s="181"/>
      <c r="ATW138" s="181"/>
      <c r="ATX138" s="239"/>
      <c r="ATY138" s="181"/>
      <c r="ATZ138" s="181"/>
      <c r="AUA138" s="239"/>
      <c r="AUB138" s="181"/>
      <c r="AUC138" s="181"/>
      <c r="AUD138" s="239"/>
      <c r="AUE138" s="181"/>
      <c r="AUF138" s="181"/>
      <c r="AUG138" s="239"/>
      <c r="AUH138" s="181"/>
      <c r="AUI138" s="181"/>
      <c r="AUJ138" s="239"/>
      <c r="AUK138" s="181"/>
      <c r="AUL138" s="181"/>
      <c r="AUM138" s="239"/>
      <c r="AUN138" s="181"/>
      <c r="AUO138" s="181"/>
      <c r="AUP138" s="239"/>
      <c r="AUQ138" s="181"/>
      <c r="AUR138" s="181"/>
      <c r="AUS138" s="239"/>
      <c r="AUT138" s="181"/>
      <c r="AUU138" s="181"/>
      <c r="AUV138" s="239"/>
      <c r="AUW138" s="181"/>
      <c r="AUX138" s="181"/>
      <c r="AUY138" s="239"/>
      <c r="AUZ138" s="181"/>
      <c r="AVA138" s="181"/>
      <c r="AVB138" s="239"/>
      <c r="AVC138" s="181"/>
      <c r="AVD138" s="181"/>
      <c r="AVE138" s="239"/>
      <c r="AVF138" s="181"/>
      <c r="AVG138" s="181"/>
      <c r="AVH138" s="239"/>
      <c r="AVI138" s="181"/>
      <c r="AVJ138" s="181"/>
      <c r="AVK138" s="239"/>
      <c r="AVL138" s="181"/>
      <c r="AVM138" s="181"/>
      <c r="AVN138" s="239"/>
      <c r="AVO138" s="181"/>
      <c r="AVP138" s="181"/>
      <c r="AVQ138" s="239"/>
      <c r="AVR138" s="181"/>
      <c r="AVS138" s="181"/>
      <c r="AVT138" s="239"/>
      <c r="AVU138" s="181"/>
      <c r="AVV138" s="181"/>
      <c r="AVW138" s="239"/>
      <c r="AVX138" s="181"/>
      <c r="AVY138" s="181"/>
      <c r="AVZ138" s="239"/>
      <c r="AWA138" s="181"/>
      <c r="AWB138" s="181"/>
      <c r="AWC138" s="239"/>
      <c r="AWD138" s="181"/>
      <c r="AWE138" s="181"/>
      <c r="AWF138" s="239"/>
      <c r="AWG138" s="181"/>
      <c r="AWH138" s="181"/>
      <c r="AWI138" s="239"/>
      <c r="AWJ138" s="181"/>
      <c r="AWK138" s="181"/>
      <c r="AWL138" s="239"/>
      <c r="AWM138" s="181"/>
      <c r="AWN138" s="181"/>
      <c r="AWO138" s="239"/>
      <c r="AWP138" s="181"/>
      <c r="AWQ138" s="181"/>
      <c r="AWR138" s="239"/>
      <c r="AWS138" s="181"/>
      <c r="AWT138" s="181"/>
      <c r="AWU138" s="239"/>
      <c r="AWV138" s="181"/>
      <c r="AWW138" s="181"/>
      <c r="AWX138" s="239"/>
      <c r="AWY138" s="181"/>
      <c r="AWZ138" s="181"/>
      <c r="AXA138" s="239"/>
      <c r="AXB138" s="181"/>
      <c r="AXC138" s="181"/>
      <c r="AXD138" s="239"/>
      <c r="AXE138" s="181"/>
      <c r="AXF138" s="181"/>
      <c r="AXG138" s="239"/>
      <c r="AXH138" s="181"/>
      <c r="AXI138" s="181"/>
      <c r="AXJ138" s="239"/>
      <c r="AXK138" s="181"/>
      <c r="AXL138" s="181"/>
      <c r="AXM138" s="239"/>
      <c r="AXN138" s="181"/>
      <c r="AXO138" s="181"/>
      <c r="AXP138" s="239"/>
      <c r="AXQ138" s="181"/>
      <c r="AXR138" s="181"/>
      <c r="AXS138" s="239"/>
      <c r="AXT138" s="181"/>
      <c r="AXU138" s="181"/>
      <c r="AXV138" s="239"/>
      <c r="AXW138" s="181"/>
      <c r="AXX138" s="181"/>
      <c r="AXY138" s="239"/>
      <c r="AXZ138" s="181"/>
      <c r="AYA138" s="181"/>
      <c r="AYB138" s="239"/>
      <c r="AYC138" s="181"/>
      <c r="AYD138" s="181"/>
      <c r="AYE138" s="239"/>
      <c r="AYF138" s="181"/>
      <c r="AYG138" s="181"/>
      <c r="AYH138" s="239"/>
      <c r="AYI138" s="181"/>
      <c r="AYJ138" s="181"/>
      <c r="AYK138" s="239"/>
      <c r="AYL138" s="181"/>
      <c r="AYM138" s="181"/>
      <c r="AYN138" s="239"/>
      <c r="AYO138" s="181"/>
      <c r="AYP138" s="181"/>
      <c r="AYQ138" s="239"/>
      <c r="AYR138" s="181"/>
      <c r="AYS138" s="181"/>
      <c r="AYT138" s="239"/>
      <c r="AYU138" s="181"/>
      <c r="AYV138" s="181"/>
      <c r="AYW138" s="239"/>
      <c r="AYX138" s="181"/>
      <c r="AYY138" s="181"/>
      <c r="AYZ138" s="239"/>
      <c r="AZA138" s="181"/>
      <c r="AZB138" s="181"/>
      <c r="AZC138" s="239"/>
      <c r="AZD138" s="181"/>
      <c r="AZE138" s="181"/>
      <c r="AZF138" s="239"/>
      <c r="AZG138" s="181"/>
      <c r="AZH138" s="181"/>
      <c r="AZI138" s="239"/>
      <c r="AZJ138" s="181"/>
      <c r="AZK138" s="181"/>
      <c r="AZL138" s="239"/>
      <c r="AZM138" s="181"/>
      <c r="AZN138" s="181"/>
      <c r="AZO138" s="239"/>
      <c r="AZP138" s="181"/>
      <c r="AZQ138" s="181"/>
      <c r="AZR138" s="239"/>
      <c r="AZS138" s="181"/>
      <c r="AZT138" s="181"/>
      <c r="AZU138" s="239"/>
      <c r="AZV138" s="181"/>
      <c r="AZW138" s="181"/>
      <c r="AZX138" s="239"/>
      <c r="AZY138" s="181"/>
      <c r="AZZ138" s="181"/>
      <c r="BAA138" s="239"/>
      <c r="BAB138" s="181"/>
      <c r="BAC138" s="181"/>
      <c r="BAD138" s="239"/>
      <c r="BAE138" s="181"/>
      <c r="BAF138" s="181"/>
      <c r="BAG138" s="239"/>
      <c r="BAH138" s="181"/>
      <c r="BAI138" s="181"/>
      <c r="BAJ138" s="239"/>
      <c r="BAK138" s="181"/>
      <c r="BAL138" s="181"/>
      <c r="BAM138" s="239"/>
      <c r="BAN138" s="181"/>
      <c r="BAO138" s="181"/>
      <c r="BAP138" s="239"/>
      <c r="BAQ138" s="181"/>
      <c r="BAR138" s="181"/>
      <c r="BAS138" s="239"/>
      <c r="BAT138" s="181"/>
      <c r="BAU138" s="181"/>
      <c r="BAV138" s="239"/>
      <c r="BAW138" s="181"/>
      <c r="BAX138" s="181"/>
      <c r="BAY138" s="239"/>
      <c r="BAZ138" s="181"/>
      <c r="BBA138" s="181"/>
      <c r="BBB138" s="239"/>
      <c r="BBC138" s="181"/>
      <c r="BBD138" s="181"/>
      <c r="BBE138" s="239"/>
      <c r="BBF138" s="181"/>
      <c r="BBG138" s="181"/>
      <c r="BBH138" s="239"/>
      <c r="BBI138" s="181"/>
      <c r="BBJ138" s="181"/>
      <c r="BBK138" s="239"/>
      <c r="BBL138" s="181"/>
      <c r="BBM138" s="181"/>
      <c r="BBN138" s="239"/>
      <c r="BBO138" s="181"/>
      <c r="BBP138" s="181"/>
      <c r="BBQ138" s="239"/>
      <c r="BBR138" s="181"/>
      <c r="BBS138" s="181"/>
      <c r="BBT138" s="239"/>
      <c r="BBU138" s="181"/>
      <c r="BBV138" s="181"/>
      <c r="BBW138" s="239"/>
      <c r="BBX138" s="181"/>
      <c r="BBY138" s="181"/>
      <c r="BBZ138" s="239"/>
      <c r="BCA138" s="181"/>
      <c r="BCB138" s="181"/>
      <c r="BCC138" s="239"/>
      <c r="BCD138" s="181"/>
      <c r="BCE138" s="181"/>
      <c r="BCF138" s="239"/>
      <c r="BCG138" s="181"/>
      <c r="BCH138" s="181"/>
      <c r="BCI138" s="239"/>
      <c r="BCJ138" s="181"/>
      <c r="BCK138" s="181"/>
      <c r="BCL138" s="239"/>
      <c r="BCM138" s="181"/>
      <c r="BCN138" s="181"/>
      <c r="BCO138" s="239"/>
      <c r="BCP138" s="181"/>
      <c r="BCQ138" s="181"/>
      <c r="BCR138" s="239"/>
      <c r="BCS138" s="181"/>
      <c r="BCT138" s="181"/>
      <c r="BCU138" s="239"/>
      <c r="BCV138" s="181"/>
      <c r="BCW138" s="181"/>
      <c r="BCX138" s="239"/>
      <c r="BCY138" s="181"/>
      <c r="BCZ138" s="181"/>
      <c r="BDA138" s="239"/>
      <c r="BDB138" s="181"/>
      <c r="BDC138" s="181"/>
      <c r="BDD138" s="239"/>
      <c r="BDE138" s="181"/>
      <c r="BDF138" s="181"/>
      <c r="BDG138" s="239"/>
      <c r="BDH138" s="181"/>
      <c r="BDI138" s="181"/>
      <c r="BDJ138" s="239"/>
      <c r="BDK138" s="181"/>
      <c r="BDL138" s="181"/>
      <c r="BDM138" s="239"/>
      <c r="BDN138" s="181"/>
      <c r="BDO138" s="181"/>
      <c r="BDP138" s="239"/>
      <c r="BDQ138" s="181"/>
      <c r="BDR138" s="181"/>
      <c r="BDS138" s="239"/>
      <c r="BDT138" s="181"/>
      <c r="BDU138" s="181"/>
      <c r="BDV138" s="239"/>
      <c r="BDW138" s="181"/>
      <c r="BDX138" s="181"/>
      <c r="BDY138" s="239"/>
      <c r="BDZ138" s="181"/>
      <c r="BEA138" s="181"/>
      <c r="BEB138" s="239"/>
      <c r="BEC138" s="181"/>
      <c r="BED138" s="181"/>
      <c r="BEE138" s="239"/>
      <c r="BEF138" s="181"/>
      <c r="BEG138" s="181"/>
      <c r="BEH138" s="239"/>
      <c r="BEI138" s="181"/>
      <c r="BEJ138" s="181"/>
      <c r="BEK138" s="239"/>
      <c r="BEL138" s="181"/>
      <c r="BEM138" s="181"/>
      <c r="BEN138" s="239"/>
      <c r="BEO138" s="181"/>
      <c r="BEP138" s="181"/>
      <c r="BEQ138" s="239"/>
      <c r="BER138" s="181"/>
      <c r="BES138" s="181"/>
      <c r="BET138" s="239"/>
      <c r="BEU138" s="181"/>
      <c r="BEV138" s="181"/>
      <c r="BEW138" s="239"/>
      <c r="BEX138" s="181"/>
      <c r="BEY138" s="181"/>
      <c r="BEZ138" s="239"/>
      <c r="BFA138" s="181"/>
      <c r="BFB138" s="181"/>
      <c r="BFC138" s="239"/>
      <c r="BFD138" s="181"/>
      <c r="BFE138" s="181"/>
      <c r="BFF138" s="239"/>
      <c r="BFG138" s="181"/>
      <c r="BFH138" s="181"/>
      <c r="BFI138" s="239"/>
      <c r="BFJ138" s="181"/>
      <c r="BFK138" s="181"/>
      <c r="BFL138" s="239"/>
      <c r="BFM138" s="181"/>
      <c r="BFN138" s="181"/>
      <c r="BFO138" s="239"/>
      <c r="BFP138" s="181"/>
      <c r="BFQ138" s="181"/>
      <c r="BFR138" s="239"/>
      <c r="BFS138" s="181"/>
      <c r="BFT138" s="181"/>
      <c r="BFU138" s="239"/>
      <c r="BFV138" s="181"/>
      <c r="BFW138" s="181"/>
      <c r="BFX138" s="239"/>
      <c r="BFY138" s="181"/>
      <c r="BFZ138" s="181"/>
      <c r="BGA138" s="239"/>
      <c r="BGB138" s="181"/>
      <c r="BGC138" s="181"/>
      <c r="BGD138" s="239"/>
      <c r="BGE138" s="181"/>
      <c r="BGF138" s="181"/>
      <c r="BGG138" s="239"/>
      <c r="BGH138" s="181"/>
      <c r="BGI138" s="181"/>
      <c r="BGJ138" s="239"/>
      <c r="BGK138" s="181"/>
      <c r="BGL138" s="181"/>
      <c r="BGM138" s="239"/>
      <c r="BGN138" s="181"/>
      <c r="BGO138" s="181"/>
      <c r="BGP138" s="239"/>
      <c r="BGQ138" s="181"/>
      <c r="BGR138" s="181"/>
      <c r="BGS138" s="239"/>
      <c r="BGT138" s="181"/>
      <c r="BGU138" s="181"/>
      <c r="BGV138" s="239"/>
      <c r="BGW138" s="181"/>
      <c r="BGX138" s="181"/>
      <c r="BGY138" s="239"/>
      <c r="BGZ138" s="181"/>
      <c r="BHA138" s="181"/>
      <c r="BHB138" s="239"/>
      <c r="BHC138" s="181"/>
      <c r="BHD138" s="181"/>
      <c r="BHE138" s="239"/>
      <c r="BHF138" s="181"/>
      <c r="BHG138" s="181"/>
      <c r="BHH138" s="239"/>
      <c r="BHI138" s="181"/>
      <c r="BHJ138" s="181"/>
      <c r="BHK138" s="239"/>
      <c r="BHL138" s="181"/>
      <c r="BHM138" s="181"/>
      <c r="BHN138" s="239"/>
      <c r="BHO138" s="181"/>
      <c r="BHP138" s="181"/>
      <c r="BHQ138" s="239"/>
      <c r="BHR138" s="181"/>
      <c r="BHS138" s="181"/>
      <c r="BHT138" s="239"/>
      <c r="BHU138" s="181"/>
      <c r="BHV138" s="181"/>
      <c r="BHW138" s="239"/>
      <c r="BHX138" s="181"/>
      <c r="BHY138" s="181"/>
      <c r="BHZ138" s="239"/>
      <c r="BIA138" s="181"/>
      <c r="BIB138" s="181"/>
      <c r="BIC138" s="239"/>
      <c r="BID138" s="181"/>
      <c r="BIE138" s="181"/>
      <c r="BIF138" s="239"/>
      <c r="BIG138" s="181"/>
      <c r="BIH138" s="181"/>
      <c r="BII138" s="239"/>
      <c r="BIJ138" s="181"/>
      <c r="BIK138" s="181"/>
      <c r="BIL138" s="239"/>
      <c r="BIM138" s="181"/>
      <c r="BIN138" s="181"/>
      <c r="BIO138" s="239"/>
      <c r="BIP138" s="181"/>
      <c r="BIQ138" s="181"/>
      <c r="BIR138" s="239"/>
      <c r="BIS138" s="181"/>
      <c r="BIT138" s="181"/>
      <c r="BIU138" s="239"/>
      <c r="BIV138" s="181"/>
      <c r="BIW138" s="181"/>
      <c r="BIX138" s="239"/>
      <c r="BIY138" s="181"/>
      <c r="BIZ138" s="181"/>
      <c r="BJA138" s="239"/>
      <c r="BJB138" s="181"/>
      <c r="BJC138" s="181"/>
      <c r="BJD138" s="239"/>
      <c r="BJE138" s="181"/>
      <c r="BJF138" s="181"/>
      <c r="BJG138" s="239"/>
      <c r="BJH138" s="181"/>
      <c r="BJI138" s="181"/>
      <c r="BJJ138" s="239"/>
      <c r="BJK138" s="181"/>
      <c r="BJL138" s="181"/>
      <c r="BJM138" s="239"/>
      <c r="BJN138" s="181"/>
      <c r="BJO138" s="181"/>
      <c r="BJP138" s="239"/>
      <c r="BJQ138" s="181"/>
      <c r="BJR138" s="181"/>
      <c r="BJS138" s="239"/>
      <c r="BJT138" s="181"/>
      <c r="BJU138" s="181"/>
      <c r="BJV138" s="239"/>
      <c r="BJW138" s="181"/>
      <c r="BJX138" s="181"/>
      <c r="BJY138" s="239"/>
      <c r="BJZ138" s="181"/>
      <c r="BKA138" s="181"/>
      <c r="BKB138" s="239"/>
      <c r="BKC138" s="181"/>
      <c r="BKD138" s="181"/>
      <c r="BKE138" s="239"/>
      <c r="BKF138" s="181"/>
      <c r="BKG138" s="181"/>
      <c r="BKH138" s="239"/>
      <c r="BKI138" s="181"/>
      <c r="BKJ138" s="181"/>
      <c r="BKK138" s="239"/>
      <c r="BKL138" s="181"/>
      <c r="BKM138" s="181"/>
      <c r="BKN138" s="239"/>
      <c r="BKO138" s="181"/>
      <c r="BKP138" s="181"/>
      <c r="BKQ138" s="239"/>
      <c r="BKR138" s="181"/>
      <c r="BKS138" s="181"/>
      <c r="BKT138" s="239"/>
      <c r="BKU138" s="181"/>
      <c r="BKV138" s="181"/>
      <c r="BKW138" s="239"/>
      <c r="BKX138" s="181"/>
      <c r="BKY138" s="181"/>
      <c r="BKZ138" s="239"/>
      <c r="BLA138" s="181"/>
      <c r="BLB138" s="181"/>
      <c r="BLC138" s="239"/>
      <c r="BLD138" s="181"/>
      <c r="BLE138" s="181"/>
      <c r="BLF138" s="239"/>
      <c r="BLG138" s="181"/>
      <c r="BLH138" s="181"/>
      <c r="BLI138" s="239"/>
      <c r="BLJ138" s="181"/>
      <c r="BLK138" s="181"/>
      <c r="BLL138" s="239"/>
      <c r="BLM138" s="181"/>
      <c r="BLN138" s="181"/>
      <c r="BLO138" s="239"/>
      <c r="BLP138" s="181"/>
      <c r="BLQ138" s="181"/>
      <c r="BLR138" s="239"/>
      <c r="BLS138" s="181"/>
      <c r="BLT138" s="181"/>
      <c r="BLU138" s="239"/>
      <c r="BLV138" s="181"/>
      <c r="BLW138" s="181"/>
      <c r="BLX138" s="239"/>
      <c r="BLY138" s="181"/>
      <c r="BLZ138" s="181"/>
      <c r="BMA138" s="239"/>
      <c r="BMB138" s="181"/>
      <c r="BMC138" s="181"/>
      <c r="BMD138" s="239"/>
      <c r="BME138" s="181"/>
      <c r="BMF138" s="181"/>
      <c r="BMG138" s="239"/>
      <c r="BMH138" s="181"/>
      <c r="BMI138" s="181"/>
      <c r="BMJ138" s="239"/>
      <c r="BMK138" s="181"/>
      <c r="BML138" s="181"/>
      <c r="BMM138" s="239"/>
      <c r="BMN138" s="181"/>
      <c r="BMO138" s="181"/>
      <c r="BMP138" s="239"/>
      <c r="BMQ138" s="181"/>
      <c r="BMR138" s="181"/>
      <c r="BMS138" s="239"/>
      <c r="BMT138" s="181"/>
      <c r="BMU138" s="181"/>
      <c r="BMV138" s="239"/>
      <c r="BMW138" s="181"/>
      <c r="BMX138" s="181"/>
      <c r="BMY138" s="239"/>
      <c r="BMZ138" s="181"/>
      <c r="BNA138" s="181"/>
      <c r="BNB138" s="239"/>
      <c r="BNC138" s="181"/>
      <c r="BND138" s="181"/>
      <c r="BNE138" s="239"/>
      <c r="BNF138" s="181"/>
      <c r="BNG138" s="181"/>
      <c r="BNH138" s="239"/>
      <c r="BNI138" s="181"/>
      <c r="BNJ138" s="181"/>
      <c r="BNK138" s="239"/>
      <c r="BNL138" s="181"/>
      <c r="BNM138" s="181"/>
      <c r="BNN138" s="239"/>
      <c r="BNO138" s="181"/>
      <c r="BNP138" s="181"/>
      <c r="BNQ138" s="239"/>
      <c r="BNR138" s="181"/>
      <c r="BNS138" s="181"/>
      <c r="BNT138" s="239"/>
      <c r="BNU138" s="181"/>
      <c r="BNV138" s="181"/>
      <c r="BNW138" s="239"/>
      <c r="BNX138" s="181"/>
      <c r="BNY138" s="181"/>
      <c r="BNZ138" s="239"/>
      <c r="BOA138" s="181"/>
      <c r="BOB138" s="181"/>
      <c r="BOC138" s="239"/>
      <c r="BOD138" s="181"/>
      <c r="BOE138" s="181"/>
      <c r="BOF138" s="239"/>
      <c r="BOG138" s="181"/>
      <c r="BOH138" s="181"/>
      <c r="BOI138" s="239"/>
      <c r="BOJ138" s="181"/>
      <c r="BOK138" s="181"/>
      <c r="BOL138" s="239"/>
      <c r="BOM138" s="181"/>
      <c r="BON138" s="181"/>
      <c r="BOO138" s="239"/>
      <c r="BOP138" s="181"/>
      <c r="BOQ138" s="181"/>
      <c r="BOR138" s="239"/>
      <c r="BOS138" s="181"/>
      <c r="BOT138" s="181"/>
      <c r="BOU138" s="239"/>
      <c r="BOV138" s="181"/>
      <c r="BOW138" s="181"/>
      <c r="BOX138" s="239"/>
      <c r="BOY138" s="181"/>
      <c r="BOZ138" s="181"/>
      <c r="BPA138" s="239"/>
      <c r="BPB138" s="181"/>
      <c r="BPC138" s="181"/>
      <c r="BPD138" s="239"/>
      <c r="BPE138" s="181"/>
      <c r="BPF138" s="181"/>
      <c r="BPG138" s="239"/>
      <c r="BPH138" s="181"/>
      <c r="BPI138" s="181"/>
      <c r="BPJ138" s="239"/>
      <c r="BPK138" s="181"/>
      <c r="BPL138" s="181"/>
      <c r="BPM138" s="239"/>
      <c r="BPN138" s="181"/>
      <c r="BPO138" s="181"/>
      <c r="BPP138" s="239"/>
      <c r="BPQ138" s="181"/>
      <c r="BPR138" s="181"/>
      <c r="BPS138" s="239"/>
      <c r="BPT138" s="181"/>
      <c r="BPU138" s="181"/>
      <c r="BPV138" s="239"/>
      <c r="BPW138" s="181"/>
      <c r="BPX138" s="181"/>
      <c r="BPY138" s="239"/>
      <c r="BPZ138" s="181"/>
      <c r="BQA138" s="181"/>
      <c r="BQB138" s="239"/>
      <c r="BQC138" s="181"/>
      <c r="BQD138" s="181"/>
      <c r="BQE138" s="239"/>
      <c r="BQF138" s="181"/>
      <c r="BQG138" s="181"/>
      <c r="BQH138" s="239"/>
      <c r="BQI138" s="181"/>
      <c r="BQJ138" s="181"/>
      <c r="BQK138" s="239"/>
      <c r="BQL138" s="181"/>
      <c r="BQM138" s="181"/>
      <c r="BQN138" s="239"/>
      <c r="BQO138" s="181"/>
      <c r="BQP138" s="181"/>
      <c r="BQQ138" s="239"/>
      <c r="BQR138" s="181"/>
      <c r="BQS138" s="181"/>
      <c r="BQT138" s="239"/>
      <c r="BQU138" s="181"/>
      <c r="BQV138" s="181"/>
      <c r="BQW138" s="239"/>
      <c r="BQX138" s="181"/>
      <c r="BQY138" s="181"/>
      <c r="BQZ138" s="239"/>
      <c r="BRA138" s="181"/>
      <c r="BRB138" s="181"/>
      <c r="BRC138" s="239"/>
      <c r="BRD138" s="181"/>
      <c r="BRE138" s="181"/>
      <c r="BRF138" s="239"/>
      <c r="BRG138" s="181"/>
      <c r="BRH138" s="181"/>
      <c r="BRI138" s="239"/>
      <c r="BRJ138" s="181"/>
      <c r="BRK138" s="181"/>
      <c r="BRL138" s="239"/>
      <c r="BRM138" s="181"/>
      <c r="BRN138" s="181"/>
      <c r="BRO138" s="239"/>
      <c r="BRP138" s="181"/>
      <c r="BRQ138" s="181"/>
      <c r="BRR138" s="239"/>
      <c r="BRS138" s="181"/>
      <c r="BRT138" s="181"/>
      <c r="BRU138" s="239"/>
      <c r="BRV138" s="181"/>
      <c r="BRW138" s="181"/>
      <c r="BRX138" s="239"/>
      <c r="BRY138" s="181"/>
      <c r="BRZ138" s="181"/>
      <c r="BSA138" s="239"/>
      <c r="BSB138" s="181"/>
      <c r="BSC138" s="181"/>
      <c r="BSD138" s="239"/>
      <c r="BSE138" s="181"/>
      <c r="BSF138" s="181"/>
      <c r="BSG138" s="239"/>
      <c r="BSH138" s="181"/>
      <c r="BSI138" s="181"/>
      <c r="BSJ138" s="239"/>
      <c r="BSK138" s="181"/>
      <c r="BSL138" s="181"/>
      <c r="BSM138" s="239"/>
      <c r="BSN138" s="181"/>
      <c r="BSO138" s="181"/>
      <c r="BSP138" s="239"/>
      <c r="BSQ138" s="181"/>
      <c r="BSR138" s="181"/>
      <c r="BSS138" s="239"/>
      <c r="BST138" s="181"/>
      <c r="BSU138" s="181"/>
      <c r="BSV138" s="239"/>
      <c r="BSW138" s="181"/>
      <c r="BSX138" s="181"/>
      <c r="BSY138" s="239"/>
      <c r="BSZ138" s="181"/>
      <c r="BTA138" s="181"/>
      <c r="BTB138" s="239"/>
      <c r="BTC138" s="181"/>
      <c r="BTD138" s="181"/>
      <c r="BTE138" s="239"/>
      <c r="BTF138" s="181"/>
      <c r="BTG138" s="181"/>
      <c r="BTH138" s="239"/>
      <c r="BTI138" s="181"/>
      <c r="BTJ138" s="181"/>
      <c r="BTK138" s="239"/>
      <c r="BTL138" s="181"/>
      <c r="BTM138" s="181"/>
      <c r="BTN138" s="239"/>
      <c r="BTO138" s="181"/>
      <c r="BTP138" s="181"/>
      <c r="BTQ138" s="239"/>
      <c r="BTR138" s="181"/>
      <c r="BTS138" s="181"/>
      <c r="BTT138" s="239"/>
      <c r="BTU138" s="181"/>
      <c r="BTV138" s="181"/>
      <c r="BTW138" s="239"/>
      <c r="BTX138" s="181"/>
      <c r="BTY138" s="181"/>
      <c r="BTZ138" s="239"/>
      <c r="BUA138" s="181"/>
      <c r="BUB138" s="181"/>
      <c r="BUC138" s="239"/>
      <c r="BUD138" s="181"/>
      <c r="BUE138" s="181"/>
      <c r="BUF138" s="239"/>
      <c r="BUG138" s="181"/>
      <c r="BUH138" s="181"/>
      <c r="BUI138" s="239"/>
      <c r="BUJ138" s="181"/>
      <c r="BUK138" s="181"/>
      <c r="BUL138" s="239"/>
      <c r="BUM138" s="181"/>
      <c r="BUN138" s="181"/>
      <c r="BUO138" s="239"/>
      <c r="BUP138" s="181"/>
      <c r="BUQ138" s="181"/>
      <c r="BUR138" s="239"/>
      <c r="BUS138" s="181"/>
      <c r="BUT138" s="181"/>
      <c r="BUU138" s="239"/>
      <c r="BUV138" s="181"/>
      <c r="BUW138" s="181"/>
      <c r="BUX138" s="239"/>
      <c r="BUY138" s="181"/>
      <c r="BUZ138" s="181"/>
      <c r="BVA138" s="239"/>
      <c r="BVB138" s="181"/>
      <c r="BVC138" s="181"/>
      <c r="BVD138" s="239"/>
      <c r="BVE138" s="181"/>
      <c r="BVF138" s="181"/>
      <c r="BVG138" s="239"/>
      <c r="BVH138" s="181"/>
      <c r="BVI138" s="181"/>
      <c r="BVJ138" s="239"/>
      <c r="BVK138" s="181"/>
      <c r="BVL138" s="181"/>
      <c r="BVM138" s="239"/>
      <c r="BVN138" s="181"/>
      <c r="BVO138" s="181"/>
      <c r="BVP138" s="239"/>
      <c r="BVQ138" s="181"/>
      <c r="BVR138" s="181"/>
      <c r="BVS138" s="239"/>
      <c r="BVT138" s="181"/>
      <c r="BVU138" s="181"/>
      <c r="BVV138" s="239"/>
      <c r="BVW138" s="181"/>
      <c r="BVX138" s="181"/>
      <c r="BVY138" s="239"/>
      <c r="BVZ138" s="181"/>
      <c r="BWA138" s="181"/>
      <c r="BWB138" s="239"/>
      <c r="BWC138" s="181"/>
      <c r="BWD138" s="181"/>
      <c r="BWE138" s="239"/>
      <c r="BWF138" s="181"/>
      <c r="BWG138" s="181"/>
      <c r="BWH138" s="239"/>
      <c r="BWI138" s="181"/>
      <c r="BWJ138" s="181"/>
      <c r="BWK138" s="239"/>
      <c r="BWL138" s="181"/>
      <c r="BWM138" s="181"/>
      <c r="BWN138" s="239"/>
      <c r="BWO138" s="181"/>
      <c r="BWP138" s="181"/>
      <c r="BWQ138" s="239"/>
      <c r="BWR138" s="181"/>
      <c r="BWS138" s="181"/>
      <c r="BWT138" s="239"/>
      <c r="BWU138" s="181"/>
      <c r="BWV138" s="181"/>
      <c r="BWW138" s="239"/>
      <c r="BWX138" s="181"/>
      <c r="BWY138" s="181"/>
      <c r="BWZ138" s="239"/>
      <c r="BXA138" s="181"/>
      <c r="BXB138" s="181"/>
      <c r="BXC138" s="239"/>
      <c r="BXD138" s="181"/>
      <c r="BXE138" s="181"/>
      <c r="BXF138" s="239"/>
      <c r="BXG138" s="181"/>
      <c r="BXH138" s="181"/>
      <c r="BXI138" s="239"/>
      <c r="BXJ138" s="181"/>
      <c r="BXK138" s="181"/>
      <c r="BXL138" s="239"/>
      <c r="BXM138" s="181"/>
      <c r="BXN138" s="181"/>
      <c r="BXO138" s="239"/>
      <c r="BXP138" s="181"/>
      <c r="BXQ138" s="181"/>
      <c r="BXR138" s="239"/>
      <c r="BXS138" s="181"/>
      <c r="BXT138" s="181"/>
      <c r="BXU138" s="239"/>
      <c r="BXV138" s="181"/>
      <c r="BXW138" s="181"/>
      <c r="BXX138" s="239"/>
      <c r="BXY138" s="181"/>
      <c r="BXZ138" s="181"/>
      <c r="BYA138" s="239"/>
      <c r="BYB138" s="181"/>
      <c r="BYC138" s="181"/>
      <c r="BYD138" s="239"/>
      <c r="BYE138" s="181"/>
      <c r="BYF138" s="181"/>
      <c r="BYG138" s="239"/>
      <c r="BYH138" s="181"/>
      <c r="BYI138" s="181"/>
      <c r="BYJ138" s="239"/>
      <c r="BYK138" s="181"/>
      <c r="BYL138" s="181"/>
      <c r="BYM138" s="239"/>
      <c r="BYN138" s="181"/>
      <c r="BYO138" s="181"/>
      <c r="BYP138" s="239"/>
      <c r="BYQ138" s="181"/>
      <c r="BYR138" s="181"/>
      <c r="BYS138" s="239"/>
      <c r="BYT138" s="181"/>
      <c r="BYU138" s="181"/>
      <c r="BYV138" s="239"/>
      <c r="BYW138" s="181"/>
      <c r="BYX138" s="181"/>
      <c r="BYY138" s="239"/>
      <c r="BYZ138" s="181"/>
      <c r="BZA138" s="181"/>
      <c r="BZB138" s="239"/>
      <c r="BZC138" s="181"/>
      <c r="BZD138" s="181"/>
      <c r="BZE138" s="239"/>
      <c r="BZF138" s="181"/>
      <c r="BZG138" s="181"/>
      <c r="BZH138" s="239"/>
      <c r="BZI138" s="181"/>
      <c r="BZJ138" s="181"/>
      <c r="BZK138" s="239"/>
      <c r="BZL138" s="181"/>
      <c r="BZM138" s="181"/>
      <c r="BZN138" s="239"/>
      <c r="BZO138" s="181"/>
      <c r="BZP138" s="181"/>
      <c r="BZQ138" s="239"/>
      <c r="BZR138" s="181"/>
      <c r="BZS138" s="181"/>
      <c r="BZT138" s="239"/>
      <c r="BZU138" s="181"/>
      <c r="BZV138" s="181"/>
      <c r="BZW138" s="239"/>
      <c r="BZX138" s="181"/>
      <c r="BZY138" s="181"/>
      <c r="BZZ138" s="239"/>
      <c r="CAA138" s="181"/>
      <c r="CAB138" s="181"/>
      <c r="CAC138" s="239"/>
      <c r="CAD138" s="181"/>
      <c r="CAE138" s="181"/>
      <c r="CAF138" s="239"/>
      <c r="CAG138" s="181"/>
      <c r="CAH138" s="181"/>
      <c r="CAI138" s="239"/>
      <c r="CAJ138" s="181"/>
      <c r="CAK138" s="181"/>
      <c r="CAL138" s="239"/>
      <c r="CAM138" s="181"/>
      <c r="CAN138" s="181"/>
      <c r="CAO138" s="239"/>
      <c r="CAP138" s="181"/>
      <c r="CAQ138" s="181"/>
      <c r="CAR138" s="239"/>
      <c r="CAS138" s="181"/>
      <c r="CAT138" s="181"/>
      <c r="CAU138" s="239"/>
      <c r="CAV138" s="181"/>
      <c r="CAW138" s="181"/>
      <c r="CAX138" s="239"/>
      <c r="CAY138" s="181"/>
      <c r="CAZ138" s="181"/>
      <c r="CBA138" s="239"/>
      <c r="CBB138" s="181"/>
      <c r="CBC138" s="181"/>
      <c r="CBD138" s="239"/>
      <c r="CBE138" s="181"/>
      <c r="CBF138" s="181"/>
      <c r="CBG138" s="239"/>
      <c r="CBH138" s="181"/>
      <c r="CBI138" s="181"/>
      <c r="CBJ138" s="239"/>
      <c r="CBK138" s="181"/>
      <c r="CBL138" s="181"/>
      <c r="CBM138" s="239"/>
      <c r="CBN138" s="181"/>
      <c r="CBO138" s="181"/>
      <c r="CBP138" s="239"/>
      <c r="CBQ138" s="181"/>
      <c r="CBR138" s="181"/>
      <c r="CBS138" s="239"/>
      <c r="CBT138" s="181"/>
      <c r="CBU138" s="181"/>
      <c r="CBV138" s="239"/>
      <c r="CBW138" s="181"/>
      <c r="CBX138" s="181"/>
      <c r="CBY138" s="239"/>
      <c r="CBZ138" s="181"/>
      <c r="CCA138" s="181"/>
      <c r="CCB138" s="239"/>
      <c r="CCC138" s="181"/>
      <c r="CCD138" s="181"/>
      <c r="CCE138" s="239"/>
      <c r="CCF138" s="181"/>
      <c r="CCG138" s="181"/>
      <c r="CCH138" s="239"/>
      <c r="CCI138" s="181"/>
      <c r="CCJ138" s="181"/>
      <c r="CCK138" s="239"/>
      <c r="CCL138" s="181"/>
      <c r="CCM138" s="181"/>
      <c r="CCN138" s="239"/>
      <c r="CCO138" s="181"/>
      <c r="CCP138" s="181"/>
      <c r="CCQ138" s="239"/>
      <c r="CCR138" s="181"/>
      <c r="CCS138" s="181"/>
      <c r="CCT138" s="239"/>
      <c r="CCU138" s="181"/>
      <c r="CCV138" s="181"/>
      <c r="CCW138" s="239"/>
      <c r="CCX138" s="181"/>
      <c r="CCY138" s="181"/>
      <c r="CCZ138" s="239"/>
      <c r="CDA138" s="181"/>
      <c r="CDB138" s="181"/>
      <c r="CDC138" s="239"/>
      <c r="CDD138" s="181"/>
      <c r="CDE138" s="181"/>
      <c r="CDF138" s="239"/>
      <c r="CDG138" s="181"/>
      <c r="CDH138" s="181"/>
      <c r="CDI138" s="239"/>
      <c r="CDJ138" s="181"/>
      <c r="CDK138" s="181"/>
      <c r="CDL138" s="239"/>
      <c r="CDM138" s="181"/>
      <c r="CDN138" s="181"/>
      <c r="CDO138" s="239"/>
      <c r="CDP138" s="181"/>
      <c r="CDQ138" s="181"/>
      <c r="CDR138" s="239"/>
      <c r="CDS138" s="181"/>
      <c r="CDT138" s="181"/>
      <c r="CDU138" s="239"/>
      <c r="CDV138" s="181"/>
      <c r="CDW138" s="181"/>
      <c r="CDX138" s="239"/>
      <c r="CDY138" s="181"/>
      <c r="CDZ138" s="181"/>
      <c r="CEA138" s="239"/>
      <c r="CEB138" s="181"/>
      <c r="CEC138" s="181"/>
      <c r="CED138" s="239"/>
      <c r="CEE138" s="181"/>
      <c r="CEF138" s="181"/>
      <c r="CEG138" s="239"/>
      <c r="CEH138" s="181"/>
      <c r="CEI138" s="181"/>
      <c r="CEJ138" s="239"/>
      <c r="CEK138" s="181"/>
      <c r="CEL138" s="181"/>
      <c r="CEM138" s="239"/>
      <c r="CEN138" s="181"/>
      <c r="CEO138" s="181"/>
      <c r="CEP138" s="239"/>
      <c r="CEQ138" s="181"/>
      <c r="CER138" s="181"/>
      <c r="CES138" s="239"/>
      <c r="CET138" s="181"/>
      <c r="CEU138" s="181"/>
      <c r="CEV138" s="239"/>
      <c r="CEW138" s="181"/>
      <c r="CEX138" s="181"/>
      <c r="CEY138" s="239"/>
      <c r="CEZ138" s="181"/>
      <c r="CFA138" s="181"/>
      <c r="CFB138" s="239"/>
      <c r="CFC138" s="181"/>
      <c r="CFD138" s="181"/>
      <c r="CFE138" s="239"/>
      <c r="CFF138" s="181"/>
      <c r="CFG138" s="181"/>
      <c r="CFH138" s="239"/>
      <c r="CFI138" s="181"/>
      <c r="CFJ138" s="181"/>
      <c r="CFK138" s="239"/>
      <c r="CFL138" s="181"/>
      <c r="CFM138" s="181"/>
      <c r="CFN138" s="239"/>
      <c r="CFO138" s="181"/>
      <c r="CFP138" s="181"/>
      <c r="CFQ138" s="239"/>
      <c r="CFR138" s="181"/>
      <c r="CFS138" s="181"/>
      <c r="CFT138" s="239"/>
      <c r="CFU138" s="181"/>
      <c r="CFV138" s="181"/>
      <c r="CFW138" s="239"/>
      <c r="CFX138" s="181"/>
      <c r="CFY138" s="181"/>
      <c r="CFZ138" s="239"/>
      <c r="CGA138" s="181"/>
      <c r="CGB138" s="181"/>
      <c r="CGC138" s="239"/>
      <c r="CGD138" s="181"/>
      <c r="CGE138" s="181"/>
      <c r="CGF138" s="239"/>
      <c r="CGG138" s="181"/>
      <c r="CGH138" s="181"/>
      <c r="CGI138" s="239"/>
      <c r="CGJ138" s="181"/>
      <c r="CGK138" s="181"/>
      <c r="CGL138" s="239"/>
      <c r="CGM138" s="181"/>
      <c r="CGN138" s="181"/>
      <c r="CGO138" s="239"/>
      <c r="CGP138" s="181"/>
      <c r="CGQ138" s="181"/>
      <c r="CGR138" s="239"/>
      <c r="CGS138" s="181"/>
      <c r="CGT138" s="181"/>
      <c r="CGU138" s="239"/>
      <c r="CGV138" s="181"/>
      <c r="CGW138" s="181"/>
      <c r="CGX138" s="239"/>
      <c r="CGY138" s="181"/>
      <c r="CGZ138" s="181"/>
      <c r="CHA138" s="239"/>
      <c r="CHB138" s="181"/>
      <c r="CHC138" s="181"/>
      <c r="CHD138" s="239"/>
      <c r="CHE138" s="181"/>
      <c r="CHF138" s="181"/>
      <c r="CHG138" s="239"/>
      <c r="CHH138" s="181"/>
      <c r="CHI138" s="181"/>
      <c r="CHJ138" s="239"/>
      <c r="CHK138" s="181"/>
      <c r="CHL138" s="181"/>
      <c r="CHM138" s="239"/>
      <c r="CHN138" s="181"/>
      <c r="CHO138" s="181"/>
      <c r="CHP138" s="239"/>
      <c r="CHQ138" s="181"/>
      <c r="CHR138" s="181"/>
      <c r="CHS138" s="239"/>
      <c r="CHT138" s="181"/>
      <c r="CHU138" s="181"/>
      <c r="CHV138" s="239"/>
      <c r="CHW138" s="181"/>
      <c r="CHX138" s="181"/>
      <c r="CHY138" s="239"/>
      <c r="CHZ138" s="181"/>
      <c r="CIA138" s="181"/>
      <c r="CIB138" s="239"/>
      <c r="CIC138" s="181"/>
      <c r="CID138" s="181"/>
      <c r="CIE138" s="239"/>
      <c r="CIF138" s="181"/>
      <c r="CIG138" s="181"/>
      <c r="CIH138" s="239"/>
      <c r="CII138" s="181"/>
      <c r="CIJ138" s="181"/>
      <c r="CIK138" s="239"/>
      <c r="CIL138" s="181"/>
      <c r="CIM138" s="181"/>
      <c r="CIN138" s="239"/>
      <c r="CIO138" s="181"/>
      <c r="CIP138" s="181"/>
      <c r="CIQ138" s="239"/>
      <c r="CIR138" s="181"/>
      <c r="CIS138" s="181"/>
      <c r="CIT138" s="239"/>
      <c r="CIU138" s="181"/>
      <c r="CIV138" s="181"/>
      <c r="CIW138" s="239"/>
      <c r="CIX138" s="181"/>
      <c r="CIY138" s="181"/>
      <c r="CIZ138" s="239"/>
      <c r="CJA138" s="181"/>
      <c r="CJB138" s="181"/>
      <c r="CJC138" s="239"/>
      <c r="CJD138" s="181"/>
      <c r="CJE138" s="181"/>
      <c r="CJF138" s="239"/>
      <c r="CJG138" s="181"/>
      <c r="CJH138" s="181"/>
      <c r="CJI138" s="239"/>
      <c r="CJJ138" s="181"/>
      <c r="CJK138" s="181"/>
      <c r="CJL138" s="239"/>
      <c r="CJM138" s="181"/>
      <c r="CJN138" s="181"/>
      <c r="CJO138" s="239"/>
      <c r="CJP138" s="181"/>
      <c r="CJQ138" s="181"/>
      <c r="CJR138" s="239"/>
      <c r="CJS138" s="181"/>
      <c r="CJT138" s="181"/>
      <c r="CJU138" s="239"/>
      <c r="CJV138" s="181"/>
      <c r="CJW138" s="181"/>
      <c r="CJX138" s="239"/>
      <c r="CJY138" s="181"/>
      <c r="CJZ138" s="181"/>
      <c r="CKA138" s="239"/>
      <c r="CKB138" s="181"/>
      <c r="CKC138" s="181"/>
      <c r="CKD138" s="239"/>
      <c r="CKE138" s="181"/>
      <c r="CKF138" s="181"/>
      <c r="CKG138" s="239"/>
      <c r="CKH138" s="181"/>
      <c r="CKI138" s="181"/>
      <c r="CKJ138" s="239"/>
      <c r="CKK138" s="181"/>
      <c r="CKL138" s="181"/>
      <c r="CKM138" s="239"/>
      <c r="CKN138" s="181"/>
      <c r="CKO138" s="181"/>
      <c r="CKP138" s="239"/>
      <c r="CKQ138" s="181"/>
      <c r="CKR138" s="181"/>
      <c r="CKS138" s="239"/>
      <c r="CKT138" s="181"/>
      <c r="CKU138" s="181"/>
      <c r="CKV138" s="239"/>
      <c r="CKW138" s="181"/>
      <c r="CKX138" s="181"/>
      <c r="CKY138" s="239"/>
      <c r="CKZ138" s="181"/>
      <c r="CLA138" s="181"/>
      <c r="CLB138" s="239"/>
      <c r="CLC138" s="181"/>
      <c r="CLD138" s="181"/>
      <c r="CLE138" s="239"/>
      <c r="CLF138" s="181"/>
      <c r="CLG138" s="181"/>
      <c r="CLH138" s="239"/>
      <c r="CLI138" s="181"/>
      <c r="CLJ138" s="181"/>
      <c r="CLK138" s="239"/>
      <c r="CLL138" s="181"/>
      <c r="CLM138" s="181"/>
      <c r="CLN138" s="239"/>
      <c r="CLO138" s="181"/>
      <c r="CLP138" s="181"/>
      <c r="CLQ138" s="239"/>
      <c r="CLR138" s="181"/>
      <c r="CLS138" s="181"/>
      <c r="CLT138" s="239"/>
      <c r="CLU138" s="181"/>
      <c r="CLV138" s="181"/>
      <c r="CLW138" s="239"/>
      <c r="CLX138" s="181"/>
      <c r="CLY138" s="181"/>
      <c r="CLZ138" s="239"/>
      <c r="CMA138" s="181"/>
      <c r="CMB138" s="181"/>
      <c r="CMC138" s="239"/>
      <c r="CMD138" s="181"/>
      <c r="CME138" s="181"/>
      <c r="CMF138" s="239"/>
      <c r="CMG138" s="181"/>
      <c r="CMH138" s="181"/>
      <c r="CMI138" s="239"/>
      <c r="CMJ138" s="181"/>
      <c r="CMK138" s="181"/>
      <c r="CML138" s="239"/>
      <c r="CMM138" s="181"/>
      <c r="CMN138" s="181"/>
      <c r="CMO138" s="239"/>
      <c r="CMP138" s="181"/>
      <c r="CMQ138" s="181"/>
      <c r="CMR138" s="239"/>
      <c r="CMS138" s="181"/>
      <c r="CMT138" s="181"/>
      <c r="CMU138" s="239"/>
      <c r="CMV138" s="181"/>
      <c r="CMW138" s="181"/>
      <c r="CMX138" s="239"/>
      <c r="CMY138" s="181"/>
      <c r="CMZ138" s="181"/>
      <c r="CNA138" s="239"/>
      <c r="CNB138" s="181"/>
      <c r="CNC138" s="181"/>
      <c r="CND138" s="239"/>
      <c r="CNE138" s="181"/>
      <c r="CNF138" s="181"/>
      <c r="CNG138" s="239"/>
      <c r="CNH138" s="181"/>
      <c r="CNI138" s="181"/>
      <c r="CNJ138" s="239"/>
      <c r="CNK138" s="181"/>
      <c r="CNL138" s="181"/>
      <c r="CNM138" s="239"/>
      <c r="CNN138" s="181"/>
      <c r="CNO138" s="181"/>
      <c r="CNP138" s="239"/>
      <c r="CNQ138" s="181"/>
      <c r="CNR138" s="181"/>
      <c r="CNS138" s="239"/>
      <c r="CNT138" s="181"/>
      <c r="CNU138" s="181"/>
      <c r="CNV138" s="239"/>
      <c r="CNW138" s="181"/>
      <c r="CNX138" s="181"/>
      <c r="CNY138" s="239"/>
      <c r="CNZ138" s="181"/>
      <c r="COA138" s="181"/>
      <c r="COB138" s="239"/>
      <c r="COC138" s="181"/>
      <c r="COD138" s="181"/>
      <c r="COE138" s="239"/>
      <c r="COF138" s="181"/>
      <c r="COG138" s="181"/>
      <c r="COH138" s="239"/>
      <c r="COI138" s="181"/>
      <c r="COJ138" s="181"/>
      <c r="COK138" s="239"/>
      <c r="COL138" s="181"/>
      <c r="COM138" s="181"/>
      <c r="CON138" s="239"/>
      <c r="COO138" s="181"/>
      <c r="COP138" s="181"/>
      <c r="COQ138" s="239"/>
      <c r="COR138" s="181"/>
      <c r="COS138" s="181"/>
      <c r="COT138" s="239"/>
      <c r="COU138" s="181"/>
      <c r="COV138" s="181"/>
      <c r="COW138" s="239"/>
      <c r="COX138" s="181"/>
      <c r="COY138" s="181"/>
      <c r="COZ138" s="239"/>
      <c r="CPA138" s="181"/>
      <c r="CPB138" s="181"/>
      <c r="CPC138" s="239"/>
      <c r="CPD138" s="181"/>
      <c r="CPE138" s="181"/>
      <c r="CPF138" s="239"/>
      <c r="CPG138" s="181"/>
      <c r="CPH138" s="181"/>
      <c r="CPI138" s="239"/>
      <c r="CPJ138" s="181"/>
      <c r="CPK138" s="181"/>
      <c r="CPL138" s="239"/>
      <c r="CPM138" s="181"/>
      <c r="CPN138" s="181"/>
      <c r="CPO138" s="239"/>
      <c r="CPP138" s="181"/>
      <c r="CPQ138" s="181"/>
      <c r="CPR138" s="239"/>
      <c r="CPS138" s="181"/>
      <c r="CPT138" s="181"/>
      <c r="CPU138" s="239"/>
      <c r="CPV138" s="181"/>
      <c r="CPW138" s="181"/>
      <c r="CPX138" s="239"/>
      <c r="CPY138" s="181"/>
      <c r="CPZ138" s="181"/>
      <c r="CQA138" s="239"/>
      <c r="CQB138" s="181"/>
      <c r="CQC138" s="181"/>
      <c r="CQD138" s="239"/>
      <c r="CQE138" s="181"/>
      <c r="CQF138" s="181"/>
      <c r="CQG138" s="239"/>
      <c r="CQH138" s="181"/>
      <c r="CQI138" s="181"/>
      <c r="CQJ138" s="239"/>
      <c r="CQK138" s="181"/>
      <c r="CQL138" s="181"/>
      <c r="CQM138" s="239"/>
      <c r="CQN138" s="181"/>
      <c r="CQO138" s="181"/>
      <c r="CQP138" s="239"/>
      <c r="CQQ138" s="181"/>
      <c r="CQR138" s="181"/>
      <c r="CQS138" s="239"/>
      <c r="CQT138" s="181"/>
      <c r="CQU138" s="181"/>
      <c r="CQV138" s="239"/>
      <c r="CQW138" s="181"/>
      <c r="CQX138" s="181"/>
      <c r="CQY138" s="239"/>
      <c r="CQZ138" s="181"/>
      <c r="CRA138" s="181"/>
      <c r="CRB138" s="239"/>
      <c r="CRC138" s="181"/>
      <c r="CRD138" s="181"/>
      <c r="CRE138" s="239"/>
      <c r="CRF138" s="181"/>
      <c r="CRG138" s="181"/>
      <c r="CRH138" s="239"/>
      <c r="CRI138" s="181"/>
      <c r="CRJ138" s="181"/>
      <c r="CRK138" s="239"/>
      <c r="CRL138" s="181"/>
      <c r="CRM138" s="181"/>
      <c r="CRN138" s="239"/>
      <c r="CRO138" s="181"/>
      <c r="CRP138" s="181"/>
      <c r="CRQ138" s="239"/>
      <c r="CRR138" s="181"/>
      <c r="CRS138" s="181"/>
      <c r="CRT138" s="239"/>
      <c r="CRU138" s="181"/>
      <c r="CRV138" s="181"/>
      <c r="CRW138" s="239"/>
      <c r="CRX138" s="181"/>
      <c r="CRY138" s="181"/>
      <c r="CRZ138" s="239"/>
      <c r="CSA138" s="181"/>
      <c r="CSB138" s="181"/>
      <c r="CSC138" s="239"/>
      <c r="CSD138" s="181"/>
      <c r="CSE138" s="181"/>
      <c r="CSF138" s="239"/>
      <c r="CSG138" s="181"/>
      <c r="CSH138" s="181"/>
      <c r="CSI138" s="239"/>
      <c r="CSJ138" s="181"/>
      <c r="CSK138" s="181"/>
      <c r="CSL138" s="239"/>
      <c r="CSM138" s="181"/>
      <c r="CSN138" s="181"/>
      <c r="CSO138" s="239"/>
      <c r="CSP138" s="181"/>
      <c r="CSQ138" s="181"/>
      <c r="CSR138" s="239"/>
      <c r="CSS138" s="181"/>
      <c r="CST138" s="181"/>
      <c r="CSU138" s="239"/>
      <c r="CSV138" s="181"/>
      <c r="CSW138" s="181"/>
      <c r="CSX138" s="239"/>
      <c r="CSY138" s="181"/>
      <c r="CSZ138" s="181"/>
      <c r="CTA138" s="239"/>
      <c r="CTB138" s="181"/>
      <c r="CTC138" s="181"/>
      <c r="CTD138" s="239"/>
      <c r="CTE138" s="181"/>
      <c r="CTF138" s="181"/>
      <c r="CTG138" s="239"/>
      <c r="CTH138" s="181"/>
      <c r="CTI138" s="181"/>
      <c r="CTJ138" s="239"/>
      <c r="CTK138" s="181"/>
      <c r="CTL138" s="181"/>
      <c r="CTM138" s="239"/>
      <c r="CTN138" s="181"/>
      <c r="CTO138" s="181"/>
      <c r="CTP138" s="239"/>
      <c r="CTQ138" s="181"/>
      <c r="CTR138" s="181"/>
      <c r="CTS138" s="239"/>
      <c r="CTT138" s="181"/>
      <c r="CTU138" s="181"/>
      <c r="CTV138" s="239"/>
      <c r="CTW138" s="181"/>
      <c r="CTX138" s="181"/>
      <c r="CTY138" s="239"/>
      <c r="CTZ138" s="181"/>
      <c r="CUA138" s="181"/>
      <c r="CUB138" s="239"/>
      <c r="CUC138" s="181"/>
      <c r="CUD138" s="181"/>
      <c r="CUE138" s="239"/>
      <c r="CUF138" s="181"/>
      <c r="CUG138" s="181"/>
      <c r="CUH138" s="239"/>
      <c r="CUI138" s="181"/>
      <c r="CUJ138" s="181"/>
      <c r="CUK138" s="239"/>
      <c r="CUL138" s="181"/>
      <c r="CUM138" s="181"/>
      <c r="CUN138" s="239"/>
      <c r="CUO138" s="181"/>
      <c r="CUP138" s="181"/>
      <c r="CUQ138" s="239"/>
      <c r="CUR138" s="181"/>
      <c r="CUS138" s="181"/>
      <c r="CUT138" s="239"/>
      <c r="CUU138" s="181"/>
      <c r="CUV138" s="181"/>
      <c r="CUW138" s="239"/>
      <c r="CUX138" s="181"/>
      <c r="CUY138" s="181"/>
      <c r="CUZ138" s="239"/>
      <c r="CVA138" s="181"/>
      <c r="CVB138" s="181"/>
      <c r="CVC138" s="239"/>
      <c r="CVD138" s="181"/>
      <c r="CVE138" s="181"/>
      <c r="CVF138" s="239"/>
      <c r="CVG138" s="181"/>
      <c r="CVH138" s="181"/>
      <c r="CVI138" s="239"/>
      <c r="CVJ138" s="181"/>
      <c r="CVK138" s="181"/>
      <c r="CVL138" s="239"/>
      <c r="CVM138" s="181"/>
      <c r="CVN138" s="181"/>
      <c r="CVO138" s="239"/>
      <c r="CVP138" s="181"/>
      <c r="CVQ138" s="181"/>
      <c r="CVR138" s="239"/>
      <c r="CVS138" s="181"/>
      <c r="CVT138" s="181"/>
      <c r="CVU138" s="239"/>
      <c r="CVV138" s="181"/>
      <c r="CVW138" s="181"/>
      <c r="CVX138" s="239"/>
      <c r="CVY138" s="181"/>
      <c r="CVZ138" s="181"/>
      <c r="CWA138" s="239"/>
      <c r="CWB138" s="181"/>
      <c r="CWC138" s="181"/>
      <c r="CWD138" s="239"/>
      <c r="CWE138" s="181"/>
      <c r="CWF138" s="181"/>
      <c r="CWG138" s="239"/>
      <c r="CWH138" s="181"/>
      <c r="CWI138" s="181"/>
      <c r="CWJ138" s="239"/>
      <c r="CWK138" s="181"/>
      <c r="CWL138" s="181"/>
      <c r="CWM138" s="239"/>
      <c r="CWN138" s="181"/>
      <c r="CWO138" s="181"/>
      <c r="CWP138" s="239"/>
      <c r="CWQ138" s="181"/>
      <c r="CWR138" s="181"/>
      <c r="CWS138" s="239"/>
      <c r="CWT138" s="181"/>
      <c r="CWU138" s="181"/>
      <c r="CWV138" s="239"/>
      <c r="CWW138" s="181"/>
      <c r="CWX138" s="181"/>
      <c r="CWY138" s="239"/>
      <c r="CWZ138" s="181"/>
      <c r="CXA138" s="181"/>
      <c r="CXB138" s="239"/>
      <c r="CXC138" s="181"/>
      <c r="CXD138" s="181"/>
      <c r="CXE138" s="239"/>
      <c r="CXF138" s="181"/>
      <c r="CXG138" s="181"/>
      <c r="CXH138" s="239"/>
      <c r="CXI138" s="181"/>
      <c r="CXJ138" s="181"/>
      <c r="CXK138" s="239"/>
      <c r="CXL138" s="181"/>
      <c r="CXM138" s="181"/>
      <c r="CXN138" s="239"/>
      <c r="CXO138" s="181"/>
      <c r="CXP138" s="181"/>
      <c r="CXQ138" s="239"/>
      <c r="CXR138" s="181"/>
      <c r="CXS138" s="181"/>
      <c r="CXT138" s="239"/>
      <c r="CXU138" s="181"/>
      <c r="CXV138" s="181"/>
      <c r="CXW138" s="239"/>
      <c r="CXX138" s="181"/>
      <c r="CXY138" s="181"/>
      <c r="CXZ138" s="239"/>
      <c r="CYA138" s="181"/>
      <c r="CYB138" s="181"/>
      <c r="CYC138" s="239"/>
      <c r="CYD138" s="181"/>
      <c r="CYE138" s="181"/>
      <c r="CYF138" s="239"/>
      <c r="CYG138" s="181"/>
      <c r="CYH138" s="181"/>
      <c r="CYI138" s="239"/>
      <c r="CYJ138" s="181"/>
      <c r="CYK138" s="181"/>
      <c r="CYL138" s="239"/>
      <c r="CYM138" s="181"/>
      <c r="CYN138" s="181"/>
      <c r="CYO138" s="239"/>
      <c r="CYP138" s="181"/>
      <c r="CYQ138" s="181"/>
      <c r="CYR138" s="239"/>
      <c r="CYS138" s="181"/>
      <c r="CYT138" s="181"/>
      <c r="CYU138" s="239"/>
      <c r="CYV138" s="181"/>
      <c r="CYW138" s="181"/>
      <c r="CYX138" s="239"/>
      <c r="CYY138" s="181"/>
      <c r="CYZ138" s="181"/>
      <c r="CZA138" s="239"/>
      <c r="CZB138" s="181"/>
      <c r="CZC138" s="181"/>
      <c r="CZD138" s="239"/>
      <c r="CZE138" s="181"/>
      <c r="CZF138" s="181"/>
      <c r="CZG138" s="239"/>
      <c r="CZH138" s="181"/>
      <c r="CZI138" s="181"/>
      <c r="CZJ138" s="239"/>
      <c r="CZK138" s="181"/>
      <c r="CZL138" s="181"/>
      <c r="CZM138" s="239"/>
      <c r="CZN138" s="181"/>
      <c r="CZO138" s="181"/>
      <c r="CZP138" s="239"/>
      <c r="CZQ138" s="181"/>
      <c r="CZR138" s="181"/>
      <c r="CZS138" s="239"/>
      <c r="CZT138" s="181"/>
      <c r="CZU138" s="181"/>
      <c r="CZV138" s="239"/>
      <c r="CZW138" s="181"/>
      <c r="CZX138" s="181"/>
      <c r="CZY138" s="239"/>
      <c r="CZZ138" s="181"/>
      <c r="DAA138" s="181"/>
      <c r="DAB138" s="239"/>
      <c r="DAC138" s="181"/>
      <c r="DAD138" s="181"/>
      <c r="DAE138" s="239"/>
      <c r="DAF138" s="181"/>
      <c r="DAG138" s="181"/>
      <c r="DAH138" s="239"/>
      <c r="DAI138" s="181"/>
      <c r="DAJ138" s="181"/>
      <c r="DAK138" s="239"/>
      <c r="DAL138" s="181"/>
      <c r="DAM138" s="181"/>
      <c r="DAN138" s="239"/>
      <c r="DAO138" s="181"/>
      <c r="DAP138" s="181"/>
      <c r="DAQ138" s="239"/>
      <c r="DAR138" s="181"/>
      <c r="DAS138" s="181"/>
      <c r="DAT138" s="239"/>
      <c r="DAU138" s="181"/>
      <c r="DAV138" s="181"/>
      <c r="DAW138" s="239"/>
      <c r="DAX138" s="181"/>
      <c r="DAY138" s="181"/>
      <c r="DAZ138" s="239"/>
      <c r="DBA138" s="181"/>
      <c r="DBB138" s="181"/>
      <c r="DBC138" s="239"/>
      <c r="DBD138" s="181"/>
      <c r="DBE138" s="181"/>
      <c r="DBF138" s="239"/>
      <c r="DBG138" s="181"/>
      <c r="DBH138" s="181"/>
      <c r="DBI138" s="239"/>
      <c r="DBJ138" s="181"/>
      <c r="DBK138" s="181"/>
      <c r="DBL138" s="239"/>
      <c r="DBM138" s="181"/>
      <c r="DBN138" s="181"/>
      <c r="DBO138" s="239"/>
      <c r="DBP138" s="181"/>
      <c r="DBQ138" s="181"/>
      <c r="DBR138" s="239"/>
      <c r="DBS138" s="181"/>
      <c r="DBT138" s="181"/>
      <c r="DBU138" s="239"/>
      <c r="DBV138" s="181"/>
      <c r="DBW138" s="181"/>
      <c r="DBX138" s="239"/>
      <c r="DBY138" s="181"/>
      <c r="DBZ138" s="181"/>
      <c r="DCA138" s="239"/>
      <c r="DCB138" s="181"/>
      <c r="DCC138" s="181"/>
      <c r="DCD138" s="239"/>
      <c r="DCE138" s="181"/>
      <c r="DCF138" s="181"/>
      <c r="DCG138" s="239"/>
      <c r="DCH138" s="181"/>
      <c r="DCI138" s="181"/>
      <c r="DCJ138" s="239"/>
      <c r="DCK138" s="181"/>
      <c r="DCL138" s="181"/>
      <c r="DCM138" s="239"/>
      <c r="DCN138" s="181"/>
      <c r="DCO138" s="181"/>
      <c r="DCP138" s="239"/>
      <c r="DCQ138" s="181"/>
      <c r="DCR138" s="181"/>
      <c r="DCS138" s="239"/>
      <c r="DCT138" s="181"/>
      <c r="DCU138" s="181"/>
      <c r="DCV138" s="239"/>
      <c r="DCW138" s="181"/>
      <c r="DCX138" s="181"/>
      <c r="DCY138" s="239"/>
      <c r="DCZ138" s="181"/>
      <c r="DDA138" s="181"/>
      <c r="DDB138" s="239"/>
      <c r="DDC138" s="181"/>
      <c r="DDD138" s="181"/>
      <c r="DDE138" s="239"/>
      <c r="DDF138" s="181"/>
      <c r="DDG138" s="181"/>
      <c r="DDH138" s="239"/>
      <c r="DDI138" s="181"/>
      <c r="DDJ138" s="181"/>
      <c r="DDK138" s="239"/>
      <c r="DDL138" s="181"/>
      <c r="DDM138" s="181"/>
      <c r="DDN138" s="239"/>
      <c r="DDO138" s="181"/>
      <c r="DDP138" s="181"/>
      <c r="DDQ138" s="239"/>
      <c r="DDR138" s="181"/>
      <c r="DDS138" s="181"/>
      <c r="DDT138" s="239"/>
      <c r="DDU138" s="181"/>
      <c r="DDV138" s="181"/>
      <c r="DDW138" s="239"/>
      <c r="DDX138" s="181"/>
      <c r="DDY138" s="181"/>
      <c r="DDZ138" s="239"/>
      <c r="DEA138" s="181"/>
      <c r="DEB138" s="181"/>
      <c r="DEC138" s="239"/>
      <c r="DED138" s="181"/>
      <c r="DEE138" s="181"/>
      <c r="DEF138" s="239"/>
      <c r="DEG138" s="181"/>
      <c r="DEH138" s="181"/>
      <c r="DEI138" s="239"/>
      <c r="DEJ138" s="181"/>
      <c r="DEK138" s="181"/>
      <c r="DEL138" s="239"/>
      <c r="DEM138" s="181"/>
      <c r="DEN138" s="181"/>
      <c r="DEO138" s="239"/>
      <c r="DEP138" s="181"/>
      <c r="DEQ138" s="181"/>
      <c r="DER138" s="239"/>
      <c r="DES138" s="181"/>
      <c r="DET138" s="181"/>
      <c r="DEU138" s="239"/>
      <c r="DEV138" s="181"/>
      <c r="DEW138" s="181"/>
      <c r="DEX138" s="239"/>
      <c r="DEY138" s="181"/>
      <c r="DEZ138" s="181"/>
      <c r="DFA138" s="239"/>
      <c r="DFB138" s="181"/>
      <c r="DFC138" s="181"/>
      <c r="DFD138" s="239"/>
      <c r="DFE138" s="181"/>
      <c r="DFF138" s="181"/>
      <c r="DFG138" s="239"/>
      <c r="DFH138" s="181"/>
      <c r="DFI138" s="181"/>
      <c r="DFJ138" s="239"/>
      <c r="DFK138" s="181"/>
      <c r="DFL138" s="181"/>
      <c r="DFM138" s="239"/>
      <c r="DFN138" s="181"/>
      <c r="DFO138" s="181"/>
      <c r="DFP138" s="239"/>
      <c r="DFQ138" s="181"/>
      <c r="DFR138" s="181"/>
      <c r="DFS138" s="239"/>
      <c r="DFT138" s="181"/>
      <c r="DFU138" s="181"/>
      <c r="DFV138" s="239"/>
      <c r="DFW138" s="181"/>
      <c r="DFX138" s="181"/>
      <c r="DFY138" s="239"/>
      <c r="DFZ138" s="181"/>
      <c r="DGA138" s="181"/>
      <c r="DGB138" s="239"/>
      <c r="DGC138" s="181"/>
      <c r="DGD138" s="181"/>
      <c r="DGE138" s="239"/>
      <c r="DGF138" s="181"/>
      <c r="DGG138" s="181"/>
      <c r="DGH138" s="239"/>
      <c r="DGI138" s="181"/>
      <c r="DGJ138" s="181"/>
      <c r="DGK138" s="239"/>
      <c r="DGL138" s="181"/>
      <c r="DGM138" s="181"/>
      <c r="DGN138" s="239"/>
      <c r="DGO138" s="181"/>
      <c r="DGP138" s="181"/>
      <c r="DGQ138" s="239"/>
      <c r="DGR138" s="181"/>
      <c r="DGS138" s="181"/>
      <c r="DGT138" s="239"/>
      <c r="DGU138" s="181"/>
      <c r="DGV138" s="181"/>
      <c r="DGW138" s="239"/>
      <c r="DGX138" s="181"/>
      <c r="DGY138" s="181"/>
      <c r="DGZ138" s="239"/>
      <c r="DHA138" s="181"/>
      <c r="DHB138" s="181"/>
      <c r="DHC138" s="239"/>
      <c r="DHD138" s="181"/>
      <c r="DHE138" s="181"/>
      <c r="DHF138" s="239"/>
      <c r="DHG138" s="181"/>
      <c r="DHH138" s="181"/>
      <c r="DHI138" s="239"/>
      <c r="DHJ138" s="181"/>
      <c r="DHK138" s="181"/>
      <c r="DHL138" s="239"/>
      <c r="DHM138" s="181"/>
      <c r="DHN138" s="181"/>
      <c r="DHO138" s="239"/>
      <c r="DHP138" s="181"/>
      <c r="DHQ138" s="181"/>
      <c r="DHR138" s="239"/>
      <c r="DHS138" s="181"/>
      <c r="DHT138" s="181"/>
      <c r="DHU138" s="239"/>
      <c r="DHV138" s="181"/>
      <c r="DHW138" s="181"/>
      <c r="DHX138" s="239"/>
      <c r="DHY138" s="181"/>
      <c r="DHZ138" s="181"/>
      <c r="DIA138" s="239"/>
      <c r="DIB138" s="181"/>
      <c r="DIC138" s="181"/>
      <c r="DID138" s="239"/>
      <c r="DIE138" s="181"/>
      <c r="DIF138" s="181"/>
      <c r="DIG138" s="239"/>
      <c r="DIH138" s="181"/>
      <c r="DII138" s="181"/>
      <c r="DIJ138" s="239"/>
      <c r="DIK138" s="181"/>
      <c r="DIL138" s="181"/>
      <c r="DIM138" s="239"/>
      <c r="DIN138" s="181"/>
      <c r="DIO138" s="181"/>
      <c r="DIP138" s="239"/>
      <c r="DIQ138" s="181"/>
      <c r="DIR138" s="181"/>
      <c r="DIS138" s="239"/>
      <c r="DIT138" s="181"/>
      <c r="DIU138" s="181"/>
      <c r="DIV138" s="239"/>
      <c r="DIW138" s="181"/>
      <c r="DIX138" s="181"/>
      <c r="DIY138" s="239"/>
      <c r="DIZ138" s="181"/>
      <c r="DJA138" s="181"/>
      <c r="DJB138" s="239"/>
      <c r="DJC138" s="181"/>
      <c r="DJD138" s="181"/>
      <c r="DJE138" s="239"/>
      <c r="DJF138" s="181"/>
      <c r="DJG138" s="181"/>
      <c r="DJH138" s="239"/>
      <c r="DJI138" s="181"/>
      <c r="DJJ138" s="181"/>
      <c r="DJK138" s="239"/>
      <c r="DJL138" s="181"/>
      <c r="DJM138" s="181"/>
      <c r="DJN138" s="239"/>
      <c r="DJO138" s="181"/>
      <c r="DJP138" s="181"/>
      <c r="DJQ138" s="239"/>
      <c r="DJR138" s="181"/>
      <c r="DJS138" s="181"/>
      <c r="DJT138" s="239"/>
      <c r="DJU138" s="181"/>
      <c r="DJV138" s="181"/>
      <c r="DJW138" s="239"/>
      <c r="DJX138" s="181"/>
      <c r="DJY138" s="181"/>
      <c r="DJZ138" s="239"/>
      <c r="DKA138" s="181"/>
      <c r="DKB138" s="181"/>
      <c r="DKC138" s="239"/>
      <c r="DKD138" s="181"/>
      <c r="DKE138" s="181"/>
      <c r="DKF138" s="239"/>
      <c r="DKG138" s="181"/>
      <c r="DKH138" s="181"/>
      <c r="DKI138" s="239"/>
      <c r="DKJ138" s="181"/>
      <c r="DKK138" s="181"/>
      <c r="DKL138" s="239"/>
      <c r="DKM138" s="181"/>
      <c r="DKN138" s="181"/>
      <c r="DKO138" s="239"/>
      <c r="DKP138" s="181"/>
      <c r="DKQ138" s="181"/>
      <c r="DKR138" s="239"/>
      <c r="DKS138" s="181"/>
      <c r="DKT138" s="181"/>
      <c r="DKU138" s="239"/>
      <c r="DKV138" s="181"/>
      <c r="DKW138" s="181"/>
      <c r="DKX138" s="239"/>
      <c r="DKY138" s="181"/>
      <c r="DKZ138" s="181"/>
      <c r="DLA138" s="239"/>
      <c r="DLB138" s="181"/>
      <c r="DLC138" s="181"/>
      <c r="DLD138" s="239"/>
      <c r="DLE138" s="181"/>
      <c r="DLF138" s="181"/>
      <c r="DLG138" s="239"/>
      <c r="DLH138" s="181"/>
      <c r="DLI138" s="181"/>
      <c r="DLJ138" s="239"/>
      <c r="DLK138" s="181"/>
      <c r="DLL138" s="181"/>
      <c r="DLM138" s="239"/>
      <c r="DLN138" s="181"/>
      <c r="DLO138" s="181"/>
      <c r="DLP138" s="239"/>
      <c r="DLQ138" s="181"/>
      <c r="DLR138" s="181"/>
      <c r="DLS138" s="239"/>
      <c r="DLT138" s="181"/>
      <c r="DLU138" s="181"/>
      <c r="DLV138" s="239"/>
      <c r="DLW138" s="181"/>
      <c r="DLX138" s="181"/>
      <c r="DLY138" s="239"/>
      <c r="DLZ138" s="181"/>
      <c r="DMA138" s="181"/>
      <c r="DMB138" s="239"/>
      <c r="DMC138" s="181"/>
      <c r="DMD138" s="181"/>
      <c r="DME138" s="239"/>
      <c r="DMF138" s="181"/>
      <c r="DMG138" s="181"/>
      <c r="DMH138" s="239"/>
      <c r="DMI138" s="181"/>
      <c r="DMJ138" s="181"/>
      <c r="DMK138" s="239"/>
      <c r="DML138" s="181"/>
      <c r="DMM138" s="181"/>
      <c r="DMN138" s="239"/>
      <c r="DMO138" s="181"/>
      <c r="DMP138" s="181"/>
      <c r="DMQ138" s="239"/>
      <c r="DMR138" s="181"/>
      <c r="DMS138" s="181"/>
      <c r="DMT138" s="239"/>
      <c r="DMU138" s="181"/>
      <c r="DMV138" s="181"/>
      <c r="DMW138" s="239"/>
      <c r="DMX138" s="181"/>
      <c r="DMY138" s="181"/>
      <c r="DMZ138" s="239"/>
      <c r="DNA138" s="181"/>
      <c r="DNB138" s="181"/>
      <c r="DNC138" s="239"/>
      <c r="DND138" s="181"/>
      <c r="DNE138" s="181"/>
      <c r="DNF138" s="239"/>
      <c r="DNG138" s="181"/>
      <c r="DNH138" s="181"/>
      <c r="DNI138" s="239"/>
      <c r="DNJ138" s="181"/>
      <c r="DNK138" s="181"/>
      <c r="DNL138" s="239"/>
      <c r="DNM138" s="181"/>
      <c r="DNN138" s="181"/>
      <c r="DNO138" s="239"/>
      <c r="DNP138" s="181"/>
      <c r="DNQ138" s="181"/>
      <c r="DNR138" s="239"/>
      <c r="DNS138" s="181"/>
      <c r="DNT138" s="181"/>
      <c r="DNU138" s="239"/>
      <c r="DNV138" s="181"/>
      <c r="DNW138" s="181"/>
      <c r="DNX138" s="239"/>
      <c r="DNY138" s="181"/>
      <c r="DNZ138" s="181"/>
      <c r="DOA138" s="239"/>
      <c r="DOB138" s="181"/>
      <c r="DOC138" s="181"/>
      <c r="DOD138" s="239"/>
      <c r="DOE138" s="181"/>
      <c r="DOF138" s="181"/>
      <c r="DOG138" s="239"/>
      <c r="DOH138" s="181"/>
      <c r="DOI138" s="181"/>
      <c r="DOJ138" s="239"/>
      <c r="DOK138" s="181"/>
      <c r="DOL138" s="181"/>
      <c r="DOM138" s="239"/>
      <c r="DON138" s="181"/>
      <c r="DOO138" s="181"/>
      <c r="DOP138" s="239"/>
      <c r="DOQ138" s="181"/>
      <c r="DOR138" s="181"/>
      <c r="DOS138" s="239"/>
      <c r="DOT138" s="181"/>
      <c r="DOU138" s="181"/>
      <c r="DOV138" s="239"/>
      <c r="DOW138" s="181"/>
      <c r="DOX138" s="181"/>
      <c r="DOY138" s="239"/>
      <c r="DOZ138" s="181"/>
      <c r="DPA138" s="181"/>
      <c r="DPB138" s="239"/>
      <c r="DPC138" s="181"/>
      <c r="DPD138" s="181"/>
      <c r="DPE138" s="239"/>
      <c r="DPF138" s="181"/>
      <c r="DPG138" s="181"/>
      <c r="DPH138" s="239"/>
      <c r="DPI138" s="181"/>
      <c r="DPJ138" s="181"/>
      <c r="DPK138" s="239"/>
      <c r="DPL138" s="181"/>
      <c r="DPM138" s="181"/>
      <c r="DPN138" s="239"/>
      <c r="DPO138" s="181"/>
      <c r="DPP138" s="181"/>
      <c r="DPQ138" s="239"/>
      <c r="DPR138" s="181"/>
      <c r="DPS138" s="181"/>
      <c r="DPT138" s="239"/>
      <c r="DPU138" s="181"/>
      <c r="DPV138" s="181"/>
      <c r="DPW138" s="239"/>
      <c r="DPX138" s="181"/>
      <c r="DPY138" s="181"/>
      <c r="DPZ138" s="239"/>
      <c r="DQA138" s="181"/>
      <c r="DQB138" s="181"/>
      <c r="DQC138" s="239"/>
      <c r="DQD138" s="181"/>
      <c r="DQE138" s="181"/>
      <c r="DQF138" s="239"/>
      <c r="DQG138" s="181"/>
      <c r="DQH138" s="181"/>
      <c r="DQI138" s="239"/>
      <c r="DQJ138" s="181"/>
      <c r="DQK138" s="181"/>
      <c r="DQL138" s="239"/>
      <c r="DQM138" s="181"/>
      <c r="DQN138" s="181"/>
      <c r="DQO138" s="239"/>
      <c r="DQP138" s="181"/>
      <c r="DQQ138" s="181"/>
      <c r="DQR138" s="239"/>
      <c r="DQS138" s="181"/>
      <c r="DQT138" s="181"/>
      <c r="DQU138" s="239"/>
      <c r="DQV138" s="181"/>
      <c r="DQW138" s="181"/>
      <c r="DQX138" s="239"/>
      <c r="DQY138" s="181"/>
      <c r="DQZ138" s="181"/>
      <c r="DRA138" s="239"/>
      <c r="DRB138" s="181"/>
      <c r="DRC138" s="181"/>
      <c r="DRD138" s="239"/>
      <c r="DRE138" s="181"/>
      <c r="DRF138" s="181"/>
      <c r="DRG138" s="239"/>
      <c r="DRH138" s="181"/>
      <c r="DRI138" s="181"/>
      <c r="DRJ138" s="239"/>
      <c r="DRK138" s="181"/>
      <c r="DRL138" s="181"/>
      <c r="DRM138" s="239"/>
      <c r="DRN138" s="181"/>
      <c r="DRO138" s="181"/>
      <c r="DRP138" s="239"/>
      <c r="DRQ138" s="181"/>
      <c r="DRR138" s="181"/>
      <c r="DRS138" s="239"/>
      <c r="DRT138" s="181"/>
      <c r="DRU138" s="181"/>
      <c r="DRV138" s="239"/>
      <c r="DRW138" s="181"/>
      <c r="DRX138" s="181"/>
      <c r="DRY138" s="239"/>
      <c r="DRZ138" s="181"/>
      <c r="DSA138" s="181"/>
      <c r="DSB138" s="239"/>
      <c r="DSC138" s="181"/>
      <c r="DSD138" s="181"/>
      <c r="DSE138" s="239"/>
      <c r="DSF138" s="181"/>
      <c r="DSG138" s="181"/>
      <c r="DSH138" s="239"/>
      <c r="DSI138" s="181"/>
      <c r="DSJ138" s="181"/>
      <c r="DSK138" s="239"/>
      <c r="DSL138" s="181"/>
      <c r="DSM138" s="181"/>
      <c r="DSN138" s="239"/>
      <c r="DSO138" s="181"/>
      <c r="DSP138" s="181"/>
      <c r="DSQ138" s="239"/>
      <c r="DSR138" s="181"/>
      <c r="DSS138" s="181"/>
      <c r="DST138" s="239"/>
      <c r="DSU138" s="181"/>
      <c r="DSV138" s="181"/>
      <c r="DSW138" s="239"/>
      <c r="DSX138" s="181"/>
      <c r="DSY138" s="181"/>
      <c r="DSZ138" s="239"/>
      <c r="DTA138" s="181"/>
      <c r="DTB138" s="181"/>
      <c r="DTC138" s="239"/>
      <c r="DTD138" s="181"/>
      <c r="DTE138" s="181"/>
      <c r="DTF138" s="239"/>
      <c r="DTG138" s="181"/>
      <c r="DTH138" s="181"/>
      <c r="DTI138" s="239"/>
      <c r="DTJ138" s="181"/>
      <c r="DTK138" s="181"/>
      <c r="DTL138" s="239"/>
      <c r="DTM138" s="181"/>
      <c r="DTN138" s="181"/>
      <c r="DTO138" s="239"/>
      <c r="DTP138" s="181"/>
      <c r="DTQ138" s="181"/>
      <c r="DTR138" s="239"/>
      <c r="DTS138" s="181"/>
      <c r="DTT138" s="181"/>
      <c r="DTU138" s="239"/>
      <c r="DTV138" s="181"/>
      <c r="DTW138" s="181"/>
      <c r="DTX138" s="239"/>
      <c r="DTY138" s="181"/>
      <c r="DTZ138" s="181"/>
      <c r="DUA138" s="239"/>
      <c r="DUB138" s="181"/>
      <c r="DUC138" s="181"/>
      <c r="DUD138" s="239"/>
      <c r="DUE138" s="181"/>
      <c r="DUF138" s="181"/>
      <c r="DUG138" s="239"/>
      <c r="DUH138" s="181"/>
      <c r="DUI138" s="181"/>
      <c r="DUJ138" s="239"/>
      <c r="DUK138" s="181"/>
      <c r="DUL138" s="181"/>
      <c r="DUM138" s="239"/>
      <c r="DUN138" s="181"/>
      <c r="DUO138" s="181"/>
      <c r="DUP138" s="239"/>
      <c r="DUQ138" s="181"/>
      <c r="DUR138" s="181"/>
      <c r="DUS138" s="239"/>
      <c r="DUT138" s="181"/>
      <c r="DUU138" s="181"/>
      <c r="DUV138" s="239"/>
      <c r="DUW138" s="181"/>
      <c r="DUX138" s="181"/>
      <c r="DUY138" s="239"/>
      <c r="DUZ138" s="181"/>
      <c r="DVA138" s="181"/>
      <c r="DVB138" s="239"/>
      <c r="DVC138" s="181"/>
      <c r="DVD138" s="181"/>
      <c r="DVE138" s="239"/>
      <c r="DVF138" s="181"/>
      <c r="DVG138" s="181"/>
      <c r="DVH138" s="239"/>
      <c r="DVI138" s="181"/>
      <c r="DVJ138" s="181"/>
      <c r="DVK138" s="239"/>
      <c r="DVL138" s="181"/>
      <c r="DVM138" s="181"/>
      <c r="DVN138" s="239"/>
      <c r="DVO138" s="181"/>
      <c r="DVP138" s="181"/>
      <c r="DVQ138" s="239"/>
      <c r="DVR138" s="181"/>
      <c r="DVS138" s="181"/>
      <c r="DVT138" s="239"/>
      <c r="DVU138" s="181"/>
      <c r="DVV138" s="181"/>
      <c r="DVW138" s="239"/>
      <c r="DVX138" s="181"/>
      <c r="DVY138" s="181"/>
      <c r="DVZ138" s="239"/>
      <c r="DWA138" s="181"/>
      <c r="DWB138" s="181"/>
      <c r="DWC138" s="239"/>
      <c r="DWD138" s="181"/>
      <c r="DWE138" s="181"/>
      <c r="DWF138" s="239"/>
      <c r="DWG138" s="181"/>
      <c r="DWH138" s="181"/>
      <c r="DWI138" s="239"/>
      <c r="DWJ138" s="181"/>
      <c r="DWK138" s="181"/>
      <c r="DWL138" s="239"/>
      <c r="DWM138" s="181"/>
      <c r="DWN138" s="181"/>
      <c r="DWO138" s="239"/>
      <c r="DWP138" s="181"/>
      <c r="DWQ138" s="181"/>
      <c r="DWR138" s="239"/>
      <c r="DWS138" s="181"/>
      <c r="DWT138" s="181"/>
      <c r="DWU138" s="239"/>
      <c r="DWV138" s="181"/>
      <c r="DWW138" s="181"/>
      <c r="DWX138" s="239"/>
      <c r="DWY138" s="181"/>
      <c r="DWZ138" s="181"/>
      <c r="DXA138" s="239"/>
      <c r="DXB138" s="181"/>
      <c r="DXC138" s="181"/>
      <c r="DXD138" s="239"/>
      <c r="DXE138" s="181"/>
      <c r="DXF138" s="181"/>
      <c r="DXG138" s="239"/>
      <c r="DXH138" s="181"/>
      <c r="DXI138" s="181"/>
      <c r="DXJ138" s="239"/>
      <c r="DXK138" s="181"/>
      <c r="DXL138" s="181"/>
      <c r="DXM138" s="239"/>
      <c r="DXN138" s="181"/>
      <c r="DXO138" s="181"/>
      <c r="DXP138" s="239"/>
      <c r="DXQ138" s="181"/>
      <c r="DXR138" s="181"/>
      <c r="DXS138" s="239"/>
      <c r="DXT138" s="181"/>
      <c r="DXU138" s="181"/>
      <c r="DXV138" s="239"/>
      <c r="DXW138" s="181"/>
      <c r="DXX138" s="181"/>
      <c r="DXY138" s="239"/>
      <c r="DXZ138" s="181"/>
      <c r="DYA138" s="181"/>
      <c r="DYB138" s="239"/>
      <c r="DYC138" s="181"/>
      <c r="DYD138" s="181"/>
      <c r="DYE138" s="239"/>
      <c r="DYF138" s="181"/>
      <c r="DYG138" s="181"/>
      <c r="DYH138" s="239"/>
      <c r="DYI138" s="181"/>
      <c r="DYJ138" s="181"/>
      <c r="DYK138" s="239"/>
      <c r="DYL138" s="181"/>
      <c r="DYM138" s="181"/>
      <c r="DYN138" s="239"/>
      <c r="DYO138" s="181"/>
      <c r="DYP138" s="181"/>
      <c r="DYQ138" s="239"/>
      <c r="DYR138" s="181"/>
      <c r="DYS138" s="181"/>
      <c r="DYT138" s="239"/>
      <c r="DYU138" s="181"/>
      <c r="DYV138" s="181"/>
      <c r="DYW138" s="239"/>
      <c r="DYX138" s="181"/>
      <c r="DYY138" s="181"/>
      <c r="DYZ138" s="239"/>
      <c r="DZA138" s="181"/>
      <c r="DZB138" s="181"/>
      <c r="DZC138" s="239"/>
      <c r="DZD138" s="181"/>
      <c r="DZE138" s="181"/>
      <c r="DZF138" s="239"/>
      <c r="DZG138" s="181"/>
      <c r="DZH138" s="181"/>
      <c r="DZI138" s="239"/>
      <c r="DZJ138" s="181"/>
      <c r="DZK138" s="181"/>
      <c r="DZL138" s="239"/>
      <c r="DZM138" s="181"/>
      <c r="DZN138" s="181"/>
      <c r="DZO138" s="239"/>
      <c r="DZP138" s="181"/>
      <c r="DZQ138" s="181"/>
      <c r="DZR138" s="239"/>
      <c r="DZS138" s="181"/>
      <c r="DZT138" s="181"/>
      <c r="DZU138" s="239"/>
      <c r="DZV138" s="181"/>
      <c r="DZW138" s="181"/>
      <c r="DZX138" s="239"/>
      <c r="DZY138" s="181"/>
      <c r="DZZ138" s="181"/>
      <c r="EAA138" s="239"/>
      <c r="EAB138" s="181"/>
      <c r="EAC138" s="181"/>
      <c r="EAD138" s="239"/>
      <c r="EAE138" s="181"/>
      <c r="EAF138" s="181"/>
      <c r="EAG138" s="239"/>
      <c r="EAH138" s="181"/>
      <c r="EAI138" s="181"/>
      <c r="EAJ138" s="239"/>
      <c r="EAK138" s="181"/>
      <c r="EAL138" s="181"/>
      <c r="EAM138" s="239"/>
      <c r="EAN138" s="181"/>
      <c r="EAO138" s="181"/>
      <c r="EAP138" s="239"/>
      <c r="EAQ138" s="181"/>
      <c r="EAR138" s="181"/>
      <c r="EAS138" s="239"/>
      <c r="EAT138" s="181"/>
      <c r="EAU138" s="181"/>
      <c r="EAV138" s="239"/>
      <c r="EAW138" s="181"/>
      <c r="EAX138" s="181"/>
      <c r="EAY138" s="239"/>
      <c r="EAZ138" s="181"/>
      <c r="EBA138" s="181"/>
      <c r="EBB138" s="239"/>
      <c r="EBC138" s="181"/>
      <c r="EBD138" s="181"/>
      <c r="EBE138" s="239"/>
      <c r="EBF138" s="181"/>
      <c r="EBG138" s="181"/>
      <c r="EBH138" s="239"/>
      <c r="EBI138" s="181"/>
      <c r="EBJ138" s="181"/>
      <c r="EBK138" s="239"/>
      <c r="EBL138" s="181"/>
      <c r="EBM138" s="181"/>
      <c r="EBN138" s="239"/>
      <c r="EBO138" s="181"/>
      <c r="EBP138" s="181"/>
      <c r="EBQ138" s="239"/>
      <c r="EBR138" s="181"/>
      <c r="EBS138" s="181"/>
      <c r="EBT138" s="239"/>
      <c r="EBU138" s="181"/>
      <c r="EBV138" s="181"/>
      <c r="EBW138" s="239"/>
      <c r="EBX138" s="181"/>
      <c r="EBY138" s="181"/>
      <c r="EBZ138" s="239"/>
      <c r="ECA138" s="181"/>
      <c r="ECB138" s="181"/>
      <c r="ECC138" s="239"/>
      <c r="ECD138" s="181"/>
      <c r="ECE138" s="181"/>
      <c r="ECF138" s="239"/>
      <c r="ECG138" s="181"/>
      <c r="ECH138" s="181"/>
      <c r="ECI138" s="239"/>
      <c r="ECJ138" s="181"/>
      <c r="ECK138" s="181"/>
      <c r="ECL138" s="239"/>
      <c r="ECM138" s="181"/>
      <c r="ECN138" s="181"/>
      <c r="ECO138" s="239"/>
      <c r="ECP138" s="181"/>
      <c r="ECQ138" s="181"/>
      <c r="ECR138" s="239"/>
      <c r="ECS138" s="181"/>
      <c r="ECT138" s="181"/>
      <c r="ECU138" s="239"/>
      <c r="ECV138" s="181"/>
      <c r="ECW138" s="181"/>
      <c r="ECX138" s="239"/>
      <c r="ECY138" s="181"/>
      <c r="ECZ138" s="181"/>
      <c r="EDA138" s="239"/>
      <c r="EDB138" s="181"/>
      <c r="EDC138" s="181"/>
      <c r="EDD138" s="239"/>
      <c r="EDE138" s="181"/>
      <c r="EDF138" s="181"/>
      <c r="EDG138" s="239"/>
      <c r="EDH138" s="181"/>
      <c r="EDI138" s="181"/>
      <c r="EDJ138" s="239"/>
      <c r="EDK138" s="181"/>
      <c r="EDL138" s="181"/>
      <c r="EDM138" s="239"/>
      <c r="EDN138" s="181"/>
      <c r="EDO138" s="181"/>
      <c r="EDP138" s="239"/>
      <c r="EDQ138" s="181"/>
      <c r="EDR138" s="181"/>
      <c r="EDS138" s="239"/>
      <c r="EDT138" s="181"/>
      <c r="EDU138" s="181"/>
      <c r="EDV138" s="239"/>
      <c r="EDW138" s="181"/>
      <c r="EDX138" s="181"/>
      <c r="EDY138" s="239"/>
      <c r="EDZ138" s="181"/>
      <c r="EEA138" s="181"/>
      <c r="EEB138" s="239"/>
      <c r="EEC138" s="181"/>
      <c r="EED138" s="181"/>
      <c r="EEE138" s="239"/>
      <c r="EEF138" s="181"/>
      <c r="EEG138" s="181"/>
      <c r="EEH138" s="239"/>
      <c r="EEI138" s="181"/>
      <c r="EEJ138" s="181"/>
      <c r="EEK138" s="239"/>
      <c r="EEL138" s="181"/>
      <c r="EEM138" s="181"/>
      <c r="EEN138" s="239"/>
      <c r="EEO138" s="181"/>
      <c r="EEP138" s="181"/>
      <c r="EEQ138" s="239"/>
      <c r="EER138" s="181"/>
      <c r="EES138" s="181"/>
      <c r="EET138" s="239"/>
      <c r="EEU138" s="181"/>
      <c r="EEV138" s="181"/>
      <c r="EEW138" s="239"/>
      <c r="EEX138" s="181"/>
      <c r="EEY138" s="181"/>
      <c r="EEZ138" s="239"/>
      <c r="EFA138" s="181"/>
      <c r="EFB138" s="181"/>
      <c r="EFC138" s="239"/>
      <c r="EFD138" s="181"/>
      <c r="EFE138" s="181"/>
      <c r="EFF138" s="239"/>
      <c r="EFG138" s="181"/>
      <c r="EFH138" s="181"/>
      <c r="EFI138" s="239"/>
      <c r="EFJ138" s="181"/>
      <c r="EFK138" s="181"/>
      <c r="EFL138" s="239"/>
      <c r="EFM138" s="181"/>
      <c r="EFN138" s="181"/>
      <c r="EFO138" s="239"/>
      <c r="EFP138" s="181"/>
      <c r="EFQ138" s="181"/>
      <c r="EFR138" s="239"/>
      <c r="EFS138" s="181"/>
      <c r="EFT138" s="181"/>
      <c r="EFU138" s="239"/>
      <c r="EFV138" s="181"/>
      <c r="EFW138" s="181"/>
      <c r="EFX138" s="239"/>
      <c r="EFY138" s="181"/>
      <c r="EFZ138" s="181"/>
      <c r="EGA138" s="239"/>
      <c r="EGB138" s="181"/>
      <c r="EGC138" s="181"/>
      <c r="EGD138" s="239"/>
      <c r="EGE138" s="181"/>
      <c r="EGF138" s="181"/>
      <c r="EGG138" s="239"/>
      <c r="EGH138" s="181"/>
      <c r="EGI138" s="181"/>
      <c r="EGJ138" s="239"/>
      <c r="EGK138" s="181"/>
      <c r="EGL138" s="181"/>
      <c r="EGM138" s="239"/>
      <c r="EGN138" s="181"/>
      <c r="EGO138" s="181"/>
      <c r="EGP138" s="239"/>
      <c r="EGQ138" s="181"/>
      <c r="EGR138" s="181"/>
      <c r="EGS138" s="239"/>
      <c r="EGT138" s="181"/>
      <c r="EGU138" s="181"/>
      <c r="EGV138" s="239"/>
      <c r="EGW138" s="181"/>
      <c r="EGX138" s="181"/>
      <c r="EGY138" s="239"/>
      <c r="EGZ138" s="181"/>
      <c r="EHA138" s="181"/>
      <c r="EHB138" s="239"/>
      <c r="EHC138" s="181"/>
      <c r="EHD138" s="181"/>
      <c r="EHE138" s="239"/>
      <c r="EHF138" s="181"/>
      <c r="EHG138" s="181"/>
      <c r="EHH138" s="239"/>
      <c r="EHI138" s="181"/>
      <c r="EHJ138" s="181"/>
      <c r="EHK138" s="239"/>
      <c r="EHL138" s="181"/>
      <c r="EHM138" s="181"/>
      <c r="EHN138" s="239"/>
      <c r="EHO138" s="181"/>
      <c r="EHP138" s="181"/>
      <c r="EHQ138" s="239"/>
      <c r="EHR138" s="181"/>
      <c r="EHS138" s="181"/>
      <c r="EHT138" s="239"/>
      <c r="EHU138" s="181"/>
      <c r="EHV138" s="181"/>
      <c r="EHW138" s="239"/>
      <c r="EHX138" s="181"/>
      <c r="EHY138" s="181"/>
      <c r="EHZ138" s="239"/>
      <c r="EIA138" s="181"/>
      <c r="EIB138" s="181"/>
      <c r="EIC138" s="239"/>
      <c r="EID138" s="181"/>
      <c r="EIE138" s="181"/>
      <c r="EIF138" s="239"/>
      <c r="EIG138" s="181"/>
      <c r="EIH138" s="181"/>
      <c r="EII138" s="239"/>
      <c r="EIJ138" s="181"/>
      <c r="EIK138" s="181"/>
      <c r="EIL138" s="239"/>
      <c r="EIM138" s="181"/>
      <c r="EIN138" s="181"/>
      <c r="EIO138" s="239"/>
      <c r="EIP138" s="181"/>
      <c r="EIQ138" s="181"/>
      <c r="EIR138" s="239"/>
      <c r="EIS138" s="181"/>
      <c r="EIT138" s="181"/>
      <c r="EIU138" s="239"/>
      <c r="EIV138" s="181"/>
      <c r="EIW138" s="181"/>
      <c r="EIX138" s="239"/>
      <c r="EIY138" s="181"/>
      <c r="EIZ138" s="181"/>
      <c r="EJA138" s="239"/>
      <c r="EJB138" s="181"/>
      <c r="EJC138" s="181"/>
      <c r="EJD138" s="239"/>
      <c r="EJE138" s="181"/>
      <c r="EJF138" s="181"/>
      <c r="EJG138" s="239"/>
      <c r="EJH138" s="181"/>
      <c r="EJI138" s="181"/>
      <c r="EJJ138" s="239"/>
      <c r="EJK138" s="181"/>
      <c r="EJL138" s="181"/>
      <c r="EJM138" s="239"/>
      <c r="EJN138" s="181"/>
      <c r="EJO138" s="181"/>
      <c r="EJP138" s="239"/>
      <c r="EJQ138" s="181"/>
      <c r="EJR138" s="181"/>
      <c r="EJS138" s="239"/>
      <c r="EJT138" s="181"/>
      <c r="EJU138" s="181"/>
      <c r="EJV138" s="239"/>
      <c r="EJW138" s="181"/>
      <c r="EJX138" s="181"/>
      <c r="EJY138" s="239"/>
      <c r="EJZ138" s="181"/>
      <c r="EKA138" s="181"/>
      <c r="EKB138" s="239"/>
      <c r="EKC138" s="181"/>
      <c r="EKD138" s="181"/>
      <c r="EKE138" s="239"/>
      <c r="EKF138" s="181"/>
      <c r="EKG138" s="181"/>
      <c r="EKH138" s="239"/>
      <c r="EKI138" s="181"/>
      <c r="EKJ138" s="181"/>
      <c r="EKK138" s="239"/>
      <c r="EKL138" s="181"/>
      <c r="EKM138" s="181"/>
      <c r="EKN138" s="239"/>
      <c r="EKO138" s="181"/>
      <c r="EKP138" s="181"/>
      <c r="EKQ138" s="239"/>
      <c r="EKR138" s="181"/>
      <c r="EKS138" s="181"/>
      <c r="EKT138" s="239"/>
      <c r="EKU138" s="181"/>
      <c r="EKV138" s="181"/>
      <c r="EKW138" s="239"/>
      <c r="EKX138" s="181"/>
      <c r="EKY138" s="181"/>
      <c r="EKZ138" s="239"/>
      <c r="ELA138" s="181"/>
      <c r="ELB138" s="181"/>
      <c r="ELC138" s="239"/>
      <c r="ELD138" s="181"/>
      <c r="ELE138" s="181"/>
      <c r="ELF138" s="239"/>
      <c r="ELG138" s="181"/>
      <c r="ELH138" s="181"/>
      <c r="ELI138" s="239"/>
      <c r="ELJ138" s="181"/>
      <c r="ELK138" s="181"/>
      <c r="ELL138" s="239"/>
      <c r="ELM138" s="181"/>
      <c r="ELN138" s="181"/>
      <c r="ELO138" s="239"/>
      <c r="ELP138" s="181"/>
      <c r="ELQ138" s="181"/>
      <c r="ELR138" s="239"/>
      <c r="ELS138" s="181"/>
      <c r="ELT138" s="181"/>
      <c r="ELU138" s="239"/>
      <c r="ELV138" s="181"/>
      <c r="ELW138" s="181"/>
      <c r="ELX138" s="239"/>
      <c r="ELY138" s="181"/>
      <c r="ELZ138" s="181"/>
      <c r="EMA138" s="239"/>
      <c r="EMB138" s="181"/>
      <c r="EMC138" s="181"/>
      <c r="EMD138" s="239"/>
      <c r="EME138" s="181"/>
      <c r="EMF138" s="181"/>
      <c r="EMG138" s="239"/>
      <c r="EMH138" s="181"/>
      <c r="EMI138" s="181"/>
      <c r="EMJ138" s="239"/>
      <c r="EMK138" s="181"/>
      <c r="EML138" s="181"/>
      <c r="EMM138" s="239"/>
      <c r="EMN138" s="181"/>
      <c r="EMO138" s="181"/>
      <c r="EMP138" s="239"/>
      <c r="EMQ138" s="181"/>
      <c r="EMR138" s="181"/>
      <c r="EMS138" s="239"/>
      <c r="EMT138" s="181"/>
      <c r="EMU138" s="181"/>
      <c r="EMV138" s="239"/>
      <c r="EMW138" s="181"/>
      <c r="EMX138" s="181"/>
      <c r="EMY138" s="239"/>
      <c r="EMZ138" s="181"/>
      <c r="ENA138" s="181"/>
      <c r="ENB138" s="239"/>
      <c r="ENC138" s="181"/>
      <c r="END138" s="181"/>
      <c r="ENE138" s="239"/>
      <c r="ENF138" s="181"/>
      <c r="ENG138" s="181"/>
      <c r="ENH138" s="239"/>
      <c r="ENI138" s="181"/>
      <c r="ENJ138" s="181"/>
      <c r="ENK138" s="239"/>
      <c r="ENL138" s="181"/>
      <c r="ENM138" s="181"/>
      <c r="ENN138" s="239"/>
      <c r="ENO138" s="181"/>
      <c r="ENP138" s="181"/>
      <c r="ENQ138" s="239"/>
      <c r="ENR138" s="181"/>
      <c r="ENS138" s="181"/>
      <c r="ENT138" s="239"/>
      <c r="ENU138" s="181"/>
      <c r="ENV138" s="181"/>
      <c r="ENW138" s="239"/>
      <c r="ENX138" s="181"/>
      <c r="ENY138" s="181"/>
      <c r="ENZ138" s="239"/>
      <c r="EOA138" s="181"/>
      <c r="EOB138" s="181"/>
      <c r="EOC138" s="239"/>
      <c r="EOD138" s="181"/>
      <c r="EOE138" s="181"/>
      <c r="EOF138" s="239"/>
      <c r="EOG138" s="181"/>
      <c r="EOH138" s="181"/>
      <c r="EOI138" s="239"/>
      <c r="EOJ138" s="181"/>
      <c r="EOK138" s="181"/>
      <c r="EOL138" s="239"/>
      <c r="EOM138" s="181"/>
      <c r="EON138" s="181"/>
      <c r="EOO138" s="239"/>
      <c r="EOP138" s="181"/>
      <c r="EOQ138" s="181"/>
      <c r="EOR138" s="239"/>
      <c r="EOS138" s="181"/>
      <c r="EOT138" s="181"/>
      <c r="EOU138" s="239"/>
      <c r="EOV138" s="181"/>
      <c r="EOW138" s="181"/>
      <c r="EOX138" s="239"/>
      <c r="EOY138" s="181"/>
      <c r="EOZ138" s="181"/>
      <c r="EPA138" s="239"/>
      <c r="EPB138" s="181"/>
      <c r="EPC138" s="181"/>
      <c r="EPD138" s="239"/>
      <c r="EPE138" s="181"/>
      <c r="EPF138" s="181"/>
      <c r="EPG138" s="239"/>
      <c r="EPH138" s="181"/>
      <c r="EPI138" s="181"/>
      <c r="EPJ138" s="239"/>
      <c r="EPK138" s="181"/>
      <c r="EPL138" s="181"/>
      <c r="EPM138" s="239"/>
      <c r="EPN138" s="181"/>
      <c r="EPO138" s="181"/>
      <c r="EPP138" s="239"/>
      <c r="EPQ138" s="181"/>
      <c r="EPR138" s="181"/>
      <c r="EPS138" s="239"/>
      <c r="EPT138" s="181"/>
      <c r="EPU138" s="181"/>
      <c r="EPV138" s="239"/>
      <c r="EPW138" s="181"/>
      <c r="EPX138" s="181"/>
      <c r="EPY138" s="239"/>
      <c r="EPZ138" s="181"/>
      <c r="EQA138" s="181"/>
      <c r="EQB138" s="239"/>
      <c r="EQC138" s="181"/>
      <c r="EQD138" s="181"/>
      <c r="EQE138" s="239"/>
      <c r="EQF138" s="181"/>
      <c r="EQG138" s="181"/>
      <c r="EQH138" s="239"/>
      <c r="EQI138" s="181"/>
      <c r="EQJ138" s="181"/>
      <c r="EQK138" s="239"/>
      <c r="EQL138" s="181"/>
      <c r="EQM138" s="181"/>
      <c r="EQN138" s="239"/>
      <c r="EQO138" s="181"/>
      <c r="EQP138" s="181"/>
      <c r="EQQ138" s="239"/>
      <c r="EQR138" s="181"/>
      <c r="EQS138" s="181"/>
      <c r="EQT138" s="239"/>
      <c r="EQU138" s="181"/>
      <c r="EQV138" s="181"/>
      <c r="EQW138" s="239"/>
      <c r="EQX138" s="181"/>
      <c r="EQY138" s="181"/>
      <c r="EQZ138" s="239"/>
      <c r="ERA138" s="181"/>
      <c r="ERB138" s="181"/>
      <c r="ERC138" s="239"/>
      <c r="ERD138" s="181"/>
      <c r="ERE138" s="181"/>
      <c r="ERF138" s="239"/>
      <c r="ERG138" s="181"/>
      <c r="ERH138" s="181"/>
      <c r="ERI138" s="239"/>
      <c r="ERJ138" s="181"/>
      <c r="ERK138" s="181"/>
      <c r="ERL138" s="239"/>
      <c r="ERM138" s="181"/>
      <c r="ERN138" s="181"/>
      <c r="ERO138" s="239"/>
      <c r="ERP138" s="181"/>
      <c r="ERQ138" s="181"/>
      <c r="ERR138" s="239"/>
      <c r="ERS138" s="181"/>
      <c r="ERT138" s="181"/>
      <c r="ERU138" s="239"/>
      <c r="ERV138" s="181"/>
      <c r="ERW138" s="181"/>
      <c r="ERX138" s="239"/>
      <c r="ERY138" s="181"/>
      <c r="ERZ138" s="181"/>
      <c r="ESA138" s="239"/>
      <c r="ESB138" s="181"/>
      <c r="ESC138" s="181"/>
      <c r="ESD138" s="239"/>
      <c r="ESE138" s="181"/>
      <c r="ESF138" s="181"/>
      <c r="ESG138" s="239"/>
      <c r="ESH138" s="181"/>
      <c r="ESI138" s="181"/>
      <c r="ESJ138" s="239"/>
      <c r="ESK138" s="181"/>
      <c r="ESL138" s="181"/>
      <c r="ESM138" s="239"/>
      <c r="ESN138" s="181"/>
      <c r="ESO138" s="181"/>
      <c r="ESP138" s="239"/>
      <c r="ESQ138" s="181"/>
      <c r="ESR138" s="181"/>
      <c r="ESS138" s="239"/>
      <c r="EST138" s="181"/>
      <c r="ESU138" s="181"/>
      <c r="ESV138" s="239"/>
      <c r="ESW138" s="181"/>
      <c r="ESX138" s="181"/>
      <c r="ESY138" s="239"/>
      <c r="ESZ138" s="181"/>
      <c r="ETA138" s="181"/>
      <c r="ETB138" s="239"/>
      <c r="ETC138" s="181"/>
      <c r="ETD138" s="181"/>
      <c r="ETE138" s="239"/>
      <c r="ETF138" s="181"/>
      <c r="ETG138" s="181"/>
      <c r="ETH138" s="239"/>
      <c r="ETI138" s="181"/>
      <c r="ETJ138" s="181"/>
      <c r="ETK138" s="239"/>
      <c r="ETL138" s="181"/>
      <c r="ETM138" s="181"/>
      <c r="ETN138" s="239"/>
      <c r="ETO138" s="181"/>
      <c r="ETP138" s="181"/>
      <c r="ETQ138" s="239"/>
      <c r="ETR138" s="181"/>
      <c r="ETS138" s="181"/>
      <c r="ETT138" s="239"/>
      <c r="ETU138" s="181"/>
      <c r="ETV138" s="181"/>
      <c r="ETW138" s="239"/>
      <c r="ETX138" s="181"/>
      <c r="ETY138" s="181"/>
      <c r="ETZ138" s="239"/>
      <c r="EUA138" s="181"/>
      <c r="EUB138" s="181"/>
      <c r="EUC138" s="239"/>
      <c r="EUD138" s="181"/>
      <c r="EUE138" s="181"/>
      <c r="EUF138" s="239"/>
      <c r="EUG138" s="181"/>
      <c r="EUH138" s="181"/>
      <c r="EUI138" s="239"/>
      <c r="EUJ138" s="181"/>
      <c r="EUK138" s="181"/>
      <c r="EUL138" s="239"/>
      <c r="EUM138" s="181"/>
      <c r="EUN138" s="181"/>
      <c r="EUO138" s="239"/>
      <c r="EUP138" s="181"/>
      <c r="EUQ138" s="181"/>
      <c r="EUR138" s="239"/>
      <c r="EUS138" s="181"/>
      <c r="EUT138" s="181"/>
      <c r="EUU138" s="239"/>
      <c r="EUV138" s="181"/>
      <c r="EUW138" s="181"/>
      <c r="EUX138" s="239"/>
      <c r="EUY138" s="181"/>
      <c r="EUZ138" s="181"/>
      <c r="EVA138" s="239"/>
      <c r="EVB138" s="181"/>
      <c r="EVC138" s="181"/>
      <c r="EVD138" s="239"/>
      <c r="EVE138" s="181"/>
      <c r="EVF138" s="181"/>
      <c r="EVG138" s="239"/>
      <c r="EVH138" s="181"/>
      <c r="EVI138" s="181"/>
      <c r="EVJ138" s="239"/>
      <c r="EVK138" s="181"/>
      <c r="EVL138" s="181"/>
      <c r="EVM138" s="239"/>
      <c r="EVN138" s="181"/>
      <c r="EVO138" s="181"/>
      <c r="EVP138" s="239"/>
      <c r="EVQ138" s="181"/>
      <c r="EVR138" s="181"/>
      <c r="EVS138" s="239"/>
      <c r="EVT138" s="181"/>
      <c r="EVU138" s="181"/>
      <c r="EVV138" s="239"/>
      <c r="EVW138" s="181"/>
      <c r="EVX138" s="181"/>
      <c r="EVY138" s="239"/>
      <c r="EVZ138" s="181"/>
      <c r="EWA138" s="181"/>
      <c r="EWB138" s="239"/>
      <c r="EWC138" s="181"/>
      <c r="EWD138" s="181"/>
      <c r="EWE138" s="239"/>
      <c r="EWF138" s="181"/>
      <c r="EWG138" s="181"/>
      <c r="EWH138" s="239"/>
      <c r="EWI138" s="181"/>
      <c r="EWJ138" s="181"/>
      <c r="EWK138" s="239"/>
      <c r="EWL138" s="181"/>
      <c r="EWM138" s="181"/>
      <c r="EWN138" s="239"/>
      <c r="EWO138" s="181"/>
      <c r="EWP138" s="181"/>
      <c r="EWQ138" s="239"/>
      <c r="EWR138" s="181"/>
      <c r="EWS138" s="181"/>
      <c r="EWT138" s="239"/>
      <c r="EWU138" s="181"/>
      <c r="EWV138" s="181"/>
      <c r="EWW138" s="239"/>
      <c r="EWX138" s="181"/>
      <c r="EWY138" s="181"/>
      <c r="EWZ138" s="239"/>
      <c r="EXA138" s="181"/>
      <c r="EXB138" s="181"/>
      <c r="EXC138" s="239"/>
      <c r="EXD138" s="181"/>
      <c r="EXE138" s="181"/>
      <c r="EXF138" s="239"/>
      <c r="EXG138" s="181"/>
      <c r="EXH138" s="181"/>
      <c r="EXI138" s="239"/>
      <c r="EXJ138" s="181"/>
      <c r="EXK138" s="181"/>
      <c r="EXL138" s="239"/>
      <c r="EXM138" s="181"/>
      <c r="EXN138" s="181"/>
      <c r="EXO138" s="239"/>
      <c r="EXP138" s="181"/>
      <c r="EXQ138" s="181"/>
      <c r="EXR138" s="239"/>
      <c r="EXS138" s="181"/>
      <c r="EXT138" s="181"/>
      <c r="EXU138" s="239"/>
      <c r="EXV138" s="181"/>
      <c r="EXW138" s="181"/>
      <c r="EXX138" s="239"/>
      <c r="EXY138" s="181"/>
      <c r="EXZ138" s="181"/>
      <c r="EYA138" s="239"/>
      <c r="EYB138" s="181"/>
      <c r="EYC138" s="181"/>
      <c r="EYD138" s="239"/>
      <c r="EYE138" s="181"/>
      <c r="EYF138" s="181"/>
      <c r="EYG138" s="239"/>
      <c r="EYH138" s="181"/>
      <c r="EYI138" s="181"/>
      <c r="EYJ138" s="239"/>
      <c r="EYK138" s="181"/>
      <c r="EYL138" s="181"/>
      <c r="EYM138" s="239"/>
      <c r="EYN138" s="181"/>
      <c r="EYO138" s="181"/>
      <c r="EYP138" s="239"/>
      <c r="EYQ138" s="181"/>
      <c r="EYR138" s="181"/>
      <c r="EYS138" s="239"/>
      <c r="EYT138" s="181"/>
      <c r="EYU138" s="181"/>
      <c r="EYV138" s="239"/>
      <c r="EYW138" s="181"/>
      <c r="EYX138" s="181"/>
      <c r="EYY138" s="239"/>
      <c r="EYZ138" s="181"/>
      <c r="EZA138" s="181"/>
      <c r="EZB138" s="239"/>
      <c r="EZC138" s="181"/>
      <c r="EZD138" s="181"/>
      <c r="EZE138" s="239"/>
      <c r="EZF138" s="181"/>
      <c r="EZG138" s="181"/>
      <c r="EZH138" s="239"/>
      <c r="EZI138" s="181"/>
      <c r="EZJ138" s="181"/>
      <c r="EZK138" s="239"/>
      <c r="EZL138" s="181"/>
      <c r="EZM138" s="181"/>
      <c r="EZN138" s="239"/>
      <c r="EZO138" s="181"/>
      <c r="EZP138" s="181"/>
      <c r="EZQ138" s="239"/>
      <c r="EZR138" s="181"/>
      <c r="EZS138" s="181"/>
      <c r="EZT138" s="239"/>
      <c r="EZU138" s="181"/>
      <c r="EZV138" s="181"/>
      <c r="EZW138" s="239"/>
      <c r="EZX138" s="181"/>
      <c r="EZY138" s="181"/>
      <c r="EZZ138" s="239"/>
      <c r="FAA138" s="181"/>
      <c r="FAB138" s="181"/>
      <c r="FAC138" s="239"/>
      <c r="FAD138" s="181"/>
      <c r="FAE138" s="181"/>
      <c r="FAF138" s="239"/>
      <c r="FAG138" s="181"/>
      <c r="FAH138" s="181"/>
      <c r="FAI138" s="239"/>
      <c r="FAJ138" s="181"/>
      <c r="FAK138" s="181"/>
      <c r="FAL138" s="239"/>
      <c r="FAM138" s="181"/>
      <c r="FAN138" s="181"/>
      <c r="FAO138" s="239"/>
      <c r="FAP138" s="181"/>
      <c r="FAQ138" s="181"/>
      <c r="FAR138" s="239"/>
      <c r="FAS138" s="181"/>
      <c r="FAT138" s="181"/>
      <c r="FAU138" s="239"/>
      <c r="FAV138" s="181"/>
      <c r="FAW138" s="181"/>
      <c r="FAX138" s="239"/>
      <c r="FAY138" s="181"/>
      <c r="FAZ138" s="181"/>
      <c r="FBA138" s="239"/>
      <c r="FBB138" s="181"/>
      <c r="FBC138" s="181"/>
      <c r="FBD138" s="239"/>
      <c r="FBE138" s="181"/>
      <c r="FBF138" s="181"/>
      <c r="FBG138" s="239"/>
      <c r="FBH138" s="181"/>
      <c r="FBI138" s="181"/>
      <c r="FBJ138" s="239"/>
      <c r="FBK138" s="181"/>
      <c r="FBL138" s="181"/>
      <c r="FBM138" s="239"/>
      <c r="FBN138" s="181"/>
      <c r="FBO138" s="181"/>
      <c r="FBP138" s="239"/>
      <c r="FBQ138" s="181"/>
      <c r="FBR138" s="181"/>
      <c r="FBS138" s="239"/>
      <c r="FBT138" s="181"/>
      <c r="FBU138" s="181"/>
      <c r="FBV138" s="239"/>
      <c r="FBW138" s="181"/>
      <c r="FBX138" s="181"/>
      <c r="FBY138" s="239"/>
      <c r="FBZ138" s="181"/>
      <c r="FCA138" s="181"/>
      <c r="FCB138" s="239"/>
      <c r="FCC138" s="181"/>
      <c r="FCD138" s="181"/>
      <c r="FCE138" s="239"/>
      <c r="FCF138" s="181"/>
      <c r="FCG138" s="181"/>
      <c r="FCH138" s="239"/>
      <c r="FCI138" s="181"/>
      <c r="FCJ138" s="181"/>
      <c r="FCK138" s="239"/>
      <c r="FCL138" s="181"/>
      <c r="FCM138" s="181"/>
      <c r="FCN138" s="239"/>
      <c r="FCO138" s="181"/>
      <c r="FCP138" s="181"/>
      <c r="FCQ138" s="239"/>
      <c r="FCR138" s="181"/>
      <c r="FCS138" s="181"/>
      <c r="FCT138" s="239"/>
      <c r="FCU138" s="181"/>
      <c r="FCV138" s="181"/>
      <c r="FCW138" s="239"/>
      <c r="FCX138" s="181"/>
      <c r="FCY138" s="181"/>
      <c r="FCZ138" s="239"/>
      <c r="FDA138" s="181"/>
      <c r="FDB138" s="181"/>
      <c r="FDC138" s="239"/>
      <c r="FDD138" s="181"/>
      <c r="FDE138" s="181"/>
      <c r="FDF138" s="239"/>
      <c r="FDG138" s="181"/>
      <c r="FDH138" s="181"/>
      <c r="FDI138" s="239"/>
      <c r="FDJ138" s="181"/>
      <c r="FDK138" s="181"/>
      <c r="FDL138" s="239"/>
      <c r="FDM138" s="181"/>
      <c r="FDN138" s="181"/>
      <c r="FDO138" s="239"/>
      <c r="FDP138" s="181"/>
      <c r="FDQ138" s="181"/>
      <c r="FDR138" s="239"/>
      <c r="FDS138" s="181"/>
      <c r="FDT138" s="181"/>
      <c r="FDU138" s="239"/>
      <c r="FDV138" s="181"/>
      <c r="FDW138" s="181"/>
      <c r="FDX138" s="239"/>
      <c r="FDY138" s="181"/>
      <c r="FDZ138" s="181"/>
      <c r="FEA138" s="239"/>
      <c r="FEB138" s="181"/>
      <c r="FEC138" s="181"/>
      <c r="FED138" s="239"/>
      <c r="FEE138" s="181"/>
      <c r="FEF138" s="181"/>
      <c r="FEG138" s="239"/>
      <c r="FEH138" s="181"/>
      <c r="FEI138" s="181"/>
      <c r="FEJ138" s="239"/>
      <c r="FEK138" s="181"/>
      <c r="FEL138" s="181"/>
      <c r="FEM138" s="239"/>
      <c r="FEN138" s="181"/>
      <c r="FEO138" s="181"/>
      <c r="FEP138" s="239"/>
      <c r="FEQ138" s="181"/>
      <c r="FER138" s="181"/>
      <c r="FES138" s="239"/>
      <c r="FET138" s="181"/>
      <c r="FEU138" s="181"/>
      <c r="FEV138" s="239"/>
      <c r="FEW138" s="181"/>
      <c r="FEX138" s="181"/>
      <c r="FEY138" s="239"/>
      <c r="FEZ138" s="181"/>
      <c r="FFA138" s="181"/>
      <c r="FFB138" s="239"/>
      <c r="FFC138" s="181"/>
      <c r="FFD138" s="181"/>
      <c r="FFE138" s="239"/>
      <c r="FFF138" s="181"/>
      <c r="FFG138" s="181"/>
      <c r="FFH138" s="239"/>
      <c r="FFI138" s="181"/>
      <c r="FFJ138" s="181"/>
      <c r="FFK138" s="239"/>
      <c r="FFL138" s="181"/>
      <c r="FFM138" s="181"/>
      <c r="FFN138" s="239"/>
      <c r="FFO138" s="181"/>
      <c r="FFP138" s="181"/>
      <c r="FFQ138" s="239"/>
      <c r="FFR138" s="181"/>
      <c r="FFS138" s="181"/>
      <c r="FFT138" s="239"/>
      <c r="FFU138" s="181"/>
      <c r="FFV138" s="181"/>
      <c r="FFW138" s="239"/>
      <c r="FFX138" s="181"/>
      <c r="FFY138" s="181"/>
      <c r="FFZ138" s="239"/>
      <c r="FGA138" s="181"/>
      <c r="FGB138" s="181"/>
      <c r="FGC138" s="239"/>
      <c r="FGD138" s="181"/>
      <c r="FGE138" s="181"/>
      <c r="FGF138" s="239"/>
      <c r="FGG138" s="181"/>
      <c r="FGH138" s="181"/>
      <c r="FGI138" s="239"/>
      <c r="FGJ138" s="181"/>
      <c r="FGK138" s="181"/>
      <c r="FGL138" s="239"/>
      <c r="FGM138" s="181"/>
      <c r="FGN138" s="181"/>
      <c r="FGO138" s="239"/>
      <c r="FGP138" s="181"/>
      <c r="FGQ138" s="181"/>
      <c r="FGR138" s="239"/>
      <c r="FGS138" s="181"/>
      <c r="FGT138" s="181"/>
      <c r="FGU138" s="239"/>
      <c r="FGV138" s="181"/>
      <c r="FGW138" s="181"/>
      <c r="FGX138" s="239"/>
      <c r="FGY138" s="181"/>
      <c r="FGZ138" s="181"/>
      <c r="FHA138" s="239"/>
      <c r="FHB138" s="181"/>
      <c r="FHC138" s="181"/>
      <c r="FHD138" s="239"/>
      <c r="FHE138" s="181"/>
      <c r="FHF138" s="181"/>
      <c r="FHG138" s="239"/>
      <c r="FHH138" s="181"/>
      <c r="FHI138" s="181"/>
      <c r="FHJ138" s="239"/>
      <c r="FHK138" s="181"/>
      <c r="FHL138" s="181"/>
      <c r="FHM138" s="239"/>
      <c r="FHN138" s="181"/>
      <c r="FHO138" s="181"/>
      <c r="FHP138" s="239"/>
      <c r="FHQ138" s="181"/>
      <c r="FHR138" s="181"/>
      <c r="FHS138" s="239"/>
      <c r="FHT138" s="181"/>
      <c r="FHU138" s="181"/>
      <c r="FHV138" s="239"/>
      <c r="FHW138" s="181"/>
      <c r="FHX138" s="181"/>
      <c r="FHY138" s="239"/>
      <c r="FHZ138" s="181"/>
      <c r="FIA138" s="181"/>
      <c r="FIB138" s="239"/>
      <c r="FIC138" s="181"/>
      <c r="FID138" s="181"/>
      <c r="FIE138" s="239"/>
      <c r="FIF138" s="181"/>
      <c r="FIG138" s="181"/>
      <c r="FIH138" s="239"/>
      <c r="FII138" s="181"/>
      <c r="FIJ138" s="181"/>
      <c r="FIK138" s="239"/>
      <c r="FIL138" s="181"/>
      <c r="FIM138" s="181"/>
      <c r="FIN138" s="239"/>
      <c r="FIO138" s="181"/>
      <c r="FIP138" s="181"/>
      <c r="FIQ138" s="239"/>
      <c r="FIR138" s="181"/>
      <c r="FIS138" s="181"/>
      <c r="FIT138" s="239"/>
      <c r="FIU138" s="181"/>
      <c r="FIV138" s="181"/>
      <c r="FIW138" s="239"/>
      <c r="FIX138" s="181"/>
      <c r="FIY138" s="181"/>
      <c r="FIZ138" s="239"/>
      <c r="FJA138" s="181"/>
      <c r="FJB138" s="181"/>
      <c r="FJC138" s="239"/>
      <c r="FJD138" s="181"/>
      <c r="FJE138" s="181"/>
      <c r="FJF138" s="239"/>
      <c r="FJG138" s="181"/>
      <c r="FJH138" s="181"/>
      <c r="FJI138" s="239"/>
      <c r="FJJ138" s="181"/>
      <c r="FJK138" s="181"/>
      <c r="FJL138" s="239"/>
      <c r="FJM138" s="181"/>
      <c r="FJN138" s="181"/>
      <c r="FJO138" s="239"/>
      <c r="FJP138" s="181"/>
      <c r="FJQ138" s="181"/>
      <c r="FJR138" s="239"/>
      <c r="FJS138" s="181"/>
      <c r="FJT138" s="181"/>
      <c r="FJU138" s="239"/>
      <c r="FJV138" s="181"/>
      <c r="FJW138" s="181"/>
      <c r="FJX138" s="239"/>
      <c r="FJY138" s="181"/>
      <c r="FJZ138" s="181"/>
      <c r="FKA138" s="239"/>
      <c r="FKB138" s="181"/>
      <c r="FKC138" s="181"/>
      <c r="FKD138" s="239"/>
      <c r="FKE138" s="181"/>
      <c r="FKF138" s="181"/>
      <c r="FKG138" s="239"/>
      <c r="FKH138" s="181"/>
      <c r="FKI138" s="181"/>
      <c r="FKJ138" s="239"/>
      <c r="FKK138" s="181"/>
      <c r="FKL138" s="181"/>
      <c r="FKM138" s="239"/>
      <c r="FKN138" s="181"/>
      <c r="FKO138" s="181"/>
      <c r="FKP138" s="239"/>
      <c r="FKQ138" s="181"/>
      <c r="FKR138" s="181"/>
      <c r="FKS138" s="239"/>
      <c r="FKT138" s="181"/>
      <c r="FKU138" s="181"/>
      <c r="FKV138" s="239"/>
      <c r="FKW138" s="181"/>
      <c r="FKX138" s="181"/>
      <c r="FKY138" s="239"/>
      <c r="FKZ138" s="181"/>
      <c r="FLA138" s="181"/>
      <c r="FLB138" s="239"/>
      <c r="FLC138" s="181"/>
      <c r="FLD138" s="181"/>
      <c r="FLE138" s="239"/>
      <c r="FLF138" s="181"/>
      <c r="FLG138" s="181"/>
      <c r="FLH138" s="239"/>
      <c r="FLI138" s="181"/>
      <c r="FLJ138" s="181"/>
      <c r="FLK138" s="239"/>
      <c r="FLL138" s="181"/>
      <c r="FLM138" s="181"/>
      <c r="FLN138" s="239"/>
      <c r="FLO138" s="181"/>
      <c r="FLP138" s="181"/>
      <c r="FLQ138" s="239"/>
      <c r="FLR138" s="181"/>
      <c r="FLS138" s="181"/>
      <c r="FLT138" s="239"/>
      <c r="FLU138" s="181"/>
      <c r="FLV138" s="181"/>
      <c r="FLW138" s="239"/>
      <c r="FLX138" s="181"/>
      <c r="FLY138" s="181"/>
      <c r="FLZ138" s="239"/>
      <c r="FMA138" s="181"/>
      <c r="FMB138" s="181"/>
      <c r="FMC138" s="239"/>
      <c r="FMD138" s="181"/>
      <c r="FME138" s="181"/>
      <c r="FMF138" s="239"/>
      <c r="FMG138" s="181"/>
      <c r="FMH138" s="181"/>
      <c r="FMI138" s="239"/>
      <c r="FMJ138" s="181"/>
      <c r="FMK138" s="181"/>
      <c r="FML138" s="239"/>
      <c r="FMM138" s="181"/>
      <c r="FMN138" s="181"/>
      <c r="FMO138" s="239"/>
      <c r="FMP138" s="181"/>
      <c r="FMQ138" s="181"/>
      <c r="FMR138" s="239"/>
      <c r="FMS138" s="181"/>
      <c r="FMT138" s="181"/>
      <c r="FMU138" s="239"/>
      <c r="FMV138" s="181"/>
      <c r="FMW138" s="181"/>
      <c r="FMX138" s="239"/>
      <c r="FMY138" s="181"/>
      <c r="FMZ138" s="181"/>
      <c r="FNA138" s="239"/>
      <c r="FNB138" s="181"/>
      <c r="FNC138" s="181"/>
      <c r="FND138" s="239"/>
      <c r="FNE138" s="181"/>
      <c r="FNF138" s="181"/>
      <c r="FNG138" s="239"/>
      <c r="FNH138" s="181"/>
      <c r="FNI138" s="181"/>
      <c r="FNJ138" s="239"/>
      <c r="FNK138" s="181"/>
      <c r="FNL138" s="181"/>
      <c r="FNM138" s="239"/>
      <c r="FNN138" s="181"/>
      <c r="FNO138" s="181"/>
      <c r="FNP138" s="239"/>
      <c r="FNQ138" s="181"/>
      <c r="FNR138" s="181"/>
      <c r="FNS138" s="239"/>
      <c r="FNT138" s="181"/>
      <c r="FNU138" s="181"/>
      <c r="FNV138" s="239"/>
      <c r="FNW138" s="181"/>
      <c r="FNX138" s="181"/>
      <c r="FNY138" s="239"/>
      <c r="FNZ138" s="181"/>
      <c r="FOA138" s="181"/>
      <c r="FOB138" s="239"/>
      <c r="FOC138" s="181"/>
      <c r="FOD138" s="181"/>
      <c r="FOE138" s="239"/>
      <c r="FOF138" s="181"/>
      <c r="FOG138" s="181"/>
      <c r="FOH138" s="239"/>
      <c r="FOI138" s="181"/>
      <c r="FOJ138" s="181"/>
      <c r="FOK138" s="239"/>
      <c r="FOL138" s="181"/>
      <c r="FOM138" s="181"/>
      <c r="FON138" s="239"/>
      <c r="FOO138" s="181"/>
      <c r="FOP138" s="181"/>
      <c r="FOQ138" s="239"/>
      <c r="FOR138" s="181"/>
      <c r="FOS138" s="181"/>
      <c r="FOT138" s="239"/>
      <c r="FOU138" s="181"/>
      <c r="FOV138" s="181"/>
      <c r="FOW138" s="239"/>
      <c r="FOX138" s="181"/>
      <c r="FOY138" s="181"/>
      <c r="FOZ138" s="239"/>
      <c r="FPA138" s="181"/>
      <c r="FPB138" s="181"/>
      <c r="FPC138" s="239"/>
      <c r="FPD138" s="181"/>
      <c r="FPE138" s="181"/>
      <c r="FPF138" s="239"/>
      <c r="FPG138" s="181"/>
      <c r="FPH138" s="181"/>
      <c r="FPI138" s="239"/>
      <c r="FPJ138" s="181"/>
      <c r="FPK138" s="181"/>
      <c r="FPL138" s="239"/>
      <c r="FPM138" s="181"/>
      <c r="FPN138" s="181"/>
      <c r="FPO138" s="239"/>
      <c r="FPP138" s="181"/>
      <c r="FPQ138" s="181"/>
      <c r="FPR138" s="239"/>
      <c r="FPS138" s="181"/>
      <c r="FPT138" s="181"/>
      <c r="FPU138" s="239"/>
      <c r="FPV138" s="181"/>
      <c r="FPW138" s="181"/>
      <c r="FPX138" s="239"/>
      <c r="FPY138" s="181"/>
      <c r="FPZ138" s="181"/>
      <c r="FQA138" s="239"/>
      <c r="FQB138" s="181"/>
      <c r="FQC138" s="181"/>
      <c r="FQD138" s="239"/>
      <c r="FQE138" s="181"/>
      <c r="FQF138" s="181"/>
      <c r="FQG138" s="239"/>
      <c r="FQH138" s="181"/>
      <c r="FQI138" s="181"/>
      <c r="FQJ138" s="239"/>
      <c r="FQK138" s="181"/>
      <c r="FQL138" s="181"/>
      <c r="FQM138" s="239"/>
      <c r="FQN138" s="181"/>
      <c r="FQO138" s="181"/>
      <c r="FQP138" s="239"/>
      <c r="FQQ138" s="181"/>
      <c r="FQR138" s="181"/>
      <c r="FQS138" s="239"/>
      <c r="FQT138" s="181"/>
      <c r="FQU138" s="181"/>
      <c r="FQV138" s="239"/>
      <c r="FQW138" s="181"/>
      <c r="FQX138" s="181"/>
      <c r="FQY138" s="239"/>
      <c r="FQZ138" s="181"/>
      <c r="FRA138" s="181"/>
      <c r="FRB138" s="239"/>
      <c r="FRC138" s="181"/>
      <c r="FRD138" s="181"/>
      <c r="FRE138" s="239"/>
      <c r="FRF138" s="181"/>
      <c r="FRG138" s="181"/>
      <c r="FRH138" s="239"/>
      <c r="FRI138" s="181"/>
      <c r="FRJ138" s="181"/>
      <c r="FRK138" s="239"/>
      <c r="FRL138" s="181"/>
      <c r="FRM138" s="181"/>
      <c r="FRN138" s="239"/>
      <c r="FRO138" s="181"/>
      <c r="FRP138" s="181"/>
      <c r="FRQ138" s="239"/>
      <c r="FRR138" s="181"/>
      <c r="FRS138" s="181"/>
      <c r="FRT138" s="239"/>
      <c r="FRU138" s="181"/>
      <c r="FRV138" s="181"/>
      <c r="FRW138" s="239"/>
      <c r="FRX138" s="181"/>
      <c r="FRY138" s="181"/>
      <c r="FRZ138" s="239"/>
      <c r="FSA138" s="181"/>
      <c r="FSB138" s="181"/>
      <c r="FSC138" s="239"/>
      <c r="FSD138" s="181"/>
      <c r="FSE138" s="181"/>
      <c r="FSF138" s="239"/>
      <c r="FSG138" s="181"/>
      <c r="FSH138" s="181"/>
      <c r="FSI138" s="239"/>
      <c r="FSJ138" s="181"/>
      <c r="FSK138" s="181"/>
      <c r="FSL138" s="239"/>
      <c r="FSM138" s="181"/>
      <c r="FSN138" s="181"/>
      <c r="FSO138" s="239"/>
      <c r="FSP138" s="181"/>
      <c r="FSQ138" s="181"/>
      <c r="FSR138" s="239"/>
      <c r="FSS138" s="181"/>
      <c r="FST138" s="181"/>
      <c r="FSU138" s="239"/>
      <c r="FSV138" s="181"/>
      <c r="FSW138" s="181"/>
      <c r="FSX138" s="239"/>
      <c r="FSY138" s="181"/>
      <c r="FSZ138" s="181"/>
      <c r="FTA138" s="239"/>
      <c r="FTB138" s="181"/>
      <c r="FTC138" s="181"/>
      <c r="FTD138" s="239"/>
      <c r="FTE138" s="181"/>
      <c r="FTF138" s="181"/>
      <c r="FTG138" s="239"/>
      <c r="FTH138" s="181"/>
      <c r="FTI138" s="181"/>
      <c r="FTJ138" s="239"/>
      <c r="FTK138" s="181"/>
      <c r="FTL138" s="181"/>
      <c r="FTM138" s="239"/>
      <c r="FTN138" s="181"/>
      <c r="FTO138" s="181"/>
      <c r="FTP138" s="239"/>
      <c r="FTQ138" s="181"/>
      <c r="FTR138" s="181"/>
      <c r="FTS138" s="239"/>
      <c r="FTT138" s="181"/>
      <c r="FTU138" s="181"/>
      <c r="FTV138" s="239"/>
      <c r="FTW138" s="181"/>
      <c r="FTX138" s="181"/>
      <c r="FTY138" s="239"/>
      <c r="FTZ138" s="181"/>
      <c r="FUA138" s="181"/>
      <c r="FUB138" s="239"/>
      <c r="FUC138" s="181"/>
      <c r="FUD138" s="181"/>
      <c r="FUE138" s="239"/>
      <c r="FUF138" s="181"/>
      <c r="FUG138" s="181"/>
      <c r="FUH138" s="239"/>
      <c r="FUI138" s="181"/>
      <c r="FUJ138" s="181"/>
      <c r="FUK138" s="239"/>
      <c r="FUL138" s="181"/>
      <c r="FUM138" s="181"/>
      <c r="FUN138" s="239"/>
      <c r="FUO138" s="181"/>
      <c r="FUP138" s="181"/>
      <c r="FUQ138" s="239"/>
      <c r="FUR138" s="181"/>
      <c r="FUS138" s="181"/>
      <c r="FUT138" s="239"/>
      <c r="FUU138" s="181"/>
      <c r="FUV138" s="181"/>
      <c r="FUW138" s="239"/>
      <c r="FUX138" s="181"/>
      <c r="FUY138" s="181"/>
      <c r="FUZ138" s="239"/>
      <c r="FVA138" s="181"/>
      <c r="FVB138" s="181"/>
      <c r="FVC138" s="239"/>
      <c r="FVD138" s="181"/>
      <c r="FVE138" s="181"/>
      <c r="FVF138" s="239"/>
      <c r="FVG138" s="181"/>
      <c r="FVH138" s="181"/>
      <c r="FVI138" s="239"/>
      <c r="FVJ138" s="181"/>
      <c r="FVK138" s="181"/>
      <c r="FVL138" s="239"/>
      <c r="FVM138" s="181"/>
      <c r="FVN138" s="181"/>
      <c r="FVO138" s="239"/>
      <c r="FVP138" s="181"/>
      <c r="FVQ138" s="181"/>
      <c r="FVR138" s="239"/>
      <c r="FVS138" s="181"/>
      <c r="FVT138" s="181"/>
      <c r="FVU138" s="239"/>
      <c r="FVV138" s="181"/>
      <c r="FVW138" s="181"/>
      <c r="FVX138" s="239"/>
      <c r="FVY138" s="181"/>
      <c r="FVZ138" s="181"/>
      <c r="FWA138" s="239"/>
      <c r="FWB138" s="181"/>
      <c r="FWC138" s="181"/>
      <c r="FWD138" s="239"/>
      <c r="FWE138" s="181"/>
      <c r="FWF138" s="181"/>
      <c r="FWG138" s="239"/>
      <c r="FWH138" s="181"/>
      <c r="FWI138" s="181"/>
      <c r="FWJ138" s="239"/>
      <c r="FWK138" s="181"/>
      <c r="FWL138" s="181"/>
      <c r="FWM138" s="239"/>
      <c r="FWN138" s="181"/>
      <c r="FWO138" s="181"/>
      <c r="FWP138" s="239"/>
      <c r="FWQ138" s="181"/>
      <c r="FWR138" s="181"/>
      <c r="FWS138" s="239"/>
      <c r="FWT138" s="181"/>
      <c r="FWU138" s="181"/>
      <c r="FWV138" s="239"/>
      <c r="FWW138" s="181"/>
      <c r="FWX138" s="181"/>
      <c r="FWY138" s="239"/>
      <c r="FWZ138" s="181"/>
      <c r="FXA138" s="181"/>
      <c r="FXB138" s="239"/>
      <c r="FXC138" s="181"/>
      <c r="FXD138" s="181"/>
      <c r="FXE138" s="239"/>
      <c r="FXF138" s="181"/>
      <c r="FXG138" s="181"/>
      <c r="FXH138" s="239"/>
      <c r="FXI138" s="181"/>
      <c r="FXJ138" s="181"/>
      <c r="FXK138" s="239"/>
      <c r="FXL138" s="181"/>
      <c r="FXM138" s="181"/>
      <c r="FXN138" s="239"/>
      <c r="FXO138" s="181"/>
      <c r="FXP138" s="181"/>
      <c r="FXQ138" s="239"/>
      <c r="FXR138" s="181"/>
      <c r="FXS138" s="181"/>
      <c r="FXT138" s="239"/>
      <c r="FXU138" s="181"/>
      <c r="FXV138" s="181"/>
      <c r="FXW138" s="239"/>
      <c r="FXX138" s="181"/>
      <c r="FXY138" s="181"/>
      <c r="FXZ138" s="239"/>
      <c r="FYA138" s="181"/>
      <c r="FYB138" s="181"/>
      <c r="FYC138" s="239"/>
      <c r="FYD138" s="181"/>
      <c r="FYE138" s="181"/>
      <c r="FYF138" s="239"/>
      <c r="FYG138" s="181"/>
      <c r="FYH138" s="181"/>
      <c r="FYI138" s="239"/>
      <c r="FYJ138" s="181"/>
      <c r="FYK138" s="181"/>
      <c r="FYL138" s="239"/>
      <c r="FYM138" s="181"/>
      <c r="FYN138" s="181"/>
      <c r="FYO138" s="239"/>
      <c r="FYP138" s="181"/>
      <c r="FYQ138" s="181"/>
      <c r="FYR138" s="239"/>
      <c r="FYS138" s="181"/>
      <c r="FYT138" s="181"/>
      <c r="FYU138" s="239"/>
      <c r="FYV138" s="181"/>
      <c r="FYW138" s="181"/>
      <c r="FYX138" s="239"/>
      <c r="FYY138" s="181"/>
      <c r="FYZ138" s="181"/>
      <c r="FZA138" s="239"/>
      <c r="FZB138" s="181"/>
      <c r="FZC138" s="181"/>
      <c r="FZD138" s="239"/>
      <c r="FZE138" s="181"/>
      <c r="FZF138" s="181"/>
      <c r="FZG138" s="239"/>
      <c r="FZH138" s="181"/>
      <c r="FZI138" s="181"/>
      <c r="FZJ138" s="239"/>
      <c r="FZK138" s="181"/>
      <c r="FZL138" s="181"/>
      <c r="FZM138" s="239"/>
      <c r="FZN138" s="181"/>
      <c r="FZO138" s="181"/>
      <c r="FZP138" s="239"/>
      <c r="FZQ138" s="181"/>
      <c r="FZR138" s="181"/>
      <c r="FZS138" s="239"/>
      <c r="FZT138" s="181"/>
      <c r="FZU138" s="181"/>
      <c r="FZV138" s="239"/>
      <c r="FZW138" s="181"/>
      <c r="FZX138" s="181"/>
      <c r="FZY138" s="239"/>
      <c r="FZZ138" s="181"/>
      <c r="GAA138" s="181"/>
      <c r="GAB138" s="239"/>
      <c r="GAC138" s="181"/>
      <c r="GAD138" s="181"/>
      <c r="GAE138" s="239"/>
      <c r="GAF138" s="181"/>
      <c r="GAG138" s="181"/>
      <c r="GAH138" s="239"/>
      <c r="GAI138" s="181"/>
      <c r="GAJ138" s="181"/>
      <c r="GAK138" s="239"/>
      <c r="GAL138" s="181"/>
      <c r="GAM138" s="181"/>
      <c r="GAN138" s="239"/>
      <c r="GAO138" s="181"/>
      <c r="GAP138" s="181"/>
      <c r="GAQ138" s="239"/>
      <c r="GAR138" s="181"/>
      <c r="GAS138" s="181"/>
      <c r="GAT138" s="239"/>
      <c r="GAU138" s="181"/>
      <c r="GAV138" s="181"/>
      <c r="GAW138" s="239"/>
      <c r="GAX138" s="181"/>
      <c r="GAY138" s="181"/>
      <c r="GAZ138" s="239"/>
      <c r="GBA138" s="181"/>
      <c r="GBB138" s="181"/>
      <c r="GBC138" s="239"/>
      <c r="GBD138" s="181"/>
      <c r="GBE138" s="181"/>
      <c r="GBF138" s="239"/>
      <c r="GBG138" s="181"/>
      <c r="GBH138" s="181"/>
      <c r="GBI138" s="239"/>
      <c r="GBJ138" s="181"/>
      <c r="GBK138" s="181"/>
      <c r="GBL138" s="239"/>
      <c r="GBM138" s="181"/>
      <c r="GBN138" s="181"/>
      <c r="GBO138" s="239"/>
      <c r="GBP138" s="181"/>
      <c r="GBQ138" s="181"/>
      <c r="GBR138" s="239"/>
      <c r="GBS138" s="181"/>
      <c r="GBT138" s="181"/>
      <c r="GBU138" s="239"/>
      <c r="GBV138" s="181"/>
      <c r="GBW138" s="181"/>
      <c r="GBX138" s="239"/>
      <c r="GBY138" s="181"/>
      <c r="GBZ138" s="181"/>
      <c r="GCA138" s="239"/>
      <c r="GCB138" s="181"/>
      <c r="GCC138" s="181"/>
      <c r="GCD138" s="239"/>
      <c r="GCE138" s="181"/>
      <c r="GCF138" s="181"/>
      <c r="GCG138" s="239"/>
      <c r="GCH138" s="181"/>
      <c r="GCI138" s="181"/>
      <c r="GCJ138" s="239"/>
      <c r="GCK138" s="181"/>
      <c r="GCL138" s="181"/>
      <c r="GCM138" s="239"/>
      <c r="GCN138" s="181"/>
      <c r="GCO138" s="181"/>
      <c r="GCP138" s="239"/>
      <c r="GCQ138" s="181"/>
      <c r="GCR138" s="181"/>
      <c r="GCS138" s="239"/>
      <c r="GCT138" s="181"/>
      <c r="GCU138" s="181"/>
      <c r="GCV138" s="239"/>
      <c r="GCW138" s="181"/>
      <c r="GCX138" s="181"/>
      <c r="GCY138" s="239"/>
      <c r="GCZ138" s="181"/>
      <c r="GDA138" s="181"/>
      <c r="GDB138" s="239"/>
      <c r="GDC138" s="181"/>
      <c r="GDD138" s="181"/>
      <c r="GDE138" s="239"/>
      <c r="GDF138" s="181"/>
      <c r="GDG138" s="181"/>
      <c r="GDH138" s="239"/>
      <c r="GDI138" s="181"/>
      <c r="GDJ138" s="181"/>
      <c r="GDK138" s="239"/>
      <c r="GDL138" s="181"/>
      <c r="GDM138" s="181"/>
      <c r="GDN138" s="239"/>
      <c r="GDO138" s="181"/>
      <c r="GDP138" s="181"/>
      <c r="GDQ138" s="239"/>
      <c r="GDR138" s="181"/>
      <c r="GDS138" s="181"/>
      <c r="GDT138" s="239"/>
      <c r="GDU138" s="181"/>
      <c r="GDV138" s="181"/>
      <c r="GDW138" s="239"/>
      <c r="GDX138" s="181"/>
      <c r="GDY138" s="181"/>
      <c r="GDZ138" s="239"/>
      <c r="GEA138" s="181"/>
      <c r="GEB138" s="181"/>
      <c r="GEC138" s="239"/>
      <c r="GED138" s="181"/>
      <c r="GEE138" s="181"/>
      <c r="GEF138" s="239"/>
      <c r="GEG138" s="181"/>
      <c r="GEH138" s="181"/>
      <c r="GEI138" s="239"/>
      <c r="GEJ138" s="181"/>
      <c r="GEK138" s="181"/>
      <c r="GEL138" s="239"/>
      <c r="GEM138" s="181"/>
      <c r="GEN138" s="181"/>
      <c r="GEO138" s="239"/>
      <c r="GEP138" s="181"/>
      <c r="GEQ138" s="181"/>
      <c r="GER138" s="239"/>
      <c r="GES138" s="181"/>
      <c r="GET138" s="181"/>
      <c r="GEU138" s="239"/>
      <c r="GEV138" s="181"/>
      <c r="GEW138" s="181"/>
      <c r="GEX138" s="239"/>
      <c r="GEY138" s="181"/>
      <c r="GEZ138" s="181"/>
      <c r="GFA138" s="239"/>
      <c r="GFB138" s="181"/>
      <c r="GFC138" s="181"/>
      <c r="GFD138" s="239"/>
      <c r="GFE138" s="181"/>
      <c r="GFF138" s="181"/>
      <c r="GFG138" s="239"/>
      <c r="GFH138" s="181"/>
      <c r="GFI138" s="181"/>
      <c r="GFJ138" s="239"/>
      <c r="GFK138" s="181"/>
      <c r="GFL138" s="181"/>
      <c r="GFM138" s="239"/>
      <c r="GFN138" s="181"/>
      <c r="GFO138" s="181"/>
      <c r="GFP138" s="239"/>
      <c r="GFQ138" s="181"/>
      <c r="GFR138" s="181"/>
      <c r="GFS138" s="239"/>
      <c r="GFT138" s="181"/>
      <c r="GFU138" s="181"/>
      <c r="GFV138" s="239"/>
      <c r="GFW138" s="181"/>
      <c r="GFX138" s="181"/>
      <c r="GFY138" s="239"/>
      <c r="GFZ138" s="181"/>
      <c r="GGA138" s="181"/>
      <c r="GGB138" s="239"/>
      <c r="GGC138" s="181"/>
      <c r="GGD138" s="181"/>
      <c r="GGE138" s="239"/>
      <c r="GGF138" s="181"/>
      <c r="GGG138" s="181"/>
      <c r="GGH138" s="239"/>
      <c r="GGI138" s="181"/>
      <c r="GGJ138" s="181"/>
      <c r="GGK138" s="239"/>
      <c r="GGL138" s="181"/>
      <c r="GGM138" s="181"/>
      <c r="GGN138" s="239"/>
      <c r="GGO138" s="181"/>
      <c r="GGP138" s="181"/>
      <c r="GGQ138" s="239"/>
      <c r="GGR138" s="181"/>
      <c r="GGS138" s="181"/>
      <c r="GGT138" s="239"/>
      <c r="GGU138" s="181"/>
      <c r="GGV138" s="181"/>
      <c r="GGW138" s="239"/>
      <c r="GGX138" s="181"/>
      <c r="GGY138" s="181"/>
      <c r="GGZ138" s="239"/>
      <c r="GHA138" s="181"/>
      <c r="GHB138" s="181"/>
      <c r="GHC138" s="239"/>
      <c r="GHD138" s="181"/>
      <c r="GHE138" s="181"/>
      <c r="GHF138" s="239"/>
      <c r="GHG138" s="181"/>
      <c r="GHH138" s="181"/>
      <c r="GHI138" s="239"/>
      <c r="GHJ138" s="181"/>
      <c r="GHK138" s="181"/>
      <c r="GHL138" s="239"/>
      <c r="GHM138" s="181"/>
      <c r="GHN138" s="181"/>
      <c r="GHO138" s="239"/>
      <c r="GHP138" s="181"/>
      <c r="GHQ138" s="181"/>
      <c r="GHR138" s="239"/>
      <c r="GHS138" s="181"/>
      <c r="GHT138" s="181"/>
      <c r="GHU138" s="239"/>
      <c r="GHV138" s="181"/>
      <c r="GHW138" s="181"/>
      <c r="GHX138" s="239"/>
      <c r="GHY138" s="181"/>
      <c r="GHZ138" s="181"/>
      <c r="GIA138" s="239"/>
      <c r="GIB138" s="181"/>
      <c r="GIC138" s="181"/>
      <c r="GID138" s="239"/>
      <c r="GIE138" s="181"/>
      <c r="GIF138" s="181"/>
      <c r="GIG138" s="239"/>
      <c r="GIH138" s="181"/>
      <c r="GII138" s="181"/>
      <c r="GIJ138" s="239"/>
      <c r="GIK138" s="181"/>
      <c r="GIL138" s="181"/>
      <c r="GIM138" s="239"/>
      <c r="GIN138" s="181"/>
      <c r="GIO138" s="181"/>
      <c r="GIP138" s="239"/>
      <c r="GIQ138" s="181"/>
      <c r="GIR138" s="181"/>
      <c r="GIS138" s="239"/>
      <c r="GIT138" s="181"/>
      <c r="GIU138" s="181"/>
      <c r="GIV138" s="239"/>
      <c r="GIW138" s="181"/>
      <c r="GIX138" s="181"/>
      <c r="GIY138" s="239"/>
      <c r="GIZ138" s="181"/>
      <c r="GJA138" s="181"/>
      <c r="GJB138" s="239"/>
      <c r="GJC138" s="181"/>
      <c r="GJD138" s="181"/>
      <c r="GJE138" s="239"/>
      <c r="GJF138" s="181"/>
      <c r="GJG138" s="181"/>
      <c r="GJH138" s="239"/>
      <c r="GJI138" s="181"/>
      <c r="GJJ138" s="181"/>
      <c r="GJK138" s="239"/>
      <c r="GJL138" s="181"/>
      <c r="GJM138" s="181"/>
      <c r="GJN138" s="239"/>
      <c r="GJO138" s="181"/>
      <c r="GJP138" s="181"/>
      <c r="GJQ138" s="239"/>
      <c r="GJR138" s="181"/>
      <c r="GJS138" s="181"/>
      <c r="GJT138" s="239"/>
      <c r="GJU138" s="181"/>
      <c r="GJV138" s="181"/>
      <c r="GJW138" s="239"/>
      <c r="GJX138" s="181"/>
      <c r="GJY138" s="181"/>
      <c r="GJZ138" s="239"/>
      <c r="GKA138" s="181"/>
      <c r="GKB138" s="181"/>
      <c r="GKC138" s="239"/>
      <c r="GKD138" s="181"/>
      <c r="GKE138" s="181"/>
      <c r="GKF138" s="239"/>
      <c r="GKG138" s="181"/>
      <c r="GKH138" s="181"/>
      <c r="GKI138" s="239"/>
      <c r="GKJ138" s="181"/>
      <c r="GKK138" s="181"/>
      <c r="GKL138" s="239"/>
      <c r="GKM138" s="181"/>
      <c r="GKN138" s="181"/>
      <c r="GKO138" s="239"/>
      <c r="GKP138" s="181"/>
      <c r="GKQ138" s="181"/>
      <c r="GKR138" s="239"/>
      <c r="GKS138" s="181"/>
      <c r="GKT138" s="181"/>
      <c r="GKU138" s="239"/>
      <c r="GKV138" s="181"/>
      <c r="GKW138" s="181"/>
      <c r="GKX138" s="239"/>
      <c r="GKY138" s="181"/>
      <c r="GKZ138" s="181"/>
      <c r="GLA138" s="239"/>
      <c r="GLB138" s="181"/>
      <c r="GLC138" s="181"/>
      <c r="GLD138" s="239"/>
      <c r="GLE138" s="181"/>
      <c r="GLF138" s="181"/>
      <c r="GLG138" s="239"/>
      <c r="GLH138" s="181"/>
      <c r="GLI138" s="181"/>
      <c r="GLJ138" s="239"/>
      <c r="GLK138" s="181"/>
      <c r="GLL138" s="181"/>
      <c r="GLM138" s="239"/>
      <c r="GLN138" s="181"/>
      <c r="GLO138" s="181"/>
      <c r="GLP138" s="239"/>
      <c r="GLQ138" s="181"/>
      <c r="GLR138" s="181"/>
      <c r="GLS138" s="239"/>
      <c r="GLT138" s="181"/>
      <c r="GLU138" s="181"/>
      <c r="GLV138" s="239"/>
      <c r="GLW138" s="181"/>
      <c r="GLX138" s="181"/>
      <c r="GLY138" s="239"/>
      <c r="GLZ138" s="181"/>
      <c r="GMA138" s="181"/>
      <c r="GMB138" s="239"/>
      <c r="GMC138" s="181"/>
      <c r="GMD138" s="181"/>
      <c r="GME138" s="239"/>
      <c r="GMF138" s="181"/>
      <c r="GMG138" s="181"/>
      <c r="GMH138" s="239"/>
      <c r="GMI138" s="181"/>
      <c r="GMJ138" s="181"/>
      <c r="GMK138" s="239"/>
      <c r="GML138" s="181"/>
      <c r="GMM138" s="181"/>
      <c r="GMN138" s="239"/>
      <c r="GMO138" s="181"/>
      <c r="GMP138" s="181"/>
      <c r="GMQ138" s="239"/>
      <c r="GMR138" s="181"/>
      <c r="GMS138" s="181"/>
      <c r="GMT138" s="239"/>
      <c r="GMU138" s="181"/>
      <c r="GMV138" s="181"/>
      <c r="GMW138" s="239"/>
      <c r="GMX138" s="181"/>
      <c r="GMY138" s="181"/>
      <c r="GMZ138" s="239"/>
      <c r="GNA138" s="181"/>
      <c r="GNB138" s="181"/>
      <c r="GNC138" s="239"/>
      <c r="GND138" s="181"/>
      <c r="GNE138" s="181"/>
      <c r="GNF138" s="239"/>
      <c r="GNG138" s="181"/>
      <c r="GNH138" s="181"/>
      <c r="GNI138" s="239"/>
      <c r="GNJ138" s="181"/>
      <c r="GNK138" s="181"/>
      <c r="GNL138" s="239"/>
      <c r="GNM138" s="181"/>
      <c r="GNN138" s="181"/>
      <c r="GNO138" s="239"/>
      <c r="GNP138" s="181"/>
      <c r="GNQ138" s="181"/>
      <c r="GNR138" s="239"/>
      <c r="GNS138" s="181"/>
      <c r="GNT138" s="181"/>
      <c r="GNU138" s="239"/>
      <c r="GNV138" s="181"/>
      <c r="GNW138" s="181"/>
      <c r="GNX138" s="239"/>
      <c r="GNY138" s="181"/>
      <c r="GNZ138" s="181"/>
      <c r="GOA138" s="239"/>
      <c r="GOB138" s="181"/>
      <c r="GOC138" s="181"/>
      <c r="GOD138" s="239"/>
      <c r="GOE138" s="181"/>
      <c r="GOF138" s="181"/>
      <c r="GOG138" s="239"/>
      <c r="GOH138" s="181"/>
      <c r="GOI138" s="181"/>
      <c r="GOJ138" s="239"/>
      <c r="GOK138" s="181"/>
      <c r="GOL138" s="181"/>
      <c r="GOM138" s="239"/>
      <c r="GON138" s="181"/>
      <c r="GOO138" s="181"/>
      <c r="GOP138" s="239"/>
      <c r="GOQ138" s="181"/>
      <c r="GOR138" s="181"/>
      <c r="GOS138" s="239"/>
      <c r="GOT138" s="181"/>
      <c r="GOU138" s="181"/>
      <c r="GOV138" s="239"/>
      <c r="GOW138" s="181"/>
      <c r="GOX138" s="181"/>
      <c r="GOY138" s="239"/>
      <c r="GOZ138" s="181"/>
      <c r="GPA138" s="181"/>
      <c r="GPB138" s="239"/>
      <c r="GPC138" s="181"/>
      <c r="GPD138" s="181"/>
      <c r="GPE138" s="239"/>
      <c r="GPF138" s="181"/>
      <c r="GPG138" s="181"/>
      <c r="GPH138" s="239"/>
      <c r="GPI138" s="181"/>
      <c r="GPJ138" s="181"/>
      <c r="GPK138" s="239"/>
      <c r="GPL138" s="181"/>
      <c r="GPM138" s="181"/>
      <c r="GPN138" s="239"/>
      <c r="GPO138" s="181"/>
      <c r="GPP138" s="181"/>
      <c r="GPQ138" s="239"/>
      <c r="GPR138" s="181"/>
      <c r="GPS138" s="181"/>
      <c r="GPT138" s="239"/>
      <c r="GPU138" s="181"/>
      <c r="GPV138" s="181"/>
      <c r="GPW138" s="239"/>
      <c r="GPX138" s="181"/>
      <c r="GPY138" s="181"/>
      <c r="GPZ138" s="239"/>
      <c r="GQA138" s="181"/>
      <c r="GQB138" s="181"/>
      <c r="GQC138" s="239"/>
      <c r="GQD138" s="181"/>
      <c r="GQE138" s="181"/>
      <c r="GQF138" s="239"/>
      <c r="GQG138" s="181"/>
      <c r="GQH138" s="181"/>
      <c r="GQI138" s="239"/>
      <c r="GQJ138" s="181"/>
      <c r="GQK138" s="181"/>
      <c r="GQL138" s="239"/>
      <c r="GQM138" s="181"/>
      <c r="GQN138" s="181"/>
      <c r="GQO138" s="239"/>
      <c r="GQP138" s="181"/>
      <c r="GQQ138" s="181"/>
      <c r="GQR138" s="239"/>
      <c r="GQS138" s="181"/>
      <c r="GQT138" s="181"/>
      <c r="GQU138" s="239"/>
      <c r="GQV138" s="181"/>
      <c r="GQW138" s="181"/>
      <c r="GQX138" s="239"/>
      <c r="GQY138" s="181"/>
      <c r="GQZ138" s="181"/>
      <c r="GRA138" s="239"/>
      <c r="GRB138" s="181"/>
      <c r="GRC138" s="181"/>
      <c r="GRD138" s="239"/>
      <c r="GRE138" s="181"/>
      <c r="GRF138" s="181"/>
      <c r="GRG138" s="239"/>
      <c r="GRH138" s="181"/>
      <c r="GRI138" s="181"/>
      <c r="GRJ138" s="239"/>
      <c r="GRK138" s="181"/>
      <c r="GRL138" s="181"/>
      <c r="GRM138" s="239"/>
      <c r="GRN138" s="181"/>
      <c r="GRO138" s="181"/>
      <c r="GRP138" s="239"/>
      <c r="GRQ138" s="181"/>
      <c r="GRR138" s="181"/>
      <c r="GRS138" s="239"/>
      <c r="GRT138" s="181"/>
      <c r="GRU138" s="181"/>
      <c r="GRV138" s="239"/>
      <c r="GRW138" s="181"/>
      <c r="GRX138" s="181"/>
      <c r="GRY138" s="239"/>
      <c r="GRZ138" s="181"/>
      <c r="GSA138" s="181"/>
      <c r="GSB138" s="239"/>
      <c r="GSC138" s="181"/>
      <c r="GSD138" s="181"/>
      <c r="GSE138" s="239"/>
      <c r="GSF138" s="181"/>
      <c r="GSG138" s="181"/>
      <c r="GSH138" s="239"/>
      <c r="GSI138" s="181"/>
      <c r="GSJ138" s="181"/>
      <c r="GSK138" s="239"/>
      <c r="GSL138" s="181"/>
      <c r="GSM138" s="181"/>
      <c r="GSN138" s="239"/>
      <c r="GSO138" s="181"/>
      <c r="GSP138" s="181"/>
      <c r="GSQ138" s="239"/>
      <c r="GSR138" s="181"/>
      <c r="GSS138" s="181"/>
      <c r="GST138" s="239"/>
      <c r="GSU138" s="181"/>
      <c r="GSV138" s="181"/>
      <c r="GSW138" s="239"/>
      <c r="GSX138" s="181"/>
      <c r="GSY138" s="181"/>
      <c r="GSZ138" s="239"/>
      <c r="GTA138" s="181"/>
      <c r="GTB138" s="181"/>
      <c r="GTC138" s="239"/>
      <c r="GTD138" s="181"/>
      <c r="GTE138" s="181"/>
      <c r="GTF138" s="239"/>
      <c r="GTG138" s="181"/>
      <c r="GTH138" s="181"/>
      <c r="GTI138" s="239"/>
      <c r="GTJ138" s="181"/>
      <c r="GTK138" s="181"/>
      <c r="GTL138" s="239"/>
      <c r="GTM138" s="181"/>
      <c r="GTN138" s="181"/>
      <c r="GTO138" s="239"/>
      <c r="GTP138" s="181"/>
      <c r="GTQ138" s="181"/>
      <c r="GTR138" s="239"/>
      <c r="GTS138" s="181"/>
      <c r="GTT138" s="181"/>
      <c r="GTU138" s="239"/>
      <c r="GTV138" s="181"/>
      <c r="GTW138" s="181"/>
      <c r="GTX138" s="239"/>
      <c r="GTY138" s="181"/>
      <c r="GTZ138" s="181"/>
      <c r="GUA138" s="239"/>
      <c r="GUB138" s="181"/>
      <c r="GUC138" s="181"/>
      <c r="GUD138" s="239"/>
      <c r="GUE138" s="181"/>
      <c r="GUF138" s="181"/>
      <c r="GUG138" s="239"/>
      <c r="GUH138" s="181"/>
      <c r="GUI138" s="181"/>
      <c r="GUJ138" s="239"/>
      <c r="GUK138" s="181"/>
      <c r="GUL138" s="181"/>
      <c r="GUM138" s="239"/>
      <c r="GUN138" s="181"/>
      <c r="GUO138" s="181"/>
      <c r="GUP138" s="239"/>
      <c r="GUQ138" s="181"/>
      <c r="GUR138" s="181"/>
      <c r="GUS138" s="239"/>
      <c r="GUT138" s="181"/>
      <c r="GUU138" s="181"/>
      <c r="GUV138" s="239"/>
      <c r="GUW138" s="181"/>
      <c r="GUX138" s="181"/>
      <c r="GUY138" s="239"/>
      <c r="GUZ138" s="181"/>
      <c r="GVA138" s="181"/>
      <c r="GVB138" s="239"/>
      <c r="GVC138" s="181"/>
      <c r="GVD138" s="181"/>
      <c r="GVE138" s="239"/>
      <c r="GVF138" s="181"/>
      <c r="GVG138" s="181"/>
      <c r="GVH138" s="239"/>
      <c r="GVI138" s="181"/>
      <c r="GVJ138" s="181"/>
      <c r="GVK138" s="239"/>
      <c r="GVL138" s="181"/>
      <c r="GVM138" s="181"/>
      <c r="GVN138" s="239"/>
      <c r="GVO138" s="181"/>
      <c r="GVP138" s="181"/>
      <c r="GVQ138" s="239"/>
      <c r="GVR138" s="181"/>
      <c r="GVS138" s="181"/>
      <c r="GVT138" s="239"/>
      <c r="GVU138" s="181"/>
      <c r="GVV138" s="181"/>
      <c r="GVW138" s="239"/>
      <c r="GVX138" s="181"/>
      <c r="GVY138" s="181"/>
      <c r="GVZ138" s="239"/>
      <c r="GWA138" s="181"/>
      <c r="GWB138" s="181"/>
      <c r="GWC138" s="239"/>
      <c r="GWD138" s="181"/>
      <c r="GWE138" s="181"/>
      <c r="GWF138" s="239"/>
      <c r="GWG138" s="181"/>
      <c r="GWH138" s="181"/>
      <c r="GWI138" s="239"/>
      <c r="GWJ138" s="181"/>
      <c r="GWK138" s="181"/>
      <c r="GWL138" s="239"/>
      <c r="GWM138" s="181"/>
      <c r="GWN138" s="181"/>
      <c r="GWO138" s="239"/>
      <c r="GWP138" s="181"/>
      <c r="GWQ138" s="181"/>
      <c r="GWR138" s="239"/>
      <c r="GWS138" s="181"/>
      <c r="GWT138" s="181"/>
      <c r="GWU138" s="239"/>
      <c r="GWV138" s="181"/>
      <c r="GWW138" s="181"/>
      <c r="GWX138" s="239"/>
      <c r="GWY138" s="181"/>
      <c r="GWZ138" s="181"/>
      <c r="GXA138" s="239"/>
      <c r="GXB138" s="181"/>
      <c r="GXC138" s="181"/>
      <c r="GXD138" s="239"/>
      <c r="GXE138" s="181"/>
      <c r="GXF138" s="181"/>
      <c r="GXG138" s="239"/>
      <c r="GXH138" s="181"/>
      <c r="GXI138" s="181"/>
      <c r="GXJ138" s="239"/>
      <c r="GXK138" s="181"/>
      <c r="GXL138" s="181"/>
      <c r="GXM138" s="239"/>
      <c r="GXN138" s="181"/>
      <c r="GXO138" s="181"/>
      <c r="GXP138" s="239"/>
      <c r="GXQ138" s="181"/>
      <c r="GXR138" s="181"/>
      <c r="GXS138" s="239"/>
      <c r="GXT138" s="181"/>
      <c r="GXU138" s="181"/>
      <c r="GXV138" s="239"/>
      <c r="GXW138" s="181"/>
      <c r="GXX138" s="181"/>
      <c r="GXY138" s="239"/>
      <c r="GXZ138" s="181"/>
      <c r="GYA138" s="181"/>
      <c r="GYB138" s="239"/>
      <c r="GYC138" s="181"/>
      <c r="GYD138" s="181"/>
      <c r="GYE138" s="239"/>
      <c r="GYF138" s="181"/>
      <c r="GYG138" s="181"/>
      <c r="GYH138" s="239"/>
      <c r="GYI138" s="181"/>
      <c r="GYJ138" s="181"/>
      <c r="GYK138" s="239"/>
      <c r="GYL138" s="181"/>
      <c r="GYM138" s="181"/>
      <c r="GYN138" s="239"/>
      <c r="GYO138" s="181"/>
      <c r="GYP138" s="181"/>
      <c r="GYQ138" s="239"/>
      <c r="GYR138" s="181"/>
      <c r="GYS138" s="181"/>
      <c r="GYT138" s="239"/>
      <c r="GYU138" s="181"/>
      <c r="GYV138" s="181"/>
      <c r="GYW138" s="239"/>
      <c r="GYX138" s="181"/>
      <c r="GYY138" s="181"/>
      <c r="GYZ138" s="239"/>
      <c r="GZA138" s="181"/>
      <c r="GZB138" s="181"/>
      <c r="GZC138" s="239"/>
      <c r="GZD138" s="181"/>
      <c r="GZE138" s="181"/>
      <c r="GZF138" s="239"/>
      <c r="GZG138" s="181"/>
      <c r="GZH138" s="181"/>
      <c r="GZI138" s="239"/>
      <c r="GZJ138" s="181"/>
      <c r="GZK138" s="181"/>
      <c r="GZL138" s="239"/>
      <c r="GZM138" s="181"/>
      <c r="GZN138" s="181"/>
      <c r="GZO138" s="239"/>
      <c r="GZP138" s="181"/>
      <c r="GZQ138" s="181"/>
      <c r="GZR138" s="239"/>
      <c r="GZS138" s="181"/>
      <c r="GZT138" s="181"/>
      <c r="GZU138" s="239"/>
      <c r="GZV138" s="181"/>
      <c r="GZW138" s="181"/>
      <c r="GZX138" s="239"/>
      <c r="GZY138" s="181"/>
      <c r="GZZ138" s="181"/>
      <c r="HAA138" s="239"/>
      <c r="HAB138" s="181"/>
      <c r="HAC138" s="181"/>
      <c r="HAD138" s="239"/>
      <c r="HAE138" s="181"/>
      <c r="HAF138" s="181"/>
      <c r="HAG138" s="239"/>
      <c r="HAH138" s="181"/>
      <c r="HAI138" s="181"/>
      <c r="HAJ138" s="239"/>
      <c r="HAK138" s="181"/>
      <c r="HAL138" s="181"/>
      <c r="HAM138" s="239"/>
      <c r="HAN138" s="181"/>
      <c r="HAO138" s="181"/>
      <c r="HAP138" s="239"/>
      <c r="HAQ138" s="181"/>
      <c r="HAR138" s="181"/>
      <c r="HAS138" s="239"/>
      <c r="HAT138" s="181"/>
      <c r="HAU138" s="181"/>
      <c r="HAV138" s="239"/>
      <c r="HAW138" s="181"/>
      <c r="HAX138" s="181"/>
      <c r="HAY138" s="239"/>
      <c r="HAZ138" s="181"/>
      <c r="HBA138" s="181"/>
      <c r="HBB138" s="239"/>
      <c r="HBC138" s="181"/>
      <c r="HBD138" s="181"/>
      <c r="HBE138" s="239"/>
      <c r="HBF138" s="181"/>
      <c r="HBG138" s="181"/>
      <c r="HBH138" s="239"/>
      <c r="HBI138" s="181"/>
      <c r="HBJ138" s="181"/>
      <c r="HBK138" s="239"/>
      <c r="HBL138" s="181"/>
      <c r="HBM138" s="181"/>
      <c r="HBN138" s="239"/>
      <c r="HBO138" s="181"/>
      <c r="HBP138" s="181"/>
      <c r="HBQ138" s="239"/>
      <c r="HBR138" s="181"/>
      <c r="HBS138" s="181"/>
      <c r="HBT138" s="239"/>
      <c r="HBU138" s="181"/>
      <c r="HBV138" s="181"/>
      <c r="HBW138" s="239"/>
      <c r="HBX138" s="181"/>
      <c r="HBY138" s="181"/>
      <c r="HBZ138" s="239"/>
      <c r="HCA138" s="181"/>
      <c r="HCB138" s="181"/>
      <c r="HCC138" s="239"/>
      <c r="HCD138" s="181"/>
      <c r="HCE138" s="181"/>
      <c r="HCF138" s="239"/>
      <c r="HCG138" s="181"/>
      <c r="HCH138" s="181"/>
      <c r="HCI138" s="239"/>
      <c r="HCJ138" s="181"/>
      <c r="HCK138" s="181"/>
      <c r="HCL138" s="239"/>
      <c r="HCM138" s="181"/>
      <c r="HCN138" s="181"/>
      <c r="HCO138" s="239"/>
      <c r="HCP138" s="181"/>
      <c r="HCQ138" s="181"/>
      <c r="HCR138" s="239"/>
      <c r="HCS138" s="181"/>
      <c r="HCT138" s="181"/>
      <c r="HCU138" s="239"/>
      <c r="HCV138" s="181"/>
      <c r="HCW138" s="181"/>
      <c r="HCX138" s="239"/>
      <c r="HCY138" s="181"/>
      <c r="HCZ138" s="181"/>
      <c r="HDA138" s="239"/>
      <c r="HDB138" s="181"/>
      <c r="HDC138" s="181"/>
      <c r="HDD138" s="239"/>
      <c r="HDE138" s="181"/>
      <c r="HDF138" s="181"/>
      <c r="HDG138" s="239"/>
      <c r="HDH138" s="181"/>
      <c r="HDI138" s="181"/>
      <c r="HDJ138" s="239"/>
      <c r="HDK138" s="181"/>
      <c r="HDL138" s="181"/>
      <c r="HDM138" s="239"/>
      <c r="HDN138" s="181"/>
      <c r="HDO138" s="181"/>
      <c r="HDP138" s="239"/>
      <c r="HDQ138" s="181"/>
      <c r="HDR138" s="181"/>
      <c r="HDS138" s="239"/>
      <c r="HDT138" s="181"/>
      <c r="HDU138" s="181"/>
      <c r="HDV138" s="239"/>
      <c r="HDW138" s="181"/>
      <c r="HDX138" s="181"/>
      <c r="HDY138" s="239"/>
      <c r="HDZ138" s="181"/>
      <c r="HEA138" s="181"/>
      <c r="HEB138" s="239"/>
      <c r="HEC138" s="181"/>
      <c r="HED138" s="181"/>
      <c r="HEE138" s="239"/>
      <c r="HEF138" s="181"/>
      <c r="HEG138" s="181"/>
      <c r="HEH138" s="239"/>
      <c r="HEI138" s="181"/>
      <c r="HEJ138" s="181"/>
      <c r="HEK138" s="239"/>
      <c r="HEL138" s="181"/>
      <c r="HEM138" s="181"/>
      <c r="HEN138" s="239"/>
      <c r="HEO138" s="181"/>
      <c r="HEP138" s="181"/>
      <c r="HEQ138" s="239"/>
      <c r="HER138" s="181"/>
      <c r="HES138" s="181"/>
      <c r="HET138" s="239"/>
      <c r="HEU138" s="181"/>
      <c r="HEV138" s="181"/>
      <c r="HEW138" s="239"/>
      <c r="HEX138" s="181"/>
      <c r="HEY138" s="181"/>
      <c r="HEZ138" s="239"/>
      <c r="HFA138" s="181"/>
      <c r="HFB138" s="181"/>
      <c r="HFC138" s="239"/>
      <c r="HFD138" s="181"/>
      <c r="HFE138" s="181"/>
      <c r="HFF138" s="239"/>
      <c r="HFG138" s="181"/>
      <c r="HFH138" s="181"/>
      <c r="HFI138" s="239"/>
      <c r="HFJ138" s="181"/>
      <c r="HFK138" s="181"/>
      <c r="HFL138" s="239"/>
      <c r="HFM138" s="181"/>
      <c r="HFN138" s="181"/>
      <c r="HFO138" s="239"/>
      <c r="HFP138" s="181"/>
      <c r="HFQ138" s="181"/>
      <c r="HFR138" s="239"/>
      <c r="HFS138" s="181"/>
      <c r="HFT138" s="181"/>
      <c r="HFU138" s="239"/>
      <c r="HFV138" s="181"/>
      <c r="HFW138" s="181"/>
      <c r="HFX138" s="239"/>
      <c r="HFY138" s="181"/>
      <c r="HFZ138" s="181"/>
      <c r="HGA138" s="239"/>
      <c r="HGB138" s="181"/>
      <c r="HGC138" s="181"/>
      <c r="HGD138" s="239"/>
      <c r="HGE138" s="181"/>
      <c r="HGF138" s="181"/>
      <c r="HGG138" s="239"/>
      <c r="HGH138" s="181"/>
      <c r="HGI138" s="181"/>
      <c r="HGJ138" s="239"/>
      <c r="HGK138" s="181"/>
      <c r="HGL138" s="181"/>
      <c r="HGM138" s="239"/>
      <c r="HGN138" s="181"/>
      <c r="HGO138" s="181"/>
      <c r="HGP138" s="239"/>
      <c r="HGQ138" s="181"/>
      <c r="HGR138" s="181"/>
      <c r="HGS138" s="239"/>
      <c r="HGT138" s="181"/>
      <c r="HGU138" s="181"/>
      <c r="HGV138" s="239"/>
      <c r="HGW138" s="181"/>
      <c r="HGX138" s="181"/>
      <c r="HGY138" s="239"/>
      <c r="HGZ138" s="181"/>
      <c r="HHA138" s="181"/>
      <c r="HHB138" s="239"/>
      <c r="HHC138" s="181"/>
      <c r="HHD138" s="181"/>
      <c r="HHE138" s="239"/>
      <c r="HHF138" s="181"/>
      <c r="HHG138" s="181"/>
      <c r="HHH138" s="239"/>
      <c r="HHI138" s="181"/>
      <c r="HHJ138" s="181"/>
      <c r="HHK138" s="239"/>
      <c r="HHL138" s="181"/>
      <c r="HHM138" s="181"/>
      <c r="HHN138" s="239"/>
      <c r="HHO138" s="181"/>
      <c r="HHP138" s="181"/>
      <c r="HHQ138" s="239"/>
      <c r="HHR138" s="181"/>
      <c r="HHS138" s="181"/>
      <c r="HHT138" s="239"/>
      <c r="HHU138" s="181"/>
      <c r="HHV138" s="181"/>
      <c r="HHW138" s="239"/>
      <c r="HHX138" s="181"/>
      <c r="HHY138" s="181"/>
      <c r="HHZ138" s="239"/>
      <c r="HIA138" s="181"/>
      <c r="HIB138" s="181"/>
      <c r="HIC138" s="239"/>
      <c r="HID138" s="181"/>
      <c r="HIE138" s="181"/>
      <c r="HIF138" s="239"/>
      <c r="HIG138" s="181"/>
      <c r="HIH138" s="181"/>
      <c r="HII138" s="239"/>
      <c r="HIJ138" s="181"/>
      <c r="HIK138" s="181"/>
      <c r="HIL138" s="239"/>
      <c r="HIM138" s="181"/>
      <c r="HIN138" s="181"/>
      <c r="HIO138" s="239"/>
      <c r="HIP138" s="181"/>
      <c r="HIQ138" s="181"/>
      <c r="HIR138" s="239"/>
      <c r="HIS138" s="181"/>
      <c r="HIT138" s="181"/>
      <c r="HIU138" s="239"/>
      <c r="HIV138" s="181"/>
      <c r="HIW138" s="181"/>
      <c r="HIX138" s="239"/>
      <c r="HIY138" s="181"/>
      <c r="HIZ138" s="181"/>
      <c r="HJA138" s="239"/>
      <c r="HJB138" s="181"/>
      <c r="HJC138" s="181"/>
      <c r="HJD138" s="239"/>
      <c r="HJE138" s="181"/>
      <c r="HJF138" s="181"/>
      <c r="HJG138" s="239"/>
      <c r="HJH138" s="181"/>
      <c r="HJI138" s="181"/>
      <c r="HJJ138" s="239"/>
      <c r="HJK138" s="181"/>
      <c r="HJL138" s="181"/>
      <c r="HJM138" s="239"/>
      <c r="HJN138" s="181"/>
      <c r="HJO138" s="181"/>
      <c r="HJP138" s="239"/>
      <c r="HJQ138" s="181"/>
      <c r="HJR138" s="181"/>
      <c r="HJS138" s="239"/>
      <c r="HJT138" s="181"/>
      <c r="HJU138" s="181"/>
      <c r="HJV138" s="239"/>
      <c r="HJW138" s="181"/>
      <c r="HJX138" s="181"/>
      <c r="HJY138" s="239"/>
      <c r="HJZ138" s="181"/>
      <c r="HKA138" s="181"/>
      <c r="HKB138" s="239"/>
      <c r="HKC138" s="181"/>
      <c r="HKD138" s="181"/>
      <c r="HKE138" s="239"/>
      <c r="HKF138" s="181"/>
      <c r="HKG138" s="181"/>
      <c r="HKH138" s="239"/>
      <c r="HKI138" s="181"/>
      <c r="HKJ138" s="181"/>
      <c r="HKK138" s="239"/>
      <c r="HKL138" s="181"/>
      <c r="HKM138" s="181"/>
      <c r="HKN138" s="239"/>
      <c r="HKO138" s="181"/>
      <c r="HKP138" s="181"/>
      <c r="HKQ138" s="239"/>
      <c r="HKR138" s="181"/>
      <c r="HKS138" s="181"/>
      <c r="HKT138" s="239"/>
      <c r="HKU138" s="181"/>
      <c r="HKV138" s="181"/>
      <c r="HKW138" s="239"/>
      <c r="HKX138" s="181"/>
      <c r="HKY138" s="181"/>
      <c r="HKZ138" s="239"/>
      <c r="HLA138" s="181"/>
      <c r="HLB138" s="181"/>
      <c r="HLC138" s="239"/>
      <c r="HLD138" s="181"/>
      <c r="HLE138" s="181"/>
      <c r="HLF138" s="239"/>
      <c r="HLG138" s="181"/>
      <c r="HLH138" s="181"/>
      <c r="HLI138" s="239"/>
      <c r="HLJ138" s="181"/>
      <c r="HLK138" s="181"/>
      <c r="HLL138" s="239"/>
      <c r="HLM138" s="181"/>
      <c r="HLN138" s="181"/>
      <c r="HLO138" s="239"/>
      <c r="HLP138" s="181"/>
      <c r="HLQ138" s="181"/>
      <c r="HLR138" s="239"/>
      <c r="HLS138" s="181"/>
      <c r="HLT138" s="181"/>
      <c r="HLU138" s="239"/>
      <c r="HLV138" s="181"/>
      <c r="HLW138" s="181"/>
      <c r="HLX138" s="239"/>
      <c r="HLY138" s="181"/>
      <c r="HLZ138" s="181"/>
      <c r="HMA138" s="239"/>
      <c r="HMB138" s="181"/>
      <c r="HMC138" s="181"/>
      <c r="HMD138" s="239"/>
      <c r="HME138" s="181"/>
      <c r="HMF138" s="181"/>
      <c r="HMG138" s="239"/>
      <c r="HMH138" s="181"/>
      <c r="HMI138" s="181"/>
      <c r="HMJ138" s="239"/>
      <c r="HMK138" s="181"/>
      <c r="HML138" s="181"/>
      <c r="HMM138" s="239"/>
      <c r="HMN138" s="181"/>
      <c r="HMO138" s="181"/>
      <c r="HMP138" s="239"/>
      <c r="HMQ138" s="181"/>
      <c r="HMR138" s="181"/>
      <c r="HMS138" s="239"/>
      <c r="HMT138" s="181"/>
      <c r="HMU138" s="181"/>
      <c r="HMV138" s="239"/>
      <c r="HMW138" s="181"/>
      <c r="HMX138" s="181"/>
      <c r="HMY138" s="239"/>
      <c r="HMZ138" s="181"/>
      <c r="HNA138" s="181"/>
      <c r="HNB138" s="239"/>
      <c r="HNC138" s="181"/>
      <c r="HND138" s="181"/>
      <c r="HNE138" s="239"/>
      <c r="HNF138" s="181"/>
      <c r="HNG138" s="181"/>
      <c r="HNH138" s="239"/>
      <c r="HNI138" s="181"/>
      <c r="HNJ138" s="181"/>
      <c r="HNK138" s="239"/>
      <c r="HNL138" s="181"/>
      <c r="HNM138" s="181"/>
      <c r="HNN138" s="239"/>
      <c r="HNO138" s="181"/>
      <c r="HNP138" s="181"/>
      <c r="HNQ138" s="239"/>
      <c r="HNR138" s="181"/>
      <c r="HNS138" s="181"/>
      <c r="HNT138" s="239"/>
      <c r="HNU138" s="181"/>
      <c r="HNV138" s="181"/>
      <c r="HNW138" s="239"/>
      <c r="HNX138" s="181"/>
      <c r="HNY138" s="181"/>
      <c r="HNZ138" s="239"/>
      <c r="HOA138" s="181"/>
      <c r="HOB138" s="181"/>
      <c r="HOC138" s="239"/>
      <c r="HOD138" s="181"/>
      <c r="HOE138" s="181"/>
      <c r="HOF138" s="239"/>
      <c r="HOG138" s="181"/>
      <c r="HOH138" s="181"/>
      <c r="HOI138" s="239"/>
      <c r="HOJ138" s="181"/>
      <c r="HOK138" s="181"/>
      <c r="HOL138" s="239"/>
      <c r="HOM138" s="181"/>
      <c r="HON138" s="181"/>
      <c r="HOO138" s="239"/>
      <c r="HOP138" s="181"/>
      <c r="HOQ138" s="181"/>
      <c r="HOR138" s="239"/>
      <c r="HOS138" s="181"/>
      <c r="HOT138" s="181"/>
      <c r="HOU138" s="239"/>
      <c r="HOV138" s="181"/>
      <c r="HOW138" s="181"/>
      <c r="HOX138" s="239"/>
      <c r="HOY138" s="181"/>
      <c r="HOZ138" s="181"/>
      <c r="HPA138" s="239"/>
      <c r="HPB138" s="181"/>
      <c r="HPC138" s="181"/>
      <c r="HPD138" s="239"/>
      <c r="HPE138" s="181"/>
      <c r="HPF138" s="181"/>
      <c r="HPG138" s="239"/>
      <c r="HPH138" s="181"/>
      <c r="HPI138" s="181"/>
      <c r="HPJ138" s="239"/>
      <c r="HPK138" s="181"/>
      <c r="HPL138" s="181"/>
      <c r="HPM138" s="239"/>
      <c r="HPN138" s="181"/>
      <c r="HPO138" s="181"/>
      <c r="HPP138" s="239"/>
      <c r="HPQ138" s="181"/>
      <c r="HPR138" s="181"/>
      <c r="HPS138" s="239"/>
      <c r="HPT138" s="181"/>
      <c r="HPU138" s="181"/>
      <c r="HPV138" s="239"/>
      <c r="HPW138" s="181"/>
      <c r="HPX138" s="181"/>
      <c r="HPY138" s="239"/>
      <c r="HPZ138" s="181"/>
      <c r="HQA138" s="181"/>
      <c r="HQB138" s="239"/>
      <c r="HQC138" s="181"/>
      <c r="HQD138" s="181"/>
      <c r="HQE138" s="239"/>
      <c r="HQF138" s="181"/>
      <c r="HQG138" s="181"/>
      <c r="HQH138" s="239"/>
      <c r="HQI138" s="181"/>
      <c r="HQJ138" s="181"/>
      <c r="HQK138" s="239"/>
      <c r="HQL138" s="181"/>
      <c r="HQM138" s="181"/>
      <c r="HQN138" s="239"/>
      <c r="HQO138" s="181"/>
      <c r="HQP138" s="181"/>
      <c r="HQQ138" s="239"/>
      <c r="HQR138" s="181"/>
      <c r="HQS138" s="181"/>
      <c r="HQT138" s="239"/>
      <c r="HQU138" s="181"/>
      <c r="HQV138" s="181"/>
      <c r="HQW138" s="239"/>
      <c r="HQX138" s="181"/>
      <c r="HQY138" s="181"/>
      <c r="HQZ138" s="239"/>
      <c r="HRA138" s="181"/>
      <c r="HRB138" s="181"/>
      <c r="HRC138" s="239"/>
      <c r="HRD138" s="181"/>
      <c r="HRE138" s="181"/>
      <c r="HRF138" s="239"/>
      <c r="HRG138" s="181"/>
      <c r="HRH138" s="181"/>
      <c r="HRI138" s="239"/>
      <c r="HRJ138" s="181"/>
      <c r="HRK138" s="181"/>
      <c r="HRL138" s="239"/>
      <c r="HRM138" s="181"/>
      <c r="HRN138" s="181"/>
      <c r="HRO138" s="239"/>
      <c r="HRP138" s="181"/>
      <c r="HRQ138" s="181"/>
      <c r="HRR138" s="239"/>
      <c r="HRS138" s="181"/>
      <c r="HRT138" s="181"/>
      <c r="HRU138" s="239"/>
      <c r="HRV138" s="181"/>
      <c r="HRW138" s="181"/>
      <c r="HRX138" s="239"/>
      <c r="HRY138" s="181"/>
      <c r="HRZ138" s="181"/>
      <c r="HSA138" s="239"/>
      <c r="HSB138" s="181"/>
      <c r="HSC138" s="181"/>
      <c r="HSD138" s="239"/>
      <c r="HSE138" s="181"/>
      <c r="HSF138" s="181"/>
      <c r="HSG138" s="239"/>
      <c r="HSH138" s="181"/>
      <c r="HSI138" s="181"/>
      <c r="HSJ138" s="239"/>
      <c r="HSK138" s="181"/>
      <c r="HSL138" s="181"/>
      <c r="HSM138" s="239"/>
      <c r="HSN138" s="181"/>
      <c r="HSO138" s="181"/>
      <c r="HSP138" s="239"/>
      <c r="HSQ138" s="181"/>
      <c r="HSR138" s="181"/>
      <c r="HSS138" s="239"/>
      <c r="HST138" s="181"/>
      <c r="HSU138" s="181"/>
      <c r="HSV138" s="239"/>
      <c r="HSW138" s="181"/>
      <c r="HSX138" s="181"/>
      <c r="HSY138" s="239"/>
      <c r="HSZ138" s="181"/>
      <c r="HTA138" s="181"/>
      <c r="HTB138" s="239"/>
      <c r="HTC138" s="181"/>
      <c r="HTD138" s="181"/>
      <c r="HTE138" s="239"/>
      <c r="HTF138" s="181"/>
      <c r="HTG138" s="181"/>
      <c r="HTH138" s="239"/>
      <c r="HTI138" s="181"/>
      <c r="HTJ138" s="181"/>
      <c r="HTK138" s="239"/>
      <c r="HTL138" s="181"/>
      <c r="HTM138" s="181"/>
      <c r="HTN138" s="239"/>
      <c r="HTO138" s="181"/>
      <c r="HTP138" s="181"/>
      <c r="HTQ138" s="239"/>
      <c r="HTR138" s="181"/>
      <c r="HTS138" s="181"/>
      <c r="HTT138" s="239"/>
      <c r="HTU138" s="181"/>
      <c r="HTV138" s="181"/>
      <c r="HTW138" s="239"/>
      <c r="HTX138" s="181"/>
      <c r="HTY138" s="181"/>
      <c r="HTZ138" s="239"/>
      <c r="HUA138" s="181"/>
      <c r="HUB138" s="181"/>
      <c r="HUC138" s="239"/>
      <c r="HUD138" s="181"/>
      <c r="HUE138" s="181"/>
      <c r="HUF138" s="239"/>
      <c r="HUG138" s="181"/>
      <c r="HUH138" s="181"/>
      <c r="HUI138" s="239"/>
      <c r="HUJ138" s="181"/>
      <c r="HUK138" s="181"/>
      <c r="HUL138" s="239"/>
      <c r="HUM138" s="181"/>
      <c r="HUN138" s="181"/>
      <c r="HUO138" s="239"/>
      <c r="HUP138" s="181"/>
      <c r="HUQ138" s="181"/>
      <c r="HUR138" s="239"/>
      <c r="HUS138" s="181"/>
      <c r="HUT138" s="181"/>
      <c r="HUU138" s="239"/>
      <c r="HUV138" s="181"/>
      <c r="HUW138" s="181"/>
      <c r="HUX138" s="239"/>
      <c r="HUY138" s="181"/>
      <c r="HUZ138" s="181"/>
      <c r="HVA138" s="239"/>
      <c r="HVB138" s="181"/>
      <c r="HVC138" s="181"/>
      <c r="HVD138" s="239"/>
      <c r="HVE138" s="181"/>
      <c r="HVF138" s="181"/>
      <c r="HVG138" s="239"/>
      <c r="HVH138" s="181"/>
      <c r="HVI138" s="181"/>
      <c r="HVJ138" s="239"/>
      <c r="HVK138" s="181"/>
      <c r="HVL138" s="181"/>
      <c r="HVM138" s="239"/>
      <c r="HVN138" s="181"/>
      <c r="HVO138" s="181"/>
      <c r="HVP138" s="239"/>
      <c r="HVQ138" s="181"/>
      <c r="HVR138" s="181"/>
      <c r="HVS138" s="239"/>
      <c r="HVT138" s="181"/>
      <c r="HVU138" s="181"/>
      <c r="HVV138" s="239"/>
      <c r="HVW138" s="181"/>
      <c r="HVX138" s="181"/>
      <c r="HVY138" s="239"/>
      <c r="HVZ138" s="181"/>
      <c r="HWA138" s="181"/>
      <c r="HWB138" s="239"/>
      <c r="HWC138" s="181"/>
      <c r="HWD138" s="181"/>
      <c r="HWE138" s="239"/>
      <c r="HWF138" s="181"/>
      <c r="HWG138" s="181"/>
      <c r="HWH138" s="239"/>
      <c r="HWI138" s="181"/>
      <c r="HWJ138" s="181"/>
      <c r="HWK138" s="239"/>
      <c r="HWL138" s="181"/>
      <c r="HWM138" s="181"/>
      <c r="HWN138" s="239"/>
      <c r="HWO138" s="181"/>
      <c r="HWP138" s="181"/>
      <c r="HWQ138" s="239"/>
      <c r="HWR138" s="181"/>
      <c r="HWS138" s="181"/>
      <c r="HWT138" s="239"/>
      <c r="HWU138" s="181"/>
      <c r="HWV138" s="181"/>
      <c r="HWW138" s="239"/>
      <c r="HWX138" s="181"/>
      <c r="HWY138" s="181"/>
      <c r="HWZ138" s="239"/>
      <c r="HXA138" s="181"/>
      <c r="HXB138" s="181"/>
      <c r="HXC138" s="239"/>
      <c r="HXD138" s="181"/>
      <c r="HXE138" s="181"/>
      <c r="HXF138" s="239"/>
      <c r="HXG138" s="181"/>
      <c r="HXH138" s="181"/>
      <c r="HXI138" s="239"/>
      <c r="HXJ138" s="181"/>
      <c r="HXK138" s="181"/>
      <c r="HXL138" s="239"/>
      <c r="HXM138" s="181"/>
      <c r="HXN138" s="181"/>
      <c r="HXO138" s="239"/>
      <c r="HXP138" s="181"/>
      <c r="HXQ138" s="181"/>
      <c r="HXR138" s="239"/>
      <c r="HXS138" s="181"/>
      <c r="HXT138" s="181"/>
      <c r="HXU138" s="239"/>
      <c r="HXV138" s="181"/>
      <c r="HXW138" s="181"/>
      <c r="HXX138" s="239"/>
      <c r="HXY138" s="181"/>
      <c r="HXZ138" s="181"/>
      <c r="HYA138" s="239"/>
      <c r="HYB138" s="181"/>
      <c r="HYC138" s="181"/>
      <c r="HYD138" s="239"/>
      <c r="HYE138" s="181"/>
      <c r="HYF138" s="181"/>
      <c r="HYG138" s="239"/>
      <c r="HYH138" s="181"/>
      <c r="HYI138" s="181"/>
      <c r="HYJ138" s="239"/>
      <c r="HYK138" s="181"/>
      <c r="HYL138" s="181"/>
      <c r="HYM138" s="239"/>
      <c r="HYN138" s="181"/>
      <c r="HYO138" s="181"/>
      <c r="HYP138" s="239"/>
      <c r="HYQ138" s="181"/>
      <c r="HYR138" s="181"/>
      <c r="HYS138" s="239"/>
      <c r="HYT138" s="181"/>
      <c r="HYU138" s="181"/>
      <c r="HYV138" s="239"/>
      <c r="HYW138" s="181"/>
      <c r="HYX138" s="181"/>
      <c r="HYY138" s="239"/>
      <c r="HYZ138" s="181"/>
      <c r="HZA138" s="181"/>
      <c r="HZB138" s="239"/>
      <c r="HZC138" s="181"/>
      <c r="HZD138" s="181"/>
      <c r="HZE138" s="239"/>
      <c r="HZF138" s="181"/>
      <c r="HZG138" s="181"/>
      <c r="HZH138" s="239"/>
      <c r="HZI138" s="181"/>
      <c r="HZJ138" s="181"/>
      <c r="HZK138" s="239"/>
      <c r="HZL138" s="181"/>
      <c r="HZM138" s="181"/>
      <c r="HZN138" s="239"/>
      <c r="HZO138" s="181"/>
      <c r="HZP138" s="181"/>
      <c r="HZQ138" s="239"/>
      <c r="HZR138" s="181"/>
      <c r="HZS138" s="181"/>
      <c r="HZT138" s="239"/>
      <c r="HZU138" s="181"/>
      <c r="HZV138" s="181"/>
      <c r="HZW138" s="239"/>
      <c r="HZX138" s="181"/>
      <c r="HZY138" s="181"/>
      <c r="HZZ138" s="239"/>
      <c r="IAA138" s="181"/>
      <c r="IAB138" s="181"/>
      <c r="IAC138" s="239"/>
      <c r="IAD138" s="181"/>
      <c r="IAE138" s="181"/>
      <c r="IAF138" s="239"/>
      <c r="IAG138" s="181"/>
      <c r="IAH138" s="181"/>
      <c r="IAI138" s="239"/>
      <c r="IAJ138" s="181"/>
      <c r="IAK138" s="181"/>
      <c r="IAL138" s="239"/>
      <c r="IAM138" s="181"/>
      <c r="IAN138" s="181"/>
      <c r="IAO138" s="239"/>
      <c r="IAP138" s="181"/>
      <c r="IAQ138" s="181"/>
      <c r="IAR138" s="239"/>
      <c r="IAS138" s="181"/>
      <c r="IAT138" s="181"/>
      <c r="IAU138" s="239"/>
      <c r="IAV138" s="181"/>
      <c r="IAW138" s="181"/>
      <c r="IAX138" s="239"/>
      <c r="IAY138" s="181"/>
      <c r="IAZ138" s="181"/>
      <c r="IBA138" s="239"/>
      <c r="IBB138" s="181"/>
      <c r="IBC138" s="181"/>
      <c r="IBD138" s="239"/>
      <c r="IBE138" s="181"/>
      <c r="IBF138" s="181"/>
      <c r="IBG138" s="239"/>
      <c r="IBH138" s="181"/>
      <c r="IBI138" s="181"/>
      <c r="IBJ138" s="239"/>
      <c r="IBK138" s="181"/>
      <c r="IBL138" s="181"/>
      <c r="IBM138" s="239"/>
      <c r="IBN138" s="181"/>
      <c r="IBO138" s="181"/>
      <c r="IBP138" s="239"/>
      <c r="IBQ138" s="181"/>
      <c r="IBR138" s="181"/>
      <c r="IBS138" s="239"/>
      <c r="IBT138" s="181"/>
      <c r="IBU138" s="181"/>
      <c r="IBV138" s="239"/>
      <c r="IBW138" s="181"/>
      <c r="IBX138" s="181"/>
      <c r="IBY138" s="239"/>
      <c r="IBZ138" s="181"/>
      <c r="ICA138" s="181"/>
      <c r="ICB138" s="239"/>
      <c r="ICC138" s="181"/>
      <c r="ICD138" s="181"/>
      <c r="ICE138" s="239"/>
      <c r="ICF138" s="181"/>
      <c r="ICG138" s="181"/>
      <c r="ICH138" s="239"/>
      <c r="ICI138" s="181"/>
      <c r="ICJ138" s="181"/>
      <c r="ICK138" s="239"/>
      <c r="ICL138" s="181"/>
      <c r="ICM138" s="181"/>
      <c r="ICN138" s="239"/>
      <c r="ICO138" s="181"/>
      <c r="ICP138" s="181"/>
      <c r="ICQ138" s="239"/>
      <c r="ICR138" s="181"/>
      <c r="ICS138" s="181"/>
      <c r="ICT138" s="239"/>
      <c r="ICU138" s="181"/>
      <c r="ICV138" s="181"/>
      <c r="ICW138" s="239"/>
      <c r="ICX138" s="181"/>
      <c r="ICY138" s="181"/>
      <c r="ICZ138" s="239"/>
      <c r="IDA138" s="181"/>
      <c r="IDB138" s="181"/>
      <c r="IDC138" s="239"/>
      <c r="IDD138" s="181"/>
      <c r="IDE138" s="181"/>
      <c r="IDF138" s="239"/>
      <c r="IDG138" s="181"/>
      <c r="IDH138" s="181"/>
      <c r="IDI138" s="239"/>
      <c r="IDJ138" s="181"/>
      <c r="IDK138" s="181"/>
      <c r="IDL138" s="239"/>
      <c r="IDM138" s="181"/>
      <c r="IDN138" s="181"/>
      <c r="IDO138" s="239"/>
      <c r="IDP138" s="181"/>
      <c r="IDQ138" s="181"/>
      <c r="IDR138" s="239"/>
      <c r="IDS138" s="181"/>
      <c r="IDT138" s="181"/>
      <c r="IDU138" s="239"/>
      <c r="IDV138" s="181"/>
      <c r="IDW138" s="181"/>
      <c r="IDX138" s="239"/>
      <c r="IDY138" s="181"/>
      <c r="IDZ138" s="181"/>
      <c r="IEA138" s="239"/>
      <c r="IEB138" s="181"/>
      <c r="IEC138" s="181"/>
      <c r="IED138" s="239"/>
      <c r="IEE138" s="181"/>
      <c r="IEF138" s="181"/>
      <c r="IEG138" s="239"/>
      <c r="IEH138" s="181"/>
      <c r="IEI138" s="181"/>
      <c r="IEJ138" s="239"/>
      <c r="IEK138" s="181"/>
      <c r="IEL138" s="181"/>
      <c r="IEM138" s="239"/>
      <c r="IEN138" s="181"/>
      <c r="IEO138" s="181"/>
      <c r="IEP138" s="239"/>
      <c r="IEQ138" s="181"/>
      <c r="IER138" s="181"/>
      <c r="IES138" s="239"/>
      <c r="IET138" s="181"/>
      <c r="IEU138" s="181"/>
      <c r="IEV138" s="239"/>
      <c r="IEW138" s="181"/>
      <c r="IEX138" s="181"/>
      <c r="IEY138" s="239"/>
      <c r="IEZ138" s="181"/>
      <c r="IFA138" s="181"/>
      <c r="IFB138" s="239"/>
      <c r="IFC138" s="181"/>
      <c r="IFD138" s="181"/>
      <c r="IFE138" s="239"/>
      <c r="IFF138" s="181"/>
      <c r="IFG138" s="181"/>
      <c r="IFH138" s="239"/>
      <c r="IFI138" s="181"/>
      <c r="IFJ138" s="181"/>
      <c r="IFK138" s="239"/>
      <c r="IFL138" s="181"/>
      <c r="IFM138" s="181"/>
      <c r="IFN138" s="239"/>
      <c r="IFO138" s="181"/>
      <c r="IFP138" s="181"/>
      <c r="IFQ138" s="239"/>
      <c r="IFR138" s="181"/>
      <c r="IFS138" s="181"/>
      <c r="IFT138" s="239"/>
      <c r="IFU138" s="181"/>
      <c r="IFV138" s="181"/>
      <c r="IFW138" s="239"/>
      <c r="IFX138" s="181"/>
      <c r="IFY138" s="181"/>
      <c r="IFZ138" s="239"/>
      <c r="IGA138" s="181"/>
      <c r="IGB138" s="181"/>
      <c r="IGC138" s="239"/>
      <c r="IGD138" s="181"/>
      <c r="IGE138" s="181"/>
      <c r="IGF138" s="239"/>
      <c r="IGG138" s="181"/>
      <c r="IGH138" s="181"/>
      <c r="IGI138" s="239"/>
      <c r="IGJ138" s="181"/>
      <c r="IGK138" s="181"/>
      <c r="IGL138" s="239"/>
      <c r="IGM138" s="181"/>
      <c r="IGN138" s="181"/>
      <c r="IGO138" s="239"/>
      <c r="IGP138" s="181"/>
      <c r="IGQ138" s="181"/>
      <c r="IGR138" s="239"/>
      <c r="IGS138" s="181"/>
      <c r="IGT138" s="181"/>
      <c r="IGU138" s="239"/>
      <c r="IGV138" s="181"/>
      <c r="IGW138" s="181"/>
      <c r="IGX138" s="239"/>
      <c r="IGY138" s="181"/>
      <c r="IGZ138" s="181"/>
      <c r="IHA138" s="239"/>
      <c r="IHB138" s="181"/>
      <c r="IHC138" s="181"/>
      <c r="IHD138" s="239"/>
      <c r="IHE138" s="181"/>
      <c r="IHF138" s="181"/>
      <c r="IHG138" s="239"/>
      <c r="IHH138" s="181"/>
      <c r="IHI138" s="181"/>
      <c r="IHJ138" s="239"/>
      <c r="IHK138" s="181"/>
      <c r="IHL138" s="181"/>
      <c r="IHM138" s="239"/>
      <c r="IHN138" s="181"/>
      <c r="IHO138" s="181"/>
      <c r="IHP138" s="239"/>
      <c r="IHQ138" s="181"/>
      <c r="IHR138" s="181"/>
      <c r="IHS138" s="239"/>
      <c r="IHT138" s="181"/>
      <c r="IHU138" s="181"/>
      <c r="IHV138" s="239"/>
      <c r="IHW138" s="181"/>
      <c r="IHX138" s="181"/>
      <c r="IHY138" s="239"/>
      <c r="IHZ138" s="181"/>
      <c r="IIA138" s="181"/>
      <c r="IIB138" s="239"/>
      <c r="IIC138" s="181"/>
      <c r="IID138" s="181"/>
      <c r="IIE138" s="239"/>
      <c r="IIF138" s="181"/>
      <c r="IIG138" s="181"/>
      <c r="IIH138" s="239"/>
      <c r="III138" s="181"/>
      <c r="IIJ138" s="181"/>
      <c r="IIK138" s="239"/>
      <c r="IIL138" s="181"/>
      <c r="IIM138" s="181"/>
      <c r="IIN138" s="239"/>
      <c r="IIO138" s="181"/>
      <c r="IIP138" s="181"/>
      <c r="IIQ138" s="239"/>
      <c r="IIR138" s="181"/>
      <c r="IIS138" s="181"/>
      <c r="IIT138" s="239"/>
      <c r="IIU138" s="181"/>
      <c r="IIV138" s="181"/>
      <c r="IIW138" s="239"/>
      <c r="IIX138" s="181"/>
      <c r="IIY138" s="181"/>
      <c r="IIZ138" s="239"/>
      <c r="IJA138" s="181"/>
      <c r="IJB138" s="181"/>
      <c r="IJC138" s="239"/>
      <c r="IJD138" s="181"/>
      <c r="IJE138" s="181"/>
      <c r="IJF138" s="239"/>
      <c r="IJG138" s="181"/>
      <c r="IJH138" s="181"/>
      <c r="IJI138" s="239"/>
      <c r="IJJ138" s="181"/>
      <c r="IJK138" s="181"/>
      <c r="IJL138" s="239"/>
      <c r="IJM138" s="181"/>
      <c r="IJN138" s="181"/>
      <c r="IJO138" s="239"/>
      <c r="IJP138" s="181"/>
      <c r="IJQ138" s="181"/>
      <c r="IJR138" s="239"/>
      <c r="IJS138" s="181"/>
      <c r="IJT138" s="181"/>
      <c r="IJU138" s="239"/>
      <c r="IJV138" s="181"/>
      <c r="IJW138" s="181"/>
      <c r="IJX138" s="239"/>
      <c r="IJY138" s="181"/>
      <c r="IJZ138" s="181"/>
      <c r="IKA138" s="239"/>
      <c r="IKB138" s="181"/>
      <c r="IKC138" s="181"/>
      <c r="IKD138" s="239"/>
      <c r="IKE138" s="181"/>
      <c r="IKF138" s="181"/>
      <c r="IKG138" s="239"/>
      <c r="IKH138" s="181"/>
      <c r="IKI138" s="181"/>
      <c r="IKJ138" s="239"/>
      <c r="IKK138" s="181"/>
      <c r="IKL138" s="181"/>
      <c r="IKM138" s="239"/>
      <c r="IKN138" s="181"/>
      <c r="IKO138" s="181"/>
      <c r="IKP138" s="239"/>
      <c r="IKQ138" s="181"/>
      <c r="IKR138" s="181"/>
      <c r="IKS138" s="239"/>
      <c r="IKT138" s="181"/>
      <c r="IKU138" s="181"/>
      <c r="IKV138" s="239"/>
      <c r="IKW138" s="181"/>
      <c r="IKX138" s="181"/>
      <c r="IKY138" s="239"/>
      <c r="IKZ138" s="181"/>
      <c r="ILA138" s="181"/>
      <c r="ILB138" s="239"/>
      <c r="ILC138" s="181"/>
      <c r="ILD138" s="181"/>
      <c r="ILE138" s="239"/>
      <c r="ILF138" s="181"/>
      <c r="ILG138" s="181"/>
      <c r="ILH138" s="239"/>
      <c r="ILI138" s="181"/>
      <c r="ILJ138" s="181"/>
      <c r="ILK138" s="239"/>
      <c r="ILL138" s="181"/>
      <c r="ILM138" s="181"/>
      <c r="ILN138" s="239"/>
      <c r="ILO138" s="181"/>
      <c r="ILP138" s="181"/>
      <c r="ILQ138" s="239"/>
      <c r="ILR138" s="181"/>
      <c r="ILS138" s="181"/>
      <c r="ILT138" s="239"/>
      <c r="ILU138" s="181"/>
      <c r="ILV138" s="181"/>
      <c r="ILW138" s="239"/>
      <c r="ILX138" s="181"/>
      <c r="ILY138" s="181"/>
      <c r="ILZ138" s="239"/>
      <c r="IMA138" s="181"/>
      <c r="IMB138" s="181"/>
      <c r="IMC138" s="239"/>
      <c r="IMD138" s="181"/>
      <c r="IME138" s="181"/>
      <c r="IMF138" s="239"/>
      <c r="IMG138" s="181"/>
      <c r="IMH138" s="181"/>
      <c r="IMI138" s="239"/>
      <c r="IMJ138" s="181"/>
      <c r="IMK138" s="181"/>
      <c r="IML138" s="239"/>
      <c r="IMM138" s="181"/>
      <c r="IMN138" s="181"/>
      <c r="IMO138" s="239"/>
      <c r="IMP138" s="181"/>
      <c r="IMQ138" s="181"/>
      <c r="IMR138" s="239"/>
      <c r="IMS138" s="181"/>
      <c r="IMT138" s="181"/>
      <c r="IMU138" s="239"/>
      <c r="IMV138" s="181"/>
      <c r="IMW138" s="181"/>
      <c r="IMX138" s="239"/>
      <c r="IMY138" s="181"/>
      <c r="IMZ138" s="181"/>
      <c r="INA138" s="239"/>
      <c r="INB138" s="181"/>
      <c r="INC138" s="181"/>
      <c r="IND138" s="239"/>
      <c r="INE138" s="181"/>
      <c r="INF138" s="181"/>
      <c r="ING138" s="239"/>
      <c r="INH138" s="181"/>
      <c r="INI138" s="181"/>
      <c r="INJ138" s="239"/>
      <c r="INK138" s="181"/>
      <c r="INL138" s="181"/>
      <c r="INM138" s="239"/>
      <c r="INN138" s="181"/>
      <c r="INO138" s="181"/>
      <c r="INP138" s="239"/>
      <c r="INQ138" s="181"/>
      <c r="INR138" s="181"/>
      <c r="INS138" s="239"/>
      <c r="INT138" s="181"/>
      <c r="INU138" s="181"/>
      <c r="INV138" s="239"/>
      <c r="INW138" s="181"/>
      <c r="INX138" s="181"/>
      <c r="INY138" s="239"/>
      <c r="INZ138" s="181"/>
      <c r="IOA138" s="181"/>
      <c r="IOB138" s="239"/>
      <c r="IOC138" s="181"/>
      <c r="IOD138" s="181"/>
      <c r="IOE138" s="239"/>
      <c r="IOF138" s="181"/>
      <c r="IOG138" s="181"/>
      <c r="IOH138" s="239"/>
      <c r="IOI138" s="181"/>
      <c r="IOJ138" s="181"/>
      <c r="IOK138" s="239"/>
      <c r="IOL138" s="181"/>
      <c r="IOM138" s="181"/>
      <c r="ION138" s="239"/>
      <c r="IOO138" s="181"/>
      <c r="IOP138" s="181"/>
      <c r="IOQ138" s="239"/>
      <c r="IOR138" s="181"/>
      <c r="IOS138" s="181"/>
      <c r="IOT138" s="239"/>
      <c r="IOU138" s="181"/>
      <c r="IOV138" s="181"/>
      <c r="IOW138" s="239"/>
      <c r="IOX138" s="181"/>
      <c r="IOY138" s="181"/>
      <c r="IOZ138" s="239"/>
      <c r="IPA138" s="181"/>
      <c r="IPB138" s="181"/>
      <c r="IPC138" s="239"/>
      <c r="IPD138" s="181"/>
      <c r="IPE138" s="181"/>
      <c r="IPF138" s="239"/>
      <c r="IPG138" s="181"/>
      <c r="IPH138" s="181"/>
      <c r="IPI138" s="239"/>
      <c r="IPJ138" s="181"/>
      <c r="IPK138" s="181"/>
      <c r="IPL138" s="239"/>
      <c r="IPM138" s="181"/>
      <c r="IPN138" s="181"/>
      <c r="IPO138" s="239"/>
      <c r="IPP138" s="181"/>
      <c r="IPQ138" s="181"/>
      <c r="IPR138" s="239"/>
      <c r="IPS138" s="181"/>
      <c r="IPT138" s="181"/>
      <c r="IPU138" s="239"/>
      <c r="IPV138" s="181"/>
      <c r="IPW138" s="181"/>
      <c r="IPX138" s="239"/>
      <c r="IPY138" s="181"/>
      <c r="IPZ138" s="181"/>
      <c r="IQA138" s="239"/>
      <c r="IQB138" s="181"/>
      <c r="IQC138" s="181"/>
      <c r="IQD138" s="239"/>
      <c r="IQE138" s="181"/>
      <c r="IQF138" s="181"/>
      <c r="IQG138" s="239"/>
      <c r="IQH138" s="181"/>
      <c r="IQI138" s="181"/>
      <c r="IQJ138" s="239"/>
      <c r="IQK138" s="181"/>
      <c r="IQL138" s="181"/>
      <c r="IQM138" s="239"/>
      <c r="IQN138" s="181"/>
      <c r="IQO138" s="181"/>
      <c r="IQP138" s="239"/>
      <c r="IQQ138" s="181"/>
      <c r="IQR138" s="181"/>
      <c r="IQS138" s="239"/>
      <c r="IQT138" s="181"/>
      <c r="IQU138" s="181"/>
      <c r="IQV138" s="239"/>
      <c r="IQW138" s="181"/>
      <c r="IQX138" s="181"/>
      <c r="IQY138" s="239"/>
      <c r="IQZ138" s="181"/>
      <c r="IRA138" s="181"/>
      <c r="IRB138" s="239"/>
      <c r="IRC138" s="181"/>
      <c r="IRD138" s="181"/>
      <c r="IRE138" s="239"/>
      <c r="IRF138" s="181"/>
      <c r="IRG138" s="181"/>
      <c r="IRH138" s="239"/>
      <c r="IRI138" s="181"/>
      <c r="IRJ138" s="181"/>
      <c r="IRK138" s="239"/>
      <c r="IRL138" s="181"/>
      <c r="IRM138" s="181"/>
      <c r="IRN138" s="239"/>
      <c r="IRO138" s="181"/>
      <c r="IRP138" s="181"/>
      <c r="IRQ138" s="239"/>
      <c r="IRR138" s="181"/>
      <c r="IRS138" s="181"/>
      <c r="IRT138" s="239"/>
      <c r="IRU138" s="181"/>
      <c r="IRV138" s="181"/>
      <c r="IRW138" s="239"/>
      <c r="IRX138" s="181"/>
      <c r="IRY138" s="181"/>
      <c r="IRZ138" s="239"/>
      <c r="ISA138" s="181"/>
      <c r="ISB138" s="181"/>
      <c r="ISC138" s="239"/>
      <c r="ISD138" s="181"/>
      <c r="ISE138" s="181"/>
      <c r="ISF138" s="239"/>
      <c r="ISG138" s="181"/>
      <c r="ISH138" s="181"/>
      <c r="ISI138" s="239"/>
      <c r="ISJ138" s="181"/>
      <c r="ISK138" s="181"/>
      <c r="ISL138" s="239"/>
      <c r="ISM138" s="181"/>
      <c r="ISN138" s="181"/>
      <c r="ISO138" s="239"/>
      <c r="ISP138" s="181"/>
      <c r="ISQ138" s="181"/>
      <c r="ISR138" s="239"/>
      <c r="ISS138" s="181"/>
      <c r="IST138" s="181"/>
      <c r="ISU138" s="239"/>
      <c r="ISV138" s="181"/>
      <c r="ISW138" s="181"/>
      <c r="ISX138" s="239"/>
      <c r="ISY138" s="181"/>
      <c r="ISZ138" s="181"/>
      <c r="ITA138" s="239"/>
      <c r="ITB138" s="181"/>
      <c r="ITC138" s="181"/>
      <c r="ITD138" s="239"/>
      <c r="ITE138" s="181"/>
      <c r="ITF138" s="181"/>
      <c r="ITG138" s="239"/>
      <c r="ITH138" s="181"/>
      <c r="ITI138" s="181"/>
      <c r="ITJ138" s="239"/>
      <c r="ITK138" s="181"/>
      <c r="ITL138" s="181"/>
      <c r="ITM138" s="239"/>
      <c r="ITN138" s="181"/>
      <c r="ITO138" s="181"/>
      <c r="ITP138" s="239"/>
      <c r="ITQ138" s="181"/>
      <c r="ITR138" s="181"/>
      <c r="ITS138" s="239"/>
      <c r="ITT138" s="181"/>
      <c r="ITU138" s="181"/>
      <c r="ITV138" s="239"/>
      <c r="ITW138" s="181"/>
      <c r="ITX138" s="181"/>
      <c r="ITY138" s="239"/>
      <c r="ITZ138" s="181"/>
      <c r="IUA138" s="181"/>
      <c r="IUB138" s="239"/>
      <c r="IUC138" s="181"/>
      <c r="IUD138" s="181"/>
      <c r="IUE138" s="239"/>
      <c r="IUF138" s="181"/>
      <c r="IUG138" s="181"/>
      <c r="IUH138" s="239"/>
      <c r="IUI138" s="181"/>
      <c r="IUJ138" s="181"/>
      <c r="IUK138" s="239"/>
      <c r="IUL138" s="181"/>
      <c r="IUM138" s="181"/>
      <c r="IUN138" s="239"/>
      <c r="IUO138" s="181"/>
      <c r="IUP138" s="181"/>
      <c r="IUQ138" s="239"/>
      <c r="IUR138" s="181"/>
      <c r="IUS138" s="181"/>
      <c r="IUT138" s="239"/>
      <c r="IUU138" s="181"/>
      <c r="IUV138" s="181"/>
      <c r="IUW138" s="239"/>
      <c r="IUX138" s="181"/>
      <c r="IUY138" s="181"/>
      <c r="IUZ138" s="239"/>
      <c r="IVA138" s="181"/>
      <c r="IVB138" s="181"/>
      <c r="IVC138" s="239"/>
      <c r="IVD138" s="181"/>
      <c r="IVE138" s="181"/>
      <c r="IVF138" s="239"/>
      <c r="IVG138" s="181"/>
      <c r="IVH138" s="181"/>
      <c r="IVI138" s="239"/>
      <c r="IVJ138" s="181"/>
      <c r="IVK138" s="181"/>
      <c r="IVL138" s="239"/>
      <c r="IVM138" s="181"/>
      <c r="IVN138" s="181"/>
      <c r="IVO138" s="239"/>
      <c r="IVP138" s="181"/>
      <c r="IVQ138" s="181"/>
      <c r="IVR138" s="239"/>
      <c r="IVS138" s="181"/>
      <c r="IVT138" s="181"/>
      <c r="IVU138" s="239"/>
      <c r="IVV138" s="181"/>
      <c r="IVW138" s="181"/>
      <c r="IVX138" s="239"/>
      <c r="IVY138" s="181"/>
      <c r="IVZ138" s="181"/>
      <c r="IWA138" s="239"/>
      <c r="IWB138" s="181"/>
      <c r="IWC138" s="181"/>
      <c r="IWD138" s="239"/>
      <c r="IWE138" s="181"/>
      <c r="IWF138" s="181"/>
      <c r="IWG138" s="239"/>
      <c r="IWH138" s="181"/>
      <c r="IWI138" s="181"/>
      <c r="IWJ138" s="239"/>
      <c r="IWK138" s="181"/>
      <c r="IWL138" s="181"/>
      <c r="IWM138" s="239"/>
      <c r="IWN138" s="181"/>
      <c r="IWO138" s="181"/>
      <c r="IWP138" s="239"/>
      <c r="IWQ138" s="181"/>
      <c r="IWR138" s="181"/>
      <c r="IWS138" s="239"/>
      <c r="IWT138" s="181"/>
      <c r="IWU138" s="181"/>
      <c r="IWV138" s="239"/>
      <c r="IWW138" s="181"/>
      <c r="IWX138" s="181"/>
      <c r="IWY138" s="239"/>
      <c r="IWZ138" s="181"/>
      <c r="IXA138" s="181"/>
      <c r="IXB138" s="239"/>
      <c r="IXC138" s="181"/>
      <c r="IXD138" s="181"/>
      <c r="IXE138" s="239"/>
      <c r="IXF138" s="181"/>
      <c r="IXG138" s="181"/>
      <c r="IXH138" s="239"/>
      <c r="IXI138" s="181"/>
      <c r="IXJ138" s="181"/>
      <c r="IXK138" s="239"/>
      <c r="IXL138" s="181"/>
      <c r="IXM138" s="181"/>
      <c r="IXN138" s="239"/>
      <c r="IXO138" s="181"/>
      <c r="IXP138" s="181"/>
      <c r="IXQ138" s="239"/>
      <c r="IXR138" s="181"/>
      <c r="IXS138" s="181"/>
      <c r="IXT138" s="239"/>
      <c r="IXU138" s="181"/>
      <c r="IXV138" s="181"/>
      <c r="IXW138" s="239"/>
      <c r="IXX138" s="181"/>
      <c r="IXY138" s="181"/>
      <c r="IXZ138" s="239"/>
      <c r="IYA138" s="181"/>
      <c r="IYB138" s="181"/>
      <c r="IYC138" s="239"/>
      <c r="IYD138" s="181"/>
      <c r="IYE138" s="181"/>
      <c r="IYF138" s="239"/>
      <c r="IYG138" s="181"/>
      <c r="IYH138" s="181"/>
      <c r="IYI138" s="239"/>
      <c r="IYJ138" s="181"/>
      <c r="IYK138" s="181"/>
      <c r="IYL138" s="239"/>
      <c r="IYM138" s="181"/>
      <c r="IYN138" s="181"/>
      <c r="IYO138" s="239"/>
      <c r="IYP138" s="181"/>
      <c r="IYQ138" s="181"/>
      <c r="IYR138" s="239"/>
      <c r="IYS138" s="181"/>
      <c r="IYT138" s="181"/>
      <c r="IYU138" s="239"/>
      <c r="IYV138" s="181"/>
      <c r="IYW138" s="181"/>
      <c r="IYX138" s="239"/>
      <c r="IYY138" s="181"/>
      <c r="IYZ138" s="181"/>
      <c r="IZA138" s="239"/>
      <c r="IZB138" s="181"/>
      <c r="IZC138" s="181"/>
      <c r="IZD138" s="239"/>
      <c r="IZE138" s="181"/>
      <c r="IZF138" s="181"/>
      <c r="IZG138" s="239"/>
      <c r="IZH138" s="181"/>
      <c r="IZI138" s="181"/>
      <c r="IZJ138" s="239"/>
      <c r="IZK138" s="181"/>
      <c r="IZL138" s="181"/>
      <c r="IZM138" s="239"/>
      <c r="IZN138" s="181"/>
      <c r="IZO138" s="181"/>
      <c r="IZP138" s="239"/>
      <c r="IZQ138" s="181"/>
      <c r="IZR138" s="181"/>
      <c r="IZS138" s="239"/>
      <c r="IZT138" s="181"/>
      <c r="IZU138" s="181"/>
      <c r="IZV138" s="239"/>
      <c r="IZW138" s="181"/>
      <c r="IZX138" s="181"/>
      <c r="IZY138" s="239"/>
      <c r="IZZ138" s="181"/>
      <c r="JAA138" s="181"/>
      <c r="JAB138" s="239"/>
      <c r="JAC138" s="181"/>
      <c r="JAD138" s="181"/>
      <c r="JAE138" s="239"/>
      <c r="JAF138" s="181"/>
      <c r="JAG138" s="181"/>
      <c r="JAH138" s="239"/>
      <c r="JAI138" s="181"/>
      <c r="JAJ138" s="181"/>
      <c r="JAK138" s="239"/>
      <c r="JAL138" s="181"/>
      <c r="JAM138" s="181"/>
      <c r="JAN138" s="239"/>
      <c r="JAO138" s="181"/>
      <c r="JAP138" s="181"/>
      <c r="JAQ138" s="239"/>
      <c r="JAR138" s="181"/>
      <c r="JAS138" s="181"/>
      <c r="JAT138" s="239"/>
      <c r="JAU138" s="181"/>
      <c r="JAV138" s="181"/>
      <c r="JAW138" s="239"/>
      <c r="JAX138" s="181"/>
      <c r="JAY138" s="181"/>
      <c r="JAZ138" s="239"/>
      <c r="JBA138" s="181"/>
      <c r="JBB138" s="181"/>
      <c r="JBC138" s="239"/>
      <c r="JBD138" s="181"/>
      <c r="JBE138" s="181"/>
      <c r="JBF138" s="239"/>
      <c r="JBG138" s="181"/>
      <c r="JBH138" s="181"/>
      <c r="JBI138" s="239"/>
      <c r="JBJ138" s="181"/>
      <c r="JBK138" s="181"/>
      <c r="JBL138" s="239"/>
      <c r="JBM138" s="181"/>
      <c r="JBN138" s="181"/>
      <c r="JBO138" s="239"/>
      <c r="JBP138" s="181"/>
      <c r="JBQ138" s="181"/>
      <c r="JBR138" s="239"/>
      <c r="JBS138" s="181"/>
      <c r="JBT138" s="181"/>
      <c r="JBU138" s="239"/>
      <c r="JBV138" s="181"/>
      <c r="JBW138" s="181"/>
      <c r="JBX138" s="239"/>
      <c r="JBY138" s="181"/>
      <c r="JBZ138" s="181"/>
      <c r="JCA138" s="239"/>
      <c r="JCB138" s="181"/>
      <c r="JCC138" s="181"/>
      <c r="JCD138" s="239"/>
      <c r="JCE138" s="181"/>
      <c r="JCF138" s="181"/>
      <c r="JCG138" s="239"/>
      <c r="JCH138" s="181"/>
      <c r="JCI138" s="181"/>
      <c r="JCJ138" s="239"/>
      <c r="JCK138" s="181"/>
      <c r="JCL138" s="181"/>
      <c r="JCM138" s="239"/>
      <c r="JCN138" s="181"/>
      <c r="JCO138" s="181"/>
      <c r="JCP138" s="239"/>
      <c r="JCQ138" s="181"/>
      <c r="JCR138" s="181"/>
      <c r="JCS138" s="239"/>
      <c r="JCT138" s="181"/>
      <c r="JCU138" s="181"/>
      <c r="JCV138" s="239"/>
      <c r="JCW138" s="181"/>
      <c r="JCX138" s="181"/>
      <c r="JCY138" s="239"/>
      <c r="JCZ138" s="181"/>
      <c r="JDA138" s="181"/>
      <c r="JDB138" s="239"/>
      <c r="JDC138" s="181"/>
      <c r="JDD138" s="181"/>
      <c r="JDE138" s="239"/>
      <c r="JDF138" s="181"/>
      <c r="JDG138" s="181"/>
      <c r="JDH138" s="239"/>
      <c r="JDI138" s="181"/>
      <c r="JDJ138" s="181"/>
      <c r="JDK138" s="239"/>
      <c r="JDL138" s="181"/>
      <c r="JDM138" s="181"/>
      <c r="JDN138" s="239"/>
      <c r="JDO138" s="181"/>
      <c r="JDP138" s="181"/>
      <c r="JDQ138" s="239"/>
      <c r="JDR138" s="181"/>
      <c r="JDS138" s="181"/>
      <c r="JDT138" s="239"/>
      <c r="JDU138" s="181"/>
      <c r="JDV138" s="181"/>
      <c r="JDW138" s="239"/>
      <c r="JDX138" s="181"/>
      <c r="JDY138" s="181"/>
      <c r="JDZ138" s="239"/>
      <c r="JEA138" s="181"/>
      <c r="JEB138" s="181"/>
      <c r="JEC138" s="239"/>
      <c r="JED138" s="181"/>
      <c r="JEE138" s="181"/>
      <c r="JEF138" s="239"/>
      <c r="JEG138" s="181"/>
      <c r="JEH138" s="181"/>
      <c r="JEI138" s="239"/>
      <c r="JEJ138" s="181"/>
      <c r="JEK138" s="181"/>
      <c r="JEL138" s="239"/>
      <c r="JEM138" s="181"/>
      <c r="JEN138" s="181"/>
      <c r="JEO138" s="239"/>
      <c r="JEP138" s="181"/>
      <c r="JEQ138" s="181"/>
      <c r="JER138" s="239"/>
      <c r="JES138" s="181"/>
      <c r="JET138" s="181"/>
      <c r="JEU138" s="239"/>
      <c r="JEV138" s="181"/>
      <c r="JEW138" s="181"/>
      <c r="JEX138" s="239"/>
      <c r="JEY138" s="181"/>
      <c r="JEZ138" s="181"/>
      <c r="JFA138" s="239"/>
      <c r="JFB138" s="181"/>
      <c r="JFC138" s="181"/>
      <c r="JFD138" s="239"/>
      <c r="JFE138" s="181"/>
      <c r="JFF138" s="181"/>
      <c r="JFG138" s="239"/>
      <c r="JFH138" s="181"/>
      <c r="JFI138" s="181"/>
      <c r="JFJ138" s="239"/>
      <c r="JFK138" s="181"/>
      <c r="JFL138" s="181"/>
      <c r="JFM138" s="239"/>
      <c r="JFN138" s="181"/>
      <c r="JFO138" s="181"/>
      <c r="JFP138" s="239"/>
      <c r="JFQ138" s="181"/>
      <c r="JFR138" s="181"/>
      <c r="JFS138" s="239"/>
      <c r="JFT138" s="181"/>
      <c r="JFU138" s="181"/>
      <c r="JFV138" s="239"/>
      <c r="JFW138" s="181"/>
      <c r="JFX138" s="181"/>
      <c r="JFY138" s="239"/>
      <c r="JFZ138" s="181"/>
      <c r="JGA138" s="181"/>
      <c r="JGB138" s="239"/>
      <c r="JGC138" s="181"/>
      <c r="JGD138" s="181"/>
      <c r="JGE138" s="239"/>
      <c r="JGF138" s="181"/>
      <c r="JGG138" s="181"/>
      <c r="JGH138" s="239"/>
      <c r="JGI138" s="181"/>
      <c r="JGJ138" s="181"/>
      <c r="JGK138" s="239"/>
      <c r="JGL138" s="181"/>
      <c r="JGM138" s="181"/>
      <c r="JGN138" s="239"/>
      <c r="JGO138" s="181"/>
      <c r="JGP138" s="181"/>
      <c r="JGQ138" s="239"/>
      <c r="JGR138" s="181"/>
      <c r="JGS138" s="181"/>
      <c r="JGT138" s="239"/>
      <c r="JGU138" s="181"/>
      <c r="JGV138" s="181"/>
      <c r="JGW138" s="239"/>
      <c r="JGX138" s="181"/>
      <c r="JGY138" s="181"/>
      <c r="JGZ138" s="239"/>
      <c r="JHA138" s="181"/>
      <c r="JHB138" s="181"/>
      <c r="JHC138" s="239"/>
      <c r="JHD138" s="181"/>
      <c r="JHE138" s="181"/>
      <c r="JHF138" s="239"/>
      <c r="JHG138" s="181"/>
      <c r="JHH138" s="181"/>
      <c r="JHI138" s="239"/>
      <c r="JHJ138" s="181"/>
      <c r="JHK138" s="181"/>
      <c r="JHL138" s="239"/>
      <c r="JHM138" s="181"/>
      <c r="JHN138" s="181"/>
      <c r="JHO138" s="239"/>
      <c r="JHP138" s="181"/>
      <c r="JHQ138" s="181"/>
      <c r="JHR138" s="239"/>
      <c r="JHS138" s="181"/>
      <c r="JHT138" s="181"/>
      <c r="JHU138" s="239"/>
      <c r="JHV138" s="181"/>
      <c r="JHW138" s="181"/>
      <c r="JHX138" s="239"/>
      <c r="JHY138" s="181"/>
      <c r="JHZ138" s="181"/>
      <c r="JIA138" s="239"/>
      <c r="JIB138" s="181"/>
      <c r="JIC138" s="181"/>
      <c r="JID138" s="239"/>
      <c r="JIE138" s="181"/>
      <c r="JIF138" s="181"/>
      <c r="JIG138" s="239"/>
      <c r="JIH138" s="181"/>
      <c r="JII138" s="181"/>
      <c r="JIJ138" s="239"/>
      <c r="JIK138" s="181"/>
      <c r="JIL138" s="181"/>
      <c r="JIM138" s="239"/>
      <c r="JIN138" s="181"/>
      <c r="JIO138" s="181"/>
      <c r="JIP138" s="239"/>
      <c r="JIQ138" s="181"/>
      <c r="JIR138" s="181"/>
      <c r="JIS138" s="239"/>
      <c r="JIT138" s="181"/>
      <c r="JIU138" s="181"/>
      <c r="JIV138" s="239"/>
      <c r="JIW138" s="181"/>
      <c r="JIX138" s="181"/>
      <c r="JIY138" s="239"/>
      <c r="JIZ138" s="181"/>
      <c r="JJA138" s="181"/>
      <c r="JJB138" s="239"/>
      <c r="JJC138" s="181"/>
      <c r="JJD138" s="181"/>
      <c r="JJE138" s="239"/>
      <c r="JJF138" s="181"/>
      <c r="JJG138" s="181"/>
      <c r="JJH138" s="239"/>
      <c r="JJI138" s="181"/>
      <c r="JJJ138" s="181"/>
      <c r="JJK138" s="239"/>
      <c r="JJL138" s="181"/>
      <c r="JJM138" s="181"/>
      <c r="JJN138" s="239"/>
      <c r="JJO138" s="181"/>
      <c r="JJP138" s="181"/>
      <c r="JJQ138" s="239"/>
      <c r="JJR138" s="181"/>
      <c r="JJS138" s="181"/>
      <c r="JJT138" s="239"/>
      <c r="JJU138" s="181"/>
      <c r="JJV138" s="181"/>
      <c r="JJW138" s="239"/>
      <c r="JJX138" s="181"/>
      <c r="JJY138" s="181"/>
      <c r="JJZ138" s="239"/>
      <c r="JKA138" s="181"/>
      <c r="JKB138" s="181"/>
      <c r="JKC138" s="239"/>
      <c r="JKD138" s="181"/>
      <c r="JKE138" s="181"/>
      <c r="JKF138" s="239"/>
      <c r="JKG138" s="181"/>
      <c r="JKH138" s="181"/>
      <c r="JKI138" s="239"/>
      <c r="JKJ138" s="181"/>
      <c r="JKK138" s="181"/>
      <c r="JKL138" s="239"/>
      <c r="JKM138" s="181"/>
      <c r="JKN138" s="181"/>
      <c r="JKO138" s="239"/>
      <c r="JKP138" s="181"/>
      <c r="JKQ138" s="181"/>
      <c r="JKR138" s="239"/>
      <c r="JKS138" s="181"/>
      <c r="JKT138" s="181"/>
      <c r="JKU138" s="239"/>
      <c r="JKV138" s="181"/>
      <c r="JKW138" s="181"/>
      <c r="JKX138" s="239"/>
      <c r="JKY138" s="181"/>
      <c r="JKZ138" s="181"/>
      <c r="JLA138" s="239"/>
      <c r="JLB138" s="181"/>
      <c r="JLC138" s="181"/>
      <c r="JLD138" s="239"/>
      <c r="JLE138" s="181"/>
      <c r="JLF138" s="181"/>
      <c r="JLG138" s="239"/>
      <c r="JLH138" s="181"/>
      <c r="JLI138" s="181"/>
      <c r="JLJ138" s="239"/>
      <c r="JLK138" s="181"/>
      <c r="JLL138" s="181"/>
      <c r="JLM138" s="239"/>
      <c r="JLN138" s="181"/>
      <c r="JLO138" s="181"/>
      <c r="JLP138" s="239"/>
      <c r="JLQ138" s="181"/>
      <c r="JLR138" s="181"/>
      <c r="JLS138" s="239"/>
      <c r="JLT138" s="181"/>
      <c r="JLU138" s="181"/>
      <c r="JLV138" s="239"/>
      <c r="JLW138" s="181"/>
      <c r="JLX138" s="181"/>
      <c r="JLY138" s="239"/>
      <c r="JLZ138" s="181"/>
      <c r="JMA138" s="181"/>
      <c r="JMB138" s="239"/>
      <c r="JMC138" s="181"/>
      <c r="JMD138" s="181"/>
      <c r="JME138" s="239"/>
      <c r="JMF138" s="181"/>
      <c r="JMG138" s="181"/>
      <c r="JMH138" s="239"/>
      <c r="JMI138" s="181"/>
      <c r="JMJ138" s="181"/>
      <c r="JMK138" s="239"/>
      <c r="JML138" s="181"/>
      <c r="JMM138" s="181"/>
      <c r="JMN138" s="239"/>
      <c r="JMO138" s="181"/>
      <c r="JMP138" s="181"/>
      <c r="JMQ138" s="239"/>
      <c r="JMR138" s="181"/>
      <c r="JMS138" s="181"/>
      <c r="JMT138" s="239"/>
      <c r="JMU138" s="181"/>
      <c r="JMV138" s="181"/>
      <c r="JMW138" s="239"/>
      <c r="JMX138" s="181"/>
      <c r="JMY138" s="181"/>
      <c r="JMZ138" s="239"/>
      <c r="JNA138" s="181"/>
      <c r="JNB138" s="181"/>
      <c r="JNC138" s="239"/>
      <c r="JND138" s="181"/>
      <c r="JNE138" s="181"/>
      <c r="JNF138" s="239"/>
      <c r="JNG138" s="181"/>
      <c r="JNH138" s="181"/>
      <c r="JNI138" s="239"/>
      <c r="JNJ138" s="181"/>
      <c r="JNK138" s="181"/>
      <c r="JNL138" s="239"/>
      <c r="JNM138" s="181"/>
      <c r="JNN138" s="181"/>
      <c r="JNO138" s="239"/>
      <c r="JNP138" s="181"/>
      <c r="JNQ138" s="181"/>
      <c r="JNR138" s="239"/>
      <c r="JNS138" s="181"/>
      <c r="JNT138" s="181"/>
      <c r="JNU138" s="239"/>
      <c r="JNV138" s="181"/>
      <c r="JNW138" s="181"/>
      <c r="JNX138" s="239"/>
      <c r="JNY138" s="181"/>
      <c r="JNZ138" s="181"/>
      <c r="JOA138" s="239"/>
      <c r="JOB138" s="181"/>
      <c r="JOC138" s="181"/>
      <c r="JOD138" s="239"/>
      <c r="JOE138" s="181"/>
      <c r="JOF138" s="181"/>
      <c r="JOG138" s="239"/>
      <c r="JOH138" s="181"/>
      <c r="JOI138" s="181"/>
      <c r="JOJ138" s="239"/>
      <c r="JOK138" s="181"/>
      <c r="JOL138" s="181"/>
      <c r="JOM138" s="239"/>
      <c r="JON138" s="181"/>
      <c r="JOO138" s="181"/>
      <c r="JOP138" s="239"/>
      <c r="JOQ138" s="181"/>
      <c r="JOR138" s="181"/>
      <c r="JOS138" s="239"/>
      <c r="JOT138" s="181"/>
      <c r="JOU138" s="181"/>
      <c r="JOV138" s="239"/>
      <c r="JOW138" s="181"/>
      <c r="JOX138" s="181"/>
      <c r="JOY138" s="239"/>
      <c r="JOZ138" s="181"/>
      <c r="JPA138" s="181"/>
      <c r="JPB138" s="239"/>
      <c r="JPC138" s="181"/>
      <c r="JPD138" s="181"/>
      <c r="JPE138" s="239"/>
      <c r="JPF138" s="181"/>
      <c r="JPG138" s="181"/>
      <c r="JPH138" s="239"/>
      <c r="JPI138" s="181"/>
      <c r="JPJ138" s="181"/>
      <c r="JPK138" s="239"/>
      <c r="JPL138" s="181"/>
      <c r="JPM138" s="181"/>
      <c r="JPN138" s="239"/>
      <c r="JPO138" s="181"/>
      <c r="JPP138" s="181"/>
      <c r="JPQ138" s="239"/>
      <c r="JPR138" s="181"/>
      <c r="JPS138" s="181"/>
      <c r="JPT138" s="239"/>
      <c r="JPU138" s="181"/>
      <c r="JPV138" s="181"/>
      <c r="JPW138" s="239"/>
      <c r="JPX138" s="181"/>
      <c r="JPY138" s="181"/>
      <c r="JPZ138" s="239"/>
      <c r="JQA138" s="181"/>
      <c r="JQB138" s="181"/>
      <c r="JQC138" s="239"/>
      <c r="JQD138" s="181"/>
      <c r="JQE138" s="181"/>
      <c r="JQF138" s="239"/>
      <c r="JQG138" s="181"/>
      <c r="JQH138" s="181"/>
      <c r="JQI138" s="239"/>
      <c r="JQJ138" s="181"/>
      <c r="JQK138" s="181"/>
      <c r="JQL138" s="239"/>
      <c r="JQM138" s="181"/>
      <c r="JQN138" s="181"/>
      <c r="JQO138" s="239"/>
      <c r="JQP138" s="181"/>
      <c r="JQQ138" s="181"/>
      <c r="JQR138" s="239"/>
      <c r="JQS138" s="181"/>
      <c r="JQT138" s="181"/>
      <c r="JQU138" s="239"/>
      <c r="JQV138" s="181"/>
      <c r="JQW138" s="181"/>
      <c r="JQX138" s="239"/>
      <c r="JQY138" s="181"/>
      <c r="JQZ138" s="181"/>
      <c r="JRA138" s="239"/>
      <c r="JRB138" s="181"/>
      <c r="JRC138" s="181"/>
      <c r="JRD138" s="239"/>
      <c r="JRE138" s="181"/>
      <c r="JRF138" s="181"/>
      <c r="JRG138" s="239"/>
      <c r="JRH138" s="181"/>
      <c r="JRI138" s="181"/>
      <c r="JRJ138" s="239"/>
      <c r="JRK138" s="181"/>
      <c r="JRL138" s="181"/>
      <c r="JRM138" s="239"/>
      <c r="JRN138" s="181"/>
      <c r="JRO138" s="181"/>
      <c r="JRP138" s="239"/>
      <c r="JRQ138" s="181"/>
      <c r="JRR138" s="181"/>
      <c r="JRS138" s="239"/>
      <c r="JRT138" s="181"/>
      <c r="JRU138" s="181"/>
      <c r="JRV138" s="239"/>
      <c r="JRW138" s="181"/>
      <c r="JRX138" s="181"/>
      <c r="JRY138" s="239"/>
      <c r="JRZ138" s="181"/>
      <c r="JSA138" s="181"/>
      <c r="JSB138" s="239"/>
      <c r="JSC138" s="181"/>
      <c r="JSD138" s="181"/>
      <c r="JSE138" s="239"/>
      <c r="JSF138" s="181"/>
      <c r="JSG138" s="181"/>
      <c r="JSH138" s="239"/>
      <c r="JSI138" s="181"/>
      <c r="JSJ138" s="181"/>
      <c r="JSK138" s="239"/>
      <c r="JSL138" s="181"/>
      <c r="JSM138" s="181"/>
      <c r="JSN138" s="239"/>
      <c r="JSO138" s="181"/>
      <c r="JSP138" s="181"/>
      <c r="JSQ138" s="239"/>
      <c r="JSR138" s="181"/>
      <c r="JSS138" s="181"/>
      <c r="JST138" s="239"/>
      <c r="JSU138" s="181"/>
      <c r="JSV138" s="181"/>
      <c r="JSW138" s="239"/>
      <c r="JSX138" s="181"/>
      <c r="JSY138" s="181"/>
      <c r="JSZ138" s="239"/>
      <c r="JTA138" s="181"/>
      <c r="JTB138" s="181"/>
      <c r="JTC138" s="239"/>
      <c r="JTD138" s="181"/>
      <c r="JTE138" s="181"/>
      <c r="JTF138" s="239"/>
      <c r="JTG138" s="181"/>
      <c r="JTH138" s="181"/>
      <c r="JTI138" s="239"/>
      <c r="JTJ138" s="181"/>
      <c r="JTK138" s="181"/>
      <c r="JTL138" s="239"/>
      <c r="JTM138" s="181"/>
      <c r="JTN138" s="181"/>
      <c r="JTO138" s="239"/>
      <c r="JTP138" s="181"/>
      <c r="JTQ138" s="181"/>
      <c r="JTR138" s="239"/>
      <c r="JTS138" s="181"/>
      <c r="JTT138" s="181"/>
      <c r="JTU138" s="239"/>
      <c r="JTV138" s="181"/>
      <c r="JTW138" s="181"/>
      <c r="JTX138" s="239"/>
      <c r="JTY138" s="181"/>
      <c r="JTZ138" s="181"/>
      <c r="JUA138" s="239"/>
      <c r="JUB138" s="181"/>
      <c r="JUC138" s="181"/>
      <c r="JUD138" s="239"/>
      <c r="JUE138" s="181"/>
      <c r="JUF138" s="181"/>
      <c r="JUG138" s="239"/>
      <c r="JUH138" s="181"/>
      <c r="JUI138" s="181"/>
      <c r="JUJ138" s="239"/>
      <c r="JUK138" s="181"/>
      <c r="JUL138" s="181"/>
      <c r="JUM138" s="239"/>
      <c r="JUN138" s="181"/>
      <c r="JUO138" s="181"/>
      <c r="JUP138" s="239"/>
      <c r="JUQ138" s="181"/>
      <c r="JUR138" s="181"/>
      <c r="JUS138" s="239"/>
      <c r="JUT138" s="181"/>
      <c r="JUU138" s="181"/>
      <c r="JUV138" s="239"/>
      <c r="JUW138" s="181"/>
      <c r="JUX138" s="181"/>
      <c r="JUY138" s="239"/>
      <c r="JUZ138" s="181"/>
      <c r="JVA138" s="181"/>
      <c r="JVB138" s="239"/>
      <c r="JVC138" s="181"/>
      <c r="JVD138" s="181"/>
      <c r="JVE138" s="239"/>
      <c r="JVF138" s="181"/>
      <c r="JVG138" s="181"/>
      <c r="JVH138" s="239"/>
      <c r="JVI138" s="181"/>
      <c r="JVJ138" s="181"/>
      <c r="JVK138" s="239"/>
      <c r="JVL138" s="181"/>
      <c r="JVM138" s="181"/>
      <c r="JVN138" s="239"/>
      <c r="JVO138" s="181"/>
      <c r="JVP138" s="181"/>
      <c r="JVQ138" s="239"/>
      <c r="JVR138" s="181"/>
      <c r="JVS138" s="181"/>
      <c r="JVT138" s="239"/>
      <c r="JVU138" s="181"/>
      <c r="JVV138" s="181"/>
      <c r="JVW138" s="239"/>
      <c r="JVX138" s="181"/>
      <c r="JVY138" s="181"/>
      <c r="JVZ138" s="239"/>
      <c r="JWA138" s="181"/>
      <c r="JWB138" s="181"/>
      <c r="JWC138" s="239"/>
      <c r="JWD138" s="181"/>
      <c r="JWE138" s="181"/>
      <c r="JWF138" s="239"/>
      <c r="JWG138" s="181"/>
      <c r="JWH138" s="181"/>
      <c r="JWI138" s="239"/>
      <c r="JWJ138" s="181"/>
      <c r="JWK138" s="181"/>
      <c r="JWL138" s="239"/>
      <c r="JWM138" s="181"/>
      <c r="JWN138" s="181"/>
      <c r="JWO138" s="239"/>
      <c r="JWP138" s="181"/>
      <c r="JWQ138" s="181"/>
      <c r="JWR138" s="239"/>
      <c r="JWS138" s="181"/>
      <c r="JWT138" s="181"/>
      <c r="JWU138" s="239"/>
      <c r="JWV138" s="181"/>
      <c r="JWW138" s="181"/>
      <c r="JWX138" s="239"/>
      <c r="JWY138" s="181"/>
      <c r="JWZ138" s="181"/>
      <c r="JXA138" s="239"/>
      <c r="JXB138" s="181"/>
      <c r="JXC138" s="181"/>
      <c r="JXD138" s="239"/>
      <c r="JXE138" s="181"/>
      <c r="JXF138" s="181"/>
      <c r="JXG138" s="239"/>
      <c r="JXH138" s="181"/>
      <c r="JXI138" s="181"/>
      <c r="JXJ138" s="239"/>
      <c r="JXK138" s="181"/>
      <c r="JXL138" s="181"/>
      <c r="JXM138" s="239"/>
      <c r="JXN138" s="181"/>
      <c r="JXO138" s="181"/>
      <c r="JXP138" s="239"/>
      <c r="JXQ138" s="181"/>
      <c r="JXR138" s="181"/>
      <c r="JXS138" s="239"/>
      <c r="JXT138" s="181"/>
      <c r="JXU138" s="181"/>
      <c r="JXV138" s="239"/>
      <c r="JXW138" s="181"/>
      <c r="JXX138" s="181"/>
      <c r="JXY138" s="239"/>
      <c r="JXZ138" s="181"/>
      <c r="JYA138" s="181"/>
      <c r="JYB138" s="239"/>
      <c r="JYC138" s="181"/>
      <c r="JYD138" s="181"/>
      <c r="JYE138" s="239"/>
      <c r="JYF138" s="181"/>
      <c r="JYG138" s="181"/>
      <c r="JYH138" s="239"/>
      <c r="JYI138" s="181"/>
      <c r="JYJ138" s="181"/>
      <c r="JYK138" s="239"/>
      <c r="JYL138" s="181"/>
      <c r="JYM138" s="181"/>
      <c r="JYN138" s="239"/>
      <c r="JYO138" s="181"/>
      <c r="JYP138" s="181"/>
      <c r="JYQ138" s="239"/>
      <c r="JYR138" s="181"/>
      <c r="JYS138" s="181"/>
      <c r="JYT138" s="239"/>
      <c r="JYU138" s="181"/>
      <c r="JYV138" s="181"/>
      <c r="JYW138" s="239"/>
      <c r="JYX138" s="181"/>
      <c r="JYY138" s="181"/>
      <c r="JYZ138" s="239"/>
      <c r="JZA138" s="181"/>
      <c r="JZB138" s="181"/>
      <c r="JZC138" s="239"/>
      <c r="JZD138" s="181"/>
      <c r="JZE138" s="181"/>
      <c r="JZF138" s="239"/>
      <c r="JZG138" s="181"/>
      <c r="JZH138" s="181"/>
      <c r="JZI138" s="239"/>
      <c r="JZJ138" s="181"/>
      <c r="JZK138" s="181"/>
      <c r="JZL138" s="239"/>
      <c r="JZM138" s="181"/>
      <c r="JZN138" s="181"/>
      <c r="JZO138" s="239"/>
      <c r="JZP138" s="181"/>
      <c r="JZQ138" s="181"/>
      <c r="JZR138" s="239"/>
      <c r="JZS138" s="181"/>
      <c r="JZT138" s="181"/>
      <c r="JZU138" s="239"/>
      <c r="JZV138" s="181"/>
      <c r="JZW138" s="181"/>
      <c r="JZX138" s="239"/>
      <c r="JZY138" s="181"/>
      <c r="JZZ138" s="181"/>
      <c r="KAA138" s="239"/>
      <c r="KAB138" s="181"/>
      <c r="KAC138" s="181"/>
      <c r="KAD138" s="239"/>
      <c r="KAE138" s="181"/>
      <c r="KAF138" s="181"/>
      <c r="KAG138" s="239"/>
      <c r="KAH138" s="181"/>
      <c r="KAI138" s="181"/>
      <c r="KAJ138" s="239"/>
      <c r="KAK138" s="181"/>
      <c r="KAL138" s="181"/>
      <c r="KAM138" s="239"/>
      <c r="KAN138" s="181"/>
      <c r="KAO138" s="181"/>
      <c r="KAP138" s="239"/>
      <c r="KAQ138" s="181"/>
      <c r="KAR138" s="181"/>
      <c r="KAS138" s="239"/>
      <c r="KAT138" s="181"/>
      <c r="KAU138" s="181"/>
      <c r="KAV138" s="239"/>
      <c r="KAW138" s="181"/>
      <c r="KAX138" s="181"/>
      <c r="KAY138" s="239"/>
      <c r="KAZ138" s="181"/>
      <c r="KBA138" s="181"/>
      <c r="KBB138" s="239"/>
      <c r="KBC138" s="181"/>
      <c r="KBD138" s="181"/>
      <c r="KBE138" s="239"/>
      <c r="KBF138" s="181"/>
      <c r="KBG138" s="181"/>
      <c r="KBH138" s="239"/>
      <c r="KBI138" s="181"/>
      <c r="KBJ138" s="181"/>
      <c r="KBK138" s="239"/>
      <c r="KBL138" s="181"/>
      <c r="KBM138" s="181"/>
      <c r="KBN138" s="239"/>
      <c r="KBO138" s="181"/>
      <c r="KBP138" s="181"/>
      <c r="KBQ138" s="239"/>
      <c r="KBR138" s="181"/>
      <c r="KBS138" s="181"/>
      <c r="KBT138" s="239"/>
      <c r="KBU138" s="181"/>
      <c r="KBV138" s="181"/>
      <c r="KBW138" s="239"/>
      <c r="KBX138" s="181"/>
      <c r="KBY138" s="181"/>
      <c r="KBZ138" s="239"/>
      <c r="KCA138" s="181"/>
      <c r="KCB138" s="181"/>
      <c r="KCC138" s="239"/>
      <c r="KCD138" s="181"/>
      <c r="KCE138" s="181"/>
      <c r="KCF138" s="239"/>
      <c r="KCG138" s="181"/>
      <c r="KCH138" s="181"/>
      <c r="KCI138" s="239"/>
      <c r="KCJ138" s="181"/>
      <c r="KCK138" s="181"/>
      <c r="KCL138" s="239"/>
      <c r="KCM138" s="181"/>
      <c r="KCN138" s="181"/>
      <c r="KCO138" s="239"/>
      <c r="KCP138" s="181"/>
      <c r="KCQ138" s="181"/>
      <c r="KCR138" s="239"/>
      <c r="KCS138" s="181"/>
      <c r="KCT138" s="181"/>
      <c r="KCU138" s="239"/>
      <c r="KCV138" s="181"/>
      <c r="KCW138" s="181"/>
      <c r="KCX138" s="239"/>
      <c r="KCY138" s="181"/>
      <c r="KCZ138" s="181"/>
      <c r="KDA138" s="239"/>
      <c r="KDB138" s="181"/>
      <c r="KDC138" s="181"/>
      <c r="KDD138" s="239"/>
      <c r="KDE138" s="181"/>
      <c r="KDF138" s="181"/>
      <c r="KDG138" s="239"/>
      <c r="KDH138" s="181"/>
      <c r="KDI138" s="181"/>
      <c r="KDJ138" s="239"/>
      <c r="KDK138" s="181"/>
      <c r="KDL138" s="181"/>
      <c r="KDM138" s="239"/>
      <c r="KDN138" s="181"/>
      <c r="KDO138" s="181"/>
      <c r="KDP138" s="239"/>
      <c r="KDQ138" s="181"/>
      <c r="KDR138" s="181"/>
      <c r="KDS138" s="239"/>
      <c r="KDT138" s="181"/>
      <c r="KDU138" s="181"/>
      <c r="KDV138" s="239"/>
      <c r="KDW138" s="181"/>
      <c r="KDX138" s="181"/>
      <c r="KDY138" s="239"/>
      <c r="KDZ138" s="181"/>
      <c r="KEA138" s="181"/>
      <c r="KEB138" s="239"/>
      <c r="KEC138" s="181"/>
      <c r="KED138" s="181"/>
      <c r="KEE138" s="239"/>
      <c r="KEF138" s="181"/>
      <c r="KEG138" s="181"/>
      <c r="KEH138" s="239"/>
      <c r="KEI138" s="181"/>
      <c r="KEJ138" s="181"/>
      <c r="KEK138" s="239"/>
      <c r="KEL138" s="181"/>
      <c r="KEM138" s="181"/>
      <c r="KEN138" s="239"/>
      <c r="KEO138" s="181"/>
      <c r="KEP138" s="181"/>
      <c r="KEQ138" s="239"/>
      <c r="KER138" s="181"/>
      <c r="KES138" s="181"/>
      <c r="KET138" s="239"/>
      <c r="KEU138" s="181"/>
      <c r="KEV138" s="181"/>
      <c r="KEW138" s="239"/>
      <c r="KEX138" s="181"/>
      <c r="KEY138" s="181"/>
      <c r="KEZ138" s="239"/>
      <c r="KFA138" s="181"/>
      <c r="KFB138" s="181"/>
      <c r="KFC138" s="239"/>
      <c r="KFD138" s="181"/>
      <c r="KFE138" s="181"/>
      <c r="KFF138" s="239"/>
      <c r="KFG138" s="181"/>
      <c r="KFH138" s="181"/>
      <c r="KFI138" s="239"/>
      <c r="KFJ138" s="181"/>
      <c r="KFK138" s="181"/>
      <c r="KFL138" s="239"/>
      <c r="KFM138" s="181"/>
      <c r="KFN138" s="181"/>
      <c r="KFO138" s="239"/>
      <c r="KFP138" s="181"/>
      <c r="KFQ138" s="181"/>
      <c r="KFR138" s="239"/>
      <c r="KFS138" s="181"/>
      <c r="KFT138" s="181"/>
      <c r="KFU138" s="239"/>
      <c r="KFV138" s="181"/>
      <c r="KFW138" s="181"/>
      <c r="KFX138" s="239"/>
      <c r="KFY138" s="181"/>
      <c r="KFZ138" s="181"/>
      <c r="KGA138" s="239"/>
      <c r="KGB138" s="181"/>
      <c r="KGC138" s="181"/>
      <c r="KGD138" s="239"/>
      <c r="KGE138" s="181"/>
      <c r="KGF138" s="181"/>
      <c r="KGG138" s="239"/>
      <c r="KGH138" s="181"/>
      <c r="KGI138" s="181"/>
      <c r="KGJ138" s="239"/>
      <c r="KGK138" s="181"/>
      <c r="KGL138" s="181"/>
      <c r="KGM138" s="239"/>
      <c r="KGN138" s="181"/>
      <c r="KGO138" s="181"/>
      <c r="KGP138" s="239"/>
      <c r="KGQ138" s="181"/>
      <c r="KGR138" s="181"/>
      <c r="KGS138" s="239"/>
      <c r="KGT138" s="181"/>
      <c r="KGU138" s="181"/>
      <c r="KGV138" s="239"/>
      <c r="KGW138" s="181"/>
      <c r="KGX138" s="181"/>
      <c r="KGY138" s="239"/>
      <c r="KGZ138" s="181"/>
      <c r="KHA138" s="181"/>
      <c r="KHB138" s="239"/>
      <c r="KHC138" s="181"/>
      <c r="KHD138" s="181"/>
      <c r="KHE138" s="239"/>
      <c r="KHF138" s="181"/>
      <c r="KHG138" s="181"/>
      <c r="KHH138" s="239"/>
      <c r="KHI138" s="181"/>
      <c r="KHJ138" s="181"/>
      <c r="KHK138" s="239"/>
      <c r="KHL138" s="181"/>
      <c r="KHM138" s="181"/>
      <c r="KHN138" s="239"/>
      <c r="KHO138" s="181"/>
      <c r="KHP138" s="181"/>
      <c r="KHQ138" s="239"/>
      <c r="KHR138" s="181"/>
      <c r="KHS138" s="181"/>
      <c r="KHT138" s="239"/>
      <c r="KHU138" s="181"/>
      <c r="KHV138" s="181"/>
      <c r="KHW138" s="239"/>
      <c r="KHX138" s="181"/>
      <c r="KHY138" s="181"/>
      <c r="KHZ138" s="239"/>
      <c r="KIA138" s="181"/>
      <c r="KIB138" s="181"/>
      <c r="KIC138" s="239"/>
      <c r="KID138" s="181"/>
      <c r="KIE138" s="181"/>
      <c r="KIF138" s="239"/>
      <c r="KIG138" s="181"/>
      <c r="KIH138" s="181"/>
      <c r="KII138" s="239"/>
      <c r="KIJ138" s="181"/>
      <c r="KIK138" s="181"/>
      <c r="KIL138" s="239"/>
      <c r="KIM138" s="181"/>
      <c r="KIN138" s="181"/>
      <c r="KIO138" s="239"/>
      <c r="KIP138" s="181"/>
      <c r="KIQ138" s="181"/>
      <c r="KIR138" s="239"/>
      <c r="KIS138" s="181"/>
      <c r="KIT138" s="181"/>
      <c r="KIU138" s="239"/>
      <c r="KIV138" s="181"/>
      <c r="KIW138" s="181"/>
      <c r="KIX138" s="239"/>
      <c r="KIY138" s="181"/>
      <c r="KIZ138" s="181"/>
      <c r="KJA138" s="239"/>
      <c r="KJB138" s="181"/>
      <c r="KJC138" s="181"/>
      <c r="KJD138" s="239"/>
      <c r="KJE138" s="181"/>
      <c r="KJF138" s="181"/>
      <c r="KJG138" s="239"/>
      <c r="KJH138" s="181"/>
      <c r="KJI138" s="181"/>
      <c r="KJJ138" s="239"/>
      <c r="KJK138" s="181"/>
      <c r="KJL138" s="181"/>
      <c r="KJM138" s="239"/>
      <c r="KJN138" s="181"/>
      <c r="KJO138" s="181"/>
      <c r="KJP138" s="239"/>
      <c r="KJQ138" s="181"/>
      <c r="KJR138" s="181"/>
      <c r="KJS138" s="239"/>
      <c r="KJT138" s="181"/>
      <c r="KJU138" s="181"/>
      <c r="KJV138" s="239"/>
      <c r="KJW138" s="181"/>
      <c r="KJX138" s="181"/>
      <c r="KJY138" s="239"/>
      <c r="KJZ138" s="181"/>
      <c r="KKA138" s="181"/>
      <c r="KKB138" s="239"/>
      <c r="KKC138" s="181"/>
      <c r="KKD138" s="181"/>
      <c r="KKE138" s="239"/>
      <c r="KKF138" s="181"/>
      <c r="KKG138" s="181"/>
      <c r="KKH138" s="239"/>
      <c r="KKI138" s="181"/>
      <c r="KKJ138" s="181"/>
      <c r="KKK138" s="239"/>
      <c r="KKL138" s="181"/>
      <c r="KKM138" s="181"/>
      <c r="KKN138" s="239"/>
      <c r="KKO138" s="181"/>
      <c r="KKP138" s="181"/>
      <c r="KKQ138" s="239"/>
      <c r="KKR138" s="181"/>
      <c r="KKS138" s="181"/>
      <c r="KKT138" s="239"/>
      <c r="KKU138" s="181"/>
      <c r="KKV138" s="181"/>
      <c r="KKW138" s="239"/>
      <c r="KKX138" s="181"/>
      <c r="KKY138" s="181"/>
      <c r="KKZ138" s="239"/>
      <c r="KLA138" s="181"/>
      <c r="KLB138" s="181"/>
      <c r="KLC138" s="239"/>
      <c r="KLD138" s="181"/>
      <c r="KLE138" s="181"/>
      <c r="KLF138" s="239"/>
      <c r="KLG138" s="181"/>
      <c r="KLH138" s="181"/>
      <c r="KLI138" s="239"/>
      <c r="KLJ138" s="181"/>
      <c r="KLK138" s="181"/>
      <c r="KLL138" s="239"/>
      <c r="KLM138" s="181"/>
      <c r="KLN138" s="181"/>
      <c r="KLO138" s="239"/>
      <c r="KLP138" s="181"/>
      <c r="KLQ138" s="181"/>
      <c r="KLR138" s="239"/>
      <c r="KLS138" s="181"/>
      <c r="KLT138" s="181"/>
      <c r="KLU138" s="239"/>
      <c r="KLV138" s="181"/>
      <c r="KLW138" s="181"/>
      <c r="KLX138" s="239"/>
      <c r="KLY138" s="181"/>
      <c r="KLZ138" s="181"/>
      <c r="KMA138" s="239"/>
      <c r="KMB138" s="181"/>
      <c r="KMC138" s="181"/>
      <c r="KMD138" s="239"/>
      <c r="KME138" s="181"/>
      <c r="KMF138" s="181"/>
      <c r="KMG138" s="239"/>
      <c r="KMH138" s="181"/>
      <c r="KMI138" s="181"/>
      <c r="KMJ138" s="239"/>
      <c r="KMK138" s="181"/>
      <c r="KML138" s="181"/>
      <c r="KMM138" s="239"/>
      <c r="KMN138" s="181"/>
      <c r="KMO138" s="181"/>
      <c r="KMP138" s="239"/>
      <c r="KMQ138" s="181"/>
      <c r="KMR138" s="181"/>
      <c r="KMS138" s="239"/>
      <c r="KMT138" s="181"/>
      <c r="KMU138" s="181"/>
      <c r="KMV138" s="239"/>
      <c r="KMW138" s="181"/>
      <c r="KMX138" s="181"/>
      <c r="KMY138" s="239"/>
      <c r="KMZ138" s="181"/>
      <c r="KNA138" s="181"/>
      <c r="KNB138" s="239"/>
      <c r="KNC138" s="181"/>
      <c r="KND138" s="181"/>
      <c r="KNE138" s="239"/>
      <c r="KNF138" s="181"/>
      <c r="KNG138" s="181"/>
      <c r="KNH138" s="239"/>
      <c r="KNI138" s="181"/>
      <c r="KNJ138" s="181"/>
      <c r="KNK138" s="239"/>
      <c r="KNL138" s="181"/>
      <c r="KNM138" s="181"/>
      <c r="KNN138" s="239"/>
      <c r="KNO138" s="181"/>
      <c r="KNP138" s="181"/>
      <c r="KNQ138" s="239"/>
      <c r="KNR138" s="181"/>
      <c r="KNS138" s="181"/>
      <c r="KNT138" s="239"/>
      <c r="KNU138" s="181"/>
      <c r="KNV138" s="181"/>
      <c r="KNW138" s="239"/>
      <c r="KNX138" s="181"/>
      <c r="KNY138" s="181"/>
      <c r="KNZ138" s="239"/>
      <c r="KOA138" s="181"/>
      <c r="KOB138" s="181"/>
      <c r="KOC138" s="239"/>
      <c r="KOD138" s="181"/>
      <c r="KOE138" s="181"/>
      <c r="KOF138" s="239"/>
      <c r="KOG138" s="181"/>
      <c r="KOH138" s="181"/>
      <c r="KOI138" s="239"/>
      <c r="KOJ138" s="181"/>
      <c r="KOK138" s="181"/>
      <c r="KOL138" s="239"/>
      <c r="KOM138" s="181"/>
      <c r="KON138" s="181"/>
      <c r="KOO138" s="239"/>
      <c r="KOP138" s="181"/>
      <c r="KOQ138" s="181"/>
      <c r="KOR138" s="239"/>
      <c r="KOS138" s="181"/>
      <c r="KOT138" s="181"/>
      <c r="KOU138" s="239"/>
      <c r="KOV138" s="181"/>
      <c r="KOW138" s="181"/>
      <c r="KOX138" s="239"/>
      <c r="KOY138" s="181"/>
      <c r="KOZ138" s="181"/>
      <c r="KPA138" s="239"/>
      <c r="KPB138" s="181"/>
      <c r="KPC138" s="181"/>
      <c r="KPD138" s="239"/>
      <c r="KPE138" s="181"/>
      <c r="KPF138" s="181"/>
      <c r="KPG138" s="239"/>
      <c r="KPH138" s="181"/>
      <c r="KPI138" s="181"/>
      <c r="KPJ138" s="239"/>
      <c r="KPK138" s="181"/>
      <c r="KPL138" s="181"/>
      <c r="KPM138" s="239"/>
      <c r="KPN138" s="181"/>
      <c r="KPO138" s="181"/>
      <c r="KPP138" s="239"/>
      <c r="KPQ138" s="181"/>
      <c r="KPR138" s="181"/>
      <c r="KPS138" s="239"/>
      <c r="KPT138" s="181"/>
      <c r="KPU138" s="181"/>
      <c r="KPV138" s="239"/>
      <c r="KPW138" s="181"/>
      <c r="KPX138" s="181"/>
      <c r="KPY138" s="239"/>
      <c r="KPZ138" s="181"/>
      <c r="KQA138" s="181"/>
      <c r="KQB138" s="239"/>
      <c r="KQC138" s="181"/>
      <c r="KQD138" s="181"/>
      <c r="KQE138" s="239"/>
      <c r="KQF138" s="181"/>
      <c r="KQG138" s="181"/>
      <c r="KQH138" s="239"/>
      <c r="KQI138" s="181"/>
      <c r="KQJ138" s="181"/>
      <c r="KQK138" s="239"/>
      <c r="KQL138" s="181"/>
      <c r="KQM138" s="181"/>
      <c r="KQN138" s="239"/>
      <c r="KQO138" s="181"/>
      <c r="KQP138" s="181"/>
      <c r="KQQ138" s="239"/>
      <c r="KQR138" s="181"/>
      <c r="KQS138" s="181"/>
      <c r="KQT138" s="239"/>
      <c r="KQU138" s="181"/>
      <c r="KQV138" s="181"/>
      <c r="KQW138" s="239"/>
      <c r="KQX138" s="181"/>
      <c r="KQY138" s="181"/>
      <c r="KQZ138" s="239"/>
      <c r="KRA138" s="181"/>
      <c r="KRB138" s="181"/>
      <c r="KRC138" s="239"/>
      <c r="KRD138" s="181"/>
      <c r="KRE138" s="181"/>
      <c r="KRF138" s="239"/>
      <c r="KRG138" s="181"/>
      <c r="KRH138" s="181"/>
      <c r="KRI138" s="239"/>
      <c r="KRJ138" s="181"/>
      <c r="KRK138" s="181"/>
      <c r="KRL138" s="239"/>
      <c r="KRM138" s="181"/>
      <c r="KRN138" s="181"/>
      <c r="KRO138" s="239"/>
      <c r="KRP138" s="181"/>
      <c r="KRQ138" s="181"/>
      <c r="KRR138" s="239"/>
      <c r="KRS138" s="181"/>
      <c r="KRT138" s="181"/>
      <c r="KRU138" s="239"/>
      <c r="KRV138" s="181"/>
      <c r="KRW138" s="181"/>
      <c r="KRX138" s="239"/>
      <c r="KRY138" s="181"/>
      <c r="KRZ138" s="181"/>
      <c r="KSA138" s="239"/>
      <c r="KSB138" s="181"/>
      <c r="KSC138" s="181"/>
      <c r="KSD138" s="239"/>
      <c r="KSE138" s="181"/>
      <c r="KSF138" s="181"/>
      <c r="KSG138" s="239"/>
      <c r="KSH138" s="181"/>
      <c r="KSI138" s="181"/>
      <c r="KSJ138" s="239"/>
      <c r="KSK138" s="181"/>
      <c r="KSL138" s="181"/>
      <c r="KSM138" s="239"/>
      <c r="KSN138" s="181"/>
      <c r="KSO138" s="181"/>
      <c r="KSP138" s="239"/>
      <c r="KSQ138" s="181"/>
      <c r="KSR138" s="181"/>
      <c r="KSS138" s="239"/>
      <c r="KST138" s="181"/>
      <c r="KSU138" s="181"/>
      <c r="KSV138" s="239"/>
      <c r="KSW138" s="181"/>
      <c r="KSX138" s="181"/>
      <c r="KSY138" s="239"/>
      <c r="KSZ138" s="181"/>
      <c r="KTA138" s="181"/>
      <c r="KTB138" s="239"/>
      <c r="KTC138" s="181"/>
      <c r="KTD138" s="181"/>
      <c r="KTE138" s="239"/>
      <c r="KTF138" s="181"/>
      <c r="KTG138" s="181"/>
      <c r="KTH138" s="239"/>
      <c r="KTI138" s="181"/>
      <c r="KTJ138" s="181"/>
      <c r="KTK138" s="239"/>
      <c r="KTL138" s="181"/>
      <c r="KTM138" s="181"/>
      <c r="KTN138" s="239"/>
      <c r="KTO138" s="181"/>
      <c r="KTP138" s="181"/>
      <c r="KTQ138" s="239"/>
      <c r="KTR138" s="181"/>
      <c r="KTS138" s="181"/>
      <c r="KTT138" s="239"/>
      <c r="KTU138" s="181"/>
      <c r="KTV138" s="181"/>
      <c r="KTW138" s="239"/>
      <c r="KTX138" s="181"/>
      <c r="KTY138" s="181"/>
      <c r="KTZ138" s="239"/>
      <c r="KUA138" s="181"/>
      <c r="KUB138" s="181"/>
      <c r="KUC138" s="239"/>
      <c r="KUD138" s="181"/>
      <c r="KUE138" s="181"/>
      <c r="KUF138" s="239"/>
      <c r="KUG138" s="181"/>
      <c r="KUH138" s="181"/>
      <c r="KUI138" s="239"/>
      <c r="KUJ138" s="181"/>
      <c r="KUK138" s="181"/>
      <c r="KUL138" s="239"/>
      <c r="KUM138" s="181"/>
      <c r="KUN138" s="181"/>
      <c r="KUO138" s="239"/>
      <c r="KUP138" s="181"/>
      <c r="KUQ138" s="181"/>
      <c r="KUR138" s="239"/>
      <c r="KUS138" s="181"/>
      <c r="KUT138" s="181"/>
      <c r="KUU138" s="239"/>
      <c r="KUV138" s="181"/>
      <c r="KUW138" s="181"/>
      <c r="KUX138" s="239"/>
      <c r="KUY138" s="181"/>
      <c r="KUZ138" s="181"/>
      <c r="KVA138" s="239"/>
      <c r="KVB138" s="181"/>
      <c r="KVC138" s="181"/>
      <c r="KVD138" s="239"/>
      <c r="KVE138" s="181"/>
      <c r="KVF138" s="181"/>
      <c r="KVG138" s="239"/>
      <c r="KVH138" s="181"/>
      <c r="KVI138" s="181"/>
      <c r="KVJ138" s="239"/>
      <c r="KVK138" s="181"/>
      <c r="KVL138" s="181"/>
      <c r="KVM138" s="239"/>
      <c r="KVN138" s="181"/>
      <c r="KVO138" s="181"/>
      <c r="KVP138" s="239"/>
      <c r="KVQ138" s="181"/>
      <c r="KVR138" s="181"/>
      <c r="KVS138" s="239"/>
      <c r="KVT138" s="181"/>
      <c r="KVU138" s="181"/>
      <c r="KVV138" s="239"/>
      <c r="KVW138" s="181"/>
      <c r="KVX138" s="181"/>
      <c r="KVY138" s="239"/>
      <c r="KVZ138" s="181"/>
      <c r="KWA138" s="181"/>
      <c r="KWB138" s="239"/>
      <c r="KWC138" s="181"/>
      <c r="KWD138" s="181"/>
      <c r="KWE138" s="239"/>
      <c r="KWF138" s="181"/>
      <c r="KWG138" s="181"/>
      <c r="KWH138" s="239"/>
      <c r="KWI138" s="181"/>
      <c r="KWJ138" s="181"/>
      <c r="KWK138" s="239"/>
      <c r="KWL138" s="181"/>
      <c r="KWM138" s="181"/>
      <c r="KWN138" s="239"/>
      <c r="KWO138" s="181"/>
      <c r="KWP138" s="181"/>
      <c r="KWQ138" s="239"/>
      <c r="KWR138" s="181"/>
      <c r="KWS138" s="181"/>
      <c r="KWT138" s="239"/>
      <c r="KWU138" s="181"/>
      <c r="KWV138" s="181"/>
      <c r="KWW138" s="239"/>
      <c r="KWX138" s="181"/>
      <c r="KWY138" s="181"/>
      <c r="KWZ138" s="239"/>
      <c r="KXA138" s="181"/>
      <c r="KXB138" s="181"/>
      <c r="KXC138" s="239"/>
      <c r="KXD138" s="181"/>
      <c r="KXE138" s="181"/>
      <c r="KXF138" s="239"/>
      <c r="KXG138" s="181"/>
      <c r="KXH138" s="181"/>
      <c r="KXI138" s="239"/>
      <c r="KXJ138" s="181"/>
      <c r="KXK138" s="181"/>
      <c r="KXL138" s="239"/>
      <c r="KXM138" s="181"/>
      <c r="KXN138" s="181"/>
      <c r="KXO138" s="239"/>
      <c r="KXP138" s="181"/>
      <c r="KXQ138" s="181"/>
      <c r="KXR138" s="239"/>
      <c r="KXS138" s="181"/>
      <c r="KXT138" s="181"/>
      <c r="KXU138" s="239"/>
      <c r="KXV138" s="181"/>
      <c r="KXW138" s="181"/>
      <c r="KXX138" s="239"/>
      <c r="KXY138" s="181"/>
      <c r="KXZ138" s="181"/>
      <c r="KYA138" s="239"/>
      <c r="KYB138" s="181"/>
      <c r="KYC138" s="181"/>
      <c r="KYD138" s="239"/>
      <c r="KYE138" s="181"/>
      <c r="KYF138" s="181"/>
      <c r="KYG138" s="239"/>
      <c r="KYH138" s="181"/>
      <c r="KYI138" s="181"/>
      <c r="KYJ138" s="239"/>
      <c r="KYK138" s="181"/>
      <c r="KYL138" s="181"/>
      <c r="KYM138" s="239"/>
      <c r="KYN138" s="181"/>
      <c r="KYO138" s="181"/>
      <c r="KYP138" s="239"/>
      <c r="KYQ138" s="181"/>
      <c r="KYR138" s="181"/>
      <c r="KYS138" s="239"/>
      <c r="KYT138" s="181"/>
      <c r="KYU138" s="181"/>
      <c r="KYV138" s="239"/>
      <c r="KYW138" s="181"/>
      <c r="KYX138" s="181"/>
      <c r="KYY138" s="239"/>
      <c r="KYZ138" s="181"/>
      <c r="KZA138" s="181"/>
      <c r="KZB138" s="239"/>
      <c r="KZC138" s="181"/>
      <c r="KZD138" s="181"/>
      <c r="KZE138" s="239"/>
      <c r="KZF138" s="181"/>
      <c r="KZG138" s="181"/>
      <c r="KZH138" s="239"/>
      <c r="KZI138" s="181"/>
      <c r="KZJ138" s="181"/>
      <c r="KZK138" s="239"/>
      <c r="KZL138" s="181"/>
      <c r="KZM138" s="181"/>
      <c r="KZN138" s="239"/>
      <c r="KZO138" s="181"/>
      <c r="KZP138" s="181"/>
      <c r="KZQ138" s="239"/>
      <c r="KZR138" s="181"/>
      <c r="KZS138" s="181"/>
      <c r="KZT138" s="239"/>
      <c r="KZU138" s="181"/>
      <c r="KZV138" s="181"/>
      <c r="KZW138" s="239"/>
      <c r="KZX138" s="181"/>
      <c r="KZY138" s="181"/>
      <c r="KZZ138" s="239"/>
      <c r="LAA138" s="181"/>
      <c r="LAB138" s="181"/>
      <c r="LAC138" s="239"/>
      <c r="LAD138" s="181"/>
      <c r="LAE138" s="181"/>
      <c r="LAF138" s="239"/>
      <c r="LAG138" s="181"/>
      <c r="LAH138" s="181"/>
      <c r="LAI138" s="239"/>
      <c r="LAJ138" s="181"/>
      <c r="LAK138" s="181"/>
      <c r="LAL138" s="239"/>
      <c r="LAM138" s="181"/>
      <c r="LAN138" s="181"/>
      <c r="LAO138" s="239"/>
      <c r="LAP138" s="181"/>
      <c r="LAQ138" s="181"/>
      <c r="LAR138" s="239"/>
      <c r="LAS138" s="181"/>
      <c r="LAT138" s="181"/>
      <c r="LAU138" s="239"/>
      <c r="LAV138" s="181"/>
      <c r="LAW138" s="181"/>
      <c r="LAX138" s="239"/>
      <c r="LAY138" s="181"/>
      <c r="LAZ138" s="181"/>
      <c r="LBA138" s="239"/>
      <c r="LBB138" s="181"/>
      <c r="LBC138" s="181"/>
      <c r="LBD138" s="239"/>
      <c r="LBE138" s="181"/>
      <c r="LBF138" s="181"/>
      <c r="LBG138" s="239"/>
      <c r="LBH138" s="181"/>
      <c r="LBI138" s="181"/>
      <c r="LBJ138" s="239"/>
      <c r="LBK138" s="181"/>
      <c r="LBL138" s="181"/>
      <c r="LBM138" s="239"/>
      <c r="LBN138" s="181"/>
      <c r="LBO138" s="181"/>
      <c r="LBP138" s="239"/>
      <c r="LBQ138" s="181"/>
      <c r="LBR138" s="181"/>
      <c r="LBS138" s="239"/>
      <c r="LBT138" s="181"/>
      <c r="LBU138" s="181"/>
      <c r="LBV138" s="239"/>
      <c r="LBW138" s="181"/>
      <c r="LBX138" s="181"/>
      <c r="LBY138" s="239"/>
      <c r="LBZ138" s="181"/>
      <c r="LCA138" s="181"/>
      <c r="LCB138" s="239"/>
      <c r="LCC138" s="181"/>
      <c r="LCD138" s="181"/>
      <c r="LCE138" s="239"/>
      <c r="LCF138" s="181"/>
      <c r="LCG138" s="181"/>
      <c r="LCH138" s="239"/>
      <c r="LCI138" s="181"/>
      <c r="LCJ138" s="181"/>
      <c r="LCK138" s="239"/>
      <c r="LCL138" s="181"/>
      <c r="LCM138" s="181"/>
      <c r="LCN138" s="239"/>
      <c r="LCO138" s="181"/>
      <c r="LCP138" s="181"/>
      <c r="LCQ138" s="239"/>
      <c r="LCR138" s="181"/>
      <c r="LCS138" s="181"/>
      <c r="LCT138" s="239"/>
      <c r="LCU138" s="181"/>
      <c r="LCV138" s="181"/>
      <c r="LCW138" s="239"/>
      <c r="LCX138" s="181"/>
      <c r="LCY138" s="181"/>
      <c r="LCZ138" s="239"/>
      <c r="LDA138" s="181"/>
      <c r="LDB138" s="181"/>
      <c r="LDC138" s="239"/>
      <c r="LDD138" s="181"/>
      <c r="LDE138" s="181"/>
      <c r="LDF138" s="239"/>
      <c r="LDG138" s="181"/>
      <c r="LDH138" s="181"/>
      <c r="LDI138" s="239"/>
      <c r="LDJ138" s="181"/>
      <c r="LDK138" s="181"/>
      <c r="LDL138" s="239"/>
      <c r="LDM138" s="181"/>
      <c r="LDN138" s="181"/>
      <c r="LDO138" s="239"/>
      <c r="LDP138" s="181"/>
      <c r="LDQ138" s="181"/>
      <c r="LDR138" s="239"/>
      <c r="LDS138" s="181"/>
      <c r="LDT138" s="181"/>
      <c r="LDU138" s="239"/>
      <c r="LDV138" s="181"/>
      <c r="LDW138" s="181"/>
      <c r="LDX138" s="239"/>
      <c r="LDY138" s="181"/>
      <c r="LDZ138" s="181"/>
      <c r="LEA138" s="239"/>
      <c r="LEB138" s="181"/>
      <c r="LEC138" s="181"/>
      <c r="LED138" s="239"/>
      <c r="LEE138" s="181"/>
      <c r="LEF138" s="181"/>
      <c r="LEG138" s="239"/>
      <c r="LEH138" s="181"/>
      <c r="LEI138" s="181"/>
      <c r="LEJ138" s="239"/>
      <c r="LEK138" s="181"/>
      <c r="LEL138" s="181"/>
      <c r="LEM138" s="239"/>
      <c r="LEN138" s="181"/>
      <c r="LEO138" s="181"/>
      <c r="LEP138" s="239"/>
      <c r="LEQ138" s="181"/>
      <c r="LER138" s="181"/>
      <c r="LES138" s="239"/>
      <c r="LET138" s="181"/>
      <c r="LEU138" s="181"/>
      <c r="LEV138" s="239"/>
      <c r="LEW138" s="181"/>
      <c r="LEX138" s="181"/>
      <c r="LEY138" s="239"/>
      <c r="LEZ138" s="181"/>
      <c r="LFA138" s="181"/>
      <c r="LFB138" s="239"/>
      <c r="LFC138" s="181"/>
      <c r="LFD138" s="181"/>
      <c r="LFE138" s="239"/>
      <c r="LFF138" s="181"/>
      <c r="LFG138" s="181"/>
      <c r="LFH138" s="239"/>
      <c r="LFI138" s="181"/>
      <c r="LFJ138" s="181"/>
      <c r="LFK138" s="239"/>
      <c r="LFL138" s="181"/>
      <c r="LFM138" s="181"/>
      <c r="LFN138" s="239"/>
      <c r="LFO138" s="181"/>
      <c r="LFP138" s="181"/>
      <c r="LFQ138" s="239"/>
      <c r="LFR138" s="181"/>
      <c r="LFS138" s="181"/>
      <c r="LFT138" s="239"/>
      <c r="LFU138" s="181"/>
      <c r="LFV138" s="181"/>
      <c r="LFW138" s="239"/>
      <c r="LFX138" s="181"/>
      <c r="LFY138" s="181"/>
      <c r="LFZ138" s="239"/>
      <c r="LGA138" s="181"/>
      <c r="LGB138" s="181"/>
      <c r="LGC138" s="239"/>
      <c r="LGD138" s="181"/>
      <c r="LGE138" s="181"/>
      <c r="LGF138" s="239"/>
      <c r="LGG138" s="181"/>
      <c r="LGH138" s="181"/>
      <c r="LGI138" s="239"/>
      <c r="LGJ138" s="181"/>
      <c r="LGK138" s="181"/>
      <c r="LGL138" s="239"/>
      <c r="LGM138" s="181"/>
      <c r="LGN138" s="181"/>
      <c r="LGO138" s="239"/>
      <c r="LGP138" s="181"/>
      <c r="LGQ138" s="181"/>
      <c r="LGR138" s="239"/>
      <c r="LGS138" s="181"/>
      <c r="LGT138" s="181"/>
      <c r="LGU138" s="239"/>
      <c r="LGV138" s="181"/>
      <c r="LGW138" s="181"/>
      <c r="LGX138" s="239"/>
      <c r="LGY138" s="181"/>
      <c r="LGZ138" s="181"/>
      <c r="LHA138" s="239"/>
      <c r="LHB138" s="181"/>
      <c r="LHC138" s="181"/>
      <c r="LHD138" s="239"/>
      <c r="LHE138" s="181"/>
      <c r="LHF138" s="181"/>
      <c r="LHG138" s="239"/>
      <c r="LHH138" s="181"/>
      <c r="LHI138" s="181"/>
      <c r="LHJ138" s="239"/>
      <c r="LHK138" s="181"/>
      <c r="LHL138" s="181"/>
      <c r="LHM138" s="239"/>
      <c r="LHN138" s="181"/>
      <c r="LHO138" s="181"/>
      <c r="LHP138" s="239"/>
      <c r="LHQ138" s="181"/>
      <c r="LHR138" s="181"/>
      <c r="LHS138" s="239"/>
      <c r="LHT138" s="181"/>
      <c r="LHU138" s="181"/>
      <c r="LHV138" s="239"/>
      <c r="LHW138" s="181"/>
      <c r="LHX138" s="181"/>
      <c r="LHY138" s="239"/>
      <c r="LHZ138" s="181"/>
      <c r="LIA138" s="181"/>
      <c r="LIB138" s="239"/>
      <c r="LIC138" s="181"/>
      <c r="LID138" s="181"/>
      <c r="LIE138" s="239"/>
      <c r="LIF138" s="181"/>
      <c r="LIG138" s="181"/>
      <c r="LIH138" s="239"/>
      <c r="LII138" s="181"/>
      <c r="LIJ138" s="181"/>
      <c r="LIK138" s="239"/>
      <c r="LIL138" s="181"/>
      <c r="LIM138" s="181"/>
      <c r="LIN138" s="239"/>
      <c r="LIO138" s="181"/>
      <c r="LIP138" s="181"/>
      <c r="LIQ138" s="239"/>
      <c r="LIR138" s="181"/>
      <c r="LIS138" s="181"/>
      <c r="LIT138" s="239"/>
      <c r="LIU138" s="181"/>
      <c r="LIV138" s="181"/>
      <c r="LIW138" s="239"/>
      <c r="LIX138" s="181"/>
      <c r="LIY138" s="181"/>
      <c r="LIZ138" s="239"/>
      <c r="LJA138" s="181"/>
      <c r="LJB138" s="181"/>
      <c r="LJC138" s="239"/>
      <c r="LJD138" s="181"/>
      <c r="LJE138" s="181"/>
      <c r="LJF138" s="239"/>
      <c r="LJG138" s="181"/>
      <c r="LJH138" s="181"/>
      <c r="LJI138" s="239"/>
      <c r="LJJ138" s="181"/>
      <c r="LJK138" s="181"/>
      <c r="LJL138" s="239"/>
      <c r="LJM138" s="181"/>
      <c r="LJN138" s="181"/>
      <c r="LJO138" s="239"/>
      <c r="LJP138" s="181"/>
      <c r="LJQ138" s="181"/>
      <c r="LJR138" s="239"/>
      <c r="LJS138" s="181"/>
      <c r="LJT138" s="181"/>
      <c r="LJU138" s="239"/>
      <c r="LJV138" s="181"/>
      <c r="LJW138" s="181"/>
      <c r="LJX138" s="239"/>
      <c r="LJY138" s="181"/>
      <c r="LJZ138" s="181"/>
      <c r="LKA138" s="239"/>
      <c r="LKB138" s="181"/>
      <c r="LKC138" s="181"/>
      <c r="LKD138" s="239"/>
      <c r="LKE138" s="181"/>
      <c r="LKF138" s="181"/>
      <c r="LKG138" s="239"/>
      <c r="LKH138" s="181"/>
      <c r="LKI138" s="181"/>
      <c r="LKJ138" s="239"/>
      <c r="LKK138" s="181"/>
      <c r="LKL138" s="181"/>
      <c r="LKM138" s="239"/>
      <c r="LKN138" s="181"/>
      <c r="LKO138" s="181"/>
      <c r="LKP138" s="239"/>
      <c r="LKQ138" s="181"/>
      <c r="LKR138" s="181"/>
      <c r="LKS138" s="239"/>
      <c r="LKT138" s="181"/>
      <c r="LKU138" s="181"/>
      <c r="LKV138" s="239"/>
      <c r="LKW138" s="181"/>
      <c r="LKX138" s="181"/>
      <c r="LKY138" s="239"/>
      <c r="LKZ138" s="181"/>
      <c r="LLA138" s="181"/>
      <c r="LLB138" s="239"/>
      <c r="LLC138" s="181"/>
      <c r="LLD138" s="181"/>
      <c r="LLE138" s="239"/>
      <c r="LLF138" s="181"/>
      <c r="LLG138" s="181"/>
      <c r="LLH138" s="239"/>
      <c r="LLI138" s="181"/>
      <c r="LLJ138" s="181"/>
      <c r="LLK138" s="239"/>
      <c r="LLL138" s="181"/>
      <c r="LLM138" s="181"/>
      <c r="LLN138" s="239"/>
      <c r="LLO138" s="181"/>
      <c r="LLP138" s="181"/>
      <c r="LLQ138" s="239"/>
      <c r="LLR138" s="181"/>
      <c r="LLS138" s="181"/>
      <c r="LLT138" s="239"/>
      <c r="LLU138" s="181"/>
      <c r="LLV138" s="181"/>
      <c r="LLW138" s="239"/>
      <c r="LLX138" s="181"/>
      <c r="LLY138" s="181"/>
      <c r="LLZ138" s="239"/>
      <c r="LMA138" s="181"/>
      <c r="LMB138" s="181"/>
      <c r="LMC138" s="239"/>
      <c r="LMD138" s="181"/>
      <c r="LME138" s="181"/>
      <c r="LMF138" s="239"/>
      <c r="LMG138" s="181"/>
      <c r="LMH138" s="181"/>
      <c r="LMI138" s="239"/>
      <c r="LMJ138" s="181"/>
      <c r="LMK138" s="181"/>
      <c r="LML138" s="239"/>
      <c r="LMM138" s="181"/>
      <c r="LMN138" s="181"/>
      <c r="LMO138" s="239"/>
      <c r="LMP138" s="181"/>
      <c r="LMQ138" s="181"/>
      <c r="LMR138" s="239"/>
      <c r="LMS138" s="181"/>
      <c r="LMT138" s="181"/>
      <c r="LMU138" s="239"/>
      <c r="LMV138" s="181"/>
      <c r="LMW138" s="181"/>
      <c r="LMX138" s="239"/>
      <c r="LMY138" s="181"/>
      <c r="LMZ138" s="181"/>
      <c r="LNA138" s="239"/>
      <c r="LNB138" s="181"/>
      <c r="LNC138" s="181"/>
      <c r="LND138" s="239"/>
      <c r="LNE138" s="181"/>
      <c r="LNF138" s="181"/>
      <c r="LNG138" s="239"/>
      <c r="LNH138" s="181"/>
      <c r="LNI138" s="181"/>
      <c r="LNJ138" s="239"/>
      <c r="LNK138" s="181"/>
      <c r="LNL138" s="181"/>
      <c r="LNM138" s="239"/>
      <c r="LNN138" s="181"/>
      <c r="LNO138" s="181"/>
      <c r="LNP138" s="239"/>
      <c r="LNQ138" s="181"/>
      <c r="LNR138" s="181"/>
      <c r="LNS138" s="239"/>
      <c r="LNT138" s="181"/>
      <c r="LNU138" s="181"/>
      <c r="LNV138" s="239"/>
      <c r="LNW138" s="181"/>
      <c r="LNX138" s="181"/>
      <c r="LNY138" s="239"/>
      <c r="LNZ138" s="181"/>
      <c r="LOA138" s="181"/>
      <c r="LOB138" s="239"/>
      <c r="LOC138" s="181"/>
      <c r="LOD138" s="181"/>
      <c r="LOE138" s="239"/>
      <c r="LOF138" s="181"/>
      <c r="LOG138" s="181"/>
      <c r="LOH138" s="239"/>
      <c r="LOI138" s="181"/>
      <c r="LOJ138" s="181"/>
      <c r="LOK138" s="239"/>
      <c r="LOL138" s="181"/>
      <c r="LOM138" s="181"/>
      <c r="LON138" s="239"/>
      <c r="LOO138" s="181"/>
      <c r="LOP138" s="181"/>
      <c r="LOQ138" s="239"/>
      <c r="LOR138" s="181"/>
      <c r="LOS138" s="181"/>
      <c r="LOT138" s="239"/>
      <c r="LOU138" s="181"/>
      <c r="LOV138" s="181"/>
      <c r="LOW138" s="239"/>
      <c r="LOX138" s="181"/>
      <c r="LOY138" s="181"/>
      <c r="LOZ138" s="239"/>
      <c r="LPA138" s="181"/>
      <c r="LPB138" s="181"/>
      <c r="LPC138" s="239"/>
      <c r="LPD138" s="181"/>
      <c r="LPE138" s="181"/>
      <c r="LPF138" s="239"/>
      <c r="LPG138" s="181"/>
      <c r="LPH138" s="181"/>
      <c r="LPI138" s="239"/>
      <c r="LPJ138" s="181"/>
      <c r="LPK138" s="181"/>
      <c r="LPL138" s="239"/>
      <c r="LPM138" s="181"/>
      <c r="LPN138" s="181"/>
      <c r="LPO138" s="239"/>
      <c r="LPP138" s="181"/>
      <c r="LPQ138" s="181"/>
      <c r="LPR138" s="239"/>
      <c r="LPS138" s="181"/>
      <c r="LPT138" s="181"/>
      <c r="LPU138" s="239"/>
      <c r="LPV138" s="181"/>
      <c r="LPW138" s="181"/>
      <c r="LPX138" s="239"/>
      <c r="LPY138" s="181"/>
      <c r="LPZ138" s="181"/>
      <c r="LQA138" s="239"/>
      <c r="LQB138" s="181"/>
      <c r="LQC138" s="181"/>
      <c r="LQD138" s="239"/>
      <c r="LQE138" s="181"/>
      <c r="LQF138" s="181"/>
      <c r="LQG138" s="239"/>
      <c r="LQH138" s="181"/>
      <c r="LQI138" s="181"/>
      <c r="LQJ138" s="239"/>
      <c r="LQK138" s="181"/>
      <c r="LQL138" s="181"/>
      <c r="LQM138" s="239"/>
      <c r="LQN138" s="181"/>
      <c r="LQO138" s="181"/>
      <c r="LQP138" s="239"/>
      <c r="LQQ138" s="181"/>
      <c r="LQR138" s="181"/>
      <c r="LQS138" s="239"/>
      <c r="LQT138" s="181"/>
      <c r="LQU138" s="181"/>
      <c r="LQV138" s="239"/>
      <c r="LQW138" s="181"/>
      <c r="LQX138" s="181"/>
      <c r="LQY138" s="239"/>
      <c r="LQZ138" s="181"/>
      <c r="LRA138" s="181"/>
      <c r="LRB138" s="239"/>
      <c r="LRC138" s="181"/>
      <c r="LRD138" s="181"/>
      <c r="LRE138" s="239"/>
      <c r="LRF138" s="181"/>
      <c r="LRG138" s="181"/>
      <c r="LRH138" s="239"/>
      <c r="LRI138" s="181"/>
      <c r="LRJ138" s="181"/>
      <c r="LRK138" s="239"/>
      <c r="LRL138" s="181"/>
      <c r="LRM138" s="181"/>
      <c r="LRN138" s="239"/>
      <c r="LRO138" s="181"/>
      <c r="LRP138" s="181"/>
      <c r="LRQ138" s="239"/>
      <c r="LRR138" s="181"/>
      <c r="LRS138" s="181"/>
      <c r="LRT138" s="239"/>
      <c r="LRU138" s="181"/>
      <c r="LRV138" s="181"/>
      <c r="LRW138" s="239"/>
      <c r="LRX138" s="181"/>
      <c r="LRY138" s="181"/>
      <c r="LRZ138" s="239"/>
      <c r="LSA138" s="181"/>
      <c r="LSB138" s="181"/>
      <c r="LSC138" s="239"/>
      <c r="LSD138" s="181"/>
      <c r="LSE138" s="181"/>
      <c r="LSF138" s="239"/>
      <c r="LSG138" s="181"/>
      <c r="LSH138" s="181"/>
      <c r="LSI138" s="239"/>
      <c r="LSJ138" s="181"/>
      <c r="LSK138" s="181"/>
      <c r="LSL138" s="239"/>
      <c r="LSM138" s="181"/>
      <c r="LSN138" s="181"/>
      <c r="LSO138" s="239"/>
      <c r="LSP138" s="181"/>
      <c r="LSQ138" s="181"/>
      <c r="LSR138" s="239"/>
      <c r="LSS138" s="181"/>
      <c r="LST138" s="181"/>
      <c r="LSU138" s="239"/>
      <c r="LSV138" s="181"/>
      <c r="LSW138" s="181"/>
      <c r="LSX138" s="239"/>
      <c r="LSY138" s="181"/>
      <c r="LSZ138" s="181"/>
      <c r="LTA138" s="239"/>
      <c r="LTB138" s="181"/>
      <c r="LTC138" s="181"/>
      <c r="LTD138" s="239"/>
      <c r="LTE138" s="181"/>
      <c r="LTF138" s="181"/>
      <c r="LTG138" s="239"/>
      <c r="LTH138" s="181"/>
      <c r="LTI138" s="181"/>
      <c r="LTJ138" s="239"/>
      <c r="LTK138" s="181"/>
      <c r="LTL138" s="181"/>
      <c r="LTM138" s="239"/>
      <c r="LTN138" s="181"/>
      <c r="LTO138" s="181"/>
      <c r="LTP138" s="239"/>
      <c r="LTQ138" s="181"/>
      <c r="LTR138" s="181"/>
      <c r="LTS138" s="239"/>
      <c r="LTT138" s="181"/>
      <c r="LTU138" s="181"/>
      <c r="LTV138" s="239"/>
      <c r="LTW138" s="181"/>
      <c r="LTX138" s="181"/>
      <c r="LTY138" s="239"/>
      <c r="LTZ138" s="181"/>
      <c r="LUA138" s="181"/>
      <c r="LUB138" s="239"/>
      <c r="LUC138" s="181"/>
      <c r="LUD138" s="181"/>
      <c r="LUE138" s="239"/>
      <c r="LUF138" s="181"/>
      <c r="LUG138" s="181"/>
      <c r="LUH138" s="239"/>
      <c r="LUI138" s="181"/>
      <c r="LUJ138" s="181"/>
      <c r="LUK138" s="239"/>
      <c r="LUL138" s="181"/>
      <c r="LUM138" s="181"/>
      <c r="LUN138" s="239"/>
      <c r="LUO138" s="181"/>
      <c r="LUP138" s="181"/>
      <c r="LUQ138" s="239"/>
      <c r="LUR138" s="181"/>
      <c r="LUS138" s="181"/>
      <c r="LUT138" s="239"/>
      <c r="LUU138" s="181"/>
      <c r="LUV138" s="181"/>
      <c r="LUW138" s="239"/>
      <c r="LUX138" s="181"/>
      <c r="LUY138" s="181"/>
      <c r="LUZ138" s="239"/>
      <c r="LVA138" s="181"/>
      <c r="LVB138" s="181"/>
      <c r="LVC138" s="239"/>
      <c r="LVD138" s="181"/>
      <c r="LVE138" s="181"/>
      <c r="LVF138" s="239"/>
      <c r="LVG138" s="181"/>
      <c r="LVH138" s="181"/>
      <c r="LVI138" s="239"/>
      <c r="LVJ138" s="181"/>
      <c r="LVK138" s="181"/>
      <c r="LVL138" s="239"/>
      <c r="LVM138" s="181"/>
      <c r="LVN138" s="181"/>
      <c r="LVO138" s="239"/>
      <c r="LVP138" s="181"/>
      <c r="LVQ138" s="181"/>
      <c r="LVR138" s="239"/>
      <c r="LVS138" s="181"/>
      <c r="LVT138" s="181"/>
      <c r="LVU138" s="239"/>
      <c r="LVV138" s="181"/>
      <c r="LVW138" s="181"/>
      <c r="LVX138" s="239"/>
      <c r="LVY138" s="181"/>
      <c r="LVZ138" s="181"/>
      <c r="LWA138" s="239"/>
      <c r="LWB138" s="181"/>
      <c r="LWC138" s="181"/>
      <c r="LWD138" s="239"/>
      <c r="LWE138" s="181"/>
      <c r="LWF138" s="181"/>
      <c r="LWG138" s="239"/>
      <c r="LWH138" s="181"/>
      <c r="LWI138" s="181"/>
      <c r="LWJ138" s="239"/>
      <c r="LWK138" s="181"/>
      <c r="LWL138" s="181"/>
      <c r="LWM138" s="239"/>
      <c r="LWN138" s="181"/>
      <c r="LWO138" s="181"/>
      <c r="LWP138" s="239"/>
      <c r="LWQ138" s="181"/>
      <c r="LWR138" s="181"/>
      <c r="LWS138" s="239"/>
      <c r="LWT138" s="181"/>
      <c r="LWU138" s="181"/>
      <c r="LWV138" s="239"/>
      <c r="LWW138" s="181"/>
      <c r="LWX138" s="181"/>
      <c r="LWY138" s="239"/>
      <c r="LWZ138" s="181"/>
      <c r="LXA138" s="181"/>
      <c r="LXB138" s="239"/>
      <c r="LXC138" s="181"/>
      <c r="LXD138" s="181"/>
      <c r="LXE138" s="239"/>
      <c r="LXF138" s="181"/>
      <c r="LXG138" s="181"/>
      <c r="LXH138" s="239"/>
      <c r="LXI138" s="181"/>
      <c r="LXJ138" s="181"/>
      <c r="LXK138" s="239"/>
      <c r="LXL138" s="181"/>
      <c r="LXM138" s="181"/>
      <c r="LXN138" s="239"/>
      <c r="LXO138" s="181"/>
      <c r="LXP138" s="181"/>
      <c r="LXQ138" s="239"/>
      <c r="LXR138" s="181"/>
      <c r="LXS138" s="181"/>
      <c r="LXT138" s="239"/>
      <c r="LXU138" s="181"/>
      <c r="LXV138" s="181"/>
      <c r="LXW138" s="239"/>
      <c r="LXX138" s="181"/>
      <c r="LXY138" s="181"/>
      <c r="LXZ138" s="239"/>
      <c r="LYA138" s="181"/>
      <c r="LYB138" s="181"/>
      <c r="LYC138" s="239"/>
      <c r="LYD138" s="181"/>
      <c r="LYE138" s="181"/>
      <c r="LYF138" s="239"/>
      <c r="LYG138" s="181"/>
      <c r="LYH138" s="181"/>
      <c r="LYI138" s="239"/>
      <c r="LYJ138" s="181"/>
      <c r="LYK138" s="181"/>
      <c r="LYL138" s="239"/>
      <c r="LYM138" s="181"/>
      <c r="LYN138" s="181"/>
      <c r="LYO138" s="239"/>
      <c r="LYP138" s="181"/>
      <c r="LYQ138" s="181"/>
      <c r="LYR138" s="239"/>
      <c r="LYS138" s="181"/>
      <c r="LYT138" s="181"/>
      <c r="LYU138" s="239"/>
      <c r="LYV138" s="181"/>
      <c r="LYW138" s="181"/>
      <c r="LYX138" s="239"/>
      <c r="LYY138" s="181"/>
      <c r="LYZ138" s="181"/>
      <c r="LZA138" s="239"/>
      <c r="LZB138" s="181"/>
      <c r="LZC138" s="181"/>
      <c r="LZD138" s="239"/>
      <c r="LZE138" s="181"/>
      <c r="LZF138" s="181"/>
      <c r="LZG138" s="239"/>
      <c r="LZH138" s="181"/>
      <c r="LZI138" s="181"/>
      <c r="LZJ138" s="239"/>
      <c r="LZK138" s="181"/>
      <c r="LZL138" s="181"/>
      <c r="LZM138" s="239"/>
      <c r="LZN138" s="181"/>
      <c r="LZO138" s="181"/>
      <c r="LZP138" s="239"/>
      <c r="LZQ138" s="181"/>
      <c r="LZR138" s="181"/>
      <c r="LZS138" s="239"/>
      <c r="LZT138" s="181"/>
      <c r="LZU138" s="181"/>
      <c r="LZV138" s="239"/>
      <c r="LZW138" s="181"/>
      <c r="LZX138" s="181"/>
      <c r="LZY138" s="239"/>
      <c r="LZZ138" s="181"/>
      <c r="MAA138" s="181"/>
      <c r="MAB138" s="239"/>
      <c r="MAC138" s="181"/>
      <c r="MAD138" s="181"/>
      <c r="MAE138" s="239"/>
      <c r="MAF138" s="181"/>
      <c r="MAG138" s="181"/>
      <c r="MAH138" s="239"/>
      <c r="MAI138" s="181"/>
      <c r="MAJ138" s="181"/>
      <c r="MAK138" s="239"/>
      <c r="MAL138" s="181"/>
      <c r="MAM138" s="181"/>
      <c r="MAN138" s="239"/>
      <c r="MAO138" s="181"/>
      <c r="MAP138" s="181"/>
      <c r="MAQ138" s="239"/>
      <c r="MAR138" s="181"/>
      <c r="MAS138" s="181"/>
      <c r="MAT138" s="239"/>
      <c r="MAU138" s="181"/>
      <c r="MAV138" s="181"/>
      <c r="MAW138" s="239"/>
      <c r="MAX138" s="181"/>
      <c r="MAY138" s="181"/>
      <c r="MAZ138" s="239"/>
      <c r="MBA138" s="181"/>
      <c r="MBB138" s="181"/>
      <c r="MBC138" s="239"/>
      <c r="MBD138" s="181"/>
      <c r="MBE138" s="181"/>
      <c r="MBF138" s="239"/>
      <c r="MBG138" s="181"/>
      <c r="MBH138" s="181"/>
      <c r="MBI138" s="239"/>
      <c r="MBJ138" s="181"/>
      <c r="MBK138" s="181"/>
      <c r="MBL138" s="239"/>
      <c r="MBM138" s="181"/>
      <c r="MBN138" s="181"/>
      <c r="MBO138" s="239"/>
      <c r="MBP138" s="181"/>
      <c r="MBQ138" s="181"/>
      <c r="MBR138" s="239"/>
      <c r="MBS138" s="181"/>
      <c r="MBT138" s="181"/>
      <c r="MBU138" s="239"/>
      <c r="MBV138" s="181"/>
      <c r="MBW138" s="181"/>
      <c r="MBX138" s="239"/>
      <c r="MBY138" s="181"/>
      <c r="MBZ138" s="181"/>
      <c r="MCA138" s="239"/>
      <c r="MCB138" s="181"/>
      <c r="MCC138" s="181"/>
      <c r="MCD138" s="239"/>
      <c r="MCE138" s="181"/>
      <c r="MCF138" s="181"/>
      <c r="MCG138" s="239"/>
      <c r="MCH138" s="181"/>
      <c r="MCI138" s="181"/>
      <c r="MCJ138" s="239"/>
      <c r="MCK138" s="181"/>
      <c r="MCL138" s="181"/>
      <c r="MCM138" s="239"/>
      <c r="MCN138" s="181"/>
      <c r="MCO138" s="181"/>
      <c r="MCP138" s="239"/>
      <c r="MCQ138" s="181"/>
      <c r="MCR138" s="181"/>
      <c r="MCS138" s="239"/>
      <c r="MCT138" s="181"/>
      <c r="MCU138" s="181"/>
      <c r="MCV138" s="239"/>
      <c r="MCW138" s="181"/>
      <c r="MCX138" s="181"/>
      <c r="MCY138" s="239"/>
      <c r="MCZ138" s="181"/>
      <c r="MDA138" s="181"/>
      <c r="MDB138" s="239"/>
      <c r="MDC138" s="181"/>
      <c r="MDD138" s="181"/>
      <c r="MDE138" s="239"/>
      <c r="MDF138" s="181"/>
      <c r="MDG138" s="181"/>
      <c r="MDH138" s="239"/>
      <c r="MDI138" s="181"/>
      <c r="MDJ138" s="181"/>
      <c r="MDK138" s="239"/>
      <c r="MDL138" s="181"/>
      <c r="MDM138" s="181"/>
      <c r="MDN138" s="239"/>
      <c r="MDO138" s="181"/>
      <c r="MDP138" s="181"/>
      <c r="MDQ138" s="239"/>
      <c r="MDR138" s="181"/>
      <c r="MDS138" s="181"/>
      <c r="MDT138" s="239"/>
      <c r="MDU138" s="181"/>
      <c r="MDV138" s="181"/>
      <c r="MDW138" s="239"/>
      <c r="MDX138" s="181"/>
      <c r="MDY138" s="181"/>
      <c r="MDZ138" s="239"/>
      <c r="MEA138" s="181"/>
      <c r="MEB138" s="181"/>
      <c r="MEC138" s="239"/>
      <c r="MED138" s="181"/>
      <c r="MEE138" s="181"/>
      <c r="MEF138" s="239"/>
      <c r="MEG138" s="181"/>
      <c r="MEH138" s="181"/>
      <c r="MEI138" s="239"/>
      <c r="MEJ138" s="181"/>
      <c r="MEK138" s="181"/>
      <c r="MEL138" s="239"/>
      <c r="MEM138" s="181"/>
      <c r="MEN138" s="181"/>
      <c r="MEO138" s="239"/>
      <c r="MEP138" s="181"/>
      <c r="MEQ138" s="181"/>
      <c r="MER138" s="239"/>
      <c r="MES138" s="181"/>
      <c r="MET138" s="181"/>
      <c r="MEU138" s="239"/>
      <c r="MEV138" s="181"/>
      <c r="MEW138" s="181"/>
      <c r="MEX138" s="239"/>
      <c r="MEY138" s="181"/>
      <c r="MEZ138" s="181"/>
      <c r="MFA138" s="239"/>
      <c r="MFB138" s="181"/>
      <c r="MFC138" s="181"/>
      <c r="MFD138" s="239"/>
      <c r="MFE138" s="181"/>
      <c r="MFF138" s="181"/>
      <c r="MFG138" s="239"/>
      <c r="MFH138" s="181"/>
      <c r="MFI138" s="181"/>
      <c r="MFJ138" s="239"/>
      <c r="MFK138" s="181"/>
      <c r="MFL138" s="181"/>
      <c r="MFM138" s="239"/>
      <c r="MFN138" s="181"/>
      <c r="MFO138" s="181"/>
      <c r="MFP138" s="239"/>
      <c r="MFQ138" s="181"/>
      <c r="MFR138" s="181"/>
      <c r="MFS138" s="239"/>
      <c r="MFT138" s="181"/>
      <c r="MFU138" s="181"/>
      <c r="MFV138" s="239"/>
      <c r="MFW138" s="181"/>
      <c r="MFX138" s="181"/>
      <c r="MFY138" s="239"/>
      <c r="MFZ138" s="181"/>
      <c r="MGA138" s="181"/>
      <c r="MGB138" s="239"/>
      <c r="MGC138" s="181"/>
      <c r="MGD138" s="181"/>
      <c r="MGE138" s="239"/>
      <c r="MGF138" s="181"/>
      <c r="MGG138" s="181"/>
      <c r="MGH138" s="239"/>
      <c r="MGI138" s="181"/>
      <c r="MGJ138" s="181"/>
      <c r="MGK138" s="239"/>
      <c r="MGL138" s="181"/>
      <c r="MGM138" s="181"/>
      <c r="MGN138" s="239"/>
      <c r="MGO138" s="181"/>
      <c r="MGP138" s="181"/>
      <c r="MGQ138" s="239"/>
      <c r="MGR138" s="181"/>
      <c r="MGS138" s="181"/>
      <c r="MGT138" s="239"/>
      <c r="MGU138" s="181"/>
      <c r="MGV138" s="181"/>
      <c r="MGW138" s="239"/>
      <c r="MGX138" s="181"/>
      <c r="MGY138" s="181"/>
      <c r="MGZ138" s="239"/>
      <c r="MHA138" s="181"/>
      <c r="MHB138" s="181"/>
      <c r="MHC138" s="239"/>
      <c r="MHD138" s="181"/>
      <c r="MHE138" s="181"/>
      <c r="MHF138" s="239"/>
      <c r="MHG138" s="181"/>
      <c r="MHH138" s="181"/>
      <c r="MHI138" s="239"/>
      <c r="MHJ138" s="181"/>
      <c r="MHK138" s="181"/>
      <c r="MHL138" s="239"/>
      <c r="MHM138" s="181"/>
      <c r="MHN138" s="181"/>
      <c r="MHO138" s="239"/>
      <c r="MHP138" s="181"/>
      <c r="MHQ138" s="181"/>
      <c r="MHR138" s="239"/>
      <c r="MHS138" s="181"/>
      <c r="MHT138" s="181"/>
      <c r="MHU138" s="239"/>
      <c r="MHV138" s="181"/>
      <c r="MHW138" s="181"/>
      <c r="MHX138" s="239"/>
      <c r="MHY138" s="181"/>
      <c r="MHZ138" s="181"/>
      <c r="MIA138" s="239"/>
      <c r="MIB138" s="181"/>
      <c r="MIC138" s="181"/>
      <c r="MID138" s="239"/>
      <c r="MIE138" s="181"/>
      <c r="MIF138" s="181"/>
      <c r="MIG138" s="239"/>
      <c r="MIH138" s="181"/>
      <c r="MII138" s="181"/>
      <c r="MIJ138" s="239"/>
      <c r="MIK138" s="181"/>
      <c r="MIL138" s="181"/>
      <c r="MIM138" s="239"/>
      <c r="MIN138" s="181"/>
      <c r="MIO138" s="181"/>
      <c r="MIP138" s="239"/>
      <c r="MIQ138" s="181"/>
      <c r="MIR138" s="181"/>
      <c r="MIS138" s="239"/>
      <c r="MIT138" s="181"/>
      <c r="MIU138" s="181"/>
      <c r="MIV138" s="239"/>
      <c r="MIW138" s="181"/>
      <c r="MIX138" s="181"/>
      <c r="MIY138" s="239"/>
      <c r="MIZ138" s="181"/>
      <c r="MJA138" s="181"/>
      <c r="MJB138" s="239"/>
      <c r="MJC138" s="181"/>
      <c r="MJD138" s="181"/>
      <c r="MJE138" s="239"/>
      <c r="MJF138" s="181"/>
      <c r="MJG138" s="181"/>
      <c r="MJH138" s="239"/>
      <c r="MJI138" s="181"/>
      <c r="MJJ138" s="181"/>
      <c r="MJK138" s="239"/>
      <c r="MJL138" s="181"/>
      <c r="MJM138" s="181"/>
      <c r="MJN138" s="239"/>
      <c r="MJO138" s="181"/>
      <c r="MJP138" s="181"/>
      <c r="MJQ138" s="239"/>
      <c r="MJR138" s="181"/>
      <c r="MJS138" s="181"/>
      <c r="MJT138" s="239"/>
      <c r="MJU138" s="181"/>
      <c r="MJV138" s="181"/>
      <c r="MJW138" s="239"/>
      <c r="MJX138" s="181"/>
      <c r="MJY138" s="181"/>
      <c r="MJZ138" s="239"/>
      <c r="MKA138" s="181"/>
      <c r="MKB138" s="181"/>
      <c r="MKC138" s="239"/>
      <c r="MKD138" s="181"/>
      <c r="MKE138" s="181"/>
      <c r="MKF138" s="239"/>
      <c r="MKG138" s="181"/>
      <c r="MKH138" s="181"/>
      <c r="MKI138" s="239"/>
      <c r="MKJ138" s="181"/>
      <c r="MKK138" s="181"/>
      <c r="MKL138" s="239"/>
      <c r="MKM138" s="181"/>
      <c r="MKN138" s="181"/>
      <c r="MKO138" s="239"/>
      <c r="MKP138" s="181"/>
      <c r="MKQ138" s="181"/>
      <c r="MKR138" s="239"/>
      <c r="MKS138" s="181"/>
      <c r="MKT138" s="181"/>
      <c r="MKU138" s="239"/>
      <c r="MKV138" s="181"/>
      <c r="MKW138" s="181"/>
      <c r="MKX138" s="239"/>
      <c r="MKY138" s="181"/>
      <c r="MKZ138" s="181"/>
      <c r="MLA138" s="239"/>
      <c r="MLB138" s="181"/>
      <c r="MLC138" s="181"/>
      <c r="MLD138" s="239"/>
      <c r="MLE138" s="181"/>
      <c r="MLF138" s="181"/>
      <c r="MLG138" s="239"/>
      <c r="MLH138" s="181"/>
      <c r="MLI138" s="181"/>
      <c r="MLJ138" s="239"/>
      <c r="MLK138" s="181"/>
      <c r="MLL138" s="181"/>
      <c r="MLM138" s="239"/>
      <c r="MLN138" s="181"/>
      <c r="MLO138" s="181"/>
      <c r="MLP138" s="239"/>
      <c r="MLQ138" s="181"/>
      <c r="MLR138" s="181"/>
      <c r="MLS138" s="239"/>
      <c r="MLT138" s="181"/>
      <c r="MLU138" s="181"/>
      <c r="MLV138" s="239"/>
      <c r="MLW138" s="181"/>
      <c r="MLX138" s="181"/>
      <c r="MLY138" s="239"/>
      <c r="MLZ138" s="181"/>
      <c r="MMA138" s="181"/>
      <c r="MMB138" s="239"/>
      <c r="MMC138" s="181"/>
      <c r="MMD138" s="181"/>
      <c r="MME138" s="239"/>
      <c r="MMF138" s="181"/>
      <c r="MMG138" s="181"/>
      <c r="MMH138" s="239"/>
      <c r="MMI138" s="181"/>
      <c r="MMJ138" s="181"/>
      <c r="MMK138" s="239"/>
      <c r="MML138" s="181"/>
      <c r="MMM138" s="181"/>
      <c r="MMN138" s="239"/>
      <c r="MMO138" s="181"/>
      <c r="MMP138" s="181"/>
      <c r="MMQ138" s="239"/>
      <c r="MMR138" s="181"/>
      <c r="MMS138" s="181"/>
      <c r="MMT138" s="239"/>
      <c r="MMU138" s="181"/>
      <c r="MMV138" s="181"/>
      <c r="MMW138" s="239"/>
      <c r="MMX138" s="181"/>
      <c r="MMY138" s="181"/>
      <c r="MMZ138" s="239"/>
      <c r="MNA138" s="181"/>
      <c r="MNB138" s="181"/>
      <c r="MNC138" s="239"/>
      <c r="MND138" s="181"/>
      <c r="MNE138" s="181"/>
      <c r="MNF138" s="239"/>
      <c r="MNG138" s="181"/>
      <c r="MNH138" s="181"/>
      <c r="MNI138" s="239"/>
      <c r="MNJ138" s="181"/>
      <c r="MNK138" s="181"/>
      <c r="MNL138" s="239"/>
      <c r="MNM138" s="181"/>
      <c r="MNN138" s="181"/>
      <c r="MNO138" s="239"/>
      <c r="MNP138" s="181"/>
      <c r="MNQ138" s="181"/>
      <c r="MNR138" s="239"/>
      <c r="MNS138" s="181"/>
      <c r="MNT138" s="181"/>
      <c r="MNU138" s="239"/>
      <c r="MNV138" s="181"/>
      <c r="MNW138" s="181"/>
      <c r="MNX138" s="239"/>
      <c r="MNY138" s="181"/>
      <c r="MNZ138" s="181"/>
      <c r="MOA138" s="239"/>
      <c r="MOB138" s="181"/>
      <c r="MOC138" s="181"/>
      <c r="MOD138" s="239"/>
      <c r="MOE138" s="181"/>
      <c r="MOF138" s="181"/>
      <c r="MOG138" s="239"/>
      <c r="MOH138" s="181"/>
      <c r="MOI138" s="181"/>
      <c r="MOJ138" s="239"/>
      <c r="MOK138" s="181"/>
      <c r="MOL138" s="181"/>
      <c r="MOM138" s="239"/>
      <c r="MON138" s="181"/>
      <c r="MOO138" s="181"/>
      <c r="MOP138" s="239"/>
      <c r="MOQ138" s="181"/>
      <c r="MOR138" s="181"/>
      <c r="MOS138" s="239"/>
      <c r="MOT138" s="181"/>
      <c r="MOU138" s="181"/>
      <c r="MOV138" s="239"/>
      <c r="MOW138" s="181"/>
      <c r="MOX138" s="181"/>
      <c r="MOY138" s="239"/>
      <c r="MOZ138" s="181"/>
      <c r="MPA138" s="181"/>
      <c r="MPB138" s="239"/>
      <c r="MPC138" s="181"/>
      <c r="MPD138" s="181"/>
      <c r="MPE138" s="239"/>
      <c r="MPF138" s="181"/>
      <c r="MPG138" s="181"/>
      <c r="MPH138" s="239"/>
      <c r="MPI138" s="181"/>
      <c r="MPJ138" s="181"/>
      <c r="MPK138" s="239"/>
      <c r="MPL138" s="181"/>
      <c r="MPM138" s="181"/>
      <c r="MPN138" s="239"/>
      <c r="MPO138" s="181"/>
      <c r="MPP138" s="181"/>
      <c r="MPQ138" s="239"/>
      <c r="MPR138" s="181"/>
      <c r="MPS138" s="181"/>
      <c r="MPT138" s="239"/>
      <c r="MPU138" s="181"/>
      <c r="MPV138" s="181"/>
      <c r="MPW138" s="239"/>
      <c r="MPX138" s="181"/>
      <c r="MPY138" s="181"/>
      <c r="MPZ138" s="239"/>
      <c r="MQA138" s="181"/>
      <c r="MQB138" s="181"/>
      <c r="MQC138" s="239"/>
      <c r="MQD138" s="181"/>
      <c r="MQE138" s="181"/>
      <c r="MQF138" s="239"/>
      <c r="MQG138" s="181"/>
      <c r="MQH138" s="181"/>
      <c r="MQI138" s="239"/>
      <c r="MQJ138" s="181"/>
      <c r="MQK138" s="181"/>
      <c r="MQL138" s="239"/>
      <c r="MQM138" s="181"/>
      <c r="MQN138" s="181"/>
      <c r="MQO138" s="239"/>
      <c r="MQP138" s="181"/>
      <c r="MQQ138" s="181"/>
      <c r="MQR138" s="239"/>
      <c r="MQS138" s="181"/>
      <c r="MQT138" s="181"/>
      <c r="MQU138" s="239"/>
      <c r="MQV138" s="181"/>
      <c r="MQW138" s="181"/>
      <c r="MQX138" s="239"/>
      <c r="MQY138" s="181"/>
      <c r="MQZ138" s="181"/>
      <c r="MRA138" s="239"/>
      <c r="MRB138" s="181"/>
      <c r="MRC138" s="181"/>
      <c r="MRD138" s="239"/>
      <c r="MRE138" s="181"/>
      <c r="MRF138" s="181"/>
      <c r="MRG138" s="239"/>
      <c r="MRH138" s="181"/>
      <c r="MRI138" s="181"/>
      <c r="MRJ138" s="239"/>
      <c r="MRK138" s="181"/>
      <c r="MRL138" s="181"/>
      <c r="MRM138" s="239"/>
      <c r="MRN138" s="181"/>
      <c r="MRO138" s="181"/>
      <c r="MRP138" s="239"/>
      <c r="MRQ138" s="181"/>
      <c r="MRR138" s="181"/>
      <c r="MRS138" s="239"/>
      <c r="MRT138" s="181"/>
      <c r="MRU138" s="181"/>
      <c r="MRV138" s="239"/>
      <c r="MRW138" s="181"/>
      <c r="MRX138" s="181"/>
      <c r="MRY138" s="239"/>
      <c r="MRZ138" s="181"/>
      <c r="MSA138" s="181"/>
      <c r="MSB138" s="239"/>
      <c r="MSC138" s="181"/>
      <c r="MSD138" s="181"/>
      <c r="MSE138" s="239"/>
      <c r="MSF138" s="181"/>
      <c r="MSG138" s="181"/>
      <c r="MSH138" s="239"/>
      <c r="MSI138" s="181"/>
      <c r="MSJ138" s="181"/>
      <c r="MSK138" s="239"/>
      <c r="MSL138" s="181"/>
      <c r="MSM138" s="181"/>
      <c r="MSN138" s="239"/>
      <c r="MSO138" s="181"/>
      <c r="MSP138" s="181"/>
      <c r="MSQ138" s="239"/>
      <c r="MSR138" s="181"/>
      <c r="MSS138" s="181"/>
      <c r="MST138" s="239"/>
      <c r="MSU138" s="181"/>
      <c r="MSV138" s="181"/>
      <c r="MSW138" s="239"/>
      <c r="MSX138" s="181"/>
      <c r="MSY138" s="181"/>
      <c r="MSZ138" s="239"/>
      <c r="MTA138" s="181"/>
      <c r="MTB138" s="181"/>
      <c r="MTC138" s="239"/>
      <c r="MTD138" s="181"/>
      <c r="MTE138" s="181"/>
      <c r="MTF138" s="239"/>
      <c r="MTG138" s="181"/>
      <c r="MTH138" s="181"/>
      <c r="MTI138" s="239"/>
      <c r="MTJ138" s="181"/>
      <c r="MTK138" s="181"/>
      <c r="MTL138" s="239"/>
      <c r="MTM138" s="181"/>
      <c r="MTN138" s="181"/>
      <c r="MTO138" s="239"/>
      <c r="MTP138" s="181"/>
      <c r="MTQ138" s="181"/>
      <c r="MTR138" s="239"/>
      <c r="MTS138" s="181"/>
      <c r="MTT138" s="181"/>
      <c r="MTU138" s="239"/>
      <c r="MTV138" s="181"/>
      <c r="MTW138" s="181"/>
      <c r="MTX138" s="239"/>
      <c r="MTY138" s="181"/>
      <c r="MTZ138" s="181"/>
      <c r="MUA138" s="239"/>
      <c r="MUB138" s="181"/>
      <c r="MUC138" s="181"/>
      <c r="MUD138" s="239"/>
      <c r="MUE138" s="181"/>
      <c r="MUF138" s="181"/>
      <c r="MUG138" s="239"/>
      <c r="MUH138" s="181"/>
      <c r="MUI138" s="181"/>
      <c r="MUJ138" s="239"/>
      <c r="MUK138" s="181"/>
      <c r="MUL138" s="181"/>
      <c r="MUM138" s="239"/>
      <c r="MUN138" s="181"/>
      <c r="MUO138" s="181"/>
      <c r="MUP138" s="239"/>
      <c r="MUQ138" s="181"/>
      <c r="MUR138" s="181"/>
      <c r="MUS138" s="239"/>
      <c r="MUT138" s="181"/>
      <c r="MUU138" s="181"/>
      <c r="MUV138" s="239"/>
      <c r="MUW138" s="181"/>
      <c r="MUX138" s="181"/>
      <c r="MUY138" s="239"/>
      <c r="MUZ138" s="181"/>
      <c r="MVA138" s="181"/>
      <c r="MVB138" s="239"/>
      <c r="MVC138" s="181"/>
      <c r="MVD138" s="181"/>
      <c r="MVE138" s="239"/>
      <c r="MVF138" s="181"/>
      <c r="MVG138" s="181"/>
      <c r="MVH138" s="239"/>
      <c r="MVI138" s="181"/>
      <c r="MVJ138" s="181"/>
      <c r="MVK138" s="239"/>
      <c r="MVL138" s="181"/>
      <c r="MVM138" s="181"/>
      <c r="MVN138" s="239"/>
      <c r="MVO138" s="181"/>
      <c r="MVP138" s="181"/>
      <c r="MVQ138" s="239"/>
      <c r="MVR138" s="181"/>
      <c r="MVS138" s="181"/>
      <c r="MVT138" s="239"/>
      <c r="MVU138" s="181"/>
      <c r="MVV138" s="181"/>
      <c r="MVW138" s="239"/>
      <c r="MVX138" s="181"/>
      <c r="MVY138" s="181"/>
      <c r="MVZ138" s="239"/>
      <c r="MWA138" s="181"/>
      <c r="MWB138" s="181"/>
      <c r="MWC138" s="239"/>
      <c r="MWD138" s="181"/>
      <c r="MWE138" s="181"/>
      <c r="MWF138" s="239"/>
      <c r="MWG138" s="181"/>
      <c r="MWH138" s="181"/>
      <c r="MWI138" s="239"/>
      <c r="MWJ138" s="181"/>
      <c r="MWK138" s="181"/>
      <c r="MWL138" s="239"/>
      <c r="MWM138" s="181"/>
      <c r="MWN138" s="181"/>
      <c r="MWO138" s="239"/>
      <c r="MWP138" s="181"/>
      <c r="MWQ138" s="181"/>
      <c r="MWR138" s="239"/>
      <c r="MWS138" s="181"/>
      <c r="MWT138" s="181"/>
      <c r="MWU138" s="239"/>
      <c r="MWV138" s="181"/>
      <c r="MWW138" s="181"/>
      <c r="MWX138" s="239"/>
      <c r="MWY138" s="181"/>
      <c r="MWZ138" s="181"/>
      <c r="MXA138" s="239"/>
      <c r="MXB138" s="181"/>
      <c r="MXC138" s="181"/>
      <c r="MXD138" s="239"/>
      <c r="MXE138" s="181"/>
      <c r="MXF138" s="181"/>
      <c r="MXG138" s="239"/>
      <c r="MXH138" s="181"/>
      <c r="MXI138" s="181"/>
      <c r="MXJ138" s="239"/>
      <c r="MXK138" s="181"/>
      <c r="MXL138" s="181"/>
      <c r="MXM138" s="239"/>
      <c r="MXN138" s="181"/>
      <c r="MXO138" s="181"/>
      <c r="MXP138" s="239"/>
      <c r="MXQ138" s="181"/>
      <c r="MXR138" s="181"/>
      <c r="MXS138" s="239"/>
      <c r="MXT138" s="181"/>
      <c r="MXU138" s="181"/>
      <c r="MXV138" s="239"/>
      <c r="MXW138" s="181"/>
      <c r="MXX138" s="181"/>
      <c r="MXY138" s="239"/>
      <c r="MXZ138" s="181"/>
      <c r="MYA138" s="181"/>
      <c r="MYB138" s="239"/>
      <c r="MYC138" s="181"/>
      <c r="MYD138" s="181"/>
      <c r="MYE138" s="239"/>
      <c r="MYF138" s="181"/>
      <c r="MYG138" s="181"/>
      <c r="MYH138" s="239"/>
      <c r="MYI138" s="181"/>
      <c r="MYJ138" s="181"/>
      <c r="MYK138" s="239"/>
      <c r="MYL138" s="181"/>
      <c r="MYM138" s="181"/>
      <c r="MYN138" s="239"/>
      <c r="MYO138" s="181"/>
      <c r="MYP138" s="181"/>
      <c r="MYQ138" s="239"/>
      <c r="MYR138" s="181"/>
      <c r="MYS138" s="181"/>
      <c r="MYT138" s="239"/>
      <c r="MYU138" s="181"/>
      <c r="MYV138" s="181"/>
      <c r="MYW138" s="239"/>
      <c r="MYX138" s="181"/>
      <c r="MYY138" s="181"/>
      <c r="MYZ138" s="239"/>
      <c r="MZA138" s="181"/>
      <c r="MZB138" s="181"/>
      <c r="MZC138" s="239"/>
      <c r="MZD138" s="181"/>
      <c r="MZE138" s="181"/>
      <c r="MZF138" s="239"/>
      <c r="MZG138" s="181"/>
      <c r="MZH138" s="181"/>
      <c r="MZI138" s="239"/>
      <c r="MZJ138" s="181"/>
      <c r="MZK138" s="181"/>
      <c r="MZL138" s="239"/>
      <c r="MZM138" s="181"/>
      <c r="MZN138" s="181"/>
      <c r="MZO138" s="239"/>
      <c r="MZP138" s="181"/>
      <c r="MZQ138" s="181"/>
      <c r="MZR138" s="239"/>
      <c r="MZS138" s="181"/>
      <c r="MZT138" s="181"/>
      <c r="MZU138" s="239"/>
      <c r="MZV138" s="181"/>
      <c r="MZW138" s="181"/>
      <c r="MZX138" s="239"/>
      <c r="MZY138" s="181"/>
      <c r="MZZ138" s="181"/>
      <c r="NAA138" s="239"/>
      <c r="NAB138" s="181"/>
      <c r="NAC138" s="181"/>
      <c r="NAD138" s="239"/>
      <c r="NAE138" s="181"/>
      <c r="NAF138" s="181"/>
      <c r="NAG138" s="239"/>
      <c r="NAH138" s="181"/>
      <c r="NAI138" s="181"/>
      <c r="NAJ138" s="239"/>
      <c r="NAK138" s="181"/>
      <c r="NAL138" s="181"/>
      <c r="NAM138" s="239"/>
      <c r="NAN138" s="181"/>
      <c r="NAO138" s="181"/>
      <c r="NAP138" s="239"/>
      <c r="NAQ138" s="181"/>
      <c r="NAR138" s="181"/>
      <c r="NAS138" s="239"/>
      <c r="NAT138" s="181"/>
      <c r="NAU138" s="181"/>
      <c r="NAV138" s="239"/>
      <c r="NAW138" s="181"/>
      <c r="NAX138" s="181"/>
      <c r="NAY138" s="239"/>
      <c r="NAZ138" s="181"/>
      <c r="NBA138" s="181"/>
      <c r="NBB138" s="239"/>
      <c r="NBC138" s="181"/>
      <c r="NBD138" s="181"/>
      <c r="NBE138" s="239"/>
      <c r="NBF138" s="181"/>
      <c r="NBG138" s="181"/>
      <c r="NBH138" s="239"/>
      <c r="NBI138" s="181"/>
      <c r="NBJ138" s="181"/>
      <c r="NBK138" s="239"/>
      <c r="NBL138" s="181"/>
      <c r="NBM138" s="181"/>
      <c r="NBN138" s="239"/>
      <c r="NBO138" s="181"/>
      <c r="NBP138" s="181"/>
      <c r="NBQ138" s="239"/>
      <c r="NBR138" s="181"/>
      <c r="NBS138" s="181"/>
      <c r="NBT138" s="239"/>
      <c r="NBU138" s="181"/>
      <c r="NBV138" s="181"/>
      <c r="NBW138" s="239"/>
      <c r="NBX138" s="181"/>
      <c r="NBY138" s="181"/>
      <c r="NBZ138" s="239"/>
      <c r="NCA138" s="181"/>
      <c r="NCB138" s="181"/>
      <c r="NCC138" s="239"/>
      <c r="NCD138" s="181"/>
      <c r="NCE138" s="181"/>
      <c r="NCF138" s="239"/>
      <c r="NCG138" s="181"/>
      <c r="NCH138" s="181"/>
      <c r="NCI138" s="239"/>
      <c r="NCJ138" s="181"/>
      <c r="NCK138" s="181"/>
      <c r="NCL138" s="239"/>
      <c r="NCM138" s="181"/>
      <c r="NCN138" s="181"/>
      <c r="NCO138" s="239"/>
      <c r="NCP138" s="181"/>
      <c r="NCQ138" s="181"/>
      <c r="NCR138" s="239"/>
      <c r="NCS138" s="181"/>
      <c r="NCT138" s="181"/>
      <c r="NCU138" s="239"/>
      <c r="NCV138" s="181"/>
      <c r="NCW138" s="181"/>
      <c r="NCX138" s="239"/>
      <c r="NCY138" s="181"/>
      <c r="NCZ138" s="181"/>
      <c r="NDA138" s="239"/>
      <c r="NDB138" s="181"/>
      <c r="NDC138" s="181"/>
      <c r="NDD138" s="239"/>
      <c r="NDE138" s="181"/>
      <c r="NDF138" s="181"/>
      <c r="NDG138" s="239"/>
      <c r="NDH138" s="181"/>
      <c r="NDI138" s="181"/>
      <c r="NDJ138" s="239"/>
      <c r="NDK138" s="181"/>
      <c r="NDL138" s="181"/>
      <c r="NDM138" s="239"/>
      <c r="NDN138" s="181"/>
      <c r="NDO138" s="181"/>
      <c r="NDP138" s="239"/>
      <c r="NDQ138" s="181"/>
      <c r="NDR138" s="181"/>
      <c r="NDS138" s="239"/>
      <c r="NDT138" s="181"/>
      <c r="NDU138" s="181"/>
      <c r="NDV138" s="239"/>
      <c r="NDW138" s="181"/>
      <c r="NDX138" s="181"/>
      <c r="NDY138" s="239"/>
      <c r="NDZ138" s="181"/>
      <c r="NEA138" s="181"/>
      <c r="NEB138" s="239"/>
      <c r="NEC138" s="181"/>
      <c r="NED138" s="181"/>
      <c r="NEE138" s="239"/>
      <c r="NEF138" s="181"/>
      <c r="NEG138" s="181"/>
      <c r="NEH138" s="239"/>
      <c r="NEI138" s="181"/>
      <c r="NEJ138" s="181"/>
      <c r="NEK138" s="239"/>
      <c r="NEL138" s="181"/>
      <c r="NEM138" s="181"/>
      <c r="NEN138" s="239"/>
      <c r="NEO138" s="181"/>
      <c r="NEP138" s="181"/>
      <c r="NEQ138" s="239"/>
      <c r="NER138" s="181"/>
      <c r="NES138" s="181"/>
      <c r="NET138" s="239"/>
      <c r="NEU138" s="181"/>
      <c r="NEV138" s="181"/>
      <c r="NEW138" s="239"/>
      <c r="NEX138" s="181"/>
      <c r="NEY138" s="181"/>
      <c r="NEZ138" s="239"/>
      <c r="NFA138" s="181"/>
      <c r="NFB138" s="181"/>
      <c r="NFC138" s="239"/>
      <c r="NFD138" s="181"/>
      <c r="NFE138" s="181"/>
      <c r="NFF138" s="239"/>
      <c r="NFG138" s="181"/>
      <c r="NFH138" s="181"/>
      <c r="NFI138" s="239"/>
      <c r="NFJ138" s="181"/>
      <c r="NFK138" s="181"/>
      <c r="NFL138" s="239"/>
      <c r="NFM138" s="181"/>
      <c r="NFN138" s="181"/>
      <c r="NFO138" s="239"/>
      <c r="NFP138" s="181"/>
      <c r="NFQ138" s="181"/>
      <c r="NFR138" s="239"/>
      <c r="NFS138" s="181"/>
      <c r="NFT138" s="181"/>
      <c r="NFU138" s="239"/>
      <c r="NFV138" s="181"/>
      <c r="NFW138" s="181"/>
      <c r="NFX138" s="239"/>
      <c r="NFY138" s="181"/>
      <c r="NFZ138" s="181"/>
      <c r="NGA138" s="239"/>
      <c r="NGB138" s="181"/>
      <c r="NGC138" s="181"/>
      <c r="NGD138" s="239"/>
      <c r="NGE138" s="181"/>
      <c r="NGF138" s="181"/>
      <c r="NGG138" s="239"/>
      <c r="NGH138" s="181"/>
      <c r="NGI138" s="181"/>
      <c r="NGJ138" s="239"/>
      <c r="NGK138" s="181"/>
      <c r="NGL138" s="181"/>
      <c r="NGM138" s="239"/>
      <c r="NGN138" s="181"/>
      <c r="NGO138" s="181"/>
      <c r="NGP138" s="239"/>
      <c r="NGQ138" s="181"/>
      <c r="NGR138" s="181"/>
      <c r="NGS138" s="239"/>
      <c r="NGT138" s="181"/>
      <c r="NGU138" s="181"/>
      <c r="NGV138" s="239"/>
      <c r="NGW138" s="181"/>
      <c r="NGX138" s="181"/>
      <c r="NGY138" s="239"/>
      <c r="NGZ138" s="181"/>
      <c r="NHA138" s="181"/>
      <c r="NHB138" s="239"/>
      <c r="NHC138" s="181"/>
      <c r="NHD138" s="181"/>
      <c r="NHE138" s="239"/>
      <c r="NHF138" s="181"/>
      <c r="NHG138" s="181"/>
      <c r="NHH138" s="239"/>
      <c r="NHI138" s="181"/>
      <c r="NHJ138" s="181"/>
      <c r="NHK138" s="239"/>
      <c r="NHL138" s="181"/>
      <c r="NHM138" s="181"/>
      <c r="NHN138" s="239"/>
      <c r="NHO138" s="181"/>
      <c r="NHP138" s="181"/>
      <c r="NHQ138" s="239"/>
      <c r="NHR138" s="181"/>
      <c r="NHS138" s="181"/>
      <c r="NHT138" s="239"/>
      <c r="NHU138" s="181"/>
      <c r="NHV138" s="181"/>
      <c r="NHW138" s="239"/>
      <c r="NHX138" s="181"/>
      <c r="NHY138" s="181"/>
      <c r="NHZ138" s="239"/>
      <c r="NIA138" s="181"/>
      <c r="NIB138" s="181"/>
      <c r="NIC138" s="239"/>
      <c r="NID138" s="181"/>
      <c r="NIE138" s="181"/>
      <c r="NIF138" s="239"/>
      <c r="NIG138" s="181"/>
      <c r="NIH138" s="181"/>
      <c r="NII138" s="239"/>
      <c r="NIJ138" s="181"/>
      <c r="NIK138" s="181"/>
      <c r="NIL138" s="239"/>
      <c r="NIM138" s="181"/>
      <c r="NIN138" s="181"/>
      <c r="NIO138" s="239"/>
      <c r="NIP138" s="181"/>
      <c r="NIQ138" s="181"/>
      <c r="NIR138" s="239"/>
      <c r="NIS138" s="181"/>
      <c r="NIT138" s="181"/>
      <c r="NIU138" s="239"/>
      <c r="NIV138" s="181"/>
      <c r="NIW138" s="181"/>
      <c r="NIX138" s="239"/>
      <c r="NIY138" s="181"/>
      <c r="NIZ138" s="181"/>
      <c r="NJA138" s="239"/>
      <c r="NJB138" s="181"/>
      <c r="NJC138" s="181"/>
      <c r="NJD138" s="239"/>
      <c r="NJE138" s="181"/>
      <c r="NJF138" s="181"/>
      <c r="NJG138" s="239"/>
      <c r="NJH138" s="181"/>
      <c r="NJI138" s="181"/>
      <c r="NJJ138" s="239"/>
      <c r="NJK138" s="181"/>
      <c r="NJL138" s="181"/>
      <c r="NJM138" s="239"/>
      <c r="NJN138" s="181"/>
      <c r="NJO138" s="181"/>
      <c r="NJP138" s="239"/>
      <c r="NJQ138" s="181"/>
      <c r="NJR138" s="181"/>
      <c r="NJS138" s="239"/>
      <c r="NJT138" s="181"/>
      <c r="NJU138" s="181"/>
      <c r="NJV138" s="239"/>
      <c r="NJW138" s="181"/>
      <c r="NJX138" s="181"/>
      <c r="NJY138" s="239"/>
      <c r="NJZ138" s="181"/>
      <c r="NKA138" s="181"/>
      <c r="NKB138" s="239"/>
      <c r="NKC138" s="181"/>
      <c r="NKD138" s="181"/>
      <c r="NKE138" s="239"/>
      <c r="NKF138" s="181"/>
      <c r="NKG138" s="181"/>
      <c r="NKH138" s="239"/>
      <c r="NKI138" s="181"/>
      <c r="NKJ138" s="181"/>
      <c r="NKK138" s="239"/>
      <c r="NKL138" s="181"/>
      <c r="NKM138" s="181"/>
      <c r="NKN138" s="239"/>
      <c r="NKO138" s="181"/>
      <c r="NKP138" s="181"/>
      <c r="NKQ138" s="239"/>
      <c r="NKR138" s="181"/>
      <c r="NKS138" s="181"/>
      <c r="NKT138" s="239"/>
      <c r="NKU138" s="181"/>
      <c r="NKV138" s="181"/>
      <c r="NKW138" s="239"/>
      <c r="NKX138" s="181"/>
      <c r="NKY138" s="181"/>
      <c r="NKZ138" s="239"/>
      <c r="NLA138" s="181"/>
      <c r="NLB138" s="181"/>
      <c r="NLC138" s="239"/>
      <c r="NLD138" s="181"/>
      <c r="NLE138" s="181"/>
      <c r="NLF138" s="239"/>
      <c r="NLG138" s="181"/>
      <c r="NLH138" s="181"/>
      <c r="NLI138" s="239"/>
      <c r="NLJ138" s="181"/>
      <c r="NLK138" s="181"/>
      <c r="NLL138" s="239"/>
      <c r="NLM138" s="181"/>
      <c r="NLN138" s="181"/>
      <c r="NLO138" s="239"/>
      <c r="NLP138" s="181"/>
      <c r="NLQ138" s="181"/>
      <c r="NLR138" s="239"/>
      <c r="NLS138" s="181"/>
      <c r="NLT138" s="181"/>
      <c r="NLU138" s="239"/>
      <c r="NLV138" s="181"/>
      <c r="NLW138" s="181"/>
      <c r="NLX138" s="239"/>
      <c r="NLY138" s="181"/>
      <c r="NLZ138" s="181"/>
      <c r="NMA138" s="239"/>
      <c r="NMB138" s="181"/>
      <c r="NMC138" s="181"/>
      <c r="NMD138" s="239"/>
      <c r="NME138" s="181"/>
      <c r="NMF138" s="181"/>
      <c r="NMG138" s="239"/>
      <c r="NMH138" s="181"/>
      <c r="NMI138" s="181"/>
      <c r="NMJ138" s="239"/>
      <c r="NMK138" s="181"/>
      <c r="NML138" s="181"/>
      <c r="NMM138" s="239"/>
      <c r="NMN138" s="181"/>
      <c r="NMO138" s="181"/>
      <c r="NMP138" s="239"/>
      <c r="NMQ138" s="181"/>
      <c r="NMR138" s="181"/>
      <c r="NMS138" s="239"/>
      <c r="NMT138" s="181"/>
      <c r="NMU138" s="181"/>
      <c r="NMV138" s="239"/>
      <c r="NMW138" s="181"/>
      <c r="NMX138" s="181"/>
      <c r="NMY138" s="239"/>
      <c r="NMZ138" s="181"/>
      <c r="NNA138" s="181"/>
      <c r="NNB138" s="239"/>
      <c r="NNC138" s="181"/>
      <c r="NND138" s="181"/>
      <c r="NNE138" s="239"/>
      <c r="NNF138" s="181"/>
      <c r="NNG138" s="181"/>
      <c r="NNH138" s="239"/>
      <c r="NNI138" s="181"/>
      <c r="NNJ138" s="181"/>
      <c r="NNK138" s="239"/>
      <c r="NNL138" s="181"/>
      <c r="NNM138" s="181"/>
      <c r="NNN138" s="239"/>
      <c r="NNO138" s="181"/>
      <c r="NNP138" s="181"/>
      <c r="NNQ138" s="239"/>
      <c r="NNR138" s="181"/>
      <c r="NNS138" s="181"/>
      <c r="NNT138" s="239"/>
      <c r="NNU138" s="181"/>
      <c r="NNV138" s="181"/>
      <c r="NNW138" s="239"/>
      <c r="NNX138" s="181"/>
      <c r="NNY138" s="181"/>
      <c r="NNZ138" s="239"/>
      <c r="NOA138" s="181"/>
      <c r="NOB138" s="181"/>
      <c r="NOC138" s="239"/>
      <c r="NOD138" s="181"/>
      <c r="NOE138" s="181"/>
      <c r="NOF138" s="239"/>
      <c r="NOG138" s="181"/>
      <c r="NOH138" s="181"/>
      <c r="NOI138" s="239"/>
      <c r="NOJ138" s="181"/>
      <c r="NOK138" s="181"/>
      <c r="NOL138" s="239"/>
      <c r="NOM138" s="181"/>
      <c r="NON138" s="181"/>
      <c r="NOO138" s="239"/>
      <c r="NOP138" s="181"/>
      <c r="NOQ138" s="181"/>
      <c r="NOR138" s="239"/>
      <c r="NOS138" s="181"/>
      <c r="NOT138" s="181"/>
      <c r="NOU138" s="239"/>
      <c r="NOV138" s="181"/>
      <c r="NOW138" s="181"/>
      <c r="NOX138" s="239"/>
      <c r="NOY138" s="181"/>
      <c r="NOZ138" s="181"/>
      <c r="NPA138" s="239"/>
      <c r="NPB138" s="181"/>
      <c r="NPC138" s="181"/>
      <c r="NPD138" s="239"/>
      <c r="NPE138" s="181"/>
      <c r="NPF138" s="181"/>
      <c r="NPG138" s="239"/>
      <c r="NPH138" s="181"/>
      <c r="NPI138" s="181"/>
      <c r="NPJ138" s="239"/>
      <c r="NPK138" s="181"/>
      <c r="NPL138" s="181"/>
      <c r="NPM138" s="239"/>
      <c r="NPN138" s="181"/>
      <c r="NPO138" s="181"/>
      <c r="NPP138" s="239"/>
      <c r="NPQ138" s="181"/>
      <c r="NPR138" s="181"/>
      <c r="NPS138" s="239"/>
      <c r="NPT138" s="181"/>
      <c r="NPU138" s="181"/>
      <c r="NPV138" s="239"/>
      <c r="NPW138" s="181"/>
      <c r="NPX138" s="181"/>
      <c r="NPY138" s="239"/>
      <c r="NPZ138" s="181"/>
      <c r="NQA138" s="181"/>
      <c r="NQB138" s="239"/>
      <c r="NQC138" s="181"/>
      <c r="NQD138" s="181"/>
      <c r="NQE138" s="239"/>
      <c r="NQF138" s="181"/>
      <c r="NQG138" s="181"/>
      <c r="NQH138" s="239"/>
      <c r="NQI138" s="181"/>
      <c r="NQJ138" s="181"/>
      <c r="NQK138" s="239"/>
      <c r="NQL138" s="181"/>
      <c r="NQM138" s="181"/>
      <c r="NQN138" s="239"/>
      <c r="NQO138" s="181"/>
      <c r="NQP138" s="181"/>
      <c r="NQQ138" s="239"/>
      <c r="NQR138" s="181"/>
      <c r="NQS138" s="181"/>
      <c r="NQT138" s="239"/>
      <c r="NQU138" s="181"/>
      <c r="NQV138" s="181"/>
      <c r="NQW138" s="239"/>
      <c r="NQX138" s="181"/>
      <c r="NQY138" s="181"/>
      <c r="NQZ138" s="239"/>
      <c r="NRA138" s="181"/>
      <c r="NRB138" s="181"/>
      <c r="NRC138" s="239"/>
      <c r="NRD138" s="181"/>
      <c r="NRE138" s="181"/>
      <c r="NRF138" s="239"/>
      <c r="NRG138" s="181"/>
      <c r="NRH138" s="181"/>
      <c r="NRI138" s="239"/>
      <c r="NRJ138" s="181"/>
      <c r="NRK138" s="181"/>
      <c r="NRL138" s="239"/>
      <c r="NRM138" s="181"/>
      <c r="NRN138" s="181"/>
      <c r="NRO138" s="239"/>
      <c r="NRP138" s="181"/>
      <c r="NRQ138" s="181"/>
      <c r="NRR138" s="239"/>
      <c r="NRS138" s="181"/>
      <c r="NRT138" s="181"/>
      <c r="NRU138" s="239"/>
      <c r="NRV138" s="181"/>
      <c r="NRW138" s="181"/>
      <c r="NRX138" s="239"/>
      <c r="NRY138" s="181"/>
      <c r="NRZ138" s="181"/>
      <c r="NSA138" s="239"/>
      <c r="NSB138" s="181"/>
      <c r="NSC138" s="181"/>
      <c r="NSD138" s="239"/>
      <c r="NSE138" s="181"/>
      <c r="NSF138" s="181"/>
      <c r="NSG138" s="239"/>
      <c r="NSH138" s="181"/>
      <c r="NSI138" s="181"/>
      <c r="NSJ138" s="239"/>
      <c r="NSK138" s="181"/>
      <c r="NSL138" s="181"/>
      <c r="NSM138" s="239"/>
      <c r="NSN138" s="181"/>
      <c r="NSO138" s="181"/>
      <c r="NSP138" s="239"/>
      <c r="NSQ138" s="181"/>
      <c r="NSR138" s="181"/>
      <c r="NSS138" s="239"/>
      <c r="NST138" s="181"/>
      <c r="NSU138" s="181"/>
      <c r="NSV138" s="239"/>
      <c r="NSW138" s="181"/>
      <c r="NSX138" s="181"/>
      <c r="NSY138" s="239"/>
      <c r="NSZ138" s="181"/>
      <c r="NTA138" s="181"/>
      <c r="NTB138" s="239"/>
      <c r="NTC138" s="181"/>
      <c r="NTD138" s="181"/>
      <c r="NTE138" s="239"/>
      <c r="NTF138" s="181"/>
      <c r="NTG138" s="181"/>
      <c r="NTH138" s="239"/>
      <c r="NTI138" s="181"/>
      <c r="NTJ138" s="181"/>
      <c r="NTK138" s="239"/>
      <c r="NTL138" s="181"/>
      <c r="NTM138" s="181"/>
      <c r="NTN138" s="239"/>
      <c r="NTO138" s="181"/>
      <c r="NTP138" s="181"/>
      <c r="NTQ138" s="239"/>
      <c r="NTR138" s="181"/>
      <c r="NTS138" s="181"/>
      <c r="NTT138" s="239"/>
      <c r="NTU138" s="181"/>
      <c r="NTV138" s="181"/>
      <c r="NTW138" s="239"/>
      <c r="NTX138" s="181"/>
      <c r="NTY138" s="181"/>
      <c r="NTZ138" s="239"/>
      <c r="NUA138" s="181"/>
      <c r="NUB138" s="181"/>
      <c r="NUC138" s="239"/>
      <c r="NUD138" s="181"/>
      <c r="NUE138" s="181"/>
      <c r="NUF138" s="239"/>
      <c r="NUG138" s="181"/>
      <c r="NUH138" s="181"/>
      <c r="NUI138" s="239"/>
      <c r="NUJ138" s="181"/>
      <c r="NUK138" s="181"/>
      <c r="NUL138" s="239"/>
      <c r="NUM138" s="181"/>
      <c r="NUN138" s="181"/>
      <c r="NUO138" s="239"/>
      <c r="NUP138" s="181"/>
      <c r="NUQ138" s="181"/>
      <c r="NUR138" s="239"/>
      <c r="NUS138" s="181"/>
      <c r="NUT138" s="181"/>
      <c r="NUU138" s="239"/>
      <c r="NUV138" s="181"/>
      <c r="NUW138" s="181"/>
      <c r="NUX138" s="239"/>
      <c r="NUY138" s="181"/>
      <c r="NUZ138" s="181"/>
      <c r="NVA138" s="239"/>
      <c r="NVB138" s="181"/>
      <c r="NVC138" s="181"/>
      <c r="NVD138" s="239"/>
      <c r="NVE138" s="181"/>
      <c r="NVF138" s="181"/>
      <c r="NVG138" s="239"/>
      <c r="NVH138" s="181"/>
      <c r="NVI138" s="181"/>
      <c r="NVJ138" s="239"/>
      <c r="NVK138" s="181"/>
      <c r="NVL138" s="181"/>
      <c r="NVM138" s="239"/>
      <c r="NVN138" s="181"/>
      <c r="NVO138" s="181"/>
      <c r="NVP138" s="239"/>
      <c r="NVQ138" s="181"/>
      <c r="NVR138" s="181"/>
      <c r="NVS138" s="239"/>
      <c r="NVT138" s="181"/>
      <c r="NVU138" s="181"/>
      <c r="NVV138" s="239"/>
      <c r="NVW138" s="181"/>
      <c r="NVX138" s="181"/>
      <c r="NVY138" s="239"/>
      <c r="NVZ138" s="181"/>
      <c r="NWA138" s="181"/>
      <c r="NWB138" s="239"/>
      <c r="NWC138" s="181"/>
      <c r="NWD138" s="181"/>
      <c r="NWE138" s="239"/>
      <c r="NWF138" s="181"/>
      <c r="NWG138" s="181"/>
      <c r="NWH138" s="239"/>
      <c r="NWI138" s="181"/>
      <c r="NWJ138" s="181"/>
      <c r="NWK138" s="239"/>
      <c r="NWL138" s="181"/>
      <c r="NWM138" s="181"/>
      <c r="NWN138" s="239"/>
      <c r="NWO138" s="181"/>
      <c r="NWP138" s="181"/>
      <c r="NWQ138" s="239"/>
      <c r="NWR138" s="181"/>
      <c r="NWS138" s="181"/>
      <c r="NWT138" s="239"/>
      <c r="NWU138" s="181"/>
      <c r="NWV138" s="181"/>
      <c r="NWW138" s="239"/>
      <c r="NWX138" s="181"/>
      <c r="NWY138" s="181"/>
      <c r="NWZ138" s="239"/>
      <c r="NXA138" s="181"/>
      <c r="NXB138" s="181"/>
      <c r="NXC138" s="239"/>
      <c r="NXD138" s="181"/>
      <c r="NXE138" s="181"/>
      <c r="NXF138" s="239"/>
      <c r="NXG138" s="181"/>
      <c r="NXH138" s="181"/>
      <c r="NXI138" s="239"/>
      <c r="NXJ138" s="181"/>
      <c r="NXK138" s="181"/>
      <c r="NXL138" s="239"/>
      <c r="NXM138" s="181"/>
      <c r="NXN138" s="181"/>
      <c r="NXO138" s="239"/>
      <c r="NXP138" s="181"/>
      <c r="NXQ138" s="181"/>
      <c r="NXR138" s="239"/>
      <c r="NXS138" s="181"/>
      <c r="NXT138" s="181"/>
      <c r="NXU138" s="239"/>
      <c r="NXV138" s="181"/>
      <c r="NXW138" s="181"/>
      <c r="NXX138" s="239"/>
      <c r="NXY138" s="181"/>
      <c r="NXZ138" s="181"/>
      <c r="NYA138" s="239"/>
      <c r="NYB138" s="181"/>
      <c r="NYC138" s="181"/>
      <c r="NYD138" s="239"/>
      <c r="NYE138" s="181"/>
      <c r="NYF138" s="181"/>
      <c r="NYG138" s="239"/>
      <c r="NYH138" s="181"/>
      <c r="NYI138" s="181"/>
      <c r="NYJ138" s="239"/>
      <c r="NYK138" s="181"/>
      <c r="NYL138" s="181"/>
      <c r="NYM138" s="239"/>
      <c r="NYN138" s="181"/>
      <c r="NYO138" s="181"/>
      <c r="NYP138" s="239"/>
      <c r="NYQ138" s="181"/>
      <c r="NYR138" s="181"/>
      <c r="NYS138" s="239"/>
      <c r="NYT138" s="181"/>
      <c r="NYU138" s="181"/>
      <c r="NYV138" s="239"/>
      <c r="NYW138" s="181"/>
      <c r="NYX138" s="181"/>
      <c r="NYY138" s="239"/>
      <c r="NYZ138" s="181"/>
      <c r="NZA138" s="181"/>
      <c r="NZB138" s="239"/>
      <c r="NZC138" s="181"/>
      <c r="NZD138" s="181"/>
      <c r="NZE138" s="239"/>
      <c r="NZF138" s="181"/>
      <c r="NZG138" s="181"/>
      <c r="NZH138" s="239"/>
      <c r="NZI138" s="181"/>
      <c r="NZJ138" s="181"/>
      <c r="NZK138" s="239"/>
      <c r="NZL138" s="181"/>
      <c r="NZM138" s="181"/>
      <c r="NZN138" s="239"/>
      <c r="NZO138" s="181"/>
      <c r="NZP138" s="181"/>
      <c r="NZQ138" s="239"/>
      <c r="NZR138" s="181"/>
      <c r="NZS138" s="181"/>
      <c r="NZT138" s="239"/>
      <c r="NZU138" s="181"/>
      <c r="NZV138" s="181"/>
      <c r="NZW138" s="239"/>
      <c r="NZX138" s="181"/>
      <c r="NZY138" s="181"/>
      <c r="NZZ138" s="239"/>
      <c r="OAA138" s="181"/>
      <c r="OAB138" s="181"/>
      <c r="OAC138" s="239"/>
      <c r="OAD138" s="181"/>
      <c r="OAE138" s="181"/>
      <c r="OAF138" s="239"/>
      <c r="OAG138" s="181"/>
      <c r="OAH138" s="181"/>
      <c r="OAI138" s="239"/>
      <c r="OAJ138" s="181"/>
      <c r="OAK138" s="181"/>
      <c r="OAL138" s="239"/>
      <c r="OAM138" s="181"/>
      <c r="OAN138" s="181"/>
      <c r="OAO138" s="239"/>
      <c r="OAP138" s="181"/>
      <c r="OAQ138" s="181"/>
      <c r="OAR138" s="239"/>
      <c r="OAS138" s="181"/>
      <c r="OAT138" s="181"/>
      <c r="OAU138" s="239"/>
      <c r="OAV138" s="181"/>
      <c r="OAW138" s="181"/>
      <c r="OAX138" s="239"/>
      <c r="OAY138" s="181"/>
      <c r="OAZ138" s="181"/>
      <c r="OBA138" s="239"/>
      <c r="OBB138" s="181"/>
      <c r="OBC138" s="181"/>
      <c r="OBD138" s="239"/>
      <c r="OBE138" s="181"/>
      <c r="OBF138" s="181"/>
      <c r="OBG138" s="239"/>
      <c r="OBH138" s="181"/>
      <c r="OBI138" s="181"/>
      <c r="OBJ138" s="239"/>
      <c r="OBK138" s="181"/>
      <c r="OBL138" s="181"/>
      <c r="OBM138" s="239"/>
      <c r="OBN138" s="181"/>
      <c r="OBO138" s="181"/>
      <c r="OBP138" s="239"/>
      <c r="OBQ138" s="181"/>
      <c r="OBR138" s="181"/>
      <c r="OBS138" s="239"/>
      <c r="OBT138" s="181"/>
      <c r="OBU138" s="181"/>
      <c r="OBV138" s="239"/>
      <c r="OBW138" s="181"/>
      <c r="OBX138" s="181"/>
      <c r="OBY138" s="239"/>
      <c r="OBZ138" s="181"/>
      <c r="OCA138" s="181"/>
      <c r="OCB138" s="239"/>
      <c r="OCC138" s="181"/>
      <c r="OCD138" s="181"/>
      <c r="OCE138" s="239"/>
      <c r="OCF138" s="181"/>
      <c r="OCG138" s="181"/>
      <c r="OCH138" s="239"/>
      <c r="OCI138" s="181"/>
      <c r="OCJ138" s="181"/>
      <c r="OCK138" s="239"/>
      <c r="OCL138" s="181"/>
      <c r="OCM138" s="181"/>
      <c r="OCN138" s="239"/>
      <c r="OCO138" s="181"/>
      <c r="OCP138" s="181"/>
      <c r="OCQ138" s="239"/>
      <c r="OCR138" s="181"/>
      <c r="OCS138" s="181"/>
      <c r="OCT138" s="239"/>
      <c r="OCU138" s="181"/>
      <c r="OCV138" s="181"/>
      <c r="OCW138" s="239"/>
      <c r="OCX138" s="181"/>
      <c r="OCY138" s="181"/>
      <c r="OCZ138" s="239"/>
      <c r="ODA138" s="181"/>
      <c r="ODB138" s="181"/>
      <c r="ODC138" s="239"/>
      <c r="ODD138" s="181"/>
      <c r="ODE138" s="181"/>
      <c r="ODF138" s="239"/>
      <c r="ODG138" s="181"/>
      <c r="ODH138" s="181"/>
      <c r="ODI138" s="239"/>
      <c r="ODJ138" s="181"/>
      <c r="ODK138" s="181"/>
      <c r="ODL138" s="239"/>
      <c r="ODM138" s="181"/>
      <c r="ODN138" s="181"/>
      <c r="ODO138" s="239"/>
      <c r="ODP138" s="181"/>
      <c r="ODQ138" s="181"/>
      <c r="ODR138" s="239"/>
      <c r="ODS138" s="181"/>
      <c r="ODT138" s="181"/>
      <c r="ODU138" s="239"/>
      <c r="ODV138" s="181"/>
      <c r="ODW138" s="181"/>
      <c r="ODX138" s="239"/>
      <c r="ODY138" s="181"/>
      <c r="ODZ138" s="181"/>
      <c r="OEA138" s="239"/>
      <c r="OEB138" s="181"/>
      <c r="OEC138" s="181"/>
      <c r="OED138" s="239"/>
      <c r="OEE138" s="181"/>
      <c r="OEF138" s="181"/>
      <c r="OEG138" s="239"/>
      <c r="OEH138" s="181"/>
      <c r="OEI138" s="181"/>
      <c r="OEJ138" s="239"/>
      <c r="OEK138" s="181"/>
      <c r="OEL138" s="181"/>
      <c r="OEM138" s="239"/>
      <c r="OEN138" s="181"/>
      <c r="OEO138" s="181"/>
      <c r="OEP138" s="239"/>
      <c r="OEQ138" s="181"/>
      <c r="OER138" s="181"/>
      <c r="OES138" s="239"/>
      <c r="OET138" s="181"/>
      <c r="OEU138" s="181"/>
      <c r="OEV138" s="239"/>
      <c r="OEW138" s="181"/>
      <c r="OEX138" s="181"/>
      <c r="OEY138" s="239"/>
      <c r="OEZ138" s="181"/>
      <c r="OFA138" s="181"/>
      <c r="OFB138" s="239"/>
      <c r="OFC138" s="181"/>
      <c r="OFD138" s="181"/>
      <c r="OFE138" s="239"/>
      <c r="OFF138" s="181"/>
      <c r="OFG138" s="181"/>
      <c r="OFH138" s="239"/>
      <c r="OFI138" s="181"/>
      <c r="OFJ138" s="181"/>
      <c r="OFK138" s="239"/>
      <c r="OFL138" s="181"/>
      <c r="OFM138" s="181"/>
      <c r="OFN138" s="239"/>
      <c r="OFO138" s="181"/>
      <c r="OFP138" s="181"/>
      <c r="OFQ138" s="239"/>
      <c r="OFR138" s="181"/>
      <c r="OFS138" s="181"/>
      <c r="OFT138" s="239"/>
      <c r="OFU138" s="181"/>
      <c r="OFV138" s="181"/>
      <c r="OFW138" s="239"/>
      <c r="OFX138" s="181"/>
      <c r="OFY138" s="181"/>
      <c r="OFZ138" s="239"/>
      <c r="OGA138" s="181"/>
      <c r="OGB138" s="181"/>
      <c r="OGC138" s="239"/>
      <c r="OGD138" s="181"/>
      <c r="OGE138" s="181"/>
      <c r="OGF138" s="239"/>
      <c r="OGG138" s="181"/>
      <c r="OGH138" s="181"/>
      <c r="OGI138" s="239"/>
      <c r="OGJ138" s="181"/>
      <c r="OGK138" s="181"/>
      <c r="OGL138" s="239"/>
      <c r="OGM138" s="181"/>
      <c r="OGN138" s="181"/>
      <c r="OGO138" s="239"/>
      <c r="OGP138" s="181"/>
      <c r="OGQ138" s="181"/>
      <c r="OGR138" s="239"/>
      <c r="OGS138" s="181"/>
      <c r="OGT138" s="181"/>
      <c r="OGU138" s="239"/>
      <c r="OGV138" s="181"/>
      <c r="OGW138" s="181"/>
      <c r="OGX138" s="239"/>
      <c r="OGY138" s="181"/>
      <c r="OGZ138" s="181"/>
      <c r="OHA138" s="239"/>
      <c r="OHB138" s="181"/>
      <c r="OHC138" s="181"/>
      <c r="OHD138" s="239"/>
      <c r="OHE138" s="181"/>
      <c r="OHF138" s="181"/>
      <c r="OHG138" s="239"/>
      <c r="OHH138" s="181"/>
      <c r="OHI138" s="181"/>
      <c r="OHJ138" s="239"/>
      <c r="OHK138" s="181"/>
      <c r="OHL138" s="181"/>
      <c r="OHM138" s="239"/>
      <c r="OHN138" s="181"/>
      <c r="OHO138" s="181"/>
      <c r="OHP138" s="239"/>
      <c r="OHQ138" s="181"/>
      <c r="OHR138" s="181"/>
      <c r="OHS138" s="239"/>
      <c r="OHT138" s="181"/>
      <c r="OHU138" s="181"/>
      <c r="OHV138" s="239"/>
      <c r="OHW138" s="181"/>
      <c r="OHX138" s="181"/>
      <c r="OHY138" s="239"/>
      <c r="OHZ138" s="181"/>
      <c r="OIA138" s="181"/>
      <c r="OIB138" s="239"/>
      <c r="OIC138" s="181"/>
      <c r="OID138" s="181"/>
      <c r="OIE138" s="239"/>
      <c r="OIF138" s="181"/>
      <c r="OIG138" s="181"/>
      <c r="OIH138" s="239"/>
      <c r="OII138" s="181"/>
      <c r="OIJ138" s="181"/>
      <c r="OIK138" s="239"/>
      <c r="OIL138" s="181"/>
      <c r="OIM138" s="181"/>
      <c r="OIN138" s="239"/>
      <c r="OIO138" s="181"/>
      <c r="OIP138" s="181"/>
      <c r="OIQ138" s="239"/>
      <c r="OIR138" s="181"/>
      <c r="OIS138" s="181"/>
      <c r="OIT138" s="239"/>
      <c r="OIU138" s="181"/>
      <c r="OIV138" s="181"/>
      <c r="OIW138" s="239"/>
      <c r="OIX138" s="181"/>
      <c r="OIY138" s="181"/>
      <c r="OIZ138" s="239"/>
      <c r="OJA138" s="181"/>
      <c r="OJB138" s="181"/>
      <c r="OJC138" s="239"/>
      <c r="OJD138" s="181"/>
      <c r="OJE138" s="181"/>
      <c r="OJF138" s="239"/>
      <c r="OJG138" s="181"/>
      <c r="OJH138" s="181"/>
      <c r="OJI138" s="239"/>
      <c r="OJJ138" s="181"/>
      <c r="OJK138" s="181"/>
      <c r="OJL138" s="239"/>
      <c r="OJM138" s="181"/>
      <c r="OJN138" s="181"/>
      <c r="OJO138" s="239"/>
      <c r="OJP138" s="181"/>
      <c r="OJQ138" s="181"/>
      <c r="OJR138" s="239"/>
      <c r="OJS138" s="181"/>
      <c r="OJT138" s="181"/>
      <c r="OJU138" s="239"/>
      <c r="OJV138" s="181"/>
      <c r="OJW138" s="181"/>
      <c r="OJX138" s="239"/>
      <c r="OJY138" s="181"/>
      <c r="OJZ138" s="181"/>
      <c r="OKA138" s="239"/>
      <c r="OKB138" s="181"/>
      <c r="OKC138" s="181"/>
      <c r="OKD138" s="239"/>
      <c r="OKE138" s="181"/>
      <c r="OKF138" s="181"/>
      <c r="OKG138" s="239"/>
      <c r="OKH138" s="181"/>
      <c r="OKI138" s="181"/>
      <c r="OKJ138" s="239"/>
      <c r="OKK138" s="181"/>
      <c r="OKL138" s="181"/>
      <c r="OKM138" s="239"/>
      <c r="OKN138" s="181"/>
      <c r="OKO138" s="181"/>
      <c r="OKP138" s="239"/>
      <c r="OKQ138" s="181"/>
      <c r="OKR138" s="181"/>
      <c r="OKS138" s="239"/>
      <c r="OKT138" s="181"/>
      <c r="OKU138" s="181"/>
      <c r="OKV138" s="239"/>
      <c r="OKW138" s="181"/>
      <c r="OKX138" s="181"/>
      <c r="OKY138" s="239"/>
      <c r="OKZ138" s="181"/>
      <c r="OLA138" s="181"/>
      <c r="OLB138" s="239"/>
      <c r="OLC138" s="181"/>
      <c r="OLD138" s="181"/>
      <c r="OLE138" s="239"/>
      <c r="OLF138" s="181"/>
      <c r="OLG138" s="181"/>
      <c r="OLH138" s="239"/>
      <c r="OLI138" s="181"/>
      <c r="OLJ138" s="181"/>
      <c r="OLK138" s="239"/>
      <c r="OLL138" s="181"/>
      <c r="OLM138" s="181"/>
      <c r="OLN138" s="239"/>
      <c r="OLO138" s="181"/>
      <c r="OLP138" s="181"/>
      <c r="OLQ138" s="239"/>
      <c r="OLR138" s="181"/>
      <c r="OLS138" s="181"/>
      <c r="OLT138" s="239"/>
      <c r="OLU138" s="181"/>
      <c r="OLV138" s="181"/>
      <c r="OLW138" s="239"/>
      <c r="OLX138" s="181"/>
      <c r="OLY138" s="181"/>
      <c r="OLZ138" s="239"/>
      <c r="OMA138" s="181"/>
      <c r="OMB138" s="181"/>
      <c r="OMC138" s="239"/>
      <c r="OMD138" s="181"/>
      <c r="OME138" s="181"/>
      <c r="OMF138" s="239"/>
      <c r="OMG138" s="181"/>
      <c r="OMH138" s="181"/>
      <c r="OMI138" s="239"/>
      <c r="OMJ138" s="181"/>
      <c r="OMK138" s="181"/>
      <c r="OML138" s="239"/>
      <c r="OMM138" s="181"/>
      <c r="OMN138" s="181"/>
      <c r="OMO138" s="239"/>
      <c r="OMP138" s="181"/>
      <c r="OMQ138" s="181"/>
      <c r="OMR138" s="239"/>
      <c r="OMS138" s="181"/>
      <c r="OMT138" s="181"/>
      <c r="OMU138" s="239"/>
      <c r="OMV138" s="181"/>
      <c r="OMW138" s="181"/>
      <c r="OMX138" s="239"/>
      <c r="OMY138" s="181"/>
      <c r="OMZ138" s="181"/>
      <c r="ONA138" s="239"/>
      <c r="ONB138" s="181"/>
      <c r="ONC138" s="181"/>
      <c r="OND138" s="239"/>
      <c r="ONE138" s="181"/>
      <c r="ONF138" s="181"/>
      <c r="ONG138" s="239"/>
      <c r="ONH138" s="181"/>
      <c r="ONI138" s="181"/>
      <c r="ONJ138" s="239"/>
      <c r="ONK138" s="181"/>
      <c r="ONL138" s="181"/>
      <c r="ONM138" s="239"/>
      <c r="ONN138" s="181"/>
      <c r="ONO138" s="181"/>
      <c r="ONP138" s="239"/>
      <c r="ONQ138" s="181"/>
      <c r="ONR138" s="181"/>
      <c r="ONS138" s="239"/>
      <c r="ONT138" s="181"/>
      <c r="ONU138" s="181"/>
      <c r="ONV138" s="239"/>
      <c r="ONW138" s="181"/>
      <c r="ONX138" s="181"/>
      <c r="ONY138" s="239"/>
      <c r="ONZ138" s="181"/>
      <c r="OOA138" s="181"/>
      <c r="OOB138" s="239"/>
      <c r="OOC138" s="181"/>
      <c r="OOD138" s="181"/>
      <c r="OOE138" s="239"/>
      <c r="OOF138" s="181"/>
      <c r="OOG138" s="181"/>
      <c r="OOH138" s="239"/>
      <c r="OOI138" s="181"/>
      <c r="OOJ138" s="181"/>
      <c r="OOK138" s="239"/>
      <c r="OOL138" s="181"/>
      <c r="OOM138" s="181"/>
      <c r="OON138" s="239"/>
      <c r="OOO138" s="181"/>
      <c r="OOP138" s="181"/>
      <c r="OOQ138" s="239"/>
      <c r="OOR138" s="181"/>
      <c r="OOS138" s="181"/>
      <c r="OOT138" s="239"/>
      <c r="OOU138" s="181"/>
      <c r="OOV138" s="181"/>
      <c r="OOW138" s="239"/>
      <c r="OOX138" s="181"/>
      <c r="OOY138" s="181"/>
      <c r="OOZ138" s="239"/>
      <c r="OPA138" s="181"/>
      <c r="OPB138" s="181"/>
      <c r="OPC138" s="239"/>
      <c r="OPD138" s="181"/>
      <c r="OPE138" s="181"/>
      <c r="OPF138" s="239"/>
      <c r="OPG138" s="181"/>
      <c r="OPH138" s="181"/>
      <c r="OPI138" s="239"/>
      <c r="OPJ138" s="181"/>
      <c r="OPK138" s="181"/>
      <c r="OPL138" s="239"/>
      <c r="OPM138" s="181"/>
      <c r="OPN138" s="181"/>
      <c r="OPO138" s="239"/>
      <c r="OPP138" s="181"/>
      <c r="OPQ138" s="181"/>
      <c r="OPR138" s="239"/>
      <c r="OPS138" s="181"/>
      <c r="OPT138" s="181"/>
      <c r="OPU138" s="239"/>
      <c r="OPV138" s="181"/>
      <c r="OPW138" s="181"/>
      <c r="OPX138" s="239"/>
      <c r="OPY138" s="181"/>
      <c r="OPZ138" s="181"/>
      <c r="OQA138" s="239"/>
      <c r="OQB138" s="181"/>
      <c r="OQC138" s="181"/>
      <c r="OQD138" s="239"/>
      <c r="OQE138" s="181"/>
      <c r="OQF138" s="181"/>
      <c r="OQG138" s="239"/>
      <c r="OQH138" s="181"/>
      <c r="OQI138" s="181"/>
      <c r="OQJ138" s="239"/>
      <c r="OQK138" s="181"/>
      <c r="OQL138" s="181"/>
      <c r="OQM138" s="239"/>
      <c r="OQN138" s="181"/>
      <c r="OQO138" s="181"/>
      <c r="OQP138" s="239"/>
      <c r="OQQ138" s="181"/>
      <c r="OQR138" s="181"/>
      <c r="OQS138" s="239"/>
      <c r="OQT138" s="181"/>
      <c r="OQU138" s="181"/>
      <c r="OQV138" s="239"/>
      <c r="OQW138" s="181"/>
      <c r="OQX138" s="181"/>
      <c r="OQY138" s="239"/>
      <c r="OQZ138" s="181"/>
      <c r="ORA138" s="181"/>
      <c r="ORB138" s="239"/>
      <c r="ORC138" s="181"/>
      <c r="ORD138" s="181"/>
      <c r="ORE138" s="239"/>
      <c r="ORF138" s="181"/>
      <c r="ORG138" s="181"/>
      <c r="ORH138" s="239"/>
      <c r="ORI138" s="181"/>
      <c r="ORJ138" s="181"/>
      <c r="ORK138" s="239"/>
      <c r="ORL138" s="181"/>
      <c r="ORM138" s="181"/>
      <c r="ORN138" s="239"/>
      <c r="ORO138" s="181"/>
      <c r="ORP138" s="181"/>
      <c r="ORQ138" s="239"/>
      <c r="ORR138" s="181"/>
      <c r="ORS138" s="181"/>
      <c r="ORT138" s="239"/>
      <c r="ORU138" s="181"/>
      <c r="ORV138" s="181"/>
      <c r="ORW138" s="239"/>
      <c r="ORX138" s="181"/>
      <c r="ORY138" s="181"/>
      <c r="ORZ138" s="239"/>
      <c r="OSA138" s="181"/>
      <c r="OSB138" s="181"/>
      <c r="OSC138" s="239"/>
      <c r="OSD138" s="181"/>
      <c r="OSE138" s="181"/>
      <c r="OSF138" s="239"/>
      <c r="OSG138" s="181"/>
      <c r="OSH138" s="181"/>
      <c r="OSI138" s="239"/>
      <c r="OSJ138" s="181"/>
      <c r="OSK138" s="181"/>
      <c r="OSL138" s="239"/>
      <c r="OSM138" s="181"/>
      <c r="OSN138" s="181"/>
      <c r="OSO138" s="239"/>
      <c r="OSP138" s="181"/>
      <c r="OSQ138" s="181"/>
      <c r="OSR138" s="239"/>
      <c r="OSS138" s="181"/>
      <c r="OST138" s="181"/>
      <c r="OSU138" s="239"/>
      <c r="OSV138" s="181"/>
      <c r="OSW138" s="181"/>
      <c r="OSX138" s="239"/>
      <c r="OSY138" s="181"/>
      <c r="OSZ138" s="181"/>
      <c r="OTA138" s="239"/>
      <c r="OTB138" s="181"/>
      <c r="OTC138" s="181"/>
      <c r="OTD138" s="239"/>
      <c r="OTE138" s="181"/>
      <c r="OTF138" s="181"/>
      <c r="OTG138" s="239"/>
      <c r="OTH138" s="181"/>
      <c r="OTI138" s="181"/>
      <c r="OTJ138" s="239"/>
      <c r="OTK138" s="181"/>
      <c r="OTL138" s="181"/>
      <c r="OTM138" s="239"/>
      <c r="OTN138" s="181"/>
      <c r="OTO138" s="181"/>
      <c r="OTP138" s="239"/>
      <c r="OTQ138" s="181"/>
      <c r="OTR138" s="181"/>
      <c r="OTS138" s="239"/>
      <c r="OTT138" s="181"/>
      <c r="OTU138" s="181"/>
      <c r="OTV138" s="239"/>
      <c r="OTW138" s="181"/>
      <c r="OTX138" s="181"/>
      <c r="OTY138" s="239"/>
      <c r="OTZ138" s="181"/>
      <c r="OUA138" s="181"/>
      <c r="OUB138" s="239"/>
      <c r="OUC138" s="181"/>
      <c r="OUD138" s="181"/>
      <c r="OUE138" s="239"/>
      <c r="OUF138" s="181"/>
      <c r="OUG138" s="181"/>
      <c r="OUH138" s="239"/>
      <c r="OUI138" s="181"/>
      <c r="OUJ138" s="181"/>
      <c r="OUK138" s="239"/>
      <c r="OUL138" s="181"/>
      <c r="OUM138" s="181"/>
      <c r="OUN138" s="239"/>
      <c r="OUO138" s="181"/>
      <c r="OUP138" s="181"/>
      <c r="OUQ138" s="239"/>
      <c r="OUR138" s="181"/>
      <c r="OUS138" s="181"/>
      <c r="OUT138" s="239"/>
      <c r="OUU138" s="181"/>
      <c r="OUV138" s="181"/>
      <c r="OUW138" s="239"/>
      <c r="OUX138" s="181"/>
      <c r="OUY138" s="181"/>
      <c r="OUZ138" s="239"/>
      <c r="OVA138" s="181"/>
      <c r="OVB138" s="181"/>
      <c r="OVC138" s="239"/>
      <c r="OVD138" s="181"/>
      <c r="OVE138" s="181"/>
      <c r="OVF138" s="239"/>
      <c r="OVG138" s="181"/>
      <c r="OVH138" s="181"/>
      <c r="OVI138" s="239"/>
      <c r="OVJ138" s="181"/>
      <c r="OVK138" s="181"/>
      <c r="OVL138" s="239"/>
      <c r="OVM138" s="181"/>
      <c r="OVN138" s="181"/>
      <c r="OVO138" s="239"/>
      <c r="OVP138" s="181"/>
      <c r="OVQ138" s="181"/>
      <c r="OVR138" s="239"/>
      <c r="OVS138" s="181"/>
      <c r="OVT138" s="181"/>
      <c r="OVU138" s="239"/>
      <c r="OVV138" s="181"/>
      <c r="OVW138" s="181"/>
      <c r="OVX138" s="239"/>
      <c r="OVY138" s="181"/>
      <c r="OVZ138" s="181"/>
      <c r="OWA138" s="239"/>
      <c r="OWB138" s="181"/>
      <c r="OWC138" s="181"/>
      <c r="OWD138" s="239"/>
      <c r="OWE138" s="181"/>
      <c r="OWF138" s="181"/>
      <c r="OWG138" s="239"/>
      <c r="OWH138" s="181"/>
      <c r="OWI138" s="181"/>
      <c r="OWJ138" s="239"/>
      <c r="OWK138" s="181"/>
      <c r="OWL138" s="181"/>
      <c r="OWM138" s="239"/>
      <c r="OWN138" s="181"/>
      <c r="OWO138" s="181"/>
      <c r="OWP138" s="239"/>
      <c r="OWQ138" s="181"/>
      <c r="OWR138" s="181"/>
      <c r="OWS138" s="239"/>
      <c r="OWT138" s="181"/>
      <c r="OWU138" s="181"/>
      <c r="OWV138" s="239"/>
      <c r="OWW138" s="181"/>
      <c r="OWX138" s="181"/>
      <c r="OWY138" s="239"/>
      <c r="OWZ138" s="181"/>
      <c r="OXA138" s="181"/>
      <c r="OXB138" s="239"/>
      <c r="OXC138" s="181"/>
      <c r="OXD138" s="181"/>
      <c r="OXE138" s="239"/>
      <c r="OXF138" s="181"/>
      <c r="OXG138" s="181"/>
      <c r="OXH138" s="239"/>
      <c r="OXI138" s="181"/>
      <c r="OXJ138" s="181"/>
      <c r="OXK138" s="239"/>
      <c r="OXL138" s="181"/>
      <c r="OXM138" s="181"/>
      <c r="OXN138" s="239"/>
      <c r="OXO138" s="181"/>
      <c r="OXP138" s="181"/>
      <c r="OXQ138" s="239"/>
      <c r="OXR138" s="181"/>
      <c r="OXS138" s="181"/>
      <c r="OXT138" s="239"/>
      <c r="OXU138" s="181"/>
      <c r="OXV138" s="181"/>
      <c r="OXW138" s="239"/>
      <c r="OXX138" s="181"/>
      <c r="OXY138" s="181"/>
      <c r="OXZ138" s="239"/>
      <c r="OYA138" s="181"/>
      <c r="OYB138" s="181"/>
      <c r="OYC138" s="239"/>
      <c r="OYD138" s="181"/>
      <c r="OYE138" s="181"/>
      <c r="OYF138" s="239"/>
      <c r="OYG138" s="181"/>
      <c r="OYH138" s="181"/>
      <c r="OYI138" s="239"/>
      <c r="OYJ138" s="181"/>
      <c r="OYK138" s="181"/>
      <c r="OYL138" s="239"/>
      <c r="OYM138" s="181"/>
      <c r="OYN138" s="181"/>
      <c r="OYO138" s="239"/>
      <c r="OYP138" s="181"/>
      <c r="OYQ138" s="181"/>
      <c r="OYR138" s="239"/>
      <c r="OYS138" s="181"/>
      <c r="OYT138" s="181"/>
      <c r="OYU138" s="239"/>
      <c r="OYV138" s="181"/>
      <c r="OYW138" s="181"/>
      <c r="OYX138" s="239"/>
      <c r="OYY138" s="181"/>
      <c r="OYZ138" s="181"/>
      <c r="OZA138" s="239"/>
      <c r="OZB138" s="181"/>
      <c r="OZC138" s="181"/>
      <c r="OZD138" s="239"/>
      <c r="OZE138" s="181"/>
      <c r="OZF138" s="181"/>
      <c r="OZG138" s="239"/>
      <c r="OZH138" s="181"/>
      <c r="OZI138" s="181"/>
      <c r="OZJ138" s="239"/>
      <c r="OZK138" s="181"/>
      <c r="OZL138" s="181"/>
      <c r="OZM138" s="239"/>
      <c r="OZN138" s="181"/>
      <c r="OZO138" s="181"/>
      <c r="OZP138" s="239"/>
      <c r="OZQ138" s="181"/>
      <c r="OZR138" s="181"/>
      <c r="OZS138" s="239"/>
      <c r="OZT138" s="181"/>
      <c r="OZU138" s="181"/>
      <c r="OZV138" s="239"/>
      <c r="OZW138" s="181"/>
      <c r="OZX138" s="181"/>
      <c r="OZY138" s="239"/>
      <c r="OZZ138" s="181"/>
      <c r="PAA138" s="181"/>
      <c r="PAB138" s="239"/>
      <c r="PAC138" s="181"/>
      <c r="PAD138" s="181"/>
      <c r="PAE138" s="239"/>
      <c r="PAF138" s="181"/>
      <c r="PAG138" s="181"/>
      <c r="PAH138" s="239"/>
      <c r="PAI138" s="181"/>
      <c r="PAJ138" s="181"/>
      <c r="PAK138" s="239"/>
      <c r="PAL138" s="181"/>
      <c r="PAM138" s="181"/>
      <c r="PAN138" s="239"/>
      <c r="PAO138" s="181"/>
      <c r="PAP138" s="181"/>
      <c r="PAQ138" s="239"/>
      <c r="PAR138" s="181"/>
      <c r="PAS138" s="181"/>
      <c r="PAT138" s="239"/>
      <c r="PAU138" s="181"/>
      <c r="PAV138" s="181"/>
      <c r="PAW138" s="239"/>
      <c r="PAX138" s="181"/>
      <c r="PAY138" s="181"/>
      <c r="PAZ138" s="239"/>
      <c r="PBA138" s="181"/>
      <c r="PBB138" s="181"/>
      <c r="PBC138" s="239"/>
      <c r="PBD138" s="181"/>
      <c r="PBE138" s="181"/>
      <c r="PBF138" s="239"/>
      <c r="PBG138" s="181"/>
      <c r="PBH138" s="181"/>
      <c r="PBI138" s="239"/>
      <c r="PBJ138" s="181"/>
      <c r="PBK138" s="181"/>
      <c r="PBL138" s="239"/>
      <c r="PBM138" s="181"/>
      <c r="PBN138" s="181"/>
      <c r="PBO138" s="239"/>
      <c r="PBP138" s="181"/>
      <c r="PBQ138" s="181"/>
      <c r="PBR138" s="239"/>
      <c r="PBS138" s="181"/>
      <c r="PBT138" s="181"/>
      <c r="PBU138" s="239"/>
      <c r="PBV138" s="181"/>
      <c r="PBW138" s="181"/>
      <c r="PBX138" s="239"/>
      <c r="PBY138" s="181"/>
      <c r="PBZ138" s="181"/>
      <c r="PCA138" s="239"/>
      <c r="PCB138" s="181"/>
      <c r="PCC138" s="181"/>
      <c r="PCD138" s="239"/>
      <c r="PCE138" s="181"/>
      <c r="PCF138" s="181"/>
      <c r="PCG138" s="239"/>
      <c r="PCH138" s="181"/>
      <c r="PCI138" s="181"/>
      <c r="PCJ138" s="239"/>
      <c r="PCK138" s="181"/>
      <c r="PCL138" s="181"/>
      <c r="PCM138" s="239"/>
      <c r="PCN138" s="181"/>
      <c r="PCO138" s="181"/>
      <c r="PCP138" s="239"/>
      <c r="PCQ138" s="181"/>
      <c r="PCR138" s="181"/>
      <c r="PCS138" s="239"/>
      <c r="PCT138" s="181"/>
      <c r="PCU138" s="181"/>
      <c r="PCV138" s="239"/>
      <c r="PCW138" s="181"/>
      <c r="PCX138" s="181"/>
      <c r="PCY138" s="239"/>
      <c r="PCZ138" s="181"/>
      <c r="PDA138" s="181"/>
      <c r="PDB138" s="239"/>
      <c r="PDC138" s="181"/>
      <c r="PDD138" s="181"/>
      <c r="PDE138" s="239"/>
      <c r="PDF138" s="181"/>
      <c r="PDG138" s="181"/>
      <c r="PDH138" s="239"/>
      <c r="PDI138" s="181"/>
      <c r="PDJ138" s="181"/>
      <c r="PDK138" s="239"/>
      <c r="PDL138" s="181"/>
      <c r="PDM138" s="181"/>
      <c r="PDN138" s="239"/>
      <c r="PDO138" s="181"/>
      <c r="PDP138" s="181"/>
      <c r="PDQ138" s="239"/>
      <c r="PDR138" s="181"/>
      <c r="PDS138" s="181"/>
      <c r="PDT138" s="239"/>
      <c r="PDU138" s="181"/>
      <c r="PDV138" s="181"/>
      <c r="PDW138" s="239"/>
      <c r="PDX138" s="181"/>
      <c r="PDY138" s="181"/>
      <c r="PDZ138" s="239"/>
      <c r="PEA138" s="181"/>
      <c r="PEB138" s="181"/>
      <c r="PEC138" s="239"/>
      <c r="PED138" s="181"/>
      <c r="PEE138" s="181"/>
      <c r="PEF138" s="239"/>
      <c r="PEG138" s="181"/>
      <c r="PEH138" s="181"/>
      <c r="PEI138" s="239"/>
      <c r="PEJ138" s="181"/>
      <c r="PEK138" s="181"/>
      <c r="PEL138" s="239"/>
      <c r="PEM138" s="181"/>
      <c r="PEN138" s="181"/>
      <c r="PEO138" s="239"/>
      <c r="PEP138" s="181"/>
      <c r="PEQ138" s="181"/>
      <c r="PER138" s="239"/>
      <c r="PES138" s="181"/>
      <c r="PET138" s="181"/>
      <c r="PEU138" s="239"/>
      <c r="PEV138" s="181"/>
      <c r="PEW138" s="181"/>
      <c r="PEX138" s="239"/>
      <c r="PEY138" s="181"/>
      <c r="PEZ138" s="181"/>
      <c r="PFA138" s="239"/>
      <c r="PFB138" s="181"/>
      <c r="PFC138" s="181"/>
      <c r="PFD138" s="239"/>
      <c r="PFE138" s="181"/>
      <c r="PFF138" s="181"/>
      <c r="PFG138" s="239"/>
      <c r="PFH138" s="181"/>
      <c r="PFI138" s="181"/>
      <c r="PFJ138" s="239"/>
      <c r="PFK138" s="181"/>
      <c r="PFL138" s="181"/>
      <c r="PFM138" s="239"/>
      <c r="PFN138" s="181"/>
      <c r="PFO138" s="181"/>
      <c r="PFP138" s="239"/>
      <c r="PFQ138" s="181"/>
      <c r="PFR138" s="181"/>
      <c r="PFS138" s="239"/>
      <c r="PFT138" s="181"/>
      <c r="PFU138" s="181"/>
      <c r="PFV138" s="239"/>
      <c r="PFW138" s="181"/>
      <c r="PFX138" s="181"/>
      <c r="PFY138" s="239"/>
      <c r="PFZ138" s="181"/>
      <c r="PGA138" s="181"/>
      <c r="PGB138" s="239"/>
      <c r="PGC138" s="181"/>
      <c r="PGD138" s="181"/>
      <c r="PGE138" s="239"/>
      <c r="PGF138" s="181"/>
      <c r="PGG138" s="181"/>
      <c r="PGH138" s="239"/>
      <c r="PGI138" s="181"/>
      <c r="PGJ138" s="181"/>
      <c r="PGK138" s="239"/>
      <c r="PGL138" s="181"/>
      <c r="PGM138" s="181"/>
      <c r="PGN138" s="239"/>
      <c r="PGO138" s="181"/>
      <c r="PGP138" s="181"/>
      <c r="PGQ138" s="239"/>
      <c r="PGR138" s="181"/>
      <c r="PGS138" s="181"/>
      <c r="PGT138" s="239"/>
      <c r="PGU138" s="181"/>
      <c r="PGV138" s="181"/>
      <c r="PGW138" s="239"/>
      <c r="PGX138" s="181"/>
      <c r="PGY138" s="181"/>
      <c r="PGZ138" s="239"/>
      <c r="PHA138" s="181"/>
      <c r="PHB138" s="181"/>
      <c r="PHC138" s="239"/>
      <c r="PHD138" s="181"/>
      <c r="PHE138" s="181"/>
      <c r="PHF138" s="239"/>
      <c r="PHG138" s="181"/>
      <c r="PHH138" s="181"/>
      <c r="PHI138" s="239"/>
      <c r="PHJ138" s="181"/>
      <c r="PHK138" s="181"/>
      <c r="PHL138" s="239"/>
      <c r="PHM138" s="181"/>
      <c r="PHN138" s="181"/>
      <c r="PHO138" s="239"/>
      <c r="PHP138" s="181"/>
      <c r="PHQ138" s="181"/>
      <c r="PHR138" s="239"/>
      <c r="PHS138" s="181"/>
      <c r="PHT138" s="181"/>
      <c r="PHU138" s="239"/>
      <c r="PHV138" s="181"/>
      <c r="PHW138" s="181"/>
      <c r="PHX138" s="239"/>
      <c r="PHY138" s="181"/>
      <c r="PHZ138" s="181"/>
      <c r="PIA138" s="239"/>
      <c r="PIB138" s="181"/>
      <c r="PIC138" s="181"/>
      <c r="PID138" s="239"/>
      <c r="PIE138" s="181"/>
      <c r="PIF138" s="181"/>
      <c r="PIG138" s="239"/>
      <c r="PIH138" s="181"/>
      <c r="PII138" s="181"/>
      <c r="PIJ138" s="239"/>
      <c r="PIK138" s="181"/>
      <c r="PIL138" s="181"/>
      <c r="PIM138" s="239"/>
      <c r="PIN138" s="181"/>
      <c r="PIO138" s="181"/>
      <c r="PIP138" s="239"/>
      <c r="PIQ138" s="181"/>
      <c r="PIR138" s="181"/>
      <c r="PIS138" s="239"/>
      <c r="PIT138" s="181"/>
      <c r="PIU138" s="181"/>
      <c r="PIV138" s="239"/>
      <c r="PIW138" s="181"/>
      <c r="PIX138" s="181"/>
      <c r="PIY138" s="239"/>
      <c r="PIZ138" s="181"/>
      <c r="PJA138" s="181"/>
      <c r="PJB138" s="239"/>
      <c r="PJC138" s="181"/>
      <c r="PJD138" s="181"/>
      <c r="PJE138" s="239"/>
      <c r="PJF138" s="181"/>
      <c r="PJG138" s="181"/>
      <c r="PJH138" s="239"/>
      <c r="PJI138" s="181"/>
      <c r="PJJ138" s="181"/>
      <c r="PJK138" s="239"/>
      <c r="PJL138" s="181"/>
      <c r="PJM138" s="181"/>
      <c r="PJN138" s="239"/>
      <c r="PJO138" s="181"/>
      <c r="PJP138" s="181"/>
      <c r="PJQ138" s="239"/>
      <c r="PJR138" s="181"/>
      <c r="PJS138" s="181"/>
      <c r="PJT138" s="239"/>
      <c r="PJU138" s="181"/>
      <c r="PJV138" s="181"/>
      <c r="PJW138" s="239"/>
      <c r="PJX138" s="181"/>
      <c r="PJY138" s="181"/>
      <c r="PJZ138" s="239"/>
      <c r="PKA138" s="181"/>
      <c r="PKB138" s="181"/>
      <c r="PKC138" s="239"/>
      <c r="PKD138" s="181"/>
      <c r="PKE138" s="181"/>
      <c r="PKF138" s="239"/>
      <c r="PKG138" s="181"/>
      <c r="PKH138" s="181"/>
      <c r="PKI138" s="239"/>
      <c r="PKJ138" s="181"/>
      <c r="PKK138" s="181"/>
      <c r="PKL138" s="239"/>
      <c r="PKM138" s="181"/>
      <c r="PKN138" s="181"/>
      <c r="PKO138" s="239"/>
      <c r="PKP138" s="181"/>
      <c r="PKQ138" s="181"/>
      <c r="PKR138" s="239"/>
      <c r="PKS138" s="181"/>
      <c r="PKT138" s="181"/>
      <c r="PKU138" s="239"/>
      <c r="PKV138" s="181"/>
      <c r="PKW138" s="181"/>
      <c r="PKX138" s="239"/>
      <c r="PKY138" s="181"/>
      <c r="PKZ138" s="181"/>
      <c r="PLA138" s="239"/>
      <c r="PLB138" s="181"/>
      <c r="PLC138" s="181"/>
      <c r="PLD138" s="239"/>
      <c r="PLE138" s="181"/>
      <c r="PLF138" s="181"/>
      <c r="PLG138" s="239"/>
      <c r="PLH138" s="181"/>
      <c r="PLI138" s="181"/>
      <c r="PLJ138" s="239"/>
      <c r="PLK138" s="181"/>
      <c r="PLL138" s="181"/>
      <c r="PLM138" s="239"/>
      <c r="PLN138" s="181"/>
      <c r="PLO138" s="181"/>
      <c r="PLP138" s="239"/>
      <c r="PLQ138" s="181"/>
      <c r="PLR138" s="181"/>
      <c r="PLS138" s="239"/>
      <c r="PLT138" s="181"/>
      <c r="PLU138" s="181"/>
      <c r="PLV138" s="239"/>
      <c r="PLW138" s="181"/>
      <c r="PLX138" s="181"/>
      <c r="PLY138" s="239"/>
      <c r="PLZ138" s="181"/>
      <c r="PMA138" s="181"/>
      <c r="PMB138" s="239"/>
      <c r="PMC138" s="181"/>
      <c r="PMD138" s="181"/>
      <c r="PME138" s="239"/>
      <c r="PMF138" s="181"/>
      <c r="PMG138" s="181"/>
      <c r="PMH138" s="239"/>
      <c r="PMI138" s="181"/>
      <c r="PMJ138" s="181"/>
      <c r="PMK138" s="239"/>
      <c r="PML138" s="181"/>
      <c r="PMM138" s="181"/>
      <c r="PMN138" s="239"/>
      <c r="PMO138" s="181"/>
      <c r="PMP138" s="181"/>
      <c r="PMQ138" s="239"/>
      <c r="PMR138" s="181"/>
      <c r="PMS138" s="181"/>
      <c r="PMT138" s="239"/>
      <c r="PMU138" s="181"/>
      <c r="PMV138" s="181"/>
      <c r="PMW138" s="239"/>
      <c r="PMX138" s="181"/>
      <c r="PMY138" s="181"/>
      <c r="PMZ138" s="239"/>
      <c r="PNA138" s="181"/>
      <c r="PNB138" s="181"/>
      <c r="PNC138" s="239"/>
      <c r="PND138" s="181"/>
      <c r="PNE138" s="181"/>
      <c r="PNF138" s="239"/>
      <c r="PNG138" s="181"/>
      <c r="PNH138" s="181"/>
      <c r="PNI138" s="239"/>
      <c r="PNJ138" s="181"/>
      <c r="PNK138" s="181"/>
      <c r="PNL138" s="239"/>
      <c r="PNM138" s="181"/>
      <c r="PNN138" s="181"/>
      <c r="PNO138" s="239"/>
      <c r="PNP138" s="181"/>
      <c r="PNQ138" s="181"/>
      <c r="PNR138" s="239"/>
      <c r="PNS138" s="181"/>
      <c r="PNT138" s="181"/>
      <c r="PNU138" s="239"/>
      <c r="PNV138" s="181"/>
      <c r="PNW138" s="181"/>
      <c r="PNX138" s="239"/>
      <c r="PNY138" s="181"/>
      <c r="PNZ138" s="181"/>
      <c r="POA138" s="239"/>
      <c r="POB138" s="181"/>
      <c r="POC138" s="181"/>
      <c r="POD138" s="239"/>
      <c r="POE138" s="181"/>
      <c r="POF138" s="181"/>
      <c r="POG138" s="239"/>
      <c r="POH138" s="181"/>
      <c r="POI138" s="181"/>
      <c r="POJ138" s="239"/>
      <c r="POK138" s="181"/>
      <c r="POL138" s="181"/>
      <c r="POM138" s="239"/>
      <c r="PON138" s="181"/>
      <c r="POO138" s="181"/>
      <c r="POP138" s="239"/>
      <c r="POQ138" s="181"/>
      <c r="POR138" s="181"/>
      <c r="POS138" s="239"/>
      <c r="POT138" s="181"/>
      <c r="POU138" s="181"/>
      <c r="POV138" s="239"/>
      <c r="POW138" s="181"/>
      <c r="POX138" s="181"/>
      <c r="POY138" s="239"/>
      <c r="POZ138" s="181"/>
      <c r="PPA138" s="181"/>
      <c r="PPB138" s="239"/>
      <c r="PPC138" s="181"/>
      <c r="PPD138" s="181"/>
      <c r="PPE138" s="239"/>
      <c r="PPF138" s="181"/>
      <c r="PPG138" s="181"/>
      <c r="PPH138" s="239"/>
      <c r="PPI138" s="181"/>
      <c r="PPJ138" s="181"/>
      <c r="PPK138" s="239"/>
      <c r="PPL138" s="181"/>
      <c r="PPM138" s="181"/>
      <c r="PPN138" s="239"/>
      <c r="PPO138" s="181"/>
      <c r="PPP138" s="181"/>
      <c r="PPQ138" s="239"/>
      <c r="PPR138" s="181"/>
      <c r="PPS138" s="181"/>
      <c r="PPT138" s="239"/>
      <c r="PPU138" s="181"/>
      <c r="PPV138" s="181"/>
      <c r="PPW138" s="239"/>
      <c r="PPX138" s="181"/>
      <c r="PPY138" s="181"/>
      <c r="PPZ138" s="239"/>
      <c r="PQA138" s="181"/>
      <c r="PQB138" s="181"/>
      <c r="PQC138" s="239"/>
      <c r="PQD138" s="181"/>
      <c r="PQE138" s="181"/>
      <c r="PQF138" s="239"/>
      <c r="PQG138" s="181"/>
      <c r="PQH138" s="181"/>
      <c r="PQI138" s="239"/>
      <c r="PQJ138" s="181"/>
      <c r="PQK138" s="181"/>
      <c r="PQL138" s="239"/>
      <c r="PQM138" s="181"/>
      <c r="PQN138" s="181"/>
      <c r="PQO138" s="239"/>
      <c r="PQP138" s="181"/>
      <c r="PQQ138" s="181"/>
      <c r="PQR138" s="239"/>
      <c r="PQS138" s="181"/>
      <c r="PQT138" s="181"/>
      <c r="PQU138" s="239"/>
      <c r="PQV138" s="181"/>
      <c r="PQW138" s="181"/>
      <c r="PQX138" s="239"/>
      <c r="PQY138" s="181"/>
      <c r="PQZ138" s="181"/>
      <c r="PRA138" s="239"/>
      <c r="PRB138" s="181"/>
      <c r="PRC138" s="181"/>
      <c r="PRD138" s="239"/>
      <c r="PRE138" s="181"/>
      <c r="PRF138" s="181"/>
      <c r="PRG138" s="239"/>
      <c r="PRH138" s="181"/>
      <c r="PRI138" s="181"/>
      <c r="PRJ138" s="239"/>
      <c r="PRK138" s="181"/>
      <c r="PRL138" s="181"/>
      <c r="PRM138" s="239"/>
      <c r="PRN138" s="181"/>
      <c r="PRO138" s="181"/>
      <c r="PRP138" s="239"/>
      <c r="PRQ138" s="181"/>
      <c r="PRR138" s="181"/>
      <c r="PRS138" s="239"/>
      <c r="PRT138" s="181"/>
      <c r="PRU138" s="181"/>
      <c r="PRV138" s="239"/>
      <c r="PRW138" s="181"/>
      <c r="PRX138" s="181"/>
      <c r="PRY138" s="239"/>
      <c r="PRZ138" s="181"/>
      <c r="PSA138" s="181"/>
      <c r="PSB138" s="239"/>
      <c r="PSC138" s="181"/>
      <c r="PSD138" s="181"/>
      <c r="PSE138" s="239"/>
      <c r="PSF138" s="181"/>
      <c r="PSG138" s="181"/>
      <c r="PSH138" s="239"/>
      <c r="PSI138" s="181"/>
      <c r="PSJ138" s="181"/>
      <c r="PSK138" s="239"/>
      <c r="PSL138" s="181"/>
      <c r="PSM138" s="181"/>
      <c r="PSN138" s="239"/>
      <c r="PSO138" s="181"/>
      <c r="PSP138" s="181"/>
      <c r="PSQ138" s="239"/>
      <c r="PSR138" s="181"/>
      <c r="PSS138" s="181"/>
      <c r="PST138" s="239"/>
      <c r="PSU138" s="181"/>
      <c r="PSV138" s="181"/>
      <c r="PSW138" s="239"/>
      <c r="PSX138" s="181"/>
      <c r="PSY138" s="181"/>
      <c r="PSZ138" s="239"/>
      <c r="PTA138" s="181"/>
      <c r="PTB138" s="181"/>
      <c r="PTC138" s="239"/>
      <c r="PTD138" s="181"/>
      <c r="PTE138" s="181"/>
      <c r="PTF138" s="239"/>
      <c r="PTG138" s="181"/>
      <c r="PTH138" s="181"/>
      <c r="PTI138" s="239"/>
      <c r="PTJ138" s="181"/>
      <c r="PTK138" s="181"/>
      <c r="PTL138" s="239"/>
      <c r="PTM138" s="181"/>
      <c r="PTN138" s="181"/>
      <c r="PTO138" s="239"/>
      <c r="PTP138" s="181"/>
      <c r="PTQ138" s="181"/>
      <c r="PTR138" s="239"/>
      <c r="PTS138" s="181"/>
      <c r="PTT138" s="181"/>
      <c r="PTU138" s="239"/>
      <c r="PTV138" s="181"/>
      <c r="PTW138" s="181"/>
      <c r="PTX138" s="239"/>
      <c r="PTY138" s="181"/>
      <c r="PTZ138" s="181"/>
      <c r="PUA138" s="239"/>
      <c r="PUB138" s="181"/>
      <c r="PUC138" s="181"/>
      <c r="PUD138" s="239"/>
      <c r="PUE138" s="181"/>
      <c r="PUF138" s="181"/>
      <c r="PUG138" s="239"/>
      <c r="PUH138" s="181"/>
      <c r="PUI138" s="181"/>
      <c r="PUJ138" s="239"/>
      <c r="PUK138" s="181"/>
      <c r="PUL138" s="181"/>
      <c r="PUM138" s="239"/>
      <c r="PUN138" s="181"/>
      <c r="PUO138" s="181"/>
      <c r="PUP138" s="239"/>
      <c r="PUQ138" s="181"/>
      <c r="PUR138" s="181"/>
      <c r="PUS138" s="239"/>
      <c r="PUT138" s="181"/>
      <c r="PUU138" s="181"/>
      <c r="PUV138" s="239"/>
      <c r="PUW138" s="181"/>
      <c r="PUX138" s="181"/>
      <c r="PUY138" s="239"/>
      <c r="PUZ138" s="181"/>
      <c r="PVA138" s="181"/>
      <c r="PVB138" s="239"/>
      <c r="PVC138" s="181"/>
      <c r="PVD138" s="181"/>
      <c r="PVE138" s="239"/>
      <c r="PVF138" s="181"/>
      <c r="PVG138" s="181"/>
      <c r="PVH138" s="239"/>
      <c r="PVI138" s="181"/>
      <c r="PVJ138" s="181"/>
      <c r="PVK138" s="239"/>
      <c r="PVL138" s="181"/>
      <c r="PVM138" s="181"/>
      <c r="PVN138" s="239"/>
      <c r="PVO138" s="181"/>
      <c r="PVP138" s="181"/>
      <c r="PVQ138" s="239"/>
      <c r="PVR138" s="181"/>
      <c r="PVS138" s="181"/>
      <c r="PVT138" s="239"/>
      <c r="PVU138" s="181"/>
      <c r="PVV138" s="181"/>
      <c r="PVW138" s="239"/>
      <c r="PVX138" s="181"/>
      <c r="PVY138" s="181"/>
      <c r="PVZ138" s="239"/>
      <c r="PWA138" s="181"/>
      <c r="PWB138" s="181"/>
      <c r="PWC138" s="239"/>
      <c r="PWD138" s="181"/>
      <c r="PWE138" s="181"/>
      <c r="PWF138" s="239"/>
      <c r="PWG138" s="181"/>
      <c r="PWH138" s="181"/>
      <c r="PWI138" s="239"/>
      <c r="PWJ138" s="181"/>
      <c r="PWK138" s="181"/>
      <c r="PWL138" s="239"/>
      <c r="PWM138" s="181"/>
      <c r="PWN138" s="181"/>
      <c r="PWO138" s="239"/>
      <c r="PWP138" s="181"/>
      <c r="PWQ138" s="181"/>
      <c r="PWR138" s="239"/>
      <c r="PWS138" s="181"/>
      <c r="PWT138" s="181"/>
      <c r="PWU138" s="239"/>
      <c r="PWV138" s="181"/>
      <c r="PWW138" s="181"/>
      <c r="PWX138" s="239"/>
      <c r="PWY138" s="181"/>
      <c r="PWZ138" s="181"/>
      <c r="PXA138" s="239"/>
      <c r="PXB138" s="181"/>
      <c r="PXC138" s="181"/>
      <c r="PXD138" s="239"/>
      <c r="PXE138" s="181"/>
      <c r="PXF138" s="181"/>
      <c r="PXG138" s="239"/>
      <c r="PXH138" s="181"/>
      <c r="PXI138" s="181"/>
      <c r="PXJ138" s="239"/>
      <c r="PXK138" s="181"/>
      <c r="PXL138" s="181"/>
      <c r="PXM138" s="239"/>
      <c r="PXN138" s="181"/>
      <c r="PXO138" s="181"/>
      <c r="PXP138" s="239"/>
      <c r="PXQ138" s="181"/>
      <c r="PXR138" s="181"/>
      <c r="PXS138" s="239"/>
      <c r="PXT138" s="181"/>
      <c r="PXU138" s="181"/>
      <c r="PXV138" s="239"/>
      <c r="PXW138" s="181"/>
      <c r="PXX138" s="181"/>
      <c r="PXY138" s="239"/>
      <c r="PXZ138" s="181"/>
      <c r="PYA138" s="181"/>
      <c r="PYB138" s="239"/>
      <c r="PYC138" s="181"/>
      <c r="PYD138" s="181"/>
      <c r="PYE138" s="239"/>
      <c r="PYF138" s="181"/>
      <c r="PYG138" s="181"/>
      <c r="PYH138" s="239"/>
      <c r="PYI138" s="181"/>
      <c r="PYJ138" s="181"/>
      <c r="PYK138" s="239"/>
      <c r="PYL138" s="181"/>
      <c r="PYM138" s="181"/>
      <c r="PYN138" s="239"/>
      <c r="PYO138" s="181"/>
      <c r="PYP138" s="181"/>
      <c r="PYQ138" s="239"/>
      <c r="PYR138" s="181"/>
      <c r="PYS138" s="181"/>
      <c r="PYT138" s="239"/>
      <c r="PYU138" s="181"/>
      <c r="PYV138" s="181"/>
      <c r="PYW138" s="239"/>
      <c r="PYX138" s="181"/>
      <c r="PYY138" s="181"/>
      <c r="PYZ138" s="239"/>
      <c r="PZA138" s="181"/>
      <c r="PZB138" s="181"/>
      <c r="PZC138" s="239"/>
      <c r="PZD138" s="181"/>
      <c r="PZE138" s="181"/>
      <c r="PZF138" s="239"/>
      <c r="PZG138" s="181"/>
      <c r="PZH138" s="181"/>
      <c r="PZI138" s="239"/>
      <c r="PZJ138" s="181"/>
      <c r="PZK138" s="181"/>
      <c r="PZL138" s="239"/>
      <c r="PZM138" s="181"/>
      <c r="PZN138" s="181"/>
      <c r="PZO138" s="239"/>
      <c r="PZP138" s="181"/>
      <c r="PZQ138" s="181"/>
      <c r="PZR138" s="239"/>
      <c r="PZS138" s="181"/>
      <c r="PZT138" s="181"/>
      <c r="PZU138" s="239"/>
      <c r="PZV138" s="181"/>
      <c r="PZW138" s="181"/>
      <c r="PZX138" s="239"/>
      <c r="PZY138" s="181"/>
      <c r="PZZ138" s="181"/>
      <c r="QAA138" s="239"/>
      <c r="QAB138" s="181"/>
      <c r="QAC138" s="181"/>
      <c r="QAD138" s="239"/>
      <c r="QAE138" s="181"/>
      <c r="QAF138" s="181"/>
      <c r="QAG138" s="239"/>
      <c r="QAH138" s="181"/>
      <c r="QAI138" s="181"/>
      <c r="QAJ138" s="239"/>
      <c r="QAK138" s="181"/>
      <c r="QAL138" s="181"/>
      <c r="QAM138" s="239"/>
      <c r="QAN138" s="181"/>
      <c r="QAO138" s="181"/>
      <c r="QAP138" s="239"/>
      <c r="QAQ138" s="181"/>
      <c r="QAR138" s="181"/>
      <c r="QAS138" s="239"/>
      <c r="QAT138" s="181"/>
      <c r="QAU138" s="181"/>
      <c r="QAV138" s="239"/>
      <c r="QAW138" s="181"/>
      <c r="QAX138" s="181"/>
      <c r="QAY138" s="239"/>
      <c r="QAZ138" s="181"/>
      <c r="QBA138" s="181"/>
      <c r="QBB138" s="239"/>
      <c r="QBC138" s="181"/>
      <c r="QBD138" s="181"/>
      <c r="QBE138" s="239"/>
      <c r="QBF138" s="181"/>
      <c r="QBG138" s="181"/>
      <c r="QBH138" s="239"/>
      <c r="QBI138" s="181"/>
      <c r="QBJ138" s="181"/>
      <c r="QBK138" s="239"/>
      <c r="QBL138" s="181"/>
      <c r="QBM138" s="181"/>
      <c r="QBN138" s="239"/>
      <c r="QBO138" s="181"/>
      <c r="QBP138" s="181"/>
      <c r="QBQ138" s="239"/>
      <c r="QBR138" s="181"/>
      <c r="QBS138" s="181"/>
      <c r="QBT138" s="239"/>
      <c r="QBU138" s="181"/>
      <c r="QBV138" s="181"/>
      <c r="QBW138" s="239"/>
      <c r="QBX138" s="181"/>
      <c r="QBY138" s="181"/>
      <c r="QBZ138" s="239"/>
      <c r="QCA138" s="181"/>
      <c r="QCB138" s="181"/>
      <c r="QCC138" s="239"/>
      <c r="QCD138" s="181"/>
      <c r="QCE138" s="181"/>
      <c r="QCF138" s="239"/>
      <c r="QCG138" s="181"/>
      <c r="QCH138" s="181"/>
      <c r="QCI138" s="239"/>
      <c r="QCJ138" s="181"/>
      <c r="QCK138" s="181"/>
      <c r="QCL138" s="239"/>
      <c r="QCM138" s="181"/>
      <c r="QCN138" s="181"/>
      <c r="QCO138" s="239"/>
      <c r="QCP138" s="181"/>
      <c r="QCQ138" s="181"/>
      <c r="QCR138" s="239"/>
      <c r="QCS138" s="181"/>
      <c r="QCT138" s="181"/>
      <c r="QCU138" s="239"/>
      <c r="QCV138" s="181"/>
      <c r="QCW138" s="181"/>
      <c r="QCX138" s="239"/>
      <c r="QCY138" s="181"/>
      <c r="QCZ138" s="181"/>
      <c r="QDA138" s="239"/>
      <c r="QDB138" s="181"/>
      <c r="QDC138" s="181"/>
      <c r="QDD138" s="239"/>
      <c r="QDE138" s="181"/>
      <c r="QDF138" s="181"/>
      <c r="QDG138" s="239"/>
      <c r="QDH138" s="181"/>
      <c r="QDI138" s="181"/>
      <c r="QDJ138" s="239"/>
      <c r="QDK138" s="181"/>
      <c r="QDL138" s="181"/>
      <c r="QDM138" s="239"/>
      <c r="QDN138" s="181"/>
      <c r="QDO138" s="181"/>
      <c r="QDP138" s="239"/>
      <c r="QDQ138" s="181"/>
      <c r="QDR138" s="181"/>
      <c r="QDS138" s="239"/>
      <c r="QDT138" s="181"/>
      <c r="QDU138" s="181"/>
      <c r="QDV138" s="239"/>
      <c r="QDW138" s="181"/>
      <c r="QDX138" s="181"/>
      <c r="QDY138" s="239"/>
      <c r="QDZ138" s="181"/>
      <c r="QEA138" s="181"/>
      <c r="QEB138" s="239"/>
      <c r="QEC138" s="181"/>
      <c r="QED138" s="181"/>
      <c r="QEE138" s="239"/>
      <c r="QEF138" s="181"/>
      <c r="QEG138" s="181"/>
      <c r="QEH138" s="239"/>
      <c r="QEI138" s="181"/>
      <c r="QEJ138" s="181"/>
      <c r="QEK138" s="239"/>
      <c r="QEL138" s="181"/>
      <c r="QEM138" s="181"/>
      <c r="QEN138" s="239"/>
      <c r="QEO138" s="181"/>
      <c r="QEP138" s="181"/>
      <c r="QEQ138" s="239"/>
      <c r="QER138" s="181"/>
      <c r="QES138" s="181"/>
      <c r="QET138" s="239"/>
      <c r="QEU138" s="181"/>
      <c r="QEV138" s="181"/>
      <c r="QEW138" s="239"/>
      <c r="QEX138" s="181"/>
      <c r="QEY138" s="181"/>
      <c r="QEZ138" s="239"/>
      <c r="QFA138" s="181"/>
      <c r="QFB138" s="181"/>
      <c r="QFC138" s="239"/>
      <c r="QFD138" s="181"/>
      <c r="QFE138" s="181"/>
      <c r="QFF138" s="239"/>
      <c r="QFG138" s="181"/>
      <c r="QFH138" s="181"/>
      <c r="QFI138" s="239"/>
      <c r="QFJ138" s="181"/>
      <c r="QFK138" s="181"/>
      <c r="QFL138" s="239"/>
      <c r="QFM138" s="181"/>
      <c r="QFN138" s="181"/>
      <c r="QFO138" s="239"/>
      <c r="QFP138" s="181"/>
      <c r="QFQ138" s="181"/>
      <c r="QFR138" s="239"/>
      <c r="QFS138" s="181"/>
      <c r="QFT138" s="181"/>
      <c r="QFU138" s="239"/>
      <c r="QFV138" s="181"/>
      <c r="QFW138" s="181"/>
      <c r="QFX138" s="239"/>
      <c r="QFY138" s="181"/>
      <c r="QFZ138" s="181"/>
      <c r="QGA138" s="239"/>
      <c r="QGB138" s="181"/>
      <c r="QGC138" s="181"/>
      <c r="QGD138" s="239"/>
      <c r="QGE138" s="181"/>
      <c r="QGF138" s="181"/>
      <c r="QGG138" s="239"/>
      <c r="QGH138" s="181"/>
      <c r="QGI138" s="181"/>
      <c r="QGJ138" s="239"/>
      <c r="QGK138" s="181"/>
      <c r="QGL138" s="181"/>
      <c r="QGM138" s="239"/>
      <c r="QGN138" s="181"/>
      <c r="QGO138" s="181"/>
      <c r="QGP138" s="239"/>
      <c r="QGQ138" s="181"/>
      <c r="QGR138" s="181"/>
      <c r="QGS138" s="239"/>
      <c r="QGT138" s="181"/>
      <c r="QGU138" s="181"/>
      <c r="QGV138" s="239"/>
      <c r="QGW138" s="181"/>
      <c r="QGX138" s="181"/>
      <c r="QGY138" s="239"/>
      <c r="QGZ138" s="181"/>
      <c r="QHA138" s="181"/>
      <c r="QHB138" s="239"/>
      <c r="QHC138" s="181"/>
      <c r="QHD138" s="181"/>
      <c r="QHE138" s="239"/>
      <c r="QHF138" s="181"/>
      <c r="QHG138" s="181"/>
      <c r="QHH138" s="239"/>
      <c r="QHI138" s="181"/>
      <c r="QHJ138" s="181"/>
      <c r="QHK138" s="239"/>
      <c r="QHL138" s="181"/>
      <c r="QHM138" s="181"/>
      <c r="QHN138" s="239"/>
      <c r="QHO138" s="181"/>
      <c r="QHP138" s="181"/>
      <c r="QHQ138" s="239"/>
      <c r="QHR138" s="181"/>
      <c r="QHS138" s="181"/>
      <c r="QHT138" s="239"/>
      <c r="QHU138" s="181"/>
      <c r="QHV138" s="181"/>
      <c r="QHW138" s="239"/>
      <c r="QHX138" s="181"/>
      <c r="QHY138" s="181"/>
      <c r="QHZ138" s="239"/>
      <c r="QIA138" s="181"/>
      <c r="QIB138" s="181"/>
      <c r="QIC138" s="239"/>
      <c r="QID138" s="181"/>
      <c r="QIE138" s="181"/>
      <c r="QIF138" s="239"/>
      <c r="QIG138" s="181"/>
      <c r="QIH138" s="181"/>
      <c r="QII138" s="239"/>
      <c r="QIJ138" s="181"/>
      <c r="QIK138" s="181"/>
      <c r="QIL138" s="239"/>
      <c r="QIM138" s="181"/>
      <c r="QIN138" s="181"/>
      <c r="QIO138" s="239"/>
      <c r="QIP138" s="181"/>
      <c r="QIQ138" s="181"/>
      <c r="QIR138" s="239"/>
      <c r="QIS138" s="181"/>
      <c r="QIT138" s="181"/>
      <c r="QIU138" s="239"/>
      <c r="QIV138" s="181"/>
      <c r="QIW138" s="181"/>
      <c r="QIX138" s="239"/>
      <c r="QIY138" s="181"/>
      <c r="QIZ138" s="181"/>
      <c r="QJA138" s="239"/>
      <c r="QJB138" s="181"/>
      <c r="QJC138" s="181"/>
      <c r="QJD138" s="239"/>
      <c r="QJE138" s="181"/>
      <c r="QJF138" s="181"/>
      <c r="QJG138" s="239"/>
      <c r="QJH138" s="181"/>
      <c r="QJI138" s="181"/>
      <c r="QJJ138" s="239"/>
      <c r="QJK138" s="181"/>
      <c r="QJL138" s="181"/>
      <c r="QJM138" s="239"/>
      <c r="QJN138" s="181"/>
      <c r="QJO138" s="181"/>
      <c r="QJP138" s="239"/>
      <c r="QJQ138" s="181"/>
      <c r="QJR138" s="181"/>
      <c r="QJS138" s="239"/>
      <c r="QJT138" s="181"/>
      <c r="QJU138" s="181"/>
      <c r="QJV138" s="239"/>
      <c r="QJW138" s="181"/>
      <c r="QJX138" s="181"/>
      <c r="QJY138" s="239"/>
      <c r="QJZ138" s="181"/>
      <c r="QKA138" s="181"/>
      <c r="QKB138" s="239"/>
      <c r="QKC138" s="181"/>
      <c r="QKD138" s="181"/>
      <c r="QKE138" s="239"/>
      <c r="QKF138" s="181"/>
      <c r="QKG138" s="181"/>
      <c r="QKH138" s="239"/>
      <c r="QKI138" s="181"/>
      <c r="QKJ138" s="181"/>
      <c r="QKK138" s="239"/>
      <c r="QKL138" s="181"/>
      <c r="QKM138" s="181"/>
      <c r="QKN138" s="239"/>
      <c r="QKO138" s="181"/>
      <c r="QKP138" s="181"/>
      <c r="QKQ138" s="239"/>
      <c r="QKR138" s="181"/>
      <c r="QKS138" s="181"/>
      <c r="QKT138" s="239"/>
      <c r="QKU138" s="181"/>
      <c r="QKV138" s="181"/>
      <c r="QKW138" s="239"/>
      <c r="QKX138" s="181"/>
      <c r="QKY138" s="181"/>
      <c r="QKZ138" s="239"/>
      <c r="QLA138" s="181"/>
      <c r="QLB138" s="181"/>
      <c r="QLC138" s="239"/>
      <c r="QLD138" s="181"/>
      <c r="QLE138" s="181"/>
      <c r="QLF138" s="239"/>
      <c r="QLG138" s="181"/>
      <c r="QLH138" s="181"/>
      <c r="QLI138" s="239"/>
      <c r="QLJ138" s="181"/>
      <c r="QLK138" s="181"/>
      <c r="QLL138" s="239"/>
      <c r="QLM138" s="181"/>
      <c r="QLN138" s="181"/>
      <c r="QLO138" s="239"/>
      <c r="QLP138" s="181"/>
      <c r="QLQ138" s="181"/>
      <c r="QLR138" s="239"/>
      <c r="QLS138" s="181"/>
      <c r="QLT138" s="181"/>
      <c r="QLU138" s="239"/>
      <c r="QLV138" s="181"/>
      <c r="QLW138" s="181"/>
      <c r="QLX138" s="239"/>
      <c r="QLY138" s="181"/>
      <c r="QLZ138" s="181"/>
      <c r="QMA138" s="239"/>
      <c r="QMB138" s="181"/>
      <c r="QMC138" s="181"/>
      <c r="QMD138" s="239"/>
      <c r="QME138" s="181"/>
      <c r="QMF138" s="181"/>
      <c r="QMG138" s="239"/>
      <c r="QMH138" s="181"/>
      <c r="QMI138" s="181"/>
      <c r="QMJ138" s="239"/>
      <c r="QMK138" s="181"/>
      <c r="QML138" s="181"/>
      <c r="QMM138" s="239"/>
      <c r="QMN138" s="181"/>
      <c r="QMO138" s="181"/>
      <c r="QMP138" s="239"/>
      <c r="QMQ138" s="181"/>
      <c r="QMR138" s="181"/>
      <c r="QMS138" s="239"/>
      <c r="QMT138" s="181"/>
      <c r="QMU138" s="181"/>
      <c r="QMV138" s="239"/>
      <c r="QMW138" s="181"/>
      <c r="QMX138" s="181"/>
      <c r="QMY138" s="239"/>
      <c r="QMZ138" s="181"/>
      <c r="QNA138" s="181"/>
      <c r="QNB138" s="239"/>
      <c r="QNC138" s="181"/>
      <c r="QND138" s="181"/>
      <c r="QNE138" s="239"/>
      <c r="QNF138" s="181"/>
      <c r="QNG138" s="181"/>
      <c r="QNH138" s="239"/>
      <c r="QNI138" s="181"/>
      <c r="QNJ138" s="181"/>
      <c r="QNK138" s="239"/>
      <c r="QNL138" s="181"/>
      <c r="QNM138" s="181"/>
      <c r="QNN138" s="239"/>
      <c r="QNO138" s="181"/>
      <c r="QNP138" s="181"/>
      <c r="QNQ138" s="239"/>
      <c r="QNR138" s="181"/>
      <c r="QNS138" s="181"/>
      <c r="QNT138" s="239"/>
      <c r="QNU138" s="181"/>
      <c r="QNV138" s="181"/>
      <c r="QNW138" s="239"/>
      <c r="QNX138" s="181"/>
      <c r="QNY138" s="181"/>
      <c r="QNZ138" s="239"/>
      <c r="QOA138" s="181"/>
      <c r="QOB138" s="181"/>
      <c r="QOC138" s="239"/>
      <c r="QOD138" s="181"/>
      <c r="QOE138" s="181"/>
      <c r="QOF138" s="239"/>
      <c r="QOG138" s="181"/>
      <c r="QOH138" s="181"/>
      <c r="QOI138" s="239"/>
      <c r="QOJ138" s="181"/>
      <c r="QOK138" s="181"/>
      <c r="QOL138" s="239"/>
      <c r="QOM138" s="181"/>
      <c r="QON138" s="181"/>
      <c r="QOO138" s="239"/>
      <c r="QOP138" s="181"/>
      <c r="QOQ138" s="181"/>
      <c r="QOR138" s="239"/>
      <c r="QOS138" s="181"/>
      <c r="QOT138" s="181"/>
      <c r="QOU138" s="239"/>
      <c r="QOV138" s="181"/>
      <c r="QOW138" s="181"/>
      <c r="QOX138" s="239"/>
      <c r="QOY138" s="181"/>
      <c r="QOZ138" s="181"/>
      <c r="QPA138" s="239"/>
      <c r="QPB138" s="181"/>
      <c r="QPC138" s="181"/>
      <c r="QPD138" s="239"/>
      <c r="QPE138" s="181"/>
      <c r="QPF138" s="181"/>
      <c r="QPG138" s="239"/>
      <c r="QPH138" s="181"/>
      <c r="QPI138" s="181"/>
      <c r="QPJ138" s="239"/>
      <c r="QPK138" s="181"/>
      <c r="QPL138" s="181"/>
      <c r="QPM138" s="239"/>
      <c r="QPN138" s="181"/>
      <c r="QPO138" s="181"/>
      <c r="QPP138" s="239"/>
      <c r="QPQ138" s="181"/>
      <c r="QPR138" s="181"/>
      <c r="QPS138" s="239"/>
      <c r="QPT138" s="181"/>
      <c r="QPU138" s="181"/>
      <c r="QPV138" s="239"/>
      <c r="QPW138" s="181"/>
      <c r="QPX138" s="181"/>
      <c r="QPY138" s="239"/>
      <c r="QPZ138" s="181"/>
      <c r="QQA138" s="181"/>
      <c r="QQB138" s="239"/>
      <c r="QQC138" s="181"/>
      <c r="QQD138" s="181"/>
      <c r="QQE138" s="239"/>
      <c r="QQF138" s="181"/>
      <c r="QQG138" s="181"/>
      <c r="QQH138" s="239"/>
      <c r="QQI138" s="181"/>
      <c r="QQJ138" s="181"/>
      <c r="QQK138" s="239"/>
      <c r="QQL138" s="181"/>
      <c r="QQM138" s="181"/>
      <c r="QQN138" s="239"/>
      <c r="QQO138" s="181"/>
      <c r="QQP138" s="181"/>
      <c r="QQQ138" s="239"/>
      <c r="QQR138" s="181"/>
      <c r="QQS138" s="181"/>
      <c r="QQT138" s="239"/>
      <c r="QQU138" s="181"/>
      <c r="QQV138" s="181"/>
      <c r="QQW138" s="239"/>
      <c r="QQX138" s="181"/>
      <c r="QQY138" s="181"/>
      <c r="QQZ138" s="239"/>
      <c r="QRA138" s="181"/>
      <c r="QRB138" s="181"/>
      <c r="QRC138" s="239"/>
      <c r="QRD138" s="181"/>
      <c r="QRE138" s="181"/>
      <c r="QRF138" s="239"/>
      <c r="QRG138" s="181"/>
      <c r="QRH138" s="181"/>
      <c r="QRI138" s="239"/>
      <c r="QRJ138" s="181"/>
      <c r="QRK138" s="181"/>
      <c r="QRL138" s="239"/>
      <c r="QRM138" s="181"/>
      <c r="QRN138" s="181"/>
      <c r="QRO138" s="239"/>
      <c r="QRP138" s="181"/>
      <c r="QRQ138" s="181"/>
      <c r="QRR138" s="239"/>
      <c r="QRS138" s="181"/>
      <c r="QRT138" s="181"/>
      <c r="QRU138" s="239"/>
      <c r="QRV138" s="181"/>
      <c r="QRW138" s="181"/>
      <c r="QRX138" s="239"/>
      <c r="QRY138" s="181"/>
      <c r="QRZ138" s="181"/>
      <c r="QSA138" s="239"/>
      <c r="QSB138" s="181"/>
      <c r="QSC138" s="181"/>
      <c r="QSD138" s="239"/>
      <c r="QSE138" s="181"/>
      <c r="QSF138" s="181"/>
      <c r="QSG138" s="239"/>
      <c r="QSH138" s="181"/>
      <c r="QSI138" s="181"/>
      <c r="QSJ138" s="239"/>
      <c r="QSK138" s="181"/>
      <c r="QSL138" s="181"/>
      <c r="QSM138" s="239"/>
      <c r="QSN138" s="181"/>
      <c r="QSO138" s="181"/>
      <c r="QSP138" s="239"/>
      <c r="QSQ138" s="181"/>
      <c r="QSR138" s="181"/>
      <c r="QSS138" s="239"/>
      <c r="QST138" s="181"/>
      <c r="QSU138" s="181"/>
      <c r="QSV138" s="239"/>
      <c r="QSW138" s="181"/>
      <c r="QSX138" s="181"/>
      <c r="QSY138" s="239"/>
      <c r="QSZ138" s="181"/>
      <c r="QTA138" s="181"/>
      <c r="QTB138" s="239"/>
      <c r="QTC138" s="181"/>
      <c r="QTD138" s="181"/>
      <c r="QTE138" s="239"/>
      <c r="QTF138" s="181"/>
      <c r="QTG138" s="181"/>
      <c r="QTH138" s="239"/>
      <c r="QTI138" s="181"/>
      <c r="QTJ138" s="181"/>
      <c r="QTK138" s="239"/>
      <c r="QTL138" s="181"/>
      <c r="QTM138" s="181"/>
      <c r="QTN138" s="239"/>
      <c r="QTO138" s="181"/>
      <c r="QTP138" s="181"/>
      <c r="QTQ138" s="239"/>
      <c r="QTR138" s="181"/>
      <c r="QTS138" s="181"/>
      <c r="QTT138" s="239"/>
      <c r="QTU138" s="181"/>
      <c r="QTV138" s="181"/>
      <c r="QTW138" s="239"/>
      <c r="QTX138" s="181"/>
      <c r="QTY138" s="181"/>
      <c r="QTZ138" s="239"/>
      <c r="QUA138" s="181"/>
      <c r="QUB138" s="181"/>
      <c r="QUC138" s="239"/>
      <c r="QUD138" s="181"/>
      <c r="QUE138" s="181"/>
      <c r="QUF138" s="239"/>
      <c r="QUG138" s="181"/>
      <c r="QUH138" s="181"/>
      <c r="QUI138" s="239"/>
      <c r="QUJ138" s="181"/>
      <c r="QUK138" s="181"/>
      <c r="QUL138" s="239"/>
      <c r="QUM138" s="181"/>
      <c r="QUN138" s="181"/>
      <c r="QUO138" s="239"/>
      <c r="QUP138" s="181"/>
      <c r="QUQ138" s="181"/>
      <c r="QUR138" s="239"/>
      <c r="QUS138" s="181"/>
      <c r="QUT138" s="181"/>
      <c r="QUU138" s="239"/>
      <c r="QUV138" s="181"/>
      <c r="QUW138" s="181"/>
      <c r="QUX138" s="239"/>
      <c r="QUY138" s="181"/>
      <c r="QUZ138" s="181"/>
      <c r="QVA138" s="239"/>
      <c r="QVB138" s="181"/>
      <c r="QVC138" s="181"/>
      <c r="QVD138" s="239"/>
      <c r="QVE138" s="181"/>
      <c r="QVF138" s="181"/>
      <c r="QVG138" s="239"/>
      <c r="QVH138" s="181"/>
      <c r="QVI138" s="181"/>
      <c r="QVJ138" s="239"/>
      <c r="QVK138" s="181"/>
      <c r="QVL138" s="181"/>
      <c r="QVM138" s="239"/>
      <c r="QVN138" s="181"/>
      <c r="QVO138" s="181"/>
      <c r="QVP138" s="239"/>
      <c r="QVQ138" s="181"/>
      <c r="QVR138" s="181"/>
      <c r="QVS138" s="239"/>
      <c r="QVT138" s="181"/>
      <c r="QVU138" s="181"/>
      <c r="QVV138" s="239"/>
      <c r="QVW138" s="181"/>
      <c r="QVX138" s="181"/>
      <c r="QVY138" s="239"/>
      <c r="QVZ138" s="181"/>
      <c r="QWA138" s="181"/>
      <c r="QWB138" s="239"/>
      <c r="QWC138" s="181"/>
      <c r="QWD138" s="181"/>
      <c r="QWE138" s="239"/>
      <c r="QWF138" s="181"/>
      <c r="QWG138" s="181"/>
      <c r="QWH138" s="239"/>
      <c r="QWI138" s="181"/>
      <c r="QWJ138" s="181"/>
      <c r="QWK138" s="239"/>
      <c r="QWL138" s="181"/>
      <c r="QWM138" s="181"/>
      <c r="QWN138" s="239"/>
      <c r="QWO138" s="181"/>
      <c r="QWP138" s="181"/>
      <c r="QWQ138" s="239"/>
      <c r="QWR138" s="181"/>
      <c r="QWS138" s="181"/>
      <c r="QWT138" s="239"/>
      <c r="QWU138" s="181"/>
      <c r="QWV138" s="181"/>
      <c r="QWW138" s="239"/>
      <c r="QWX138" s="181"/>
      <c r="QWY138" s="181"/>
      <c r="QWZ138" s="239"/>
      <c r="QXA138" s="181"/>
      <c r="QXB138" s="181"/>
      <c r="QXC138" s="239"/>
      <c r="QXD138" s="181"/>
      <c r="QXE138" s="181"/>
      <c r="QXF138" s="239"/>
      <c r="QXG138" s="181"/>
      <c r="QXH138" s="181"/>
      <c r="QXI138" s="239"/>
      <c r="QXJ138" s="181"/>
      <c r="QXK138" s="181"/>
      <c r="QXL138" s="239"/>
      <c r="QXM138" s="181"/>
      <c r="QXN138" s="181"/>
      <c r="QXO138" s="239"/>
      <c r="QXP138" s="181"/>
      <c r="QXQ138" s="181"/>
      <c r="QXR138" s="239"/>
      <c r="QXS138" s="181"/>
      <c r="QXT138" s="181"/>
      <c r="QXU138" s="239"/>
      <c r="QXV138" s="181"/>
      <c r="QXW138" s="181"/>
      <c r="QXX138" s="239"/>
      <c r="QXY138" s="181"/>
      <c r="QXZ138" s="181"/>
      <c r="QYA138" s="239"/>
      <c r="QYB138" s="181"/>
      <c r="QYC138" s="181"/>
      <c r="QYD138" s="239"/>
      <c r="QYE138" s="181"/>
      <c r="QYF138" s="181"/>
      <c r="QYG138" s="239"/>
      <c r="QYH138" s="181"/>
      <c r="QYI138" s="181"/>
      <c r="QYJ138" s="239"/>
      <c r="QYK138" s="181"/>
      <c r="QYL138" s="181"/>
      <c r="QYM138" s="239"/>
      <c r="QYN138" s="181"/>
      <c r="QYO138" s="181"/>
      <c r="QYP138" s="239"/>
      <c r="QYQ138" s="181"/>
      <c r="QYR138" s="181"/>
      <c r="QYS138" s="239"/>
      <c r="QYT138" s="181"/>
      <c r="QYU138" s="181"/>
      <c r="QYV138" s="239"/>
      <c r="QYW138" s="181"/>
      <c r="QYX138" s="181"/>
      <c r="QYY138" s="239"/>
      <c r="QYZ138" s="181"/>
      <c r="QZA138" s="181"/>
      <c r="QZB138" s="239"/>
      <c r="QZC138" s="181"/>
      <c r="QZD138" s="181"/>
      <c r="QZE138" s="239"/>
      <c r="QZF138" s="181"/>
      <c r="QZG138" s="181"/>
      <c r="QZH138" s="239"/>
      <c r="QZI138" s="181"/>
      <c r="QZJ138" s="181"/>
      <c r="QZK138" s="239"/>
      <c r="QZL138" s="181"/>
      <c r="QZM138" s="181"/>
      <c r="QZN138" s="239"/>
      <c r="QZO138" s="181"/>
      <c r="QZP138" s="181"/>
      <c r="QZQ138" s="239"/>
      <c r="QZR138" s="181"/>
      <c r="QZS138" s="181"/>
      <c r="QZT138" s="239"/>
      <c r="QZU138" s="181"/>
      <c r="QZV138" s="181"/>
      <c r="QZW138" s="239"/>
      <c r="QZX138" s="181"/>
      <c r="QZY138" s="181"/>
      <c r="QZZ138" s="239"/>
      <c r="RAA138" s="181"/>
      <c r="RAB138" s="181"/>
      <c r="RAC138" s="239"/>
      <c r="RAD138" s="181"/>
      <c r="RAE138" s="181"/>
      <c r="RAF138" s="239"/>
      <c r="RAG138" s="181"/>
      <c r="RAH138" s="181"/>
      <c r="RAI138" s="239"/>
      <c r="RAJ138" s="181"/>
      <c r="RAK138" s="181"/>
      <c r="RAL138" s="239"/>
      <c r="RAM138" s="181"/>
      <c r="RAN138" s="181"/>
      <c r="RAO138" s="239"/>
      <c r="RAP138" s="181"/>
      <c r="RAQ138" s="181"/>
      <c r="RAR138" s="239"/>
      <c r="RAS138" s="181"/>
      <c r="RAT138" s="181"/>
      <c r="RAU138" s="239"/>
      <c r="RAV138" s="181"/>
      <c r="RAW138" s="181"/>
      <c r="RAX138" s="239"/>
      <c r="RAY138" s="181"/>
      <c r="RAZ138" s="181"/>
      <c r="RBA138" s="239"/>
      <c r="RBB138" s="181"/>
      <c r="RBC138" s="181"/>
      <c r="RBD138" s="239"/>
      <c r="RBE138" s="181"/>
      <c r="RBF138" s="181"/>
      <c r="RBG138" s="239"/>
      <c r="RBH138" s="181"/>
      <c r="RBI138" s="181"/>
      <c r="RBJ138" s="239"/>
      <c r="RBK138" s="181"/>
      <c r="RBL138" s="181"/>
      <c r="RBM138" s="239"/>
      <c r="RBN138" s="181"/>
      <c r="RBO138" s="181"/>
      <c r="RBP138" s="239"/>
      <c r="RBQ138" s="181"/>
      <c r="RBR138" s="181"/>
      <c r="RBS138" s="239"/>
      <c r="RBT138" s="181"/>
      <c r="RBU138" s="181"/>
      <c r="RBV138" s="239"/>
      <c r="RBW138" s="181"/>
      <c r="RBX138" s="181"/>
      <c r="RBY138" s="239"/>
      <c r="RBZ138" s="181"/>
      <c r="RCA138" s="181"/>
      <c r="RCB138" s="239"/>
      <c r="RCC138" s="181"/>
      <c r="RCD138" s="181"/>
      <c r="RCE138" s="239"/>
      <c r="RCF138" s="181"/>
      <c r="RCG138" s="181"/>
      <c r="RCH138" s="239"/>
      <c r="RCI138" s="181"/>
      <c r="RCJ138" s="181"/>
      <c r="RCK138" s="239"/>
      <c r="RCL138" s="181"/>
      <c r="RCM138" s="181"/>
      <c r="RCN138" s="239"/>
      <c r="RCO138" s="181"/>
      <c r="RCP138" s="181"/>
      <c r="RCQ138" s="239"/>
      <c r="RCR138" s="181"/>
      <c r="RCS138" s="181"/>
      <c r="RCT138" s="239"/>
      <c r="RCU138" s="181"/>
      <c r="RCV138" s="181"/>
      <c r="RCW138" s="239"/>
      <c r="RCX138" s="181"/>
      <c r="RCY138" s="181"/>
      <c r="RCZ138" s="239"/>
      <c r="RDA138" s="181"/>
      <c r="RDB138" s="181"/>
      <c r="RDC138" s="239"/>
      <c r="RDD138" s="181"/>
      <c r="RDE138" s="181"/>
      <c r="RDF138" s="239"/>
      <c r="RDG138" s="181"/>
      <c r="RDH138" s="181"/>
      <c r="RDI138" s="239"/>
      <c r="RDJ138" s="181"/>
      <c r="RDK138" s="181"/>
      <c r="RDL138" s="239"/>
      <c r="RDM138" s="181"/>
      <c r="RDN138" s="181"/>
      <c r="RDO138" s="239"/>
      <c r="RDP138" s="181"/>
      <c r="RDQ138" s="181"/>
      <c r="RDR138" s="239"/>
      <c r="RDS138" s="181"/>
      <c r="RDT138" s="181"/>
      <c r="RDU138" s="239"/>
      <c r="RDV138" s="181"/>
      <c r="RDW138" s="181"/>
      <c r="RDX138" s="239"/>
      <c r="RDY138" s="181"/>
      <c r="RDZ138" s="181"/>
      <c r="REA138" s="239"/>
      <c r="REB138" s="181"/>
      <c r="REC138" s="181"/>
      <c r="RED138" s="239"/>
      <c r="REE138" s="181"/>
      <c r="REF138" s="181"/>
      <c r="REG138" s="239"/>
      <c r="REH138" s="181"/>
      <c r="REI138" s="181"/>
      <c r="REJ138" s="239"/>
      <c r="REK138" s="181"/>
      <c r="REL138" s="181"/>
      <c r="REM138" s="239"/>
      <c r="REN138" s="181"/>
      <c r="REO138" s="181"/>
      <c r="REP138" s="239"/>
      <c r="REQ138" s="181"/>
      <c r="RER138" s="181"/>
      <c r="RES138" s="239"/>
      <c r="RET138" s="181"/>
      <c r="REU138" s="181"/>
      <c r="REV138" s="239"/>
      <c r="REW138" s="181"/>
      <c r="REX138" s="181"/>
      <c r="REY138" s="239"/>
      <c r="REZ138" s="181"/>
      <c r="RFA138" s="181"/>
      <c r="RFB138" s="239"/>
      <c r="RFC138" s="181"/>
      <c r="RFD138" s="181"/>
      <c r="RFE138" s="239"/>
      <c r="RFF138" s="181"/>
      <c r="RFG138" s="181"/>
      <c r="RFH138" s="239"/>
      <c r="RFI138" s="181"/>
      <c r="RFJ138" s="181"/>
      <c r="RFK138" s="239"/>
      <c r="RFL138" s="181"/>
      <c r="RFM138" s="181"/>
      <c r="RFN138" s="239"/>
      <c r="RFO138" s="181"/>
      <c r="RFP138" s="181"/>
      <c r="RFQ138" s="239"/>
      <c r="RFR138" s="181"/>
      <c r="RFS138" s="181"/>
      <c r="RFT138" s="239"/>
      <c r="RFU138" s="181"/>
      <c r="RFV138" s="181"/>
      <c r="RFW138" s="239"/>
      <c r="RFX138" s="181"/>
      <c r="RFY138" s="181"/>
      <c r="RFZ138" s="239"/>
      <c r="RGA138" s="181"/>
      <c r="RGB138" s="181"/>
      <c r="RGC138" s="239"/>
      <c r="RGD138" s="181"/>
      <c r="RGE138" s="181"/>
      <c r="RGF138" s="239"/>
      <c r="RGG138" s="181"/>
      <c r="RGH138" s="181"/>
      <c r="RGI138" s="239"/>
      <c r="RGJ138" s="181"/>
      <c r="RGK138" s="181"/>
      <c r="RGL138" s="239"/>
      <c r="RGM138" s="181"/>
      <c r="RGN138" s="181"/>
      <c r="RGO138" s="239"/>
      <c r="RGP138" s="181"/>
      <c r="RGQ138" s="181"/>
      <c r="RGR138" s="239"/>
      <c r="RGS138" s="181"/>
      <c r="RGT138" s="181"/>
      <c r="RGU138" s="239"/>
      <c r="RGV138" s="181"/>
      <c r="RGW138" s="181"/>
      <c r="RGX138" s="239"/>
      <c r="RGY138" s="181"/>
      <c r="RGZ138" s="181"/>
      <c r="RHA138" s="239"/>
      <c r="RHB138" s="181"/>
      <c r="RHC138" s="181"/>
      <c r="RHD138" s="239"/>
      <c r="RHE138" s="181"/>
      <c r="RHF138" s="181"/>
      <c r="RHG138" s="239"/>
      <c r="RHH138" s="181"/>
      <c r="RHI138" s="181"/>
      <c r="RHJ138" s="239"/>
      <c r="RHK138" s="181"/>
      <c r="RHL138" s="181"/>
      <c r="RHM138" s="239"/>
      <c r="RHN138" s="181"/>
      <c r="RHO138" s="181"/>
      <c r="RHP138" s="239"/>
      <c r="RHQ138" s="181"/>
      <c r="RHR138" s="181"/>
      <c r="RHS138" s="239"/>
      <c r="RHT138" s="181"/>
      <c r="RHU138" s="181"/>
      <c r="RHV138" s="239"/>
      <c r="RHW138" s="181"/>
      <c r="RHX138" s="181"/>
      <c r="RHY138" s="239"/>
      <c r="RHZ138" s="181"/>
      <c r="RIA138" s="181"/>
      <c r="RIB138" s="239"/>
      <c r="RIC138" s="181"/>
      <c r="RID138" s="181"/>
      <c r="RIE138" s="239"/>
      <c r="RIF138" s="181"/>
      <c r="RIG138" s="181"/>
      <c r="RIH138" s="239"/>
      <c r="RII138" s="181"/>
      <c r="RIJ138" s="181"/>
      <c r="RIK138" s="239"/>
      <c r="RIL138" s="181"/>
      <c r="RIM138" s="181"/>
      <c r="RIN138" s="239"/>
      <c r="RIO138" s="181"/>
      <c r="RIP138" s="181"/>
      <c r="RIQ138" s="239"/>
      <c r="RIR138" s="181"/>
      <c r="RIS138" s="181"/>
      <c r="RIT138" s="239"/>
      <c r="RIU138" s="181"/>
      <c r="RIV138" s="181"/>
      <c r="RIW138" s="239"/>
      <c r="RIX138" s="181"/>
      <c r="RIY138" s="181"/>
      <c r="RIZ138" s="239"/>
      <c r="RJA138" s="181"/>
      <c r="RJB138" s="181"/>
      <c r="RJC138" s="239"/>
      <c r="RJD138" s="181"/>
      <c r="RJE138" s="181"/>
      <c r="RJF138" s="239"/>
      <c r="RJG138" s="181"/>
      <c r="RJH138" s="181"/>
      <c r="RJI138" s="239"/>
      <c r="RJJ138" s="181"/>
      <c r="RJK138" s="181"/>
      <c r="RJL138" s="239"/>
      <c r="RJM138" s="181"/>
      <c r="RJN138" s="181"/>
      <c r="RJO138" s="239"/>
      <c r="RJP138" s="181"/>
      <c r="RJQ138" s="181"/>
      <c r="RJR138" s="239"/>
      <c r="RJS138" s="181"/>
      <c r="RJT138" s="181"/>
      <c r="RJU138" s="239"/>
      <c r="RJV138" s="181"/>
      <c r="RJW138" s="181"/>
      <c r="RJX138" s="239"/>
      <c r="RJY138" s="181"/>
      <c r="RJZ138" s="181"/>
      <c r="RKA138" s="239"/>
      <c r="RKB138" s="181"/>
      <c r="RKC138" s="181"/>
      <c r="RKD138" s="239"/>
      <c r="RKE138" s="181"/>
      <c r="RKF138" s="181"/>
      <c r="RKG138" s="239"/>
      <c r="RKH138" s="181"/>
      <c r="RKI138" s="181"/>
      <c r="RKJ138" s="239"/>
      <c r="RKK138" s="181"/>
      <c r="RKL138" s="181"/>
      <c r="RKM138" s="239"/>
      <c r="RKN138" s="181"/>
      <c r="RKO138" s="181"/>
      <c r="RKP138" s="239"/>
      <c r="RKQ138" s="181"/>
      <c r="RKR138" s="181"/>
      <c r="RKS138" s="239"/>
      <c r="RKT138" s="181"/>
      <c r="RKU138" s="181"/>
      <c r="RKV138" s="239"/>
      <c r="RKW138" s="181"/>
      <c r="RKX138" s="181"/>
      <c r="RKY138" s="239"/>
      <c r="RKZ138" s="181"/>
      <c r="RLA138" s="181"/>
      <c r="RLB138" s="239"/>
      <c r="RLC138" s="181"/>
      <c r="RLD138" s="181"/>
      <c r="RLE138" s="239"/>
      <c r="RLF138" s="181"/>
      <c r="RLG138" s="181"/>
      <c r="RLH138" s="239"/>
      <c r="RLI138" s="181"/>
      <c r="RLJ138" s="181"/>
      <c r="RLK138" s="239"/>
      <c r="RLL138" s="181"/>
      <c r="RLM138" s="181"/>
      <c r="RLN138" s="239"/>
      <c r="RLO138" s="181"/>
      <c r="RLP138" s="181"/>
      <c r="RLQ138" s="239"/>
      <c r="RLR138" s="181"/>
      <c r="RLS138" s="181"/>
      <c r="RLT138" s="239"/>
      <c r="RLU138" s="181"/>
      <c r="RLV138" s="181"/>
      <c r="RLW138" s="239"/>
      <c r="RLX138" s="181"/>
      <c r="RLY138" s="181"/>
      <c r="RLZ138" s="239"/>
      <c r="RMA138" s="181"/>
      <c r="RMB138" s="181"/>
      <c r="RMC138" s="239"/>
      <c r="RMD138" s="181"/>
      <c r="RME138" s="181"/>
      <c r="RMF138" s="239"/>
      <c r="RMG138" s="181"/>
      <c r="RMH138" s="181"/>
      <c r="RMI138" s="239"/>
      <c r="RMJ138" s="181"/>
      <c r="RMK138" s="181"/>
      <c r="RML138" s="239"/>
      <c r="RMM138" s="181"/>
      <c r="RMN138" s="181"/>
      <c r="RMO138" s="239"/>
      <c r="RMP138" s="181"/>
      <c r="RMQ138" s="181"/>
      <c r="RMR138" s="239"/>
      <c r="RMS138" s="181"/>
      <c r="RMT138" s="181"/>
      <c r="RMU138" s="239"/>
      <c r="RMV138" s="181"/>
      <c r="RMW138" s="181"/>
      <c r="RMX138" s="239"/>
      <c r="RMY138" s="181"/>
      <c r="RMZ138" s="181"/>
      <c r="RNA138" s="239"/>
      <c r="RNB138" s="181"/>
      <c r="RNC138" s="181"/>
      <c r="RND138" s="239"/>
      <c r="RNE138" s="181"/>
      <c r="RNF138" s="181"/>
      <c r="RNG138" s="239"/>
      <c r="RNH138" s="181"/>
      <c r="RNI138" s="181"/>
      <c r="RNJ138" s="239"/>
      <c r="RNK138" s="181"/>
      <c r="RNL138" s="181"/>
      <c r="RNM138" s="239"/>
      <c r="RNN138" s="181"/>
      <c r="RNO138" s="181"/>
      <c r="RNP138" s="239"/>
      <c r="RNQ138" s="181"/>
      <c r="RNR138" s="181"/>
      <c r="RNS138" s="239"/>
      <c r="RNT138" s="181"/>
      <c r="RNU138" s="181"/>
      <c r="RNV138" s="239"/>
      <c r="RNW138" s="181"/>
      <c r="RNX138" s="181"/>
      <c r="RNY138" s="239"/>
      <c r="RNZ138" s="181"/>
      <c r="ROA138" s="181"/>
      <c r="ROB138" s="239"/>
      <c r="ROC138" s="181"/>
      <c r="ROD138" s="181"/>
      <c r="ROE138" s="239"/>
      <c r="ROF138" s="181"/>
      <c r="ROG138" s="181"/>
      <c r="ROH138" s="239"/>
      <c r="ROI138" s="181"/>
      <c r="ROJ138" s="181"/>
      <c r="ROK138" s="239"/>
      <c r="ROL138" s="181"/>
      <c r="ROM138" s="181"/>
      <c r="RON138" s="239"/>
      <c r="ROO138" s="181"/>
      <c r="ROP138" s="181"/>
      <c r="ROQ138" s="239"/>
      <c r="ROR138" s="181"/>
      <c r="ROS138" s="181"/>
      <c r="ROT138" s="239"/>
      <c r="ROU138" s="181"/>
      <c r="ROV138" s="181"/>
      <c r="ROW138" s="239"/>
      <c r="ROX138" s="181"/>
      <c r="ROY138" s="181"/>
      <c r="ROZ138" s="239"/>
      <c r="RPA138" s="181"/>
      <c r="RPB138" s="181"/>
      <c r="RPC138" s="239"/>
      <c r="RPD138" s="181"/>
      <c r="RPE138" s="181"/>
      <c r="RPF138" s="239"/>
      <c r="RPG138" s="181"/>
      <c r="RPH138" s="181"/>
      <c r="RPI138" s="239"/>
      <c r="RPJ138" s="181"/>
      <c r="RPK138" s="181"/>
      <c r="RPL138" s="239"/>
      <c r="RPM138" s="181"/>
      <c r="RPN138" s="181"/>
      <c r="RPO138" s="239"/>
      <c r="RPP138" s="181"/>
      <c r="RPQ138" s="181"/>
      <c r="RPR138" s="239"/>
      <c r="RPS138" s="181"/>
      <c r="RPT138" s="181"/>
      <c r="RPU138" s="239"/>
      <c r="RPV138" s="181"/>
      <c r="RPW138" s="181"/>
      <c r="RPX138" s="239"/>
      <c r="RPY138" s="181"/>
      <c r="RPZ138" s="181"/>
      <c r="RQA138" s="239"/>
      <c r="RQB138" s="181"/>
      <c r="RQC138" s="181"/>
      <c r="RQD138" s="239"/>
      <c r="RQE138" s="181"/>
      <c r="RQF138" s="181"/>
      <c r="RQG138" s="239"/>
      <c r="RQH138" s="181"/>
      <c r="RQI138" s="181"/>
      <c r="RQJ138" s="239"/>
      <c r="RQK138" s="181"/>
      <c r="RQL138" s="181"/>
      <c r="RQM138" s="239"/>
      <c r="RQN138" s="181"/>
      <c r="RQO138" s="181"/>
      <c r="RQP138" s="239"/>
      <c r="RQQ138" s="181"/>
      <c r="RQR138" s="181"/>
      <c r="RQS138" s="239"/>
      <c r="RQT138" s="181"/>
      <c r="RQU138" s="181"/>
      <c r="RQV138" s="239"/>
      <c r="RQW138" s="181"/>
      <c r="RQX138" s="181"/>
      <c r="RQY138" s="239"/>
      <c r="RQZ138" s="181"/>
      <c r="RRA138" s="181"/>
      <c r="RRB138" s="239"/>
      <c r="RRC138" s="181"/>
      <c r="RRD138" s="181"/>
      <c r="RRE138" s="239"/>
      <c r="RRF138" s="181"/>
      <c r="RRG138" s="181"/>
      <c r="RRH138" s="239"/>
      <c r="RRI138" s="181"/>
      <c r="RRJ138" s="181"/>
      <c r="RRK138" s="239"/>
      <c r="RRL138" s="181"/>
      <c r="RRM138" s="181"/>
      <c r="RRN138" s="239"/>
      <c r="RRO138" s="181"/>
      <c r="RRP138" s="181"/>
      <c r="RRQ138" s="239"/>
      <c r="RRR138" s="181"/>
      <c r="RRS138" s="181"/>
      <c r="RRT138" s="239"/>
      <c r="RRU138" s="181"/>
      <c r="RRV138" s="181"/>
      <c r="RRW138" s="239"/>
      <c r="RRX138" s="181"/>
      <c r="RRY138" s="181"/>
      <c r="RRZ138" s="239"/>
      <c r="RSA138" s="181"/>
      <c r="RSB138" s="181"/>
      <c r="RSC138" s="239"/>
      <c r="RSD138" s="181"/>
      <c r="RSE138" s="181"/>
      <c r="RSF138" s="239"/>
      <c r="RSG138" s="181"/>
      <c r="RSH138" s="181"/>
      <c r="RSI138" s="239"/>
      <c r="RSJ138" s="181"/>
      <c r="RSK138" s="181"/>
      <c r="RSL138" s="239"/>
      <c r="RSM138" s="181"/>
      <c r="RSN138" s="181"/>
      <c r="RSO138" s="239"/>
      <c r="RSP138" s="181"/>
      <c r="RSQ138" s="181"/>
      <c r="RSR138" s="239"/>
      <c r="RSS138" s="181"/>
      <c r="RST138" s="181"/>
      <c r="RSU138" s="239"/>
      <c r="RSV138" s="181"/>
      <c r="RSW138" s="181"/>
      <c r="RSX138" s="239"/>
      <c r="RSY138" s="181"/>
      <c r="RSZ138" s="181"/>
      <c r="RTA138" s="239"/>
      <c r="RTB138" s="181"/>
      <c r="RTC138" s="181"/>
      <c r="RTD138" s="239"/>
      <c r="RTE138" s="181"/>
      <c r="RTF138" s="181"/>
      <c r="RTG138" s="239"/>
      <c r="RTH138" s="181"/>
      <c r="RTI138" s="181"/>
      <c r="RTJ138" s="239"/>
      <c r="RTK138" s="181"/>
      <c r="RTL138" s="181"/>
      <c r="RTM138" s="239"/>
      <c r="RTN138" s="181"/>
      <c r="RTO138" s="181"/>
      <c r="RTP138" s="239"/>
      <c r="RTQ138" s="181"/>
      <c r="RTR138" s="181"/>
      <c r="RTS138" s="239"/>
      <c r="RTT138" s="181"/>
      <c r="RTU138" s="181"/>
      <c r="RTV138" s="239"/>
      <c r="RTW138" s="181"/>
      <c r="RTX138" s="181"/>
      <c r="RTY138" s="239"/>
      <c r="RTZ138" s="181"/>
      <c r="RUA138" s="181"/>
      <c r="RUB138" s="239"/>
      <c r="RUC138" s="181"/>
      <c r="RUD138" s="181"/>
      <c r="RUE138" s="239"/>
      <c r="RUF138" s="181"/>
      <c r="RUG138" s="181"/>
      <c r="RUH138" s="239"/>
      <c r="RUI138" s="181"/>
      <c r="RUJ138" s="181"/>
      <c r="RUK138" s="239"/>
      <c r="RUL138" s="181"/>
      <c r="RUM138" s="181"/>
      <c r="RUN138" s="239"/>
      <c r="RUO138" s="181"/>
      <c r="RUP138" s="181"/>
      <c r="RUQ138" s="239"/>
      <c r="RUR138" s="181"/>
      <c r="RUS138" s="181"/>
      <c r="RUT138" s="239"/>
      <c r="RUU138" s="181"/>
      <c r="RUV138" s="181"/>
      <c r="RUW138" s="239"/>
      <c r="RUX138" s="181"/>
      <c r="RUY138" s="181"/>
      <c r="RUZ138" s="239"/>
      <c r="RVA138" s="181"/>
      <c r="RVB138" s="181"/>
      <c r="RVC138" s="239"/>
      <c r="RVD138" s="181"/>
      <c r="RVE138" s="181"/>
      <c r="RVF138" s="239"/>
      <c r="RVG138" s="181"/>
      <c r="RVH138" s="181"/>
      <c r="RVI138" s="239"/>
      <c r="RVJ138" s="181"/>
      <c r="RVK138" s="181"/>
      <c r="RVL138" s="239"/>
      <c r="RVM138" s="181"/>
      <c r="RVN138" s="181"/>
      <c r="RVO138" s="239"/>
      <c r="RVP138" s="181"/>
      <c r="RVQ138" s="181"/>
      <c r="RVR138" s="239"/>
      <c r="RVS138" s="181"/>
      <c r="RVT138" s="181"/>
      <c r="RVU138" s="239"/>
      <c r="RVV138" s="181"/>
      <c r="RVW138" s="181"/>
      <c r="RVX138" s="239"/>
      <c r="RVY138" s="181"/>
      <c r="RVZ138" s="181"/>
      <c r="RWA138" s="239"/>
      <c r="RWB138" s="181"/>
      <c r="RWC138" s="181"/>
      <c r="RWD138" s="239"/>
      <c r="RWE138" s="181"/>
      <c r="RWF138" s="181"/>
      <c r="RWG138" s="239"/>
      <c r="RWH138" s="181"/>
      <c r="RWI138" s="181"/>
      <c r="RWJ138" s="239"/>
      <c r="RWK138" s="181"/>
      <c r="RWL138" s="181"/>
      <c r="RWM138" s="239"/>
      <c r="RWN138" s="181"/>
      <c r="RWO138" s="181"/>
      <c r="RWP138" s="239"/>
      <c r="RWQ138" s="181"/>
      <c r="RWR138" s="181"/>
      <c r="RWS138" s="239"/>
      <c r="RWT138" s="181"/>
      <c r="RWU138" s="181"/>
      <c r="RWV138" s="239"/>
      <c r="RWW138" s="181"/>
      <c r="RWX138" s="181"/>
      <c r="RWY138" s="239"/>
      <c r="RWZ138" s="181"/>
      <c r="RXA138" s="181"/>
      <c r="RXB138" s="239"/>
      <c r="RXC138" s="181"/>
      <c r="RXD138" s="181"/>
      <c r="RXE138" s="239"/>
      <c r="RXF138" s="181"/>
      <c r="RXG138" s="181"/>
      <c r="RXH138" s="239"/>
      <c r="RXI138" s="181"/>
      <c r="RXJ138" s="181"/>
      <c r="RXK138" s="239"/>
      <c r="RXL138" s="181"/>
      <c r="RXM138" s="181"/>
      <c r="RXN138" s="239"/>
      <c r="RXO138" s="181"/>
      <c r="RXP138" s="181"/>
      <c r="RXQ138" s="239"/>
      <c r="RXR138" s="181"/>
      <c r="RXS138" s="181"/>
      <c r="RXT138" s="239"/>
      <c r="RXU138" s="181"/>
      <c r="RXV138" s="181"/>
      <c r="RXW138" s="239"/>
      <c r="RXX138" s="181"/>
      <c r="RXY138" s="181"/>
      <c r="RXZ138" s="239"/>
      <c r="RYA138" s="181"/>
      <c r="RYB138" s="181"/>
      <c r="RYC138" s="239"/>
      <c r="RYD138" s="181"/>
      <c r="RYE138" s="181"/>
      <c r="RYF138" s="239"/>
      <c r="RYG138" s="181"/>
      <c r="RYH138" s="181"/>
      <c r="RYI138" s="239"/>
      <c r="RYJ138" s="181"/>
      <c r="RYK138" s="181"/>
      <c r="RYL138" s="239"/>
      <c r="RYM138" s="181"/>
      <c r="RYN138" s="181"/>
      <c r="RYO138" s="239"/>
      <c r="RYP138" s="181"/>
      <c r="RYQ138" s="181"/>
      <c r="RYR138" s="239"/>
      <c r="RYS138" s="181"/>
      <c r="RYT138" s="181"/>
      <c r="RYU138" s="239"/>
      <c r="RYV138" s="181"/>
      <c r="RYW138" s="181"/>
      <c r="RYX138" s="239"/>
      <c r="RYY138" s="181"/>
      <c r="RYZ138" s="181"/>
      <c r="RZA138" s="239"/>
      <c r="RZB138" s="181"/>
      <c r="RZC138" s="181"/>
      <c r="RZD138" s="239"/>
      <c r="RZE138" s="181"/>
      <c r="RZF138" s="181"/>
      <c r="RZG138" s="239"/>
      <c r="RZH138" s="181"/>
      <c r="RZI138" s="181"/>
      <c r="RZJ138" s="239"/>
      <c r="RZK138" s="181"/>
      <c r="RZL138" s="181"/>
      <c r="RZM138" s="239"/>
      <c r="RZN138" s="181"/>
      <c r="RZO138" s="181"/>
      <c r="RZP138" s="239"/>
      <c r="RZQ138" s="181"/>
      <c r="RZR138" s="181"/>
      <c r="RZS138" s="239"/>
      <c r="RZT138" s="181"/>
      <c r="RZU138" s="181"/>
      <c r="RZV138" s="239"/>
      <c r="RZW138" s="181"/>
      <c r="RZX138" s="181"/>
      <c r="RZY138" s="239"/>
      <c r="RZZ138" s="181"/>
      <c r="SAA138" s="181"/>
      <c r="SAB138" s="239"/>
      <c r="SAC138" s="181"/>
      <c r="SAD138" s="181"/>
      <c r="SAE138" s="239"/>
      <c r="SAF138" s="181"/>
      <c r="SAG138" s="181"/>
      <c r="SAH138" s="239"/>
      <c r="SAI138" s="181"/>
      <c r="SAJ138" s="181"/>
      <c r="SAK138" s="239"/>
      <c r="SAL138" s="181"/>
      <c r="SAM138" s="181"/>
      <c r="SAN138" s="239"/>
      <c r="SAO138" s="181"/>
      <c r="SAP138" s="181"/>
      <c r="SAQ138" s="239"/>
      <c r="SAR138" s="181"/>
      <c r="SAS138" s="181"/>
      <c r="SAT138" s="239"/>
      <c r="SAU138" s="181"/>
      <c r="SAV138" s="181"/>
      <c r="SAW138" s="239"/>
      <c r="SAX138" s="181"/>
      <c r="SAY138" s="181"/>
      <c r="SAZ138" s="239"/>
      <c r="SBA138" s="181"/>
      <c r="SBB138" s="181"/>
      <c r="SBC138" s="239"/>
      <c r="SBD138" s="181"/>
      <c r="SBE138" s="181"/>
      <c r="SBF138" s="239"/>
      <c r="SBG138" s="181"/>
      <c r="SBH138" s="181"/>
      <c r="SBI138" s="239"/>
      <c r="SBJ138" s="181"/>
      <c r="SBK138" s="181"/>
      <c r="SBL138" s="239"/>
      <c r="SBM138" s="181"/>
      <c r="SBN138" s="181"/>
      <c r="SBO138" s="239"/>
      <c r="SBP138" s="181"/>
      <c r="SBQ138" s="181"/>
      <c r="SBR138" s="239"/>
      <c r="SBS138" s="181"/>
      <c r="SBT138" s="181"/>
      <c r="SBU138" s="239"/>
      <c r="SBV138" s="181"/>
      <c r="SBW138" s="181"/>
      <c r="SBX138" s="239"/>
      <c r="SBY138" s="181"/>
      <c r="SBZ138" s="181"/>
      <c r="SCA138" s="239"/>
      <c r="SCB138" s="181"/>
      <c r="SCC138" s="181"/>
      <c r="SCD138" s="239"/>
      <c r="SCE138" s="181"/>
      <c r="SCF138" s="181"/>
      <c r="SCG138" s="239"/>
      <c r="SCH138" s="181"/>
      <c r="SCI138" s="181"/>
      <c r="SCJ138" s="239"/>
      <c r="SCK138" s="181"/>
      <c r="SCL138" s="181"/>
      <c r="SCM138" s="239"/>
      <c r="SCN138" s="181"/>
      <c r="SCO138" s="181"/>
      <c r="SCP138" s="239"/>
      <c r="SCQ138" s="181"/>
      <c r="SCR138" s="181"/>
      <c r="SCS138" s="239"/>
      <c r="SCT138" s="181"/>
      <c r="SCU138" s="181"/>
      <c r="SCV138" s="239"/>
      <c r="SCW138" s="181"/>
      <c r="SCX138" s="181"/>
      <c r="SCY138" s="239"/>
      <c r="SCZ138" s="181"/>
      <c r="SDA138" s="181"/>
      <c r="SDB138" s="239"/>
      <c r="SDC138" s="181"/>
      <c r="SDD138" s="181"/>
      <c r="SDE138" s="239"/>
      <c r="SDF138" s="181"/>
      <c r="SDG138" s="181"/>
      <c r="SDH138" s="239"/>
      <c r="SDI138" s="181"/>
      <c r="SDJ138" s="181"/>
      <c r="SDK138" s="239"/>
      <c r="SDL138" s="181"/>
      <c r="SDM138" s="181"/>
      <c r="SDN138" s="239"/>
      <c r="SDO138" s="181"/>
      <c r="SDP138" s="181"/>
      <c r="SDQ138" s="239"/>
      <c r="SDR138" s="181"/>
      <c r="SDS138" s="181"/>
      <c r="SDT138" s="239"/>
      <c r="SDU138" s="181"/>
      <c r="SDV138" s="181"/>
      <c r="SDW138" s="239"/>
      <c r="SDX138" s="181"/>
      <c r="SDY138" s="181"/>
      <c r="SDZ138" s="239"/>
      <c r="SEA138" s="181"/>
      <c r="SEB138" s="181"/>
      <c r="SEC138" s="239"/>
      <c r="SED138" s="181"/>
      <c r="SEE138" s="181"/>
      <c r="SEF138" s="239"/>
      <c r="SEG138" s="181"/>
      <c r="SEH138" s="181"/>
      <c r="SEI138" s="239"/>
      <c r="SEJ138" s="181"/>
      <c r="SEK138" s="181"/>
      <c r="SEL138" s="239"/>
      <c r="SEM138" s="181"/>
      <c r="SEN138" s="181"/>
      <c r="SEO138" s="239"/>
      <c r="SEP138" s="181"/>
      <c r="SEQ138" s="181"/>
      <c r="SER138" s="239"/>
      <c r="SES138" s="181"/>
      <c r="SET138" s="181"/>
      <c r="SEU138" s="239"/>
      <c r="SEV138" s="181"/>
      <c r="SEW138" s="181"/>
      <c r="SEX138" s="239"/>
      <c r="SEY138" s="181"/>
      <c r="SEZ138" s="181"/>
      <c r="SFA138" s="239"/>
      <c r="SFB138" s="181"/>
      <c r="SFC138" s="181"/>
      <c r="SFD138" s="239"/>
      <c r="SFE138" s="181"/>
      <c r="SFF138" s="181"/>
      <c r="SFG138" s="239"/>
      <c r="SFH138" s="181"/>
      <c r="SFI138" s="181"/>
      <c r="SFJ138" s="239"/>
      <c r="SFK138" s="181"/>
      <c r="SFL138" s="181"/>
      <c r="SFM138" s="239"/>
      <c r="SFN138" s="181"/>
      <c r="SFO138" s="181"/>
      <c r="SFP138" s="239"/>
      <c r="SFQ138" s="181"/>
      <c r="SFR138" s="181"/>
      <c r="SFS138" s="239"/>
      <c r="SFT138" s="181"/>
      <c r="SFU138" s="181"/>
      <c r="SFV138" s="239"/>
      <c r="SFW138" s="181"/>
      <c r="SFX138" s="181"/>
      <c r="SFY138" s="239"/>
      <c r="SFZ138" s="181"/>
      <c r="SGA138" s="181"/>
      <c r="SGB138" s="239"/>
      <c r="SGC138" s="181"/>
      <c r="SGD138" s="181"/>
      <c r="SGE138" s="239"/>
      <c r="SGF138" s="181"/>
      <c r="SGG138" s="181"/>
      <c r="SGH138" s="239"/>
      <c r="SGI138" s="181"/>
      <c r="SGJ138" s="181"/>
      <c r="SGK138" s="239"/>
      <c r="SGL138" s="181"/>
      <c r="SGM138" s="181"/>
      <c r="SGN138" s="239"/>
      <c r="SGO138" s="181"/>
      <c r="SGP138" s="181"/>
      <c r="SGQ138" s="239"/>
      <c r="SGR138" s="181"/>
      <c r="SGS138" s="181"/>
      <c r="SGT138" s="239"/>
      <c r="SGU138" s="181"/>
      <c r="SGV138" s="181"/>
      <c r="SGW138" s="239"/>
      <c r="SGX138" s="181"/>
      <c r="SGY138" s="181"/>
      <c r="SGZ138" s="239"/>
      <c r="SHA138" s="181"/>
      <c r="SHB138" s="181"/>
      <c r="SHC138" s="239"/>
      <c r="SHD138" s="181"/>
      <c r="SHE138" s="181"/>
      <c r="SHF138" s="239"/>
      <c r="SHG138" s="181"/>
      <c r="SHH138" s="181"/>
      <c r="SHI138" s="239"/>
      <c r="SHJ138" s="181"/>
      <c r="SHK138" s="181"/>
      <c r="SHL138" s="239"/>
      <c r="SHM138" s="181"/>
      <c r="SHN138" s="181"/>
      <c r="SHO138" s="239"/>
      <c r="SHP138" s="181"/>
      <c r="SHQ138" s="181"/>
      <c r="SHR138" s="239"/>
      <c r="SHS138" s="181"/>
      <c r="SHT138" s="181"/>
      <c r="SHU138" s="239"/>
      <c r="SHV138" s="181"/>
      <c r="SHW138" s="181"/>
      <c r="SHX138" s="239"/>
      <c r="SHY138" s="181"/>
      <c r="SHZ138" s="181"/>
      <c r="SIA138" s="239"/>
      <c r="SIB138" s="181"/>
      <c r="SIC138" s="181"/>
      <c r="SID138" s="239"/>
      <c r="SIE138" s="181"/>
      <c r="SIF138" s="181"/>
      <c r="SIG138" s="239"/>
      <c r="SIH138" s="181"/>
      <c r="SII138" s="181"/>
      <c r="SIJ138" s="239"/>
      <c r="SIK138" s="181"/>
      <c r="SIL138" s="181"/>
      <c r="SIM138" s="239"/>
      <c r="SIN138" s="181"/>
      <c r="SIO138" s="181"/>
      <c r="SIP138" s="239"/>
      <c r="SIQ138" s="181"/>
      <c r="SIR138" s="181"/>
      <c r="SIS138" s="239"/>
      <c r="SIT138" s="181"/>
      <c r="SIU138" s="181"/>
      <c r="SIV138" s="239"/>
      <c r="SIW138" s="181"/>
      <c r="SIX138" s="181"/>
      <c r="SIY138" s="239"/>
      <c r="SIZ138" s="181"/>
      <c r="SJA138" s="181"/>
      <c r="SJB138" s="239"/>
      <c r="SJC138" s="181"/>
      <c r="SJD138" s="181"/>
      <c r="SJE138" s="239"/>
      <c r="SJF138" s="181"/>
      <c r="SJG138" s="181"/>
      <c r="SJH138" s="239"/>
      <c r="SJI138" s="181"/>
      <c r="SJJ138" s="181"/>
      <c r="SJK138" s="239"/>
      <c r="SJL138" s="181"/>
      <c r="SJM138" s="181"/>
      <c r="SJN138" s="239"/>
      <c r="SJO138" s="181"/>
      <c r="SJP138" s="181"/>
      <c r="SJQ138" s="239"/>
      <c r="SJR138" s="181"/>
      <c r="SJS138" s="181"/>
      <c r="SJT138" s="239"/>
      <c r="SJU138" s="181"/>
      <c r="SJV138" s="181"/>
      <c r="SJW138" s="239"/>
      <c r="SJX138" s="181"/>
      <c r="SJY138" s="181"/>
      <c r="SJZ138" s="239"/>
      <c r="SKA138" s="181"/>
      <c r="SKB138" s="181"/>
      <c r="SKC138" s="239"/>
      <c r="SKD138" s="181"/>
      <c r="SKE138" s="181"/>
      <c r="SKF138" s="239"/>
      <c r="SKG138" s="181"/>
      <c r="SKH138" s="181"/>
      <c r="SKI138" s="239"/>
      <c r="SKJ138" s="181"/>
      <c r="SKK138" s="181"/>
      <c r="SKL138" s="239"/>
      <c r="SKM138" s="181"/>
      <c r="SKN138" s="181"/>
      <c r="SKO138" s="239"/>
      <c r="SKP138" s="181"/>
      <c r="SKQ138" s="181"/>
      <c r="SKR138" s="239"/>
      <c r="SKS138" s="181"/>
      <c r="SKT138" s="181"/>
      <c r="SKU138" s="239"/>
      <c r="SKV138" s="181"/>
      <c r="SKW138" s="181"/>
      <c r="SKX138" s="239"/>
      <c r="SKY138" s="181"/>
      <c r="SKZ138" s="181"/>
      <c r="SLA138" s="239"/>
      <c r="SLB138" s="181"/>
      <c r="SLC138" s="181"/>
      <c r="SLD138" s="239"/>
      <c r="SLE138" s="181"/>
      <c r="SLF138" s="181"/>
      <c r="SLG138" s="239"/>
      <c r="SLH138" s="181"/>
      <c r="SLI138" s="181"/>
      <c r="SLJ138" s="239"/>
      <c r="SLK138" s="181"/>
      <c r="SLL138" s="181"/>
      <c r="SLM138" s="239"/>
      <c r="SLN138" s="181"/>
      <c r="SLO138" s="181"/>
      <c r="SLP138" s="239"/>
      <c r="SLQ138" s="181"/>
      <c r="SLR138" s="181"/>
      <c r="SLS138" s="239"/>
      <c r="SLT138" s="181"/>
      <c r="SLU138" s="181"/>
      <c r="SLV138" s="239"/>
      <c r="SLW138" s="181"/>
      <c r="SLX138" s="181"/>
      <c r="SLY138" s="239"/>
      <c r="SLZ138" s="181"/>
      <c r="SMA138" s="181"/>
      <c r="SMB138" s="239"/>
      <c r="SMC138" s="181"/>
      <c r="SMD138" s="181"/>
      <c r="SME138" s="239"/>
      <c r="SMF138" s="181"/>
      <c r="SMG138" s="181"/>
      <c r="SMH138" s="239"/>
      <c r="SMI138" s="181"/>
      <c r="SMJ138" s="181"/>
      <c r="SMK138" s="239"/>
      <c r="SML138" s="181"/>
      <c r="SMM138" s="181"/>
      <c r="SMN138" s="239"/>
      <c r="SMO138" s="181"/>
      <c r="SMP138" s="181"/>
      <c r="SMQ138" s="239"/>
      <c r="SMR138" s="181"/>
      <c r="SMS138" s="181"/>
      <c r="SMT138" s="239"/>
      <c r="SMU138" s="181"/>
      <c r="SMV138" s="181"/>
      <c r="SMW138" s="239"/>
      <c r="SMX138" s="181"/>
      <c r="SMY138" s="181"/>
      <c r="SMZ138" s="239"/>
      <c r="SNA138" s="181"/>
      <c r="SNB138" s="181"/>
      <c r="SNC138" s="239"/>
      <c r="SND138" s="181"/>
      <c r="SNE138" s="181"/>
      <c r="SNF138" s="239"/>
      <c r="SNG138" s="181"/>
      <c r="SNH138" s="181"/>
      <c r="SNI138" s="239"/>
      <c r="SNJ138" s="181"/>
      <c r="SNK138" s="181"/>
      <c r="SNL138" s="239"/>
      <c r="SNM138" s="181"/>
      <c r="SNN138" s="181"/>
      <c r="SNO138" s="239"/>
      <c r="SNP138" s="181"/>
      <c r="SNQ138" s="181"/>
      <c r="SNR138" s="239"/>
      <c r="SNS138" s="181"/>
      <c r="SNT138" s="181"/>
      <c r="SNU138" s="239"/>
      <c r="SNV138" s="181"/>
      <c r="SNW138" s="181"/>
      <c r="SNX138" s="239"/>
      <c r="SNY138" s="181"/>
      <c r="SNZ138" s="181"/>
      <c r="SOA138" s="239"/>
      <c r="SOB138" s="181"/>
      <c r="SOC138" s="181"/>
      <c r="SOD138" s="239"/>
      <c r="SOE138" s="181"/>
      <c r="SOF138" s="181"/>
      <c r="SOG138" s="239"/>
      <c r="SOH138" s="181"/>
      <c r="SOI138" s="181"/>
      <c r="SOJ138" s="239"/>
      <c r="SOK138" s="181"/>
      <c r="SOL138" s="181"/>
      <c r="SOM138" s="239"/>
      <c r="SON138" s="181"/>
      <c r="SOO138" s="181"/>
      <c r="SOP138" s="239"/>
      <c r="SOQ138" s="181"/>
      <c r="SOR138" s="181"/>
      <c r="SOS138" s="239"/>
      <c r="SOT138" s="181"/>
      <c r="SOU138" s="181"/>
      <c r="SOV138" s="239"/>
      <c r="SOW138" s="181"/>
      <c r="SOX138" s="181"/>
      <c r="SOY138" s="239"/>
      <c r="SOZ138" s="181"/>
      <c r="SPA138" s="181"/>
      <c r="SPB138" s="239"/>
      <c r="SPC138" s="181"/>
      <c r="SPD138" s="181"/>
      <c r="SPE138" s="239"/>
      <c r="SPF138" s="181"/>
      <c r="SPG138" s="181"/>
      <c r="SPH138" s="239"/>
      <c r="SPI138" s="181"/>
      <c r="SPJ138" s="181"/>
      <c r="SPK138" s="239"/>
      <c r="SPL138" s="181"/>
      <c r="SPM138" s="181"/>
      <c r="SPN138" s="239"/>
      <c r="SPO138" s="181"/>
      <c r="SPP138" s="181"/>
      <c r="SPQ138" s="239"/>
      <c r="SPR138" s="181"/>
      <c r="SPS138" s="181"/>
      <c r="SPT138" s="239"/>
      <c r="SPU138" s="181"/>
      <c r="SPV138" s="181"/>
      <c r="SPW138" s="239"/>
      <c r="SPX138" s="181"/>
      <c r="SPY138" s="181"/>
      <c r="SPZ138" s="239"/>
      <c r="SQA138" s="181"/>
      <c r="SQB138" s="181"/>
      <c r="SQC138" s="239"/>
      <c r="SQD138" s="181"/>
      <c r="SQE138" s="181"/>
      <c r="SQF138" s="239"/>
      <c r="SQG138" s="181"/>
      <c r="SQH138" s="181"/>
      <c r="SQI138" s="239"/>
      <c r="SQJ138" s="181"/>
      <c r="SQK138" s="181"/>
      <c r="SQL138" s="239"/>
      <c r="SQM138" s="181"/>
      <c r="SQN138" s="181"/>
      <c r="SQO138" s="239"/>
      <c r="SQP138" s="181"/>
      <c r="SQQ138" s="181"/>
      <c r="SQR138" s="239"/>
      <c r="SQS138" s="181"/>
      <c r="SQT138" s="181"/>
      <c r="SQU138" s="239"/>
      <c r="SQV138" s="181"/>
      <c r="SQW138" s="181"/>
      <c r="SQX138" s="239"/>
      <c r="SQY138" s="181"/>
      <c r="SQZ138" s="181"/>
      <c r="SRA138" s="239"/>
      <c r="SRB138" s="181"/>
      <c r="SRC138" s="181"/>
      <c r="SRD138" s="239"/>
      <c r="SRE138" s="181"/>
      <c r="SRF138" s="181"/>
      <c r="SRG138" s="239"/>
      <c r="SRH138" s="181"/>
      <c r="SRI138" s="181"/>
      <c r="SRJ138" s="239"/>
      <c r="SRK138" s="181"/>
      <c r="SRL138" s="181"/>
      <c r="SRM138" s="239"/>
      <c r="SRN138" s="181"/>
      <c r="SRO138" s="181"/>
      <c r="SRP138" s="239"/>
      <c r="SRQ138" s="181"/>
      <c r="SRR138" s="181"/>
      <c r="SRS138" s="239"/>
      <c r="SRT138" s="181"/>
      <c r="SRU138" s="181"/>
      <c r="SRV138" s="239"/>
      <c r="SRW138" s="181"/>
      <c r="SRX138" s="181"/>
      <c r="SRY138" s="239"/>
      <c r="SRZ138" s="181"/>
      <c r="SSA138" s="181"/>
      <c r="SSB138" s="239"/>
      <c r="SSC138" s="181"/>
      <c r="SSD138" s="181"/>
      <c r="SSE138" s="239"/>
      <c r="SSF138" s="181"/>
      <c r="SSG138" s="181"/>
      <c r="SSH138" s="239"/>
      <c r="SSI138" s="181"/>
      <c r="SSJ138" s="181"/>
      <c r="SSK138" s="239"/>
      <c r="SSL138" s="181"/>
      <c r="SSM138" s="181"/>
      <c r="SSN138" s="239"/>
      <c r="SSO138" s="181"/>
      <c r="SSP138" s="181"/>
      <c r="SSQ138" s="239"/>
      <c r="SSR138" s="181"/>
      <c r="SSS138" s="181"/>
      <c r="SST138" s="239"/>
      <c r="SSU138" s="181"/>
      <c r="SSV138" s="181"/>
      <c r="SSW138" s="239"/>
      <c r="SSX138" s="181"/>
      <c r="SSY138" s="181"/>
      <c r="SSZ138" s="239"/>
      <c r="STA138" s="181"/>
      <c r="STB138" s="181"/>
      <c r="STC138" s="239"/>
      <c r="STD138" s="181"/>
      <c r="STE138" s="181"/>
      <c r="STF138" s="239"/>
      <c r="STG138" s="181"/>
      <c r="STH138" s="181"/>
      <c r="STI138" s="239"/>
      <c r="STJ138" s="181"/>
      <c r="STK138" s="181"/>
      <c r="STL138" s="239"/>
      <c r="STM138" s="181"/>
      <c r="STN138" s="181"/>
      <c r="STO138" s="239"/>
      <c r="STP138" s="181"/>
      <c r="STQ138" s="181"/>
      <c r="STR138" s="239"/>
      <c r="STS138" s="181"/>
      <c r="STT138" s="181"/>
      <c r="STU138" s="239"/>
      <c r="STV138" s="181"/>
      <c r="STW138" s="181"/>
      <c r="STX138" s="239"/>
      <c r="STY138" s="181"/>
      <c r="STZ138" s="181"/>
      <c r="SUA138" s="239"/>
      <c r="SUB138" s="181"/>
      <c r="SUC138" s="181"/>
      <c r="SUD138" s="239"/>
      <c r="SUE138" s="181"/>
      <c r="SUF138" s="181"/>
      <c r="SUG138" s="239"/>
      <c r="SUH138" s="181"/>
      <c r="SUI138" s="181"/>
      <c r="SUJ138" s="239"/>
      <c r="SUK138" s="181"/>
      <c r="SUL138" s="181"/>
      <c r="SUM138" s="239"/>
      <c r="SUN138" s="181"/>
      <c r="SUO138" s="181"/>
      <c r="SUP138" s="239"/>
      <c r="SUQ138" s="181"/>
      <c r="SUR138" s="181"/>
      <c r="SUS138" s="239"/>
      <c r="SUT138" s="181"/>
      <c r="SUU138" s="181"/>
      <c r="SUV138" s="239"/>
      <c r="SUW138" s="181"/>
      <c r="SUX138" s="181"/>
      <c r="SUY138" s="239"/>
      <c r="SUZ138" s="181"/>
      <c r="SVA138" s="181"/>
      <c r="SVB138" s="239"/>
      <c r="SVC138" s="181"/>
      <c r="SVD138" s="181"/>
      <c r="SVE138" s="239"/>
      <c r="SVF138" s="181"/>
      <c r="SVG138" s="181"/>
      <c r="SVH138" s="239"/>
      <c r="SVI138" s="181"/>
      <c r="SVJ138" s="181"/>
      <c r="SVK138" s="239"/>
      <c r="SVL138" s="181"/>
      <c r="SVM138" s="181"/>
      <c r="SVN138" s="239"/>
      <c r="SVO138" s="181"/>
      <c r="SVP138" s="181"/>
      <c r="SVQ138" s="239"/>
      <c r="SVR138" s="181"/>
      <c r="SVS138" s="181"/>
      <c r="SVT138" s="239"/>
      <c r="SVU138" s="181"/>
      <c r="SVV138" s="181"/>
      <c r="SVW138" s="239"/>
      <c r="SVX138" s="181"/>
      <c r="SVY138" s="181"/>
      <c r="SVZ138" s="239"/>
      <c r="SWA138" s="181"/>
      <c r="SWB138" s="181"/>
      <c r="SWC138" s="239"/>
      <c r="SWD138" s="181"/>
      <c r="SWE138" s="181"/>
      <c r="SWF138" s="239"/>
      <c r="SWG138" s="181"/>
      <c r="SWH138" s="181"/>
      <c r="SWI138" s="239"/>
      <c r="SWJ138" s="181"/>
      <c r="SWK138" s="181"/>
      <c r="SWL138" s="239"/>
      <c r="SWM138" s="181"/>
      <c r="SWN138" s="181"/>
      <c r="SWO138" s="239"/>
      <c r="SWP138" s="181"/>
      <c r="SWQ138" s="181"/>
      <c r="SWR138" s="239"/>
      <c r="SWS138" s="181"/>
      <c r="SWT138" s="181"/>
      <c r="SWU138" s="239"/>
      <c r="SWV138" s="181"/>
      <c r="SWW138" s="181"/>
      <c r="SWX138" s="239"/>
      <c r="SWY138" s="181"/>
      <c r="SWZ138" s="181"/>
      <c r="SXA138" s="239"/>
      <c r="SXB138" s="181"/>
      <c r="SXC138" s="181"/>
      <c r="SXD138" s="239"/>
      <c r="SXE138" s="181"/>
      <c r="SXF138" s="181"/>
      <c r="SXG138" s="239"/>
      <c r="SXH138" s="181"/>
      <c r="SXI138" s="181"/>
      <c r="SXJ138" s="239"/>
      <c r="SXK138" s="181"/>
      <c r="SXL138" s="181"/>
      <c r="SXM138" s="239"/>
      <c r="SXN138" s="181"/>
      <c r="SXO138" s="181"/>
      <c r="SXP138" s="239"/>
      <c r="SXQ138" s="181"/>
      <c r="SXR138" s="181"/>
      <c r="SXS138" s="239"/>
      <c r="SXT138" s="181"/>
      <c r="SXU138" s="181"/>
      <c r="SXV138" s="239"/>
      <c r="SXW138" s="181"/>
      <c r="SXX138" s="181"/>
      <c r="SXY138" s="239"/>
      <c r="SXZ138" s="181"/>
      <c r="SYA138" s="181"/>
      <c r="SYB138" s="239"/>
      <c r="SYC138" s="181"/>
      <c r="SYD138" s="181"/>
      <c r="SYE138" s="239"/>
      <c r="SYF138" s="181"/>
      <c r="SYG138" s="181"/>
      <c r="SYH138" s="239"/>
      <c r="SYI138" s="181"/>
      <c r="SYJ138" s="181"/>
      <c r="SYK138" s="239"/>
      <c r="SYL138" s="181"/>
      <c r="SYM138" s="181"/>
      <c r="SYN138" s="239"/>
      <c r="SYO138" s="181"/>
      <c r="SYP138" s="181"/>
      <c r="SYQ138" s="239"/>
      <c r="SYR138" s="181"/>
      <c r="SYS138" s="181"/>
      <c r="SYT138" s="239"/>
      <c r="SYU138" s="181"/>
      <c r="SYV138" s="181"/>
      <c r="SYW138" s="239"/>
      <c r="SYX138" s="181"/>
      <c r="SYY138" s="181"/>
      <c r="SYZ138" s="239"/>
      <c r="SZA138" s="181"/>
      <c r="SZB138" s="181"/>
      <c r="SZC138" s="239"/>
      <c r="SZD138" s="181"/>
      <c r="SZE138" s="181"/>
      <c r="SZF138" s="239"/>
      <c r="SZG138" s="181"/>
      <c r="SZH138" s="181"/>
      <c r="SZI138" s="239"/>
      <c r="SZJ138" s="181"/>
      <c r="SZK138" s="181"/>
      <c r="SZL138" s="239"/>
      <c r="SZM138" s="181"/>
      <c r="SZN138" s="181"/>
      <c r="SZO138" s="239"/>
      <c r="SZP138" s="181"/>
      <c r="SZQ138" s="181"/>
      <c r="SZR138" s="239"/>
      <c r="SZS138" s="181"/>
      <c r="SZT138" s="181"/>
      <c r="SZU138" s="239"/>
      <c r="SZV138" s="181"/>
      <c r="SZW138" s="181"/>
      <c r="SZX138" s="239"/>
      <c r="SZY138" s="181"/>
      <c r="SZZ138" s="181"/>
      <c r="TAA138" s="239"/>
      <c r="TAB138" s="181"/>
      <c r="TAC138" s="181"/>
      <c r="TAD138" s="239"/>
      <c r="TAE138" s="181"/>
      <c r="TAF138" s="181"/>
      <c r="TAG138" s="239"/>
      <c r="TAH138" s="181"/>
      <c r="TAI138" s="181"/>
      <c r="TAJ138" s="239"/>
      <c r="TAK138" s="181"/>
      <c r="TAL138" s="181"/>
      <c r="TAM138" s="239"/>
      <c r="TAN138" s="181"/>
      <c r="TAO138" s="181"/>
      <c r="TAP138" s="239"/>
      <c r="TAQ138" s="181"/>
      <c r="TAR138" s="181"/>
      <c r="TAS138" s="239"/>
      <c r="TAT138" s="181"/>
      <c r="TAU138" s="181"/>
      <c r="TAV138" s="239"/>
      <c r="TAW138" s="181"/>
      <c r="TAX138" s="181"/>
      <c r="TAY138" s="239"/>
      <c r="TAZ138" s="181"/>
      <c r="TBA138" s="181"/>
      <c r="TBB138" s="239"/>
      <c r="TBC138" s="181"/>
      <c r="TBD138" s="181"/>
      <c r="TBE138" s="239"/>
      <c r="TBF138" s="181"/>
      <c r="TBG138" s="181"/>
      <c r="TBH138" s="239"/>
      <c r="TBI138" s="181"/>
      <c r="TBJ138" s="181"/>
      <c r="TBK138" s="239"/>
      <c r="TBL138" s="181"/>
      <c r="TBM138" s="181"/>
      <c r="TBN138" s="239"/>
      <c r="TBO138" s="181"/>
      <c r="TBP138" s="181"/>
      <c r="TBQ138" s="239"/>
      <c r="TBR138" s="181"/>
      <c r="TBS138" s="181"/>
      <c r="TBT138" s="239"/>
      <c r="TBU138" s="181"/>
      <c r="TBV138" s="181"/>
      <c r="TBW138" s="239"/>
      <c r="TBX138" s="181"/>
      <c r="TBY138" s="181"/>
      <c r="TBZ138" s="239"/>
      <c r="TCA138" s="181"/>
      <c r="TCB138" s="181"/>
      <c r="TCC138" s="239"/>
      <c r="TCD138" s="181"/>
      <c r="TCE138" s="181"/>
      <c r="TCF138" s="239"/>
      <c r="TCG138" s="181"/>
      <c r="TCH138" s="181"/>
      <c r="TCI138" s="239"/>
      <c r="TCJ138" s="181"/>
      <c r="TCK138" s="181"/>
      <c r="TCL138" s="239"/>
      <c r="TCM138" s="181"/>
      <c r="TCN138" s="181"/>
      <c r="TCO138" s="239"/>
      <c r="TCP138" s="181"/>
      <c r="TCQ138" s="181"/>
      <c r="TCR138" s="239"/>
      <c r="TCS138" s="181"/>
      <c r="TCT138" s="181"/>
      <c r="TCU138" s="239"/>
      <c r="TCV138" s="181"/>
      <c r="TCW138" s="181"/>
      <c r="TCX138" s="239"/>
      <c r="TCY138" s="181"/>
      <c r="TCZ138" s="181"/>
      <c r="TDA138" s="239"/>
      <c r="TDB138" s="181"/>
      <c r="TDC138" s="181"/>
      <c r="TDD138" s="239"/>
      <c r="TDE138" s="181"/>
      <c r="TDF138" s="181"/>
      <c r="TDG138" s="239"/>
      <c r="TDH138" s="181"/>
      <c r="TDI138" s="181"/>
      <c r="TDJ138" s="239"/>
      <c r="TDK138" s="181"/>
      <c r="TDL138" s="181"/>
      <c r="TDM138" s="239"/>
      <c r="TDN138" s="181"/>
      <c r="TDO138" s="181"/>
      <c r="TDP138" s="239"/>
      <c r="TDQ138" s="181"/>
      <c r="TDR138" s="181"/>
      <c r="TDS138" s="239"/>
      <c r="TDT138" s="181"/>
      <c r="TDU138" s="181"/>
      <c r="TDV138" s="239"/>
      <c r="TDW138" s="181"/>
      <c r="TDX138" s="181"/>
      <c r="TDY138" s="239"/>
      <c r="TDZ138" s="181"/>
      <c r="TEA138" s="181"/>
      <c r="TEB138" s="239"/>
      <c r="TEC138" s="181"/>
      <c r="TED138" s="181"/>
      <c r="TEE138" s="239"/>
      <c r="TEF138" s="181"/>
      <c r="TEG138" s="181"/>
      <c r="TEH138" s="239"/>
      <c r="TEI138" s="181"/>
      <c r="TEJ138" s="181"/>
      <c r="TEK138" s="239"/>
      <c r="TEL138" s="181"/>
      <c r="TEM138" s="181"/>
      <c r="TEN138" s="239"/>
      <c r="TEO138" s="181"/>
      <c r="TEP138" s="181"/>
      <c r="TEQ138" s="239"/>
      <c r="TER138" s="181"/>
      <c r="TES138" s="181"/>
      <c r="TET138" s="239"/>
      <c r="TEU138" s="181"/>
      <c r="TEV138" s="181"/>
      <c r="TEW138" s="239"/>
      <c r="TEX138" s="181"/>
      <c r="TEY138" s="181"/>
      <c r="TEZ138" s="239"/>
      <c r="TFA138" s="181"/>
      <c r="TFB138" s="181"/>
      <c r="TFC138" s="239"/>
      <c r="TFD138" s="181"/>
      <c r="TFE138" s="181"/>
      <c r="TFF138" s="239"/>
      <c r="TFG138" s="181"/>
      <c r="TFH138" s="181"/>
      <c r="TFI138" s="239"/>
      <c r="TFJ138" s="181"/>
      <c r="TFK138" s="181"/>
      <c r="TFL138" s="239"/>
      <c r="TFM138" s="181"/>
      <c r="TFN138" s="181"/>
      <c r="TFO138" s="239"/>
      <c r="TFP138" s="181"/>
      <c r="TFQ138" s="181"/>
      <c r="TFR138" s="239"/>
      <c r="TFS138" s="181"/>
      <c r="TFT138" s="181"/>
      <c r="TFU138" s="239"/>
      <c r="TFV138" s="181"/>
      <c r="TFW138" s="181"/>
      <c r="TFX138" s="239"/>
      <c r="TFY138" s="181"/>
      <c r="TFZ138" s="181"/>
      <c r="TGA138" s="239"/>
      <c r="TGB138" s="181"/>
      <c r="TGC138" s="181"/>
      <c r="TGD138" s="239"/>
      <c r="TGE138" s="181"/>
      <c r="TGF138" s="181"/>
      <c r="TGG138" s="239"/>
      <c r="TGH138" s="181"/>
      <c r="TGI138" s="181"/>
      <c r="TGJ138" s="239"/>
      <c r="TGK138" s="181"/>
      <c r="TGL138" s="181"/>
      <c r="TGM138" s="239"/>
      <c r="TGN138" s="181"/>
      <c r="TGO138" s="181"/>
      <c r="TGP138" s="239"/>
      <c r="TGQ138" s="181"/>
      <c r="TGR138" s="181"/>
      <c r="TGS138" s="239"/>
      <c r="TGT138" s="181"/>
      <c r="TGU138" s="181"/>
      <c r="TGV138" s="239"/>
      <c r="TGW138" s="181"/>
      <c r="TGX138" s="181"/>
      <c r="TGY138" s="239"/>
      <c r="TGZ138" s="181"/>
      <c r="THA138" s="181"/>
      <c r="THB138" s="239"/>
      <c r="THC138" s="181"/>
      <c r="THD138" s="181"/>
      <c r="THE138" s="239"/>
      <c r="THF138" s="181"/>
      <c r="THG138" s="181"/>
      <c r="THH138" s="239"/>
      <c r="THI138" s="181"/>
      <c r="THJ138" s="181"/>
      <c r="THK138" s="239"/>
      <c r="THL138" s="181"/>
      <c r="THM138" s="181"/>
      <c r="THN138" s="239"/>
      <c r="THO138" s="181"/>
      <c r="THP138" s="181"/>
      <c r="THQ138" s="239"/>
      <c r="THR138" s="181"/>
      <c r="THS138" s="181"/>
      <c r="THT138" s="239"/>
      <c r="THU138" s="181"/>
      <c r="THV138" s="181"/>
      <c r="THW138" s="239"/>
      <c r="THX138" s="181"/>
      <c r="THY138" s="181"/>
      <c r="THZ138" s="239"/>
      <c r="TIA138" s="181"/>
      <c r="TIB138" s="181"/>
      <c r="TIC138" s="239"/>
      <c r="TID138" s="181"/>
      <c r="TIE138" s="181"/>
      <c r="TIF138" s="239"/>
      <c r="TIG138" s="181"/>
      <c r="TIH138" s="181"/>
      <c r="TII138" s="239"/>
      <c r="TIJ138" s="181"/>
      <c r="TIK138" s="181"/>
      <c r="TIL138" s="239"/>
      <c r="TIM138" s="181"/>
      <c r="TIN138" s="181"/>
      <c r="TIO138" s="239"/>
      <c r="TIP138" s="181"/>
      <c r="TIQ138" s="181"/>
      <c r="TIR138" s="239"/>
      <c r="TIS138" s="181"/>
      <c r="TIT138" s="181"/>
      <c r="TIU138" s="239"/>
      <c r="TIV138" s="181"/>
      <c r="TIW138" s="181"/>
      <c r="TIX138" s="239"/>
      <c r="TIY138" s="181"/>
      <c r="TIZ138" s="181"/>
      <c r="TJA138" s="239"/>
      <c r="TJB138" s="181"/>
      <c r="TJC138" s="181"/>
      <c r="TJD138" s="239"/>
      <c r="TJE138" s="181"/>
      <c r="TJF138" s="181"/>
      <c r="TJG138" s="239"/>
      <c r="TJH138" s="181"/>
      <c r="TJI138" s="181"/>
      <c r="TJJ138" s="239"/>
      <c r="TJK138" s="181"/>
      <c r="TJL138" s="181"/>
      <c r="TJM138" s="239"/>
      <c r="TJN138" s="181"/>
      <c r="TJO138" s="181"/>
      <c r="TJP138" s="239"/>
      <c r="TJQ138" s="181"/>
      <c r="TJR138" s="181"/>
      <c r="TJS138" s="239"/>
      <c r="TJT138" s="181"/>
      <c r="TJU138" s="181"/>
      <c r="TJV138" s="239"/>
      <c r="TJW138" s="181"/>
      <c r="TJX138" s="181"/>
      <c r="TJY138" s="239"/>
      <c r="TJZ138" s="181"/>
      <c r="TKA138" s="181"/>
      <c r="TKB138" s="239"/>
      <c r="TKC138" s="181"/>
      <c r="TKD138" s="181"/>
      <c r="TKE138" s="239"/>
      <c r="TKF138" s="181"/>
      <c r="TKG138" s="181"/>
      <c r="TKH138" s="239"/>
      <c r="TKI138" s="181"/>
      <c r="TKJ138" s="181"/>
      <c r="TKK138" s="239"/>
      <c r="TKL138" s="181"/>
      <c r="TKM138" s="181"/>
      <c r="TKN138" s="239"/>
      <c r="TKO138" s="181"/>
      <c r="TKP138" s="181"/>
      <c r="TKQ138" s="239"/>
      <c r="TKR138" s="181"/>
      <c r="TKS138" s="181"/>
      <c r="TKT138" s="239"/>
      <c r="TKU138" s="181"/>
      <c r="TKV138" s="181"/>
      <c r="TKW138" s="239"/>
      <c r="TKX138" s="181"/>
      <c r="TKY138" s="181"/>
      <c r="TKZ138" s="239"/>
      <c r="TLA138" s="181"/>
      <c r="TLB138" s="181"/>
      <c r="TLC138" s="239"/>
      <c r="TLD138" s="181"/>
      <c r="TLE138" s="181"/>
      <c r="TLF138" s="239"/>
      <c r="TLG138" s="181"/>
      <c r="TLH138" s="181"/>
      <c r="TLI138" s="239"/>
      <c r="TLJ138" s="181"/>
      <c r="TLK138" s="181"/>
      <c r="TLL138" s="239"/>
      <c r="TLM138" s="181"/>
      <c r="TLN138" s="181"/>
      <c r="TLO138" s="239"/>
      <c r="TLP138" s="181"/>
      <c r="TLQ138" s="181"/>
      <c r="TLR138" s="239"/>
      <c r="TLS138" s="181"/>
      <c r="TLT138" s="181"/>
      <c r="TLU138" s="239"/>
      <c r="TLV138" s="181"/>
      <c r="TLW138" s="181"/>
      <c r="TLX138" s="239"/>
      <c r="TLY138" s="181"/>
      <c r="TLZ138" s="181"/>
      <c r="TMA138" s="239"/>
      <c r="TMB138" s="181"/>
      <c r="TMC138" s="181"/>
      <c r="TMD138" s="239"/>
      <c r="TME138" s="181"/>
      <c r="TMF138" s="181"/>
      <c r="TMG138" s="239"/>
      <c r="TMH138" s="181"/>
      <c r="TMI138" s="181"/>
      <c r="TMJ138" s="239"/>
      <c r="TMK138" s="181"/>
      <c r="TML138" s="181"/>
      <c r="TMM138" s="239"/>
      <c r="TMN138" s="181"/>
      <c r="TMO138" s="181"/>
      <c r="TMP138" s="239"/>
      <c r="TMQ138" s="181"/>
      <c r="TMR138" s="181"/>
      <c r="TMS138" s="239"/>
      <c r="TMT138" s="181"/>
      <c r="TMU138" s="181"/>
      <c r="TMV138" s="239"/>
      <c r="TMW138" s="181"/>
      <c r="TMX138" s="181"/>
      <c r="TMY138" s="239"/>
      <c r="TMZ138" s="181"/>
      <c r="TNA138" s="181"/>
      <c r="TNB138" s="239"/>
      <c r="TNC138" s="181"/>
      <c r="TND138" s="181"/>
      <c r="TNE138" s="239"/>
      <c r="TNF138" s="181"/>
      <c r="TNG138" s="181"/>
      <c r="TNH138" s="239"/>
      <c r="TNI138" s="181"/>
      <c r="TNJ138" s="181"/>
      <c r="TNK138" s="239"/>
      <c r="TNL138" s="181"/>
      <c r="TNM138" s="181"/>
      <c r="TNN138" s="239"/>
      <c r="TNO138" s="181"/>
      <c r="TNP138" s="181"/>
      <c r="TNQ138" s="239"/>
      <c r="TNR138" s="181"/>
      <c r="TNS138" s="181"/>
      <c r="TNT138" s="239"/>
      <c r="TNU138" s="181"/>
      <c r="TNV138" s="181"/>
      <c r="TNW138" s="239"/>
      <c r="TNX138" s="181"/>
      <c r="TNY138" s="181"/>
      <c r="TNZ138" s="239"/>
      <c r="TOA138" s="181"/>
      <c r="TOB138" s="181"/>
      <c r="TOC138" s="239"/>
      <c r="TOD138" s="181"/>
      <c r="TOE138" s="181"/>
      <c r="TOF138" s="239"/>
      <c r="TOG138" s="181"/>
      <c r="TOH138" s="181"/>
      <c r="TOI138" s="239"/>
      <c r="TOJ138" s="181"/>
      <c r="TOK138" s="181"/>
      <c r="TOL138" s="239"/>
      <c r="TOM138" s="181"/>
      <c r="TON138" s="181"/>
      <c r="TOO138" s="239"/>
      <c r="TOP138" s="181"/>
      <c r="TOQ138" s="181"/>
      <c r="TOR138" s="239"/>
      <c r="TOS138" s="181"/>
      <c r="TOT138" s="181"/>
      <c r="TOU138" s="239"/>
      <c r="TOV138" s="181"/>
      <c r="TOW138" s="181"/>
      <c r="TOX138" s="239"/>
      <c r="TOY138" s="181"/>
      <c r="TOZ138" s="181"/>
      <c r="TPA138" s="239"/>
      <c r="TPB138" s="181"/>
      <c r="TPC138" s="181"/>
      <c r="TPD138" s="239"/>
      <c r="TPE138" s="181"/>
      <c r="TPF138" s="181"/>
      <c r="TPG138" s="239"/>
      <c r="TPH138" s="181"/>
      <c r="TPI138" s="181"/>
      <c r="TPJ138" s="239"/>
      <c r="TPK138" s="181"/>
      <c r="TPL138" s="181"/>
      <c r="TPM138" s="239"/>
      <c r="TPN138" s="181"/>
      <c r="TPO138" s="181"/>
      <c r="TPP138" s="239"/>
      <c r="TPQ138" s="181"/>
      <c r="TPR138" s="181"/>
      <c r="TPS138" s="239"/>
      <c r="TPT138" s="181"/>
      <c r="TPU138" s="181"/>
      <c r="TPV138" s="239"/>
      <c r="TPW138" s="181"/>
      <c r="TPX138" s="181"/>
      <c r="TPY138" s="239"/>
      <c r="TPZ138" s="181"/>
      <c r="TQA138" s="181"/>
      <c r="TQB138" s="239"/>
      <c r="TQC138" s="181"/>
      <c r="TQD138" s="181"/>
      <c r="TQE138" s="239"/>
      <c r="TQF138" s="181"/>
      <c r="TQG138" s="181"/>
      <c r="TQH138" s="239"/>
      <c r="TQI138" s="181"/>
      <c r="TQJ138" s="181"/>
      <c r="TQK138" s="239"/>
      <c r="TQL138" s="181"/>
      <c r="TQM138" s="181"/>
      <c r="TQN138" s="239"/>
      <c r="TQO138" s="181"/>
      <c r="TQP138" s="181"/>
      <c r="TQQ138" s="239"/>
      <c r="TQR138" s="181"/>
      <c r="TQS138" s="181"/>
      <c r="TQT138" s="239"/>
      <c r="TQU138" s="181"/>
      <c r="TQV138" s="181"/>
      <c r="TQW138" s="239"/>
      <c r="TQX138" s="181"/>
      <c r="TQY138" s="181"/>
      <c r="TQZ138" s="239"/>
      <c r="TRA138" s="181"/>
      <c r="TRB138" s="181"/>
      <c r="TRC138" s="239"/>
      <c r="TRD138" s="181"/>
      <c r="TRE138" s="181"/>
      <c r="TRF138" s="239"/>
      <c r="TRG138" s="181"/>
      <c r="TRH138" s="181"/>
      <c r="TRI138" s="239"/>
      <c r="TRJ138" s="181"/>
      <c r="TRK138" s="181"/>
      <c r="TRL138" s="239"/>
      <c r="TRM138" s="181"/>
      <c r="TRN138" s="181"/>
      <c r="TRO138" s="239"/>
      <c r="TRP138" s="181"/>
      <c r="TRQ138" s="181"/>
      <c r="TRR138" s="239"/>
      <c r="TRS138" s="181"/>
      <c r="TRT138" s="181"/>
      <c r="TRU138" s="239"/>
      <c r="TRV138" s="181"/>
      <c r="TRW138" s="181"/>
      <c r="TRX138" s="239"/>
      <c r="TRY138" s="181"/>
      <c r="TRZ138" s="181"/>
      <c r="TSA138" s="239"/>
      <c r="TSB138" s="181"/>
      <c r="TSC138" s="181"/>
      <c r="TSD138" s="239"/>
      <c r="TSE138" s="181"/>
      <c r="TSF138" s="181"/>
      <c r="TSG138" s="239"/>
      <c r="TSH138" s="181"/>
      <c r="TSI138" s="181"/>
      <c r="TSJ138" s="239"/>
      <c r="TSK138" s="181"/>
      <c r="TSL138" s="181"/>
      <c r="TSM138" s="239"/>
      <c r="TSN138" s="181"/>
      <c r="TSO138" s="181"/>
      <c r="TSP138" s="239"/>
      <c r="TSQ138" s="181"/>
      <c r="TSR138" s="181"/>
      <c r="TSS138" s="239"/>
      <c r="TST138" s="181"/>
      <c r="TSU138" s="181"/>
      <c r="TSV138" s="239"/>
      <c r="TSW138" s="181"/>
      <c r="TSX138" s="181"/>
      <c r="TSY138" s="239"/>
      <c r="TSZ138" s="181"/>
      <c r="TTA138" s="181"/>
      <c r="TTB138" s="239"/>
      <c r="TTC138" s="181"/>
      <c r="TTD138" s="181"/>
      <c r="TTE138" s="239"/>
      <c r="TTF138" s="181"/>
      <c r="TTG138" s="181"/>
      <c r="TTH138" s="239"/>
      <c r="TTI138" s="181"/>
      <c r="TTJ138" s="181"/>
      <c r="TTK138" s="239"/>
      <c r="TTL138" s="181"/>
      <c r="TTM138" s="181"/>
      <c r="TTN138" s="239"/>
      <c r="TTO138" s="181"/>
      <c r="TTP138" s="181"/>
      <c r="TTQ138" s="239"/>
      <c r="TTR138" s="181"/>
      <c r="TTS138" s="181"/>
      <c r="TTT138" s="239"/>
      <c r="TTU138" s="181"/>
      <c r="TTV138" s="181"/>
      <c r="TTW138" s="239"/>
      <c r="TTX138" s="181"/>
      <c r="TTY138" s="181"/>
      <c r="TTZ138" s="239"/>
      <c r="TUA138" s="181"/>
      <c r="TUB138" s="181"/>
      <c r="TUC138" s="239"/>
      <c r="TUD138" s="181"/>
      <c r="TUE138" s="181"/>
      <c r="TUF138" s="239"/>
      <c r="TUG138" s="181"/>
      <c r="TUH138" s="181"/>
      <c r="TUI138" s="239"/>
      <c r="TUJ138" s="181"/>
      <c r="TUK138" s="181"/>
      <c r="TUL138" s="239"/>
      <c r="TUM138" s="181"/>
      <c r="TUN138" s="181"/>
      <c r="TUO138" s="239"/>
      <c r="TUP138" s="181"/>
      <c r="TUQ138" s="181"/>
      <c r="TUR138" s="239"/>
      <c r="TUS138" s="181"/>
      <c r="TUT138" s="181"/>
      <c r="TUU138" s="239"/>
      <c r="TUV138" s="181"/>
      <c r="TUW138" s="181"/>
      <c r="TUX138" s="239"/>
      <c r="TUY138" s="181"/>
      <c r="TUZ138" s="181"/>
      <c r="TVA138" s="239"/>
      <c r="TVB138" s="181"/>
      <c r="TVC138" s="181"/>
      <c r="TVD138" s="239"/>
      <c r="TVE138" s="181"/>
      <c r="TVF138" s="181"/>
      <c r="TVG138" s="239"/>
      <c r="TVH138" s="181"/>
      <c r="TVI138" s="181"/>
      <c r="TVJ138" s="239"/>
      <c r="TVK138" s="181"/>
      <c r="TVL138" s="181"/>
      <c r="TVM138" s="239"/>
      <c r="TVN138" s="181"/>
      <c r="TVO138" s="181"/>
      <c r="TVP138" s="239"/>
      <c r="TVQ138" s="181"/>
      <c r="TVR138" s="181"/>
      <c r="TVS138" s="239"/>
      <c r="TVT138" s="181"/>
      <c r="TVU138" s="181"/>
      <c r="TVV138" s="239"/>
      <c r="TVW138" s="181"/>
      <c r="TVX138" s="181"/>
      <c r="TVY138" s="239"/>
      <c r="TVZ138" s="181"/>
      <c r="TWA138" s="181"/>
      <c r="TWB138" s="239"/>
      <c r="TWC138" s="181"/>
      <c r="TWD138" s="181"/>
      <c r="TWE138" s="239"/>
      <c r="TWF138" s="181"/>
      <c r="TWG138" s="181"/>
      <c r="TWH138" s="239"/>
      <c r="TWI138" s="181"/>
      <c r="TWJ138" s="181"/>
      <c r="TWK138" s="239"/>
      <c r="TWL138" s="181"/>
      <c r="TWM138" s="181"/>
      <c r="TWN138" s="239"/>
      <c r="TWO138" s="181"/>
      <c r="TWP138" s="181"/>
      <c r="TWQ138" s="239"/>
      <c r="TWR138" s="181"/>
      <c r="TWS138" s="181"/>
      <c r="TWT138" s="239"/>
      <c r="TWU138" s="181"/>
      <c r="TWV138" s="181"/>
      <c r="TWW138" s="239"/>
      <c r="TWX138" s="181"/>
      <c r="TWY138" s="181"/>
      <c r="TWZ138" s="239"/>
      <c r="TXA138" s="181"/>
      <c r="TXB138" s="181"/>
      <c r="TXC138" s="239"/>
      <c r="TXD138" s="181"/>
      <c r="TXE138" s="181"/>
      <c r="TXF138" s="239"/>
      <c r="TXG138" s="181"/>
      <c r="TXH138" s="181"/>
      <c r="TXI138" s="239"/>
      <c r="TXJ138" s="181"/>
      <c r="TXK138" s="181"/>
      <c r="TXL138" s="239"/>
      <c r="TXM138" s="181"/>
      <c r="TXN138" s="181"/>
      <c r="TXO138" s="239"/>
      <c r="TXP138" s="181"/>
      <c r="TXQ138" s="181"/>
      <c r="TXR138" s="239"/>
      <c r="TXS138" s="181"/>
      <c r="TXT138" s="181"/>
      <c r="TXU138" s="239"/>
      <c r="TXV138" s="181"/>
      <c r="TXW138" s="181"/>
      <c r="TXX138" s="239"/>
      <c r="TXY138" s="181"/>
      <c r="TXZ138" s="181"/>
      <c r="TYA138" s="239"/>
      <c r="TYB138" s="181"/>
      <c r="TYC138" s="181"/>
      <c r="TYD138" s="239"/>
      <c r="TYE138" s="181"/>
      <c r="TYF138" s="181"/>
      <c r="TYG138" s="239"/>
      <c r="TYH138" s="181"/>
      <c r="TYI138" s="181"/>
      <c r="TYJ138" s="239"/>
      <c r="TYK138" s="181"/>
      <c r="TYL138" s="181"/>
      <c r="TYM138" s="239"/>
      <c r="TYN138" s="181"/>
      <c r="TYO138" s="181"/>
      <c r="TYP138" s="239"/>
      <c r="TYQ138" s="181"/>
      <c r="TYR138" s="181"/>
      <c r="TYS138" s="239"/>
      <c r="TYT138" s="181"/>
      <c r="TYU138" s="181"/>
      <c r="TYV138" s="239"/>
      <c r="TYW138" s="181"/>
      <c r="TYX138" s="181"/>
      <c r="TYY138" s="239"/>
      <c r="TYZ138" s="181"/>
      <c r="TZA138" s="181"/>
      <c r="TZB138" s="239"/>
      <c r="TZC138" s="181"/>
      <c r="TZD138" s="181"/>
      <c r="TZE138" s="239"/>
      <c r="TZF138" s="181"/>
      <c r="TZG138" s="181"/>
      <c r="TZH138" s="239"/>
      <c r="TZI138" s="181"/>
      <c r="TZJ138" s="181"/>
      <c r="TZK138" s="239"/>
      <c r="TZL138" s="181"/>
      <c r="TZM138" s="181"/>
      <c r="TZN138" s="239"/>
      <c r="TZO138" s="181"/>
      <c r="TZP138" s="181"/>
      <c r="TZQ138" s="239"/>
      <c r="TZR138" s="181"/>
      <c r="TZS138" s="181"/>
      <c r="TZT138" s="239"/>
      <c r="TZU138" s="181"/>
      <c r="TZV138" s="181"/>
      <c r="TZW138" s="239"/>
      <c r="TZX138" s="181"/>
      <c r="TZY138" s="181"/>
      <c r="TZZ138" s="239"/>
      <c r="UAA138" s="181"/>
      <c r="UAB138" s="181"/>
      <c r="UAC138" s="239"/>
      <c r="UAD138" s="181"/>
      <c r="UAE138" s="181"/>
      <c r="UAF138" s="239"/>
      <c r="UAG138" s="181"/>
      <c r="UAH138" s="181"/>
      <c r="UAI138" s="239"/>
      <c r="UAJ138" s="181"/>
      <c r="UAK138" s="181"/>
      <c r="UAL138" s="239"/>
      <c r="UAM138" s="181"/>
      <c r="UAN138" s="181"/>
      <c r="UAO138" s="239"/>
      <c r="UAP138" s="181"/>
      <c r="UAQ138" s="181"/>
      <c r="UAR138" s="239"/>
      <c r="UAS138" s="181"/>
      <c r="UAT138" s="181"/>
      <c r="UAU138" s="239"/>
      <c r="UAV138" s="181"/>
      <c r="UAW138" s="181"/>
      <c r="UAX138" s="239"/>
      <c r="UAY138" s="181"/>
      <c r="UAZ138" s="181"/>
      <c r="UBA138" s="239"/>
      <c r="UBB138" s="181"/>
      <c r="UBC138" s="181"/>
      <c r="UBD138" s="239"/>
      <c r="UBE138" s="181"/>
      <c r="UBF138" s="181"/>
      <c r="UBG138" s="239"/>
      <c r="UBH138" s="181"/>
      <c r="UBI138" s="181"/>
      <c r="UBJ138" s="239"/>
      <c r="UBK138" s="181"/>
      <c r="UBL138" s="181"/>
      <c r="UBM138" s="239"/>
      <c r="UBN138" s="181"/>
      <c r="UBO138" s="181"/>
      <c r="UBP138" s="239"/>
      <c r="UBQ138" s="181"/>
      <c r="UBR138" s="181"/>
      <c r="UBS138" s="239"/>
      <c r="UBT138" s="181"/>
      <c r="UBU138" s="181"/>
      <c r="UBV138" s="239"/>
      <c r="UBW138" s="181"/>
      <c r="UBX138" s="181"/>
      <c r="UBY138" s="239"/>
      <c r="UBZ138" s="181"/>
      <c r="UCA138" s="181"/>
      <c r="UCB138" s="239"/>
      <c r="UCC138" s="181"/>
      <c r="UCD138" s="181"/>
      <c r="UCE138" s="239"/>
      <c r="UCF138" s="181"/>
      <c r="UCG138" s="181"/>
      <c r="UCH138" s="239"/>
      <c r="UCI138" s="181"/>
      <c r="UCJ138" s="181"/>
      <c r="UCK138" s="239"/>
      <c r="UCL138" s="181"/>
      <c r="UCM138" s="181"/>
      <c r="UCN138" s="239"/>
      <c r="UCO138" s="181"/>
      <c r="UCP138" s="181"/>
      <c r="UCQ138" s="239"/>
      <c r="UCR138" s="181"/>
      <c r="UCS138" s="181"/>
      <c r="UCT138" s="239"/>
      <c r="UCU138" s="181"/>
      <c r="UCV138" s="181"/>
      <c r="UCW138" s="239"/>
      <c r="UCX138" s="181"/>
      <c r="UCY138" s="181"/>
      <c r="UCZ138" s="239"/>
      <c r="UDA138" s="181"/>
      <c r="UDB138" s="181"/>
      <c r="UDC138" s="239"/>
      <c r="UDD138" s="181"/>
      <c r="UDE138" s="181"/>
      <c r="UDF138" s="239"/>
      <c r="UDG138" s="181"/>
      <c r="UDH138" s="181"/>
      <c r="UDI138" s="239"/>
      <c r="UDJ138" s="181"/>
      <c r="UDK138" s="181"/>
      <c r="UDL138" s="239"/>
      <c r="UDM138" s="181"/>
      <c r="UDN138" s="181"/>
      <c r="UDO138" s="239"/>
      <c r="UDP138" s="181"/>
      <c r="UDQ138" s="181"/>
      <c r="UDR138" s="239"/>
      <c r="UDS138" s="181"/>
      <c r="UDT138" s="181"/>
      <c r="UDU138" s="239"/>
      <c r="UDV138" s="181"/>
      <c r="UDW138" s="181"/>
      <c r="UDX138" s="239"/>
      <c r="UDY138" s="181"/>
      <c r="UDZ138" s="181"/>
      <c r="UEA138" s="239"/>
      <c r="UEB138" s="181"/>
      <c r="UEC138" s="181"/>
      <c r="UED138" s="239"/>
      <c r="UEE138" s="181"/>
      <c r="UEF138" s="181"/>
      <c r="UEG138" s="239"/>
      <c r="UEH138" s="181"/>
      <c r="UEI138" s="181"/>
      <c r="UEJ138" s="239"/>
      <c r="UEK138" s="181"/>
      <c r="UEL138" s="181"/>
      <c r="UEM138" s="239"/>
      <c r="UEN138" s="181"/>
      <c r="UEO138" s="181"/>
      <c r="UEP138" s="239"/>
      <c r="UEQ138" s="181"/>
      <c r="UER138" s="181"/>
      <c r="UES138" s="239"/>
      <c r="UET138" s="181"/>
      <c r="UEU138" s="181"/>
      <c r="UEV138" s="239"/>
      <c r="UEW138" s="181"/>
      <c r="UEX138" s="181"/>
      <c r="UEY138" s="239"/>
      <c r="UEZ138" s="181"/>
      <c r="UFA138" s="181"/>
      <c r="UFB138" s="239"/>
      <c r="UFC138" s="181"/>
      <c r="UFD138" s="181"/>
      <c r="UFE138" s="239"/>
      <c r="UFF138" s="181"/>
      <c r="UFG138" s="181"/>
      <c r="UFH138" s="239"/>
      <c r="UFI138" s="181"/>
      <c r="UFJ138" s="181"/>
      <c r="UFK138" s="239"/>
      <c r="UFL138" s="181"/>
      <c r="UFM138" s="181"/>
      <c r="UFN138" s="239"/>
      <c r="UFO138" s="181"/>
      <c r="UFP138" s="181"/>
      <c r="UFQ138" s="239"/>
      <c r="UFR138" s="181"/>
      <c r="UFS138" s="181"/>
      <c r="UFT138" s="239"/>
      <c r="UFU138" s="181"/>
      <c r="UFV138" s="181"/>
      <c r="UFW138" s="239"/>
      <c r="UFX138" s="181"/>
      <c r="UFY138" s="181"/>
      <c r="UFZ138" s="239"/>
      <c r="UGA138" s="181"/>
      <c r="UGB138" s="181"/>
      <c r="UGC138" s="239"/>
      <c r="UGD138" s="181"/>
      <c r="UGE138" s="181"/>
      <c r="UGF138" s="239"/>
      <c r="UGG138" s="181"/>
      <c r="UGH138" s="181"/>
      <c r="UGI138" s="239"/>
      <c r="UGJ138" s="181"/>
      <c r="UGK138" s="181"/>
      <c r="UGL138" s="239"/>
      <c r="UGM138" s="181"/>
      <c r="UGN138" s="181"/>
      <c r="UGO138" s="239"/>
      <c r="UGP138" s="181"/>
      <c r="UGQ138" s="181"/>
      <c r="UGR138" s="239"/>
      <c r="UGS138" s="181"/>
      <c r="UGT138" s="181"/>
      <c r="UGU138" s="239"/>
      <c r="UGV138" s="181"/>
      <c r="UGW138" s="181"/>
      <c r="UGX138" s="239"/>
      <c r="UGY138" s="181"/>
      <c r="UGZ138" s="181"/>
      <c r="UHA138" s="239"/>
      <c r="UHB138" s="181"/>
      <c r="UHC138" s="181"/>
      <c r="UHD138" s="239"/>
      <c r="UHE138" s="181"/>
      <c r="UHF138" s="181"/>
      <c r="UHG138" s="239"/>
      <c r="UHH138" s="181"/>
      <c r="UHI138" s="181"/>
      <c r="UHJ138" s="239"/>
      <c r="UHK138" s="181"/>
      <c r="UHL138" s="181"/>
      <c r="UHM138" s="239"/>
      <c r="UHN138" s="181"/>
      <c r="UHO138" s="181"/>
      <c r="UHP138" s="239"/>
      <c r="UHQ138" s="181"/>
      <c r="UHR138" s="181"/>
      <c r="UHS138" s="239"/>
      <c r="UHT138" s="181"/>
      <c r="UHU138" s="181"/>
      <c r="UHV138" s="239"/>
      <c r="UHW138" s="181"/>
      <c r="UHX138" s="181"/>
      <c r="UHY138" s="239"/>
      <c r="UHZ138" s="181"/>
      <c r="UIA138" s="181"/>
      <c r="UIB138" s="239"/>
      <c r="UIC138" s="181"/>
      <c r="UID138" s="181"/>
      <c r="UIE138" s="239"/>
      <c r="UIF138" s="181"/>
      <c r="UIG138" s="181"/>
      <c r="UIH138" s="239"/>
      <c r="UII138" s="181"/>
      <c r="UIJ138" s="181"/>
      <c r="UIK138" s="239"/>
      <c r="UIL138" s="181"/>
      <c r="UIM138" s="181"/>
      <c r="UIN138" s="239"/>
      <c r="UIO138" s="181"/>
      <c r="UIP138" s="181"/>
      <c r="UIQ138" s="239"/>
      <c r="UIR138" s="181"/>
      <c r="UIS138" s="181"/>
      <c r="UIT138" s="239"/>
      <c r="UIU138" s="181"/>
      <c r="UIV138" s="181"/>
      <c r="UIW138" s="239"/>
      <c r="UIX138" s="181"/>
      <c r="UIY138" s="181"/>
      <c r="UIZ138" s="239"/>
      <c r="UJA138" s="181"/>
      <c r="UJB138" s="181"/>
      <c r="UJC138" s="239"/>
      <c r="UJD138" s="181"/>
      <c r="UJE138" s="181"/>
      <c r="UJF138" s="239"/>
      <c r="UJG138" s="181"/>
      <c r="UJH138" s="181"/>
      <c r="UJI138" s="239"/>
      <c r="UJJ138" s="181"/>
      <c r="UJK138" s="181"/>
      <c r="UJL138" s="239"/>
      <c r="UJM138" s="181"/>
      <c r="UJN138" s="181"/>
      <c r="UJO138" s="239"/>
      <c r="UJP138" s="181"/>
      <c r="UJQ138" s="181"/>
      <c r="UJR138" s="239"/>
      <c r="UJS138" s="181"/>
      <c r="UJT138" s="181"/>
      <c r="UJU138" s="239"/>
      <c r="UJV138" s="181"/>
      <c r="UJW138" s="181"/>
      <c r="UJX138" s="239"/>
      <c r="UJY138" s="181"/>
      <c r="UJZ138" s="181"/>
      <c r="UKA138" s="239"/>
      <c r="UKB138" s="181"/>
      <c r="UKC138" s="181"/>
      <c r="UKD138" s="239"/>
      <c r="UKE138" s="181"/>
      <c r="UKF138" s="181"/>
      <c r="UKG138" s="239"/>
      <c r="UKH138" s="181"/>
      <c r="UKI138" s="181"/>
      <c r="UKJ138" s="239"/>
      <c r="UKK138" s="181"/>
      <c r="UKL138" s="181"/>
      <c r="UKM138" s="239"/>
      <c r="UKN138" s="181"/>
      <c r="UKO138" s="181"/>
      <c r="UKP138" s="239"/>
      <c r="UKQ138" s="181"/>
      <c r="UKR138" s="181"/>
      <c r="UKS138" s="239"/>
      <c r="UKT138" s="181"/>
      <c r="UKU138" s="181"/>
      <c r="UKV138" s="239"/>
      <c r="UKW138" s="181"/>
      <c r="UKX138" s="181"/>
      <c r="UKY138" s="239"/>
      <c r="UKZ138" s="181"/>
      <c r="ULA138" s="181"/>
      <c r="ULB138" s="239"/>
      <c r="ULC138" s="181"/>
      <c r="ULD138" s="181"/>
      <c r="ULE138" s="239"/>
      <c r="ULF138" s="181"/>
      <c r="ULG138" s="181"/>
      <c r="ULH138" s="239"/>
      <c r="ULI138" s="181"/>
      <c r="ULJ138" s="181"/>
      <c r="ULK138" s="239"/>
      <c r="ULL138" s="181"/>
      <c r="ULM138" s="181"/>
      <c r="ULN138" s="239"/>
      <c r="ULO138" s="181"/>
      <c r="ULP138" s="181"/>
      <c r="ULQ138" s="239"/>
      <c r="ULR138" s="181"/>
      <c r="ULS138" s="181"/>
      <c r="ULT138" s="239"/>
      <c r="ULU138" s="181"/>
      <c r="ULV138" s="181"/>
      <c r="ULW138" s="239"/>
      <c r="ULX138" s="181"/>
      <c r="ULY138" s="181"/>
      <c r="ULZ138" s="239"/>
      <c r="UMA138" s="181"/>
      <c r="UMB138" s="181"/>
      <c r="UMC138" s="239"/>
      <c r="UMD138" s="181"/>
      <c r="UME138" s="181"/>
      <c r="UMF138" s="239"/>
      <c r="UMG138" s="181"/>
      <c r="UMH138" s="181"/>
      <c r="UMI138" s="239"/>
      <c r="UMJ138" s="181"/>
      <c r="UMK138" s="181"/>
      <c r="UML138" s="239"/>
      <c r="UMM138" s="181"/>
      <c r="UMN138" s="181"/>
      <c r="UMO138" s="239"/>
      <c r="UMP138" s="181"/>
      <c r="UMQ138" s="181"/>
      <c r="UMR138" s="239"/>
      <c r="UMS138" s="181"/>
      <c r="UMT138" s="181"/>
      <c r="UMU138" s="239"/>
      <c r="UMV138" s="181"/>
      <c r="UMW138" s="181"/>
      <c r="UMX138" s="239"/>
      <c r="UMY138" s="181"/>
      <c r="UMZ138" s="181"/>
      <c r="UNA138" s="239"/>
      <c r="UNB138" s="181"/>
      <c r="UNC138" s="181"/>
      <c r="UND138" s="239"/>
      <c r="UNE138" s="181"/>
      <c r="UNF138" s="181"/>
      <c r="UNG138" s="239"/>
      <c r="UNH138" s="181"/>
      <c r="UNI138" s="181"/>
      <c r="UNJ138" s="239"/>
      <c r="UNK138" s="181"/>
      <c r="UNL138" s="181"/>
      <c r="UNM138" s="239"/>
      <c r="UNN138" s="181"/>
      <c r="UNO138" s="181"/>
      <c r="UNP138" s="239"/>
      <c r="UNQ138" s="181"/>
      <c r="UNR138" s="181"/>
      <c r="UNS138" s="239"/>
      <c r="UNT138" s="181"/>
      <c r="UNU138" s="181"/>
      <c r="UNV138" s="239"/>
      <c r="UNW138" s="181"/>
      <c r="UNX138" s="181"/>
      <c r="UNY138" s="239"/>
      <c r="UNZ138" s="181"/>
      <c r="UOA138" s="181"/>
      <c r="UOB138" s="239"/>
      <c r="UOC138" s="181"/>
      <c r="UOD138" s="181"/>
      <c r="UOE138" s="239"/>
      <c r="UOF138" s="181"/>
      <c r="UOG138" s="181"/>
      <c r="UOH138" s="239"/>
      <c r="UOI138" s="181"/>
      <c r="UOJ138" s="181"/>
      <c r="UOK138" s="239"/>
      <c r="UOL138" s="181"/>
      <c r="UOM138" s="181"/>
      <c r="UON138" s="239"/>
      <c r="UOO138" s="181"/>
      <c r="UOP138" s="181"/>
      <c r="UOQ138" s="239"/>
      <c r="UOR138" s="181"/>
      <c r="UOS138" s="181"/>
      <c r="UOT138" s="239"/>
      <c r="UOU138" s="181"/>
      <c r="UOV138" s="181"/>
      <c r="UOW138" s="239"/>
      <c r="UOX138" s="181"/>
      <c r="UOY138" s="181"/>
      <c r="UOZ138" s="239"/>
      <c r="UPA138" s="181"/>
      <c r="UPB138" s="181"/>
      <c r="UPC138" s="239"/>
      <c r="UPD138" s="181"/>
      <c r="UPE138" s="181"/>
      <c r="UPF138" s="239"/>
      <c r="UPG138" s="181"/>
      <c r="UPH138" s="181"/>
      <c r="UPI138" s="239"/>
      <c r="UPJ138" s="181"/>
      <c r="UPK138" s="181"/>
      <c r="UPL138" s="239"/>
      <c r="UPM138" s="181"/>
      <c r="UPN138" s="181"/>
      <c r="UPO138" s="239"/>
      <c r="UPP138" s="181"/>
      <c r="UPQ138" s="181"/>
      <c r="UPR138" s="239"/>
      <c r="UPS138" s="181"/>
      <c r="UPT138" s="181"/>
      <c r="UPU138" s="239"/>
      <c r="UPV138" s="181"/>
      <c r="UPW138" s="181"/>
      <c r="UPX138" s="239"/>
      <c r="UPY138" s="181"/>
      <c r="UPZ138" s="181"/>
      <c r="UQA138" s="239"/>
      <c r="UQB138" s="181"/>
      <c r="UQC138" s="181"/>
      <c r="UQD138" s="239"/>
      <c r="UQE138" s="181"/>
      <c r="UQF138" s="181"/>
      <c r="UQG138" s="239"/>
      <c r="UQH138" s="181"/>
      <c r="UQI138" s="181"/>
      <c r="UQJ138" s="239"/>
      <c r="UQK138" s="181"/>
      <c r="UQL138" s="181"/>
      <c r="UQM138" s="239"/>
      <c r="UQN138" s="181"/>
      <c r="UQO138" s="181"/>
      <c r="UQP138" s="239"/>
      <c r="UQQ138" s="181"/>
      <c r="UQR138" s="181"/>
      <c r="UQS138" s="239"/>
      <c r="UQT138" s="181"/>
      <c r="UQU138" s="181"/>
      <c r="UQV138" s="239"/>
      <c r="UQW138" s="181"/>
      <c r="UQX138" s="181"/>
      <c r="UQY138" s="239"/>
      <c r="UQZ138" s="181"/>
      <c r="URA138" s="181"/>
      <c r="URB138" s="239"/>
      <c r="URC138" s="181"/>
      <c r="URD138" s="181"/>
      <c r="URE138" s="239"/>
      <c r="URF138" s="181"/>
      <c r="URG138" s="181"/>
      <c r="URH138" s="239"/>
      <c r="URI138" s="181"/>
      <c r="URJ138" s="181"/>
      <c r="URK138" s="239"/>
      <c r="URL138" s="181"/>
      <c r="URM138" s="181"/>
      <c r="URN138" s="239"/>
      <c r="URO138" s="181"/>
      <c r="URP138" s="181"/>
      <c r="URQ138" s="239"/>
      <c r="URR138" s="181"/>
      <c r="URS138" s="181"/>
      <c r="URT138" s="239"/>
      <c r="URU138" s="181"/>
      <c r="URV138" s="181"/>
      <c r="URW138" s="239"/>
      <c r="URX138" s="181"/>
      <c r="URY138" s="181"/>
      <c r="URZ138" s="239"/>
      <c r="USA138" s="181"/>
      <c r="USB138" s="181"/>
      <c r="USC138" s="239"/>
      <c r="USD138" s="181"/>
      <c r="USE138" s="181"/>
      <c r="USF138" s="239"/>
      <c r="USG138" s="181"/>
      <c r="USH138" s="181"/>
      <c r="USI138" s="239"/>
      <c r="USJ138" s="181"/>
      <c r="USK138" s="181"/>
      <c r="USL138" s="239"/>
      <c r="USM138" s="181"/>
      <c r="USN138" s="181"/>
      <c r="USO138" s="239"/>
      <c r="USP138" s="181"/>
      <c r="USQ138" s="181"/>
      <c r="USR138" s="239"/>
      <c r="USS138" s="181"/>
      <c r="UST138" s="181"/>
      <c r="USU138" s="239"/>
      <c r="USV138" s="181"/>
      <c r="USW138" s="181"/>
      <c r="USX138" s="239"/>
      <c r="USY138" s="181"/>
      <c r="USZ138" s="181"/>
      <c r="UTA138" s="239"/>
      <c r="UTB138" s="181"/>
      <c r="UTC138" s="181"/>
      <c r="UTD138" s="239"/>
      <c r="UTE138" s="181"/>
      <c r="UTF138" s="181"/>
      <c r="UTG138" s="239"/>
      <c r="UTH138" s="181"/>
      <c r="UTI138" s="181"/>
      <c r="UTJ138" s="239"/>
      <c r="UTK138" s="181"/>
      <c r="UTL138" s="181"/>
      <c r="UTM138" s="239"/>
      <c r="UTN138" s="181"/>
      <c r="UTO138" s="181"/>
      <c r="UTP138" s="239"/>
      <c r="UTQ138" s="181"/>
      <c r="UTR138" s="181"/>
      <c r="UTS138" s="239"/>
      <c r="UTT138" s="181"/>
      <c r="UTU138" s="181"/>
      <c r="UTV138" s="239"/>
      <c r="UTW138" s="181"/>
      <c r="UTX138" s="181"/>
      <c r="UTY138" s="239"/>
      <c r="UTZ138" s="181"/>
      <c r="UUA138" s="181"/>
      <c r="UUB138" s="239"/>
      <c r="UUC138" s="181"/>
      <c r="UUD138" s="181"/>
      <c r="UUE138" s="239"/>
      <c r="UUF138" s="181"/>
      <c r="UUG138" s="181"/>
      <c r="UUH138" s="239"/>
      <c r="UUI138" s="181"/>
      <c r="UUJ138" s="181"/>
      <c r="UUK138" s="239"/>
      <c r="UUL138" s="181"/>
      <c r="UUM138" s="181"/>
      <c r="UUN138" s="239"/>
      <c r="UUO138" s="181"/>
      <c r="UUP138" s="181"/>
      <c r="UUQ138" s="239"/>
      <c r="UUR138" s="181"/>
      <c r="UUS138" s="181"/>
      <c r="UUT138" s="239"/>
      <c r="UUU138" s="181"/>
      <c r="UUV138" s="181"/>
      <c r="UUW138" s="239"/>
      <c r="UUX138" s="181"/>
      <c r="UUY138" s="181"/>
      <c r="UUZ138" s="239"/>
      <c r="UVA138" s="181"/>
      <c r="UVB138" s="181"/>
      <c r="UVC138" s="239"/>
      <c r="UVD138" s="181"/>
      <c r="UVE138" s="181"/>
      <c r="UVF138" s="239"/>
      <c r="UVG138" s="181"/>
      <c r="UVH138" s="181"/>
      <c r="UVI138" s="239"/>
      <c r="UVJ138" s="181"/>
      <c r="UVK138" s="181"/>
      <c r="UVL138" s="239"/>
      <c r="UVM138" s="181"/>
      <c r="UVN138" s="181"/>
      <c r="UVO138" s="239"/>
      <c r="UVP138" s="181"/>
      <c r="UVQ138" s="181"/>
      <c r="UVR138" s="239"/>
      <c r="UVS138" s="181"/>
      <c r="UVT138" s="181"/>
      <c r="UVU138" s="239"/>
      <c r="UVV138" s="181"/>
      <c r="UVW138" s="181"/>
      <c r="UVX138" s="239"/>
      <c r="UVY138" s="181"/>
      <c r="UVZ138" s="181"/>
      <c r="UWA138" s="239"/>
      <c r="UWB138" s="181"/>
      <c r="UWC138" s="181"/>
      <c r="UWD138" s="239"/>
      <c r="UWE138" s="181"/>
      <c r="UWF138" s="181"/>
      <c r="UWG138" s="239"/>
      <c r="UWH138" s="181"/>
      <c r="UWI138" s="181"/>
      <c r="UWJ138" s="239"/>
      <c r="UWK138" s="181"/>
      <c r="UWL138" s="181"/>
      <c r="UWM138" s="239"/>
      <c r="UWN138" s="181"/>
      <c r="UWO138" s="181"/>
      <c r="UWP138" s="239"/>
      <c r="UWQ138" s="181"/>
      <c r="UWR138" s="181"/>
      <c r="UWS138" s="239"/>
      <c r="UWT138" s="181"/>
      <c r="UWU138" s="181"/>
      <c r="UWV138" s="239"/>
      <c r="UWW138" s="181"/>
      <c r="UWX138" s="181"/>
      <c r="UWY138" s="239"/>
      <c r="UWZ138" s="181"/>
      <c r="UXA138" s="181"/>
      <c r="UXB138" s="239"/>
      <c r="UXC138" s="181"/>
      <c r="UXD138" s="181"/>
      <c r="UXE138" s="239"/>
      <c r="UXF138" s="181"/>
      <c r="UXG138" s="181"/>
      <c r="UXH138" s="239"/>
      <c r="UXI138" s="181"/>
      <c r="UXJ138" s="181"/>
      <c r="UXK138" s="239"/>
      <c r="UXL138" s="181"/>
      <c r="UXM138" s="181"/>
      <c r="UXN138" s="239"/>
      <c r="UXO138" s="181"/>
      <c r="UXP138" s="181"/>
      <c r="UXQ138" s="239"/>
      <c r="UXR138" s="181"/>
      <c r="UXS138" s="181"/>
      <c r="UXT138" s="239"/>
      <c r="UXU138" s="181"/>
      <c r="UXV138" s="181"/>
      <c r="UXW138" s="239"/>
      <c r="UXX138" s="181"/>
      <c r="UXY138" s="181"/>
      <c r="UXZ138" s="239"/>
      <c r="UYA138" s="181"/>
      <c r="UYB138" s="181"/>
      <c r="UYC138" s="239"/>
      <c r="UYD138" s="181"/>
      <c r="UYE138" s="181"/>
      <c r="UYF138" s="239"/>
      <c r="UYG138" s="181"/>
      <c r="UYH138" s="181"/>
      <c r="UYI138" s="239"/>
      <c r="UYJ138" s="181"/>
      <c r="UYK138" s="181"/>
      <c r="UYL138" s="239"/>
      <c r="UYM138" s="181"/>
      <c r="UYN138" s="181"/>
      <c r="UYO138" s="239"/>
      <c r="UYP138" s="181"/>
      <c r="UYQ138" s="181"/>
      <c r="UYR138" s="239"/>
      <c r="UYS138" s="181"/>
      <c r="UYT138" s="181"/>
      <c r="UYU138" s="239"/>
      <c r="UYV138" s="181"/>
      <c r="UYW138" s="181"/>
      <c r="UYX138" s="239"/>
      <c r="UYY138" s="181"/>
      <c r="UYZ138" s="181"/>
      <c r="UZA138" s="239"/>
      <c r="UZB138" s="181"/>
      <c r="UZC138" s="181"/>
      <c r="UZD138" s="239"/>
      <c r="UZE138" s="181"/>
      <c r="UZF138" s="181"/>
      <c r="UZG138" s="239"/>
      <c r="UZH138" s="181"/>
      <c r="UZI138" s="181"/>
      <c r="UZJ138" s="239"/>
      <c r="UZK138" s="181"/>
      <c r="UZL138" s="181"/>
      <c r="UZM138" s="239"/>
      <c r="UZN138" s="181"/>
      <c r="UZO138" s="181"/>
      <c r="UZP138" s="239"/>
      <c r="UZQ138" s="181"/>
      <c r="UZR138" s="181"/>
      <c r="UZS138" s="239"/>
      <c r="UZT138" s="181"/>
      <c r="UZU138" s="181"/>
      <c r="UZV138" s="239"/>
      <c r="UZW138" s="181"/>
      <c r="UZX138" s="181"/>
      <c r="UZY138" s="239"/>
      <c r="UZZ138" s="181"/>
      <c r="VAA138" s="181"/>
      <c r="VAB138" s="239"/>
      <c r="VAC138" s="181"/>
      <c r="VAD138" s="181"/>
      <c r="VAE138" s="239"/>
      <c r="VAF138" s="181"/>
      <c r="VAG138" s="181"/>
      <c r="VAH138" s="239"/>
      <c r="VAI138" s="181"/>
      <c r="VAJ138" s="181"/>
      <c r="VAK138" s="239"/>
      <c r="VAL138" s="181"/>
      <c r="VAM138" s="181"/>
      <c r="VAN138" s="239"/>
      <c r="VAO138" s="181"/>
      <c r="VAP138" s="181"/>
      <c r="VAQ138" s="239"/>
      <c r="VAR138" s="181"/>
      <c r="VAS138" s="181"/>
      <c r="VAT138" s="239"/>
      <c r="VAU138" s="181"/>
      <c r="VAV138" s="181"/>
      <c r="VAW138" s="239"/>
      <c r="VAX138" s="181"/>
      <c r="VAY138" s="181"/>
      <c r="VAZ138" s="239"/>
      <c r="VBA138" s="181"/>
      <c r="VBB138" s="181"/>
      <c r="VBC138" s="239"/>
      <c r="VBD138" s="181"/>
      <c r="VBE138" s="181"/>
      <c r="VBF138" s="239"/>
      <c r="VBG138" s="181"/>
      <c r="VBH138" s="181"/>
      <c r="VBI138" s="239"/>
      <c r="VBJ138" s="181"/>
      <c r="VBK138" s="181"/>
      <c r="VBL138" s="239"/>
      <c r="VBM138" s="181"/>
      <c r="VBN138" s="181"/>
      <c r="VBO138" s="239"/>
      <c r="VBP138" s="181"/>
      <c r="VBQ138" s="181"/>
      <c r="VBR138" s="239"/>
      <c r="VBS138" s="181"/>
      <c r="VBT138" s="181"/>
      <c r="VBU138" s="239"/>
      <c r="VBV138" s="181"/>
      <c r="VBW138" s="181"/>
      <c r="VBX138" s="239"/>
      <c r="VBY138" s="181"/>
      <c r="VBZ138" s="181"/>
      <c r="VCA138" s="239"/>
      <c r="VCB138" s="181"/>
      <c r="VCC138" s="181"/>
      <c r="VCD138" s="239"/>
      <c r="VCE138" s="181"/>
      <c r="VCF138" s="181"/>
      <c r="VCG138" s="239"/>
      <c r="VCH138" s="181"/>
      <c r="VCI138" s="181"/>
      <c r="VCJ138" s="239"/>
      <c r="VCK138" s="181"/>
      <c r="VCL138" s="181"/>
      <c r="VCM138" s="239"/>
      <c r="VCN138" s="181"/>
      <c r="VCO138" s="181"/>
      <c r="VCP138" s="239"/>
      <c r="VCQ138" s="181"/>
      <c r="VCR138" s="181"/>
      <c r="VCS138" s="239"/>
      <c r="VCT138" s="181"/>
      <c r="VCU138" s="181"/>
      <c r="VCV138" s="239"/>
      <c r="VCW138" s="181"/>
      <c r="VCX138" s="181"/>
      <c r="VCY138" s="239"/>
      <c r="VCZ138" s="181"/>
      <c r="VDA138" s="181"/>
      <c r="VDB138" s="239"/>
      <c r="VDC138" s="181"/>
      <c r="VDD138" s="181"/>
      <c r="VDE138" s="239"/>
      <c r="VDF138" s="181"/>
      <c r="VDG138" s="181"/>
      <c r="VDH138" s="239"/>
      <c r="VDI138" s="181"/>
      <c r="VDJ138" s="181"/>
      <c r="VDK138" s="239"/>
      <c r="VDL138" s="181"/>
      <c r="VDM138" s="181"/>
      <c r="VDN138" s="239"/>
      <c r="VDO138" s="181"/>
      <c r="VDP138" s="181"/>
      <c r="VDQ138" s="239"/>
      <c r="VDR138" s="181"/>
      <c r="VDS138" s="181"/>
      <c r="VDT138" s="239"/>
      <c r="VDU138" s="181"/>
      <c r="VDV138" s="181"/>
      <c r="VDW138" s="239"/>
      <c r="VDX138" s="181"/>
      <c r="VDY138" s="181"/>
      <c r="VDZ138" s="239"/>
      <c r="VEA138" s="181"/>
      <c r="VEB138" s="181"/>
      <c r="VEC138" s="239"/>
      <c r="VED138" s="181"/>
      <c r="VEE138" s="181"/>
      <c r="VEF138" s="239"/>
      <c r="VEG138" s="181"/>
      <c r="VEH138" s="181"/>
      <c r="VEI138" s="239"/>
      <c r="VEJ138" s="181"/>
      <c r="VEK138" s="181"/>
      <c r="VEL138" s="239"/>
      <c r="VEM138" s="181"/>
      <c r="VEN138" s="181"/>
      <c r="VEO138" s="239"/>
      <c r="VEP138" s="181"/>
      <c r="VEQ138" s="181"/>
      <c r="VER138" s="239"/>
      <c r="VES138" s="181"/>
      <c r="VET138" s="181"/>
      <c r="VEU138" s="239"/>
      <c r="VEV138" s="181"/>
      <c r="VEW138" s="181"/>
      <c r="VEX138" s="239"/>
      <c r="VEY138" s="181"/>
      <c r="VEZ138" s="181"/>
      <c r="VFA138" s="239"/>
      <c r="VFB138" s="181"/>
      <c r="VFC138" s="181"/>
      <c r="VFD138" s="239"/>
      <c r="VFE138" s="181"/>
      <c r="VFF138" s="181"/>
      <c r="VFG138" s="239"/>
      <c r="VFH138" s="181"/>
      <c r="VFI138" s="181"/>
      <c r="VFJ138" s="239"/>
      <c r="VFK138" s="181"/>
      <c r="VFL138" s="181"/>
      <c r="VFM138" s="239"/>
      <c r="VFN138" s="181"/>
      <c r="VFO138" s="181"/>
      <c r="VFP138" s="239"/>
      <c r="VFQ138" s="181"/>
      <c r="VFR138" s="181"/>
      <c r="VFS138" s="239"/>
      <c r="VFT138" s="181"/>
      <c r="VFU138" s="181"/>
      <c r="VFV138" s="239"/>
      <c r="VFW138" s="181"/>
      <c r="VFX138" s="181"/>
      <c r="VFY138" s="239"/>
      <c r="VFZ138" s="181"/>
      <c r="VGA138" s="181"/>
      <c r="VGB138" s="239"/>
      <c r="VGC138" s="181"/>
      <c r="VGD138" s="181"/>
      <c r="VGE138" s="239"/>
      <c r="VGF138" s="181"/>
      <c r="VGG138" s="181"/>
      <c r="VGH138" s="239"/>
      <c r="VGI138" s="181"/>
      <c r="VGJ138" s="181"/>
      <c r="VGK138" s="239"/>
      <c r="VGL138" s="181"/>
      <c r="VGM138" s="181"/>
      <c r="VGN138" s="239"/>
      <c r="VGO138" s="181"/>
      <c r="VGP138" s="181"/>
      <c r="VGQ138" s="239"/>
      <c r="VGR138" s="181"/>
      <c r="VGS138" s="181"/>
      <c r="VGT138" s="239"/>
      <c r="VGU138" s="181"/>
      <c r="VGV138" s="181"/>
      <c r="VGW138" s="239"/>
      <c r="VGX138" s="181"/>
      <c r="VGY138" s="181"/>
      <c r="VGZ138" s="239"/>
      <c r="VHA138" s="181"/>
      <c r="VHB138" s="181"/>
      <c r="VHC138" s="239"/>
      <c r="VHD138" s="181"/>
      <c r="VHE138" s="181"/>
      <c r="VHF138" s="239"/>
      <c r="VHG138" s="181"/>
      <c r="VHH138" s="181"/>
      <c r="VHI138" s="239"/>
      <c r="VHJ138" s="181"/>
      <c r="VHK138" s="181"/>
      <c r="VHL138" s="239"/>
      <c r="VHM138" s="181"/>
      <c r="VHN138" s="181"/>
      <c r="VHO138" s="239"/>
      <c r="VHP138" s="181"/>
      <c r="VHQ138" s="181"/>
      <c r="VHR138" s="239"/>
      <c r="VHS138" s="181"/>
      <c r="VHT138" s="181"/>
      <c r="VHU138" s="239"/>
      <c r="VHV138" s="181"/>
      <c r="VHW138" s="181"/>
      <c r="VHX138" s="239"/>
      <c r="VHY138" s="181"/>
      <c r="VHZ138" s="181"/>
      <c r="VIA138" s="239"/>
      <c r="VIB138" s="181"/>
      <c r="VIC138" s="181"/>
      <c r="VID138" s="239"/>
      <c r="VIE138" s="181"/>
      <c r="VIF138" s="181"/>
      <c r="VIG138" s="239"/>
      <c r="VIH138" s="181"/>
      <c r="VII138" s="181"/>
      <c r="VIJ138" s="239"/>
      <c r="VIK138" s="181"/>
      <c r="VIL138" s="181"/>
      <c r="VIM138" s="239"/>
      <c r="VIN138" s="181"/>
      <c r="VIO138" s="181"/>
      <c r="VIP138" s="239"/>
      <c r="VIQ138" s="181"/>
      <c r="VIR138" s="181"/>
      <c r="VIS138" s="239"/>
      <c r="VIT138" s="181"/>
      <c r="VIU138" s="181"/>
      <c r="VIV138" s="239"/>
      <c r="VIW138" s="181"/>
      <c r="VIX138" s="181"/>
      <c r="VIY138" s="239"/>
      <c r="VIZ138" s="181"/>
      <c r="VJA138" s="181"/>
      <c r="VJB138" s="239"/>
      <c r="VJC138" s="181"/>
      <c r="VJD138" s="181"/>
      <c r="VJE138" s="239"/>
      <c r="VJF138" s="181"/>
      <c r="VJG138" s="181"/>
      <c r="VJH138" s="239"/>
      <c r="VJI138" s="181"/>
      <c r="VJJ138" s="181"/>
      <c r="VJK138" s="239"/>
      <c r="VJL138" s="181"/>
      <c r="VJM138" s="181"/>
      <c r="VJN138" s="239"/>
      <c r="VJO138" s="181"/>
      <c r="VJP138" s="181"/>
      <c r="VJQ138" s="239"/>
      <c r="VJR138" s="181"/>
      <c r="VJS138" s="181"/>
      <c r="VJT138" s="239"/>
      <c r="VJU138" s="181"/>
      <c r="VJV138" s="181"/>
      <c r="VJW138" s="239"/>
      <c r="VJX138" s="181"/>
      <c r="VJY138" s="181"/>
      <c r="VJZ138" s="239"/>
      <c r="VKA138" s="181"/>
      <c r="VKB138" s="181"/>
      <c r="VKC138" s="239"/>
      <c r="VKD138" s="181"/>
      <c r="VKE138" s="181"/>
      <c r="VKF138" s="239"/>
      <c r="VKG138" s="181"/>
      <c r="VKH138" s="181"/>
      <c r="VKI138" s="239"/>
      <c r="VKJ138" s="181"/>
      <c r="VKK138" s="181"/>
      <c r="VKL138" s="239"/>
      <c r="VKM138" s="181"/>
      <c r="VKN138" s="181"/>
      <c r="VKO138" s="239"/>
      <c r="VKP138" s="181"/>
      <c r="VKQ138" s="181"/>
      <c r="VKR138" s="239"/>
      <c r="VKS138" s="181"/>
      <c r="VKT138" s="181"/>
      <c r="VKU138" s="239"/>
      <c r="VKV138" s="181"/>
      <c r="VKW138" s="181"/>
      <c r="VKX138" s="239"/>
      <c r="VKY138" s="181"/>
      <c r="VKZ138" s="181"/>
      <c r="VLA138" s="239"/>
      <c r="VLB138" s="181"/>
      <c r="VLC138" s="181"/>
      <c r="VLD138" s="239"/>
      <c r="VLE138" s="181"/>
      <c r="VLF138" s="181"/>
      <c r="VLG138" s="239"/>
      <c r="VLH138" s="181"/>
      <c r="VLI138" s="181"/>
      <c r="VLJ138" s="239"/>
      <c r="VLK138" s="181"/>
      <c r="VLL138" s="181"/>
      <c r="VLM138" s="239"/>
      <c r="VLN138" s="181"/>
      <c r="VLO138" s="181"/>
      <c r="VLP138" s="239"/>
      <c r="VLQ138" s="181"/>
      <c r="VLR138" s="181"/>
      <c r="VLS138" s="239"/>
      <c r="VLT138" s="181"/>
      <c r="VLU138" s="181"/>
      <c r="VLV138" s="239"/>
      <c r="VLW138" s="181"/>
      <c r="VLX138" s="181"/>
      <c r="VLY138" s="239"/>
      <c r="VLZ138" s="181"/>
      <c r="VMA138" s="181"/>
      <c r="VMB138" s="239"/>
      <c r="VMC138" s="181"/>
      <c r="VMD138" s="181"/>
      <c r="VME138" s="239"/>
      <c r="VMF138" s="181"/>
      <c r="VMG138" s="181"/>
      <c r="VMH138" s="239"/>
      <c r="VMI138" s="181"/>
      <c r="VMJ138" s="181"/>
      <c r="VMK138" s="239"/>
      <c r="VML138" s="181"/>
      <c r="VMM138" s="181"/>
      <c r="VMN138" s="239"/>
      <c r="VMO138" s="181"/>
      <c r="VMP138" s="181"/>
      <c r="VMQ138" s="239"/>
      <c r="VMR138" s="181"/>
      <c r="VMS138" s="181"/>
      <c r="VMT138" s="239"/>
      <c r="VMU138" s="181"/>
      <c r="VMV138" s="181"/>
      <c r="VMW138" s="239"/>
      <c r="VMX138" s="181"/>
      <c r="VMY138" s="181"/>
      <c r="VMZ138" s="239"/>
      <c r="VNA138" s="181"/>
      <c r="VNB138" s="181"/>
      <c r="VNC138" s="239"/>
      <c r="VND138" s="181"/>
      <c r="VNE138" s="181"/>
      <c r="VNF138" s="239"/>
      <c r="VNG138" s="181"/>
      <c r="VNH138" s="181"/>
      <c r="VNI138" s="239"/>
      <c r="VNJ138" s="181"/>
      <c r="VNK138" s="181"/>
      <c r="VNL138" s="239"/>
      <c r="VNM138" s="181"/>
      <c r="VNN138" s="181"/>
      <c r="VNO138" s="239"/>
      <c r="VNP138" s="181"/>
      <c r="VNQ138" s="181"/>
      <c r="VNR138" s="239"/>
      <c r="VNS138" s="181"/>
      <c r="VNT138" s="181"/>
      <c r="VNU138" s="239"/>
      <c r="VNV138" s="181"/>
      <c r="VNW138" s="181"/>
      <c r="VNX138" s="239"/>
      <c r="VNY138" s="181"/>
      <c r="VNZ138" s="181"/>
      <c r="VOA138" s="239"/>
      <c r="VOB138" s="181"/>
      <c r="VOC138" s="181"/>
      <c r="VOD138" s="239"/>
      <c r="VOE138" s="181"/>
      <c r="VOF138" s="181"/>
      <c r="VOG138" s="239"/>
      <c r="VOH138" s="181"/>
      <c r="VOI138" s="181"/>
      <c r="VOJ138" s="239"/>
      <c r="VOK138" s="181"/>
      <c r="VOL138" s="181"/>
      <c r="VOM138" s="239"/>
      <c r="VON138" s="181"/>
      <c r="VOO138" s="181"/>
      <c r="VOP138" s="239"/>
      <c r="VOQ138" s="181"/>
      <c r="VOR138" s="181"/>
      <c r="VOS138" s="239"/>
      <c r="VOT138" s="181"/>
      <c r="VOU138" s="181"/>
      <c r="VOV138" s="239"/>
      <c r="VOW138" s="181"/>
      <c r="VOX138" s="181"/>
      <c r="VOY138" s="239"/>
      <c r="VOZ138" s="181"/>
      <c r="VPA138" s="181"/>
      <c r="VPB138" s="239"/>
      <c r="VPC138" s="181"/>
      <c r="VPD138" s="181"/>
      <c r="VPE138" s="239"/>
      <c r="VPF138" s="181"/>
      <c r="VPG138" s="181"/>
      <c r="VPH138" s="239"/>
      <c r="VPI138" s="181"/>
      <c r="VPJ138" s="181"/>
      <c r="VPK138" s="239"/>
      <c r="VPL138" s="181"/>
      <c r="VPM138" s="181"/>
      <c r="VPN138" s="239"/>
      <c r="VPO138" s="181"/>
      <c r="VPP138" s="181"/>
      <c r="VPQ138" s="239"/>
      <c r="VPR138" s="181"/>
      <c r="VPS138" s="181"/>
      <c r="VPT138" s="239"/>
      <c r="VPU138" s="181"/>
      <c r="VPV138" s="181"/>
      <c r="VPW138" s="239"/>
      <c r="VPX138" s="181"/>
      <c r="VPY138" s="181"/>
      <c r="VPZ138" s="239"/>
      <c r="VQA138" s="181"/>
      <c r="VQB138" s="181"/>
      <c r="VQC138" s="239"/>
      <c r="VQD138" s="181"/>
      <c r="VQE138" s="181"/>
      <c r="VQF138" s="239"/>
      <c r="VQG138" s="181"/>
      <c r="VQH138" s="181"/>
      <c r="VQI138" s="239"/>
      <c r="VQJ138" s="181"/>
      <c r="VQK138" s="181"/>
      <c r="VQL138" s="239"/>
      <c r="VQM138" s="181"/>
      <c r="VQN138" s="181"/>
      <c r="VQO138" s="239"/>
      <c r="VQP138" s="181"/>
      <c r="VQQ138" s="181"/>
      <c r="VQR138" s="239"/>
      <c r="VQS138" s="181"/>
      <c r="VQT138" s="181"/>
      <c r="VQU138" s="239"/>
      <c r="VQV138" s="181"/>
      <c r="VQW138" s="181"/>
      <c r="VQX138" s="239"/>
      <c r="VQY138" s="181"/>
      <c r="VQZ138" s="181"/>
      <c r="VRA138" s="239"/>
      <c r="VRB138" s="181"/>
      <c r="VRC138" s="181"/>
      <c r="VRD138" s="239"/>
      <c r="VRE138" s="181"/>
      <c r="VRF138" s="181"/>
      <c r="VRG138" s="239"/>
      <c r="VRH138" s="181"/>
      <c r="VRI138" s="181"/>
      <c r="VRJ138" s="239"/>
      <c r="VRK138" s="181"/>
      <c r="VRL138" s="181"/>
      <c r="VRM138" s="239"/>
      <c r="VRN138" s="181"/>
      <c r="VRO138" s="181"/>
      <c r="VRP138" s="239"/>
      <c r="VRQ138" s="181"/>
      <c r="VRR138" s="181"/>
      <c r="VRS138" s="239"/>
      <c r="VRT138" s="181"/>
      <c r="VRU138" s="181"/>
      <c r="VRV138" s="239"/>
      <c r="VRW138" s="181"/>
      <c r="VRX138" s="181"/>
      <c r="VRY138" s="239"/>
      <c r="VRZ138" s="181"/>
      <c r="VSA138" s="181"/>
      <c r="VSB138" s="239"/>
      <c r="VSC138" s="181"/>
      <c r="VSD138" s="181"/>
      <c r="VSE138" s="239"/>
      <c r="VSF138" s="181"/>
      <c r="VSG138" s="181"/>
      <c r="VSH138" s="239"/>
      <c r="VSI138" s="181"/>
      <c r="VSJ138" s="181"/>
      <c r="VSK138" s="239"/>
      <c r="VSL138" s="181"/>
      <c r="VSM138" s="181"/>
      <c r="VSN138" s="239"/>
      <c r="VSO138" s="181"/>
      <c r="VSP138" s="181"/>
      <c r="VSQ138" s="239"/>
      <c r="VSR138" s="181"/>
      <c r="VSS138" s="181"/>
      <c r="VST138" s="239"/>
      <c r="VSU138" s="181"/>
      <c r="VSV138" s="181"/>
      <c r="VSW138" s="239"/>
      <c r="VSX138" s="181"/>
      <c r="VSY138" s="181"/>
      <c r="VSZ138" s="239"/>
      <c r="VTA138" s="181"/>
      <c r="VTB138" s="181"/>
      <c r="VTC138" s="239"/>
      <c r="VTD138" s="181"/>
      <c r="VTE138" s="181"/>
      <c r="VTF138" s="239"/>
      <c r="VTG138" s="181"/>
      <c r="VTH138" s="181"/>
      <c r="VTI138" s="239"/>
      <c r="VTJ138" s="181"/>
      <c r="VTK138" s="181"/>
      <c r="VTL138" s="239"/>
      <c r="VTM138" s="181"/>
      <c r="VTN138" s="181"/>
      <c r="VTO138" s="239"/>
      <c r="VTP138" s="181"/>
      <c r="VTQ138" s="181"/>
      <c r="VTR138" s="239"/>
      <c r="VTS138" s="181"/>
      <c r="VTT138" s="181"/>
      <c r="VTU138" s="239"/>
      <c r="VTV138" s="181"/>
      <c r="VTW138" s="181"/>
      <c r="VTX138" s="239"/>
      <c r="VTY138" s="181"/>
      <c r="VTZ138" s="181"/>
      <c r="VUA138" s="239"/>
      <c r="VUB138" s="181"/>
      <c r="VUC138" s="181"/>
      <c r="VUD138" s="239"/>
      <c r="VUE138" s="181"/>
      <c r="VUF138" s="181"/>
      <c r="VUG138" s="239"/>
      <c r="VUH138" s="181"/>
      <c r="VUI138" s="181"/>
      <c r="VUJ138" s="239"/>
      <c r="VUK138" s="181"/>
      <c r="VUL138" s="181"/>
      <c r="VUM138" s="239"/>
      <c r="VUN138" s="181"/>
      <c r="VUO138" s="181"/>
      <c r="VUP138" s="239"/>
      <c r="VUQ138" s="181"/>
      <c r="VUR138" s="181"/>
      <c r="VUS138" s="239"/>
      <c r="VUT138" s="181"/>
      <c r="VUU138" s="181"/>
      <c r="VUV138" s="239"/>
      <c r="VUW138" s="181"/>
      <c r="VUX138" s="181"/>
      <c r="VUY138" s="239"/>
      <c r="VUZ138" s="181"/>
      <c r="VVA138" s="181"/>
      <c r="VVB138" s="239"/>
      <c r="VVC138" s="181"/>
      <c r="VVD138" s="181"/>
      <c r="VVE138" s="239"/>
      <c r="VVF138" s="181"/>
      <c r="VVG138" s="181"/>
      <c r="VVH138" s="239"/>
      <c r="VVI138" s="181"/>
      <c r="VVJ138" s="181"/>
      <c r="VVK138" s="239"/>
      <c r="VVL138" s="181"/>
      <c r="VVM138" s="181"/>
      <c r="VVN138" s="239"/>
      <c r="VVO138" s="181"/>
      <c r="VVP138" s="181"/>
      <c r="VVQ138" s="239"/>
      <c r="VVR138" s="181"/>
      <c r="VVS138" s="181"/>
      <c r="VVT138" s="239"/>
      <c r="VVU138" s="181"/>
      <c r="VVV138" s="181"/>
      <c r="VVW138" s="239"/>
      <c r="VVX138" s="181"/>
      <c r="VVY138" s="181"/>
      <c r="VVZ138" s="239"/>
      <c r="VWA138" s="181"/>
      <c r="VWB138" s="181"/>
      <c r="VWC138" s="239"/>
      <c r="VWD138" s="181"/>
      <c r="VWE138" s="181"/>
      <c r="VWF138" s="239"/>
      <c r="VWG138" s="181"/>
      <c r="VWH138" s="181"/>
      <c r="VWI138" s="239"/>
      <c r="VWJ138" s="181"/>
      <c r="VWK138" s="181"/>
      <c r="VWL138" s="239"/>
      <c r="VWM138" s="181"/>
      <c r="VWN138" s="181"/>
      <c r="VWO138" s="239"/>
      <c r="VWP138" s="181"/>
      <c r="VWQ138" s="181"/>
      <c r="VWR138" s="239"/>
      <c r="VWS138" s="181"/>
      <c r="VWT138" s="181"/>
      <c r="VWU138" s="239"/>
      <c r="VWV138" s="181"/>
      <c r="VWW138" s="181"/>
      <c r="VWX138" s="239"/>
      <c r="VWY138" s="181"/>
      <c r="VWZ138" s="181"/>
      <c r="VXA138" s="239"/>
      <c r="VXB138" s="181"/>
      <c r="VXC138" s="181"/>
      <c r="VXD138" s="239"/>
      <c r="VXE138" s="181"/>
      <c r="VXF138" s="181"/>
      <c r="VXG138" s="239"/>
      <c r="VXH138" s="181"/>
      <c r="VXI138" s="181"/>
      <c r="VXJ138" s="239"/>
      <c r="VXK138" s="181"/>
      <c r="VXL138" s="181"/>
      <c r="VXM138" s="239"/>
      <c r="VXN138" s="181"/>
      <c r="VXO138" s="181"/>
      <c r="VXP138" s="239"/>
      <c r="VXQ138" s="181"/>
      <c r="VXR138" s="181"/>
      <c r="VXS138" s="239"/>
      <c r="VXT138" s="181"/>
      <c r="VXU138" s="181"/>
      <c r="VXV138" s="239"/>
      <c r="VXW138" s="181"/>
      <c r="VXX138" s="181"/>
      <c r="VXY138" s="239"/>
      <c r="VXZ138" s="181"/>
      <c r="VYA138" s="181"/>
      <c r="VYB138" s="239"/>
      <c r="VYC138" s="181"/>
      <c r="VYD138" s="181"/>
      <c r="VYE138" s="239"/>
      <c r="VYF138" s="181"/>
      <c r="VYG138" s="181"/>
      <c r="VYH138" s="239"/>
      <c r="VYI138" s="181"/>
      <c r="VYJ138" s="181"/>
      <c r="VYK138" s="239"/>
      <c r="VYL138" s="181"/>
      <c r="VYM138" s="181"/>
      <c r="VYN138" s="239"/>
      <c r="VYO138" s="181"/>
      <c r="VYP138" s="181"/>
      <c r="VYQ138" s="239"/>
      <c r="VYR138" s="181"/>
      <c r="VYS138" s="181"/>
      <c r="VYT138" s="239"/>
      <c r="VYU138" s="181"/>
      <c r="VYV138" s="181"/>
      <c r="VYW138" s="239"/>
      <c r="VYX138" s="181"/>
      <c r="VYY138" s="181"/>
      <c r="VYZ138" s="239"/>
      <c r="VZA138" s="181"/>
      <c r="VZB138" s="181"/>
      <c r="VZC138" s="239"/>
      <c r="VZD138" s="181"/>
      <c r="VZE138" s="181"/>
      <c r="VZF138" s="239"/>
      <c r="VZG138" s="181"/>
      <c r="VZH138" s="181"/>
      <c r="VZI138" s="239"/>
      <c r="VZJ138" s="181"/>
      <c r="VZK138" s="181"/>
      <c r="VZL138" s="239"/>
      <c r="VZM138" s="181"/>
      <c r="VZN138" s="181"/>
      <c r="VZO138" s="239"/>
      <c r="VZP138" s="181"/>
      <c r="VZQ138" s="181"/>
      <c r="VZR138" s="239"/>
      <c r="VZS138" s="181"/>
      <c r="VZT138" s="181"/>
      <c r="VZU138" s="239"/>
      <c r="VZV138" s="181"/>
      <c r="VZW138" s="181"/>
      <c r="VZX138" s="239"/>
      <c r="VZY138" s="181"/>
      <c r="VZZ138" s="181"/>
      <c r="WAA138" s="239"/>
      <c r="WAB138" s="181"/>
      <c r="WAC138" s="181"/>
      <c r="WAD138" s="239"/>
      <c r="WAE138" s="181"/>
      <c r="WAF138" s="181"/>
      <c r="WAG138" s="239"/>
      <c r="WAH138" s="181"/>
      <c r="WAI138" s="181"/>
      <c r="WAJ138" s="239"/>
      <c r="WAK138" s="181"/>
      <c r="WAL138" s="181"/>
      <c r="WAM138" s="239"/>
      <c r="WAN138" s="181"/>
      <c r="WAO138" s="181"/>
      <c r="WAP138" s="239"/>
      <c r="WAQ138" s="181"/>
      <c r="WAR138" s="181"/>
      <c r="WAS138" s="239"/>
      <c r="WAT138" s="181"/>
      <c r="WAU138" s="181"/>
      <c r="WAV138" s="239"/>
      <c r="WAW138" s="181"/>
      <c r="WAX138" s="181"/>
      <c r="WAY138" s="239"/>
      <c r="WAZ138" s="181"/>
      <c r="WBA138" s="181"/>
      <c r="WBB138" s="239"/>
      <c r="WBC138" s="181"/>
      <c r="WBD138" s="181"/>
      <c r="WBE138" s="239"/>
      <c r="WBF138" s="181"/>
      <c r="WBG138" s="181"/>
      <c r="WBH138" s="239"/>
      <c r="WBI138" s="181"/>
      <c r="WBJ138" s="181"/>
      <c r="WBK138" s="239"/>
      <c r="WBL138" s="181"/>
      <c r="WBM138" s="181"/>
      <c r="WBN138" s="239"/>
      <c r="WBO138" s="181"/>
      <c r="WBP138" s="181"/>
      <c r="WBQ138" s="239"/>
      <c r="WBR138" s="181"/>
      <c r="WBS138" s="181"/>
      <c r="WBT138" s="239"/>
      <c r="WBU138" s="181"/>
      <c r="WBV138" s="181"/>
      <c r="WBW138" s="239"/>
      <c r="WBX138" s="181"/>
      <c r="WBY138" s="181"/>
      <c r="WBZ138" s="239"/>
      <c r="WCA138" s="181"/>
      <c r="WCB138" s="181"/>
      <c r="WCC138" s="239"/>
      <c r="WCD138" s="181"/>
      <c r="WCE138" s="181"/>
      <c r="WCF138" s="239"/>
      <c r="WCG138" s="181"/>
      <c r="WCH138" s="181"/>
      <c r="WCI138" s="239"/>
      <c r="WCJ138" s="181"/>
      <c r="WCK138" s="181"/>
      <c r="WCL138" s="239"/>
      <c r="WCM138" s="181"/>
      <c r="WCN138" s="181"/>
      <c r="WCO138" s="239"/>
      <c r="WCP138" s="181"/>
      <c r="WCQ138" s="181"/>
      <c r="WCR138" s="239"/>
      <c r="WCS138" s="181"/>
      <c r="WCT138" s="181"/>
      <c r="WCU138" s="239"/>
      <c r="WCV138" s="181"/>
      <c r="WCW138" s="181"/>
      <c r="WCX138" s="239"/>
      <c r="WCY138" s="181"/>
      <c r="WCZ138" s="181"/>
      <c r="WDA138" s="239"/>
      <c r="WDB138" s="181"/>
      <c r="WDC138" s="181"/>
      <c r="WDD138" s="239"/>
      <c r="WDE138" s="181"/>
      <c r="WDF138" s="181"/>
      <c r="WDG138" s="239"/>
      <c r="WDH138" s="181"/>
      <c r="WDI138" s="181"/>
      <c r="WDJ138" s="239"/>
      <c r="WDK138" s="181"/>
      <c r="WDL138" s="181"/>
      <c r="WDM138" s="239"/>
      <c r="WDN138" s="181"/>
      <c r="WDO138" s="181"/>
      <c r="WDP138" s="239"/>
      <c r="WDQ138" s="181"/>
      <c r="WDR138" s="181"/>
      <c r="WDS138" s="239"/>
      <c r="WDT138" s="181"/>
      <c r="WDU138" s="181"/>
      <c r="WDV138" s="239"/>
      <c r="WDW138" s="181"/>
      <c r="WDX138" s="181"/>
      <c r="WDY138" s="239"/>
      <c r="WDZ138" s="181"/>
      <c r="WEA138" s="181"/>
      <c r="WEB138" s="239"/>
      <c r="WEC138" s="181"/>
      <c r="WED138" s="181"/>
      <c r="WEE138" s="239"/>
      <c r="WEF138" s="181"/>
      <c r="WEG138" s="181"/>
      <c r="WEH138" s="239"/>
      <c r="WEI138" s="181"/>
      <c r="WEJ138" s="181"/>
      <c r="WEK138" s="239"/>
      <c r="WEL138" s="181"/>
      <c r="WEM138" s="181"/>
      <c r="WEN138" s="239"/>
      <c r="WEO138" s="181"/>
      <c r="WEP138" s="181"/>
      <c r="WEQ138" s="239"/>
      <c r="WER138" s="181"/>
      <c r="WES138" s="181"/>
      <c r="WET138" s="239"/>
      <c r="WEU138" s="181"/>
      <c r="WEV138" s="181"/>
      <c r="WEW138" s="239"/>
      <c r="WEX138" s="181"/>
      <c r="WEY138" s="181"/>
      <c r="WEZ138" s="239"/>
      <c r="WFA138" s="181"/>
      <c r="WFB138" s="181"/>
      <c r="WFC138" s="239"/>
      <c r="WFD138" s="181"/>
      <c r="WFE138" s="181"/>
      <c r="WFF138" s="239"/>
      <c r="WFG138" s="181"/>
      <c r="WFH138" s="181"/>
      <c r="WFI138" s="239"/>
      <c r="WFJ138" s="181"/>
      <c r="WFK138" s="181"/>
      <c r="WFL138" s="239"/>
      <c r="WFM138" s="181"/>
      <c r="WFN138" s="181"/>
      <c r="WFO138" s="239"/>
      <c r="WFP138" s="181"/>
      <c r="WFQ138" s="181"/>
      <c r="WFR138" s="239"/>
      <c r="WFS138" s="181"/>
      <c r="WFT138" s="181"/>
      <c r="WFU138" s="239"/>
      <c r="WFV138" s="181"/>
      <c r="WFW138" s="181"/>
      <c r="WFX138" s="239"/>
      <c r="WFY138" s="181"/>
      <c r="WFZ138" s="181"/>
      <c r="WGA138" s="239"/>
      <c r="WGB138" s="181"/>
      <c r="WGC138" s="181"/>
      <c r="WGD138" s="239"/>
      <c r="WGE138" s="181"/>
      <c r="WGF138" s="181"/>
      <c r="WGG138" s="239"/>
      <c r="WGH138" s="181"/>
      <c r="WGI138" s="181"/>
      <c r="WGJ138" s="239"/>
      <c r="WGK138" s="181"/>
      <c r="WGL138" s="181"/>
      <c r="WGM138" s="239"/>
      <c r="WGN138" s="181"/>
      <c r="WGO138" s="181"/>
      <c r="WGP138" s="239"/>
      <c r="WGQ138" s="181"/>
      <c r="WGR138" s="181"/>
      <c r="WGS138" s="239"/>
      <c r="WGT138" s="181"/>
      <c r="WGU138" s="181"/>
      <c r="WGV138" s="239"/>
      <c r="WGW138" s="181"/>
      <c r="WGX138" s="181"/>
      <c r="WGY138" s="239"/>
      <c r="WGZ138" s="181"/>
      <c r="WHA138" s="181"/>
      <c r="WHB138" s="239"/>
      <c r="WHC138" s="181"/>
      <c r="WHD138" s="181"/>
      <c r="WHE138" s="239"/>
      <c r="WHF138" s="181"/>
      <c r="WHG138" s="181"/>
      <c r="WHH138" s="239"/>
      <c r="WHI138" s="181"/>
      <c r="WHJ138" s="181"/>
      <c r="WHK138" s="239"/>
      <c r="WHL138" s="181"/>
      <c r="WHM138" s="181"/>
      <c r="WHN138" s="239"/>
      <c r="WHO138" s="181"/>
      <c r="WHP138" s="181"/>
      <c r="WHQ138" s="239"/>
      <c r="WHR138" s="181"/>
      <c r="WHS138" s="181"/>
      <c r="WHT138" s="239"/>
      <c r="WHU138" s="181"/>
      <c r="WHV138" s="181"/>
      <c r="WHW138" s="239"/>
      <c r="WHX138" s="181"/>
      <c r="WHY138" s="181"/>
      <c r="WHZ138" s="239"/>
      <c r="WIA138" s="181"/>
      <c r="WIB138" s="181"/>
      <c r="WIC138" s="239"/>
      <c r="WID138" s="181"/>
      <c r="WIE138" s="181"/>
      <c r="WIF138" s="239"/>
      <c r="WIG138" s="181"/>
      <c r="WIH138" s="181"/>
      <c r="WII138" s="239"/>
      <c r="WIJ138" s="181"/>
      <c r="WIK138" s="181"/>
      <c r="WIL138" s="239"/>
      <c r="WIM138" s="181"/>
      <c r="WIN138" s="181"/>
      <c r="WIO138" s="239"/>
      <c r="WIP138" s="181"/>
      <c r="WIQ138" s="181"/>
      <c r="WIR138" s="239"/>
      <c r="WIS138" s="181"/>
      <c r="WIT138" s="181"/>
      <c r="WIU138" s="239"/>
      <c r="WIV138" s="181"/>
      <c r="WIW138" s="181"/>
      <c r="WIX138" s="239"/>
      <c r="WIY138" s="181"/>
      <c r="WIZ138" s="181"/>
      <c r="WJA138" s="239"/>
      <c r="WJB138" s="181"/>
      <c r="WJC138" s="181"/>
      <c r="WJD138" s="239"/>
      <c r="WJE138" s="181"/>
      <c r="WJF138" s="181"/>
      <c r="WJG138" s="239"/>
      <c r="WJH138" s="181"/>
      <c r="WJI138" s="181"/>
      <c r="WJJ138" s="239"/>
      <c r="WJK138" s="181"/>
      <c r="WJL138" s="181"/>
      <c r="WJM138" s="239"/>
      <c r="WJN138" s="181"/>
      <c r="WJO138" s="181"/>
      <c r="WJP138" s="239"/>
      <c r="WJQ138" s="181"/>
      <c r="WJR138" s="181"/>
      <c r="WJS138" s="239"/>
      <c r="WJT138" s="181"/>
      <c r="WJU138" s="181"/>
      <c r="WJV138" s="239"/>
      <c r="WJW138" s="181"/>
      <c r="WJX138" s="181"/>
      <c r="WJY138" s="239"/>
      <c r="WJZ138" s="181"/>
      <c r="WKA138" s="181"/>
      <c r="WKB138" s="239"/>
      <c r="WKC138" s="181"/>
      <c r="WKD138" s="181"/>
      <c r="WKE138" s="239"/>
      <c r="WKF138" s="181"/>
      <c r="WKG138" s="181"/>
      <c r="WKH138" s="239"/>
      <c r="WKI138" s="181"/>
      <c r="WKJ138" s="181"/>
      <c r="WKK138" s="239"/>
      <c r="WKL138" s="181"/>
      <c r="WKM138" s="181"/>
      <c r="WKN138" s="239"/>
      <c r="WKO138" s="181"/>
      <c r="WKP138" s="181"/>
      <c r="WKQ138" s="239"/>
      <c r="WKR138" s="181"/>
      <c r="WKS138" s="181"/>
      <c r="WKT138" s="239"/>
      <c r="WKU138" s="181"/>
      <c r="WKV138" s="181"/>
      <c r="WKW138" s="239"/>
      <c r="WKX138" s="181"/>
      <c r="WKY138" s="181"/>
      <c r="WKZ138" s="239"/>
      <c r="WLA138" s="181"/>
      <c r="WLB138" s="181"/>
      <c r="WLC138" s="239"/>
      <c r="WLD138" s="181"/>
      <c r="WLE138" s="181"/>
      <c r="WLF138" s="239"/>
      <c r="WLG138" s="181"/>
      <c r="WLH138" s="181"/>
      <c r="WLI138" s="239"/>
      <c r="WLJ138" s="181"/>
      <c r="WLK138" s="181"/>
      <c r="WLL138" s="239"/>
      <c r="WLM138" s="181"/>
      <c r="WLN138" s="181"/>
      <c r="WLO138" s="239"/>
      <c r="WLP138" s="181"/>
      <c r="WLQ138" s="181"/>
      <c r="WLR138" s="239"/>
      <c r="WLS138" s="181"/>
      <c r="WLT138" s="181"/>
      <c r="WLU138" s="239"/>
      <c r="WLV138" s="181"/>
      <c r="WLW138" s="181"/>
      <c r="WLX138" s="239"/>
      <c r="WLY138" s="181"/>
      <c r="WLZ138" s="181"/>
      <c r="WMA138" s="239"/>
      <c r="WMB138" s="181"/>
      <c r="WMC138" s="181"/>
      <c r="WMD138" s="239"/>
      <c r="WME138" s="181"/>
      <c r="WMF138" s="181"/>
      <c r="WMG138" s="239"/>
      <c r="WMH138" s="181"/>
      <c r="WMI138" s="181"/>
      <c r="WMJ138" s="239"/>
      <c r="WMK138" s="181"/>
      <c r="WML138" s="181"/>
      <c r="WMM138" s="239"/>
      <c r="WMN138" s="181"/>
      <c r="WMO138" s="181"/>
      <c r="WMP138" s="239"/>
      <c r="WMQ138" s="181"/>
      <c r="WMR138" s="181"/>
      <c r="WMS138" s="239"/>
      <c r="WMT138" s="181"/>
      <c r="WMU138" s="181"/>
      <c r="WMV138" s="239"/>
      <c r="WMW138" s="181"/>
      <c r="WMX138" s="181"/>
      <c r="WMY138" s="239"/>
      <c r="WMZ138" s="181"/>
      <c r="WNA138" s="181"/>
      <c r="WNB138" s="239"/>
      <c r="WNC138" s="181"/>
      <c r="WND138" s="181"/>
      <c r="WNE138" s="239"/>
      <c r="WNF138" s="181"/>
      <c r="WNG138" s="181"/>
      <c r="WNH138" s="239"/>
      <c r="WNI138" s="181"/>
      <c r="WNJ138" s="181"/>
      <c r="WNK138" s="239"/>
      <c r="WNL138" s="181"/>
      <c r="WNM138" s="181"/>
      <c r="WNN138" s="239"/>
      <c r="WNO138" s="181"/>
      <c r="WNP138" s="181"/>
      <c r="WNQ138" s="239"/>
      <c r="WNR138" s="181"/>
      <c r="WNS138" s="181"/>
      <c r="WNT138" s="239"/>
      <c r="WNU138" s="181"/>
      <c r="WNV138" s="181"/>
      <c r="WNW138" s="239"/>
      <c r="WNX138" s="181"/>
      <c r="WNY138" s="181"/>
      <c r="WNZ138" s="239"/>
      <c r="WOA138" s="181"/>
      <c r="WOB138" s="181"/>
      <c r="WOC138" s="239"/>
      <c r="WOD138" s="181"/>
      <c r="WOE138" s="181"/>
      <c r="WOF138" s="239"/>
      <c r="WOG138" s="181"/>
      <c r="WOH138" s="181"/>
      <c r="WOI138" s="239"/>
      <c r="WOJ138" s="181"/>
      <c r="WOK138" s="181"/>
      <c r="WOL138" s="239"/>
      <c r="WOM138" s="181"/>
      <c r="WON138" s="181"/>
      <c r="WOO138" s="239"/>
      <c r="WOP138" s="181"/>
      <c r="WOQ138" s="181"/>
      <c r="WOR138" s="239"/>
      <c r="WOS138" s="181"/>
      <c r="WOT138" s="181"/>
      <c r="WOU138" s="239"/>
      <c r="WOV138" s="181"/>
      <c r="WOW138" s="181"/>
      <c r="WOX138" s="239"/>
      <c r="WOY138" s="181"/>
      <c r="WOZ138" s="181"/>
      <c r="WPA138" s="239"/>
      <c r="WPB138" s="181"/>
      <c r="WPC138" s="181"/>
      <c r="WPD138" s="239"/>
      <c r="WPE138" s="181"/>
      <c r="WPF138" s="181"/>
      <c r="WPG138" s="239"/>
      <c r="WPH138" s="181"/>
      <c r="WPI138" s="181"/>
      <c r="WPJ138" s="239"/>
      <c r="WPK138" s="181"/>
      <c r="WPL138" s="181"/>
      <c r="WPM138" s="239"/>
      <c r="WPN138" s="181"/>
      <c r="WPO138" s="181"/>
      <c r="WPP138" s="239"/>
      <c r="WPQ138" s="181"/>
      <c r="WPR138" s="181"/>
      <c r="WPS138" s="239"/>
      <c r="WPT138" s="181"/>
      <c r="WPU138" s="181"/>
      <c r="WPV138" s="239"/>
      <c r="WPW138" s="181"/>
      <c r="WPX138" s="181"/>
      <c r="WPY138" s="239"/>
      <c r="WPZ138" s="181"/>
      <c r="WQA138" s="181"/>
      <c r="WQB138" s="239"/>
      <c r="WQC138" s="181"/>
      <c r="WQD138" s="181"/>
      <c r="WQE138" s="239"/>
      <c r="WQF138" s="181"/>
      <c r="WQG138" s="181"/>
      <c r="WQH138" s="239"/>
      <c r="WQI138" s="181"/>
      <c r="WQJ138" s="181"/>
      <c r="WQK138" s="239"/>
      <c r="WQL138" s="181"/>
      <c r="WQM138" s="181"/>
      <c r="WQN138" s="239"/>
      <c r="WQO138" s="181"/>
      <c r="WQP138" s="181"/>
      <c r="WQQ138" s="239"/>
      <c r="WQR138" s="181"/>
      <c r="WQS138" s="181"/>
      <c r="WQT138" s="239"/>
      <c r="WQU138" s="181"/>
      <c r="WQV138" s="181"/>
      <c r="WQW138" s="239"/>
      <c r="WQX138" s="181"/>
      <c r="WQY138" s="181"/>
      <c r="WQZ138" s="239"/>
      <c r="WRA138" s="181"/>
      <c r="WRB138" s="181"/>
      <c r="WRC138" s="239"/>
      <c r="WRD138" s="181"/>
      <c r="WRE138" s="181"/>
      <c r="WRF138" s="239"/>
      <c r="WRG138" s="181"/>
      <c r="WRH138" s="181"/>
      <c r="WRI138" s="239"/>
      <c r="WRJ138" s="181"/>
      <c r="WRK138" s="181"/>
      <c r="WRL138" s="239"/>
      <c r="WRM138" s="181"/>
      <c r="WRN138" s="181"/>
      <c r="WRO138" s="239"/>
      <c r="WRP138" s="181"/>
      <c r="WRQ138" s="181"/>
      <c r="WRR138" s="239"/>
      <c r="WRS138" s="181"/>
      <c r="WRT138" s="181"/>
      <c r="WRU138" s="239"/>
      <c r="WRV138" s="181"/>
      <c r="WRW138" s="181"/>
      <c r="WRX138" s="239"/>
      <c r="WRY138" s="181"/>
      <c r="WRZ138" s="181"/>
      <c r="WSA138" s="239"/>
      <c r="WSB138" s="181"/>
      <c r="WSC138" s="181"/>
      <c r="WSD138" s="239"/>
      <c r="WSE138" s="181"/>
      <c r="WSF138" s="181"/>
      <c r="WSG138" s="239"/>
      <c r="WSH138" s="181"/>
      <c r="WSI138" s="181"/>
      <c r="WSJ138" s="239"/>
      <c r="WSK138" s="181"/>
      <c r="WSL138" s="181"/>
      <c r="WSM138" s="239"/>
      <c r="WSN138" s="181"/>
      <c r="WSO138" s="181"/>
      <c r="WSP138" s="239"/>
      <c r="WSQ138" s="181"/>
      <c r="WSR138" s="181"/>
      <c r="WSS138" s="239"/>
      <c r="WST138" s="181"/>
      <c r="WSU138" s="181"/>
      <c r="WSV138" s="239"/>
      <c r="WSW138" s="181"/>
      <c r="WSX138" s="181"/>
      <c r="WSY138" s="239"/>
      <c r="WSZ138" s="181"/>
      <c r="WTA138" s="181"/>
      <c r="WTB138" s="239"/>
      <c r="WTC138" s="181"/>
      <c r="WTD138" s="181"/>
      <c r="WTE138" s="239"/>
      <c r="WTF138" s="181"/>
      <c r="WTG138" s="181"/>
      <c r="WTH138" s="239"/>
      <c r="WTI138" s="181"/>
      <c r="WTJ138" s="181"/>
      <c r="WTK138" s="239"/>
      <c r="WTL138" s="181"/>
      <c r="WTM138" s="181"/>
      <c r="WTN138" s="239"/>
      <c r="WTO138" s="181"/>
      <c r="WTP138" s="181"/>
      <c r="WTQ138" s="239"/>
      <c r="WTR138" s="181"/>
      <c r="WTS138" s="181"/>
      <c r="WTT138" s="239"/>
      <c r="WTU138" s="181"/>
      <c r="WTV138" s="181"/>
      <c r="WTW138" s="239"/>
      <c r="WTX138" s="181"/>
      <c r="WTY138" s="181"/>
      <c r="WTZ138" s="239"/>
      <c r="WUA138" s="181"/>
      <c r="WUB138" s="181"/>
      <c r="WUC138" s="239"/>
      <c r="WUD138" s="181"/>
      <c r="WUE138" s="181"/>
      <c r="WUF138" s="239"/>
      <c r="WUG138" s="181"/>
      <c r="WUH138" s="181"/>
      <c r="WUI138" s="239"/>
      <c r="WUJ138" s="181"/>
      <c r="WUK138" s="181"/>
      <c r="WUL138" s="239"/>
      <c r="WUM138" s="181"/>
      <c r="WUN138" s="181"/>
      <c r="WUO138" s="239"/>
      <c r="WUP138" s="181"/>
      <c r="WUQ138" s="181"/>
      <c r="WUR138" s="239"/>
      <c r="WUS138" s="181"/>
      <c r="WUT138" s="181"/>
      <c r="WUU138" s="239"/>
      <c r="WUV138" s="181"/>
      <c r="WUW138" s="181"/>
      <c r="WUX138" s="239"/>
      <c r="WUY138" s="181"/>
      <c r="WUZ138" s="181"/>
      <c r="WVA138" s="239"/>
      <c r="WVB138" s="181"/>
      <c r="WVC138" s="181"/>
      <c r="WVD138" s="239"/>
      <c r="WVE138" s="181"/>
      <c r="WVF138" s="181"/>
      <c r="WVG138" s="239"/>
      <c r="WVH138" s="181"/>
      <c r="WVI138" s="181"/>
      <c r="WVJ138" s="239"/>
      <c r="WVK138" s="181"/>
      <c r="WVL138" s="181"/>
      <c r="WVM138" s="239"/>
      <c r="WVN138" s="181"/>
      <c r="WVO138" s="181"/>
      <c r="WVP138" s="239"/>
      <c r="WVQ138" s="181"/>
      <c r="WVR138" s="181"/>
      <c r="WVS138" s="239"/>
      <c r="WVT138" s="181"/>
      <c r="WVU138" s="181"/>
      <c r="WVV138" s="239"/>
      <c r="WVW138" s="181"/>
      <c r="WVX138" s="181"/>
      <c r="WVY138" s="239"/>
      <c r="WVZ138" s="181"/>
      <c r="WWA138" s="181"/>
      <c r="WWB138" s="239"/>
      <c r="WWC138" s="181"/>
      <c r="WWD138" s="181"/>
      <c r="WWE138" s="239"/>
      <c r="WWF138" s="181"/>
      <c r="WWG138" s="181"/>
      <c r="WWH138" s="239"/>
      <c r="WWI138" s="181"/>
      <c r="WWJ138" s="181"/>
      <c r="WWK138" s="239"/>
      <c r="WWL138" s="181"/>
      <c r="WWM138" s="181"/>
      <c r="WWN138" s="239"/>
      <c r="WWO138" s="181"/>
      <c r="WWP138" s="181"/>
      <c r="WWQ138" s="239"/>
      <c r="WWR138" s="181"/>
      <c r="WWS138" s="181"/>
      <c r="WWT138" s="239"/>
      <c r="WWU138" s="181"/>
      <c r="WWV138" s="181"/>
      <c r="WWW138" s="239"/>
      <c r="WWX138" s="181"/>
      <c r="WWY138" s="181"/>
      <c r="WWZ138" s="239"/>
      <c r="WXA138" s="181"/>
      <c r="WXB138" s="181"/>
      <c r="WXC138" s="239"/>
      <c r="WXD138" s="181"/>
      <c r="WXE138" s="181"/>
      <c r="WXF138" s="239"/>
      <c r="WXG138" s="181"/>
      <c r="WXH138" s="181"/>
      <c r="WXI138" s="239"/>
      <c r="WXJ138" s="181"/>
      <c r="WXK138" s="181"/>
      <c r="WXL138" s="239"/>
      <c r="WXM138" s="181"/>
      <c r="WXN138" s="181"/>
      <c r="WXO138" s="239"/>
      <c r="WXP138" s="181"/>
      <c r="WXQ138" s="181"/>
      <c r="WXR138" s="239"/>
      <c r="WXS138" s="181"/>
      <c r="WXT138" s="181"/>
      <c r="WXU138" s="239"/>
      <c r="WXV138" s="181"/>
      <c r="WXW138" s="181"/>
      <c r="WXX138" s="239"/>
      <c r="WXY138" s="181"/>
      <c r="WXZ138" s="181"/>
      <c r="WYA138" s="239"/>
      <c r="WYB138" s="181"/>
      <c r="WYC138" s="181"/>
      <c r="WYD138" s="239"/>
      <c r="WYE138" s="181"/>
      <c r="WYF138" s="181"/>
      <c r="WYG138" s="239"/>
      <c r="WYH138" s="181"/>
      <c r="WYI138" s="181"/>
      <c r="WYJ138" s="239"/>
      <c r="WYK138" s="181"/>
      <c r="WYL138" s="181"/>
      <c r="WYM138" s="239"/>
      <c r="WYN138" s="181"/>
      <c r="WYO138" s="181"/>
      <c r="WYP138" s="239"/>
      <c r="WYQ138" s="181"/>
      <c r="WYR138" s="181"/>
      <c r="WYS138" s="239"/>
      <c r="WYT138" s="181"/>
      <c r="WYU138" s="181"/>
      <c r="WYV138" s="239"/>
      <c r="WYW138" s="181"/>
      <c r="WYX138" s="181"/>
      <c r="WYY138" s="239"/>
      <c r="WYZ138" s="181"/>
      <c r="WZA138" s="181"/>
      <c r="WZB138" s="239"/>
      <c r="WZC138" s="181"/>
      <c r="WZD138" s="181"/>
      <c r="WZE138" s="239"/>
      <c r="WZF138" s="181"/>
      <c r="WZG138" s="181"/>
      <c r="WZH138" s="239"/>
      <c r="WZI138" s="181"/>
      <c r="WZJ138" s="181"/>
      <c r="WZK138" s="239"/>
      <c r="WZL138" s="181"/>
      <c r="WZM138" s="181"/>
      <c r="WZN138" s="239"/>
      <c r="WZO138" s="181"/>
      <c r="WZP138" s="181"/>
      <c r="WZQ138" s="239"/>
      <c r="WZR138" s="181"/>
      <c r="WZS138" s="181"/>
      <c r="WZT138" s="239"/>
      <c r="WZU138" s="181"/>
      <c r="WZV138" s="181"/>
      <c r="WZW138" s="239"/>
      <c r="WZX138" s="181"/>
      <c r="WZY138" s="181"/>
      <c r="WZZ138" s="239"/>
      <c r="XAA138" s="181"/>
      <c r="XAB138" s="181"/>
      <c r="XAC138" s="239"/>
      <c r="XAD138" s="181"/>
      <c r="XAE138" s="181"/>
      <c r="XAF138" s="239"/>
      <c r="XAG138" s="181"/>
      <c r="XAH138" s="181"/>
      <c r="XAI138" s="239"/>
      <c r="XAJ138" s="181"/>
      <c r="XAK138" s="181"/>
      <c r="XAL138" s="239"/>
      <c r="XAM138" s="181"/>
      <c r="XAN138" s="181"/>
      <c r="XAO138" s="239"/>
      <c r="XAP138" s="181"/>
      <c r="XAQ138" s="181"/>
      <c r="XAR138" s="239"/>
      <c r="XAS138" s="181"/>
      <c r="XAT138" s="181"/>
      <c r="XAU138" s="239"/>
      <c r="XAV138" s="181"/>
      <c r="XAW138" s="181"/>
      <c r="XAX138" s="239"/>
      <c r="XAY138" s="181"/>
      <c r="XAZ138" s="181"/>
      <c r="XBA138" s="239"/>
      <c r="XBB138" s="181"/>
      <c r="XBC138" s="181"/>
      <c r="XBD138" s="239"/>
      <c r="XBE138" s="181"/>
      <c r="XBF138" s="181"/>
      <c r="XBG138" s="239"/>
      <c r="XBH138" s="181"/>
      <c r="XBI138" s="181"/>
      <c r="XBJ138" s="239"/>
      <c r="XBK138" s="181"/>
      <c r="XBL138" s="181"/>
      <c r="XBM138" s="239"/>
      <c r="XBN138" s="181"/>
      <c r="XBO138" s="181"/>
      <c r="XBP138" s="239"/>
      <c r="XBQ138" s="181"/>
      <c r="XBR138" s="181"/>
      <c r="XBS138" s="239"/>
      <c r="XBT138" s="181"/>
      <c r="XBU138" s="181"/>
      <c r="XBV138" s="239"/>
      <c r="XBW138" s="181"/>
      <c r="XBX138" s="181"/>
      <c r="XBY138" s="239"/>
      <c r="XBZ138" s="181"/>
      <c r="XCA138" s="181"/>
      <c r="XCB138" s="239"/>
      <c r="XCC138" s="181"/>
      <c r="XCD138" s="181"/>
      <c r="XCE138" s="239"/>
      <c r="XCF138" s="181"/>
      <c r="XCG138" s="181"/>
      <c r="XCH138" s="239"/>
      <c r="XCI138" s="181"/>
      <c r="XCJ138" s="181"/>
      <c r="XCK138" s="239"/>
      <c r="XCL138" s="181"/>
      <c r="XCM138" s="181"/>
      <c r="XCN138" s="239"/>
      <c r="XCO138" s="181"/>
      <c r="XCP138" s="181"/>
      <c r="XCQ138" s="239"/>
      <c r="XCR138" s="181"/>
      <c r="XCS138" s="181"/>
      <c r="XCT138" s="239"/>
      <c r="XCU138" s="181"/>
      <c r="XCV138" s="181"/>
      <c r="XCW138" s="239"/>
      <c r="XCX138" s="181"/>
      <c r="XCY138" s="181"/>
      <c r="XCZ138" s="239"/>
      <c r="XDA138" s="181"/>
      <c r="XDB138" s="181"/>
      <c r="XDC138" s="239"/>
      <c r="XDD138" s="181"/>
      <c r="XDE138" s="181"/>
      <c r="XDF138" s="239"/>
      <c r="XDG138" s="181"/>
      <c r="XDH138" s="181"/>
      <c r="XDI138" s="239"/>
      <c r="XDJ138" s="181"/>
      <c r="XDK138" s="181"/>
      <c r="XDL138" s="239"/>
      <c r="XDM138" s="181"/>
      <c r="XDN138" s="181"/>
      <c r="XDO138" s="239"/>
      <c r="XDP138" s="181"/>
      <c r="XDQ138" s="181"/>
      <c r="XDR138" s="239"/>
      <c r="XDS138" s="181"/>
      <c r="XDT138" s="181"/>
      <c r="XDU138" s="239"/>
      <c r="XDV138" s="181"/>
      <c r="XDW138" s="181"/>
      <c r="XDX138" s="239"/>
      <c r="XDY138" s="181"/>
      <c r="XDZ138" s="181"/>
      <c r="XEA138" s="239"/>
      <c r="XEB138" s="181"/>
      <c r="XEC138" s="181"/>
      <c r="XED138" s="239"/>
      <c r="XEE138" s="181"/>
      <c r="XEF138" s="181"/>
      <c r="XEG138" s="239"/>
      <c r="XEH138" s="181"/>
      <c r="XEI138" s="181"/>
      <c r="XEJ138" s="239"/>
      <c r="XEK138" s="181"/>
      <c r="XEL138" s="181"/>
      <c r="XEM138" s="239"/>
      <c r="XEN138" s="181"/>
      <c r="XEO138" s="181"/>
      <c r="XEP138" s="239"/>
      <c r="XEQ138" s="181"/>
      <c r="XER138" s="181"/>
      <c r="XES138" s="239"/>
      <c r="XET138" s="181"/>
      <c r="XEU138" s="181"/>
      <c r="XEV138" s="239"/>
      <c r="XEW138" s="181"/>
      <c r="XEX138" s="181"/>
      <c r="XEY138" s="239"/>
      <c r="XEZ138" s="181"/>
      <c r="XFA138" s="181"/>
      <c r="XFB138" s="239"/>
      <c r="XFC138" s="181"/>
      <c r="XFD138" s="181"/>
    </row>
    <row r="139" spans="2:16384" x14ac:dyDescent="0.25">
      <c r="C139" s="177">
        <v>42887</v>
      </c>
      <c r="D139" s="368">
        <v>0</v>
      </c>
      <c r="E139" s="368">
        <v>0</v>
      </c>
      <c r="F139" s="368">
        <v>0</v>
      </c>
      <c r="G139" s="368">
        <v>0</v>
      </c>
      <c r="H139" s="368">
        <v>0</v>
      </c>
      <c r="I139" s="368">
        <v>0</v>
      </c>
      <c r="J139" s="368">
        <v>1.6666666666666667</v>
      </c>
      <c r="K139" s="368">
        <v>31.666666666666664</v>
      </c>
      <c r="L139" s="368">
        <v>18.333333333333332</v>
      </c>
      <c r="M139" s="368">
        <v>6.666666666666667</v>
      </c>
      <c r="N139" s="368">
        <v>23.333333333333332</v>
      </c>
      <c r="O139" s="368">
        <v>0</v>
      </c>
      <c r="P139" s="368">
        <v>15</v>
      </c>
      <c r="Q139" s="368">
        <v>0</v>
      </c>
      <c r="R139" s="368">
        <v>3.3333333333333335</v>
      </c>
    </row>
    <row r="140" spans="2:16384" x14ac:dyDescent="0.25">
      <c r="C140" s="177">
        <v>42979</v>
      </c>
      <c r="D140" s="368">
        <v>0</v>
      </c>
      <c r="E140" s="368">
        <v>0</v>
      </c>
      <c r="F140" s="368">
        <v>2.2222222222222223</v>
      </c>
      <c r="G140" s="368">
        <v>4.4444444444444446</v>
      </c>
      <c r="H140" s="368">
        <v>0</v>
      </c>
      <c r="I140" s="368">
        <v>0</v>
      </c>
      <c r="J140" s="368">
        <v>0</v>
      </c>
      <c r="K140" s="368">
        <v>33.333333333333329</v>
      </c>
      <c r="L140" s="368">
        <v>13.333333333333334</v>
      </c>
      <c r="M140" s="368">
        <v>4.4444444444444446</v>
      </c>
      <c r="N140" s="368">
        <v>15.555555555555555</v>
      </c>
      <c r="O140" s="368">
        <v>4.4444444444444446</v>
      </c>
      <c r="P140" s="368">
        <v>22.222222222222221</v>
      </c>
      <c r="Q140" s="368">
        <v>0</v>
      </c>
      <c r="R140" s="368">
        <v>0</v>
      </c>
    </row>
    <row r="141" spans="2:16384" x14ac:dyDescent="0.25">
      <c r="C141" s="177" t="s">
        <v>201</v>
      </c>
      <c r="D141" s="364">
        <f>+_xlfn.RANK.EQ(D140,$D140:$R140,0)</f>
        <v>9</v>
      </c>
      <c r="E141" s="364">
        <f t="shared" ref="E141:R141" si="2">+_xlfn.RANK.EQ(E140,$D140:$R140,0)</f>
        <v>9</v>
      </c>
      <c r="F141" s="364">
        <f t="shared" si="2"/>
        <v>8</v>
      </c>
      <c r="G141" s="364">
        <f t="shared" si="2"/>
        <v>5</v>
      </c>
      <c r="H141" s="364">
        <f t="shared" si="2"/>
        <v>9</v>
      </c>
      <c r="I141" s="364">
        <f t="shared" si="2"/>
        <v>9</v>
      </c>
      <c r="J141" s="364">
        <f t="shared" si="2"/>
        <v>9</v>
      </c>
      <c r="K141" s="364">
        <f t="shared" si="2"/>
        <v>1</v>
      </c>
      <c r="L141" s="364">
        <f t="shared" si="2"/>
        <v>4</v>
      </c>
      <c r="M141" s="364">
        <f t="shared" si="2"/>
        <v>5</v>
      </c>
      <c r="N141" s="364">
        <f t="shared" si="2"/>
        <v>3</v>
      </c>
      <c r="O141" s="364">
        <f t="shared" si="2"/>
        <v>5</v>
      </c>
      <c r="P141" s="364">
        <f t="shared" si="2"/>
        <v>2</v>
      </c>
      <c r="Q141" s="364">
        <f t="shared" si="2"/>
        <v>9</v>
      </c>
      <c r="R141" s="364">
        <f t="shared" si="2"/>
        <v>9</v>
      </c>
    </row>
    <row r="142" spans="2:16384" x14ac:dyDescent="0.25">
      <c r="C142" s="177"/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</row>
    <row r="144" spans="2:16384" x14ac:dyDescent="0.25">
      <c r="B144" s="6" t="s">
        <v>39</v>
      </c>
    </row>
    <row r="145" spans="2:7" x14ac:dyDescent="0.25">
      <c r="B145" s="6" t="s">
        <v>95</v>
      </c>
    </row>
    <row r="147" spans="2:7" x14ac:dyDescent="0.25">
      <c r="B147" s="6" t="s">
        <v>45</v>
      </c>
      <c r="G147" s="6" t="s">
        <v>46</v>
      </c>
    </row>
    <row r="163" spans="5:10" x14ac:dyDescent="0.25">
      <c r="J163" s="240"/>
    </row>
    <row r="172" spans="5:10" x14ac:dyDescent="0.25">
      <c r="E172" s="6" t="s">
        <v>47</v>
      </c>
    </row>
    <row r="196" spans="2:6" x14ac:dyDescent="0.25">
      <c r="F196" s="155"/>
    </row>
    <row r="199" spans="2:6" x14ac:dyDescent="0.25">
      <c r="B199" s="155"/>
    </row>
  </sheetData>
  <mergeCells count="1">
    <mergeCell ref="F44:M44"/>
  </mergeCells>
  <pageMargins left="0.7" right="0.7" top="0.75" bottom="0.75" header="0.3" footer="0.3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D170"/>
  <sheetViews>
    <sheetView view="pageBreakPreview" zoomScale="85" zoomScaleNormal="40" zoomScaleSheetLayoutView="85" workbookViewId="0">
      <pane xSplit="2" ySplit="8" topLeftCell="C65" activePane="bottomRight" state="frozen"/>
      <selection activeCell="U73" sqref="U73"/>
      <selection pane="topRight" activeCell="U73" sqref="U73"/>
      <selection pane="bottomLeft" activeCell="U73" sqref="U73"/>
      <selection pane="bottomRight" activeCell="B85" sqref="B85"/>
    </sheetView>
  </sheetViews>
  <sheetFormatPr baseColWidth="10" defaultRowHeight="15" x14ac:dyDescent="0.25"/>
  <cols>
    <col min="1" max="1" width="11.42578125" style="2" customWidth="1"/>
    <col min="2" max="2" width="15.85546875" style="2" bestFit="1" customWidth="1"/>
    <col min="3" max="3" width="10.85546875" style="2" bestFit="1" customWidth="1"/>
    <col min="4" max="4" width="11" style="2" bestFit="1" customWidth="1"/>
    <col min="5" max="5" width="11.28515625" style="2" bestFit="1" customWidth="1"/>
    <col min="6" max="6" width="14.5703125" style="2" bestFit="1" customWidth="1"/>
    <col min="7" max="7" width="15" style="2" bestFit="1" customWidth="1"/>
    <col min="8" max="8" width="17.28515625" style="2" bestFit="1" customWidth="1"/>
    <col min="9" max="9" width="14.7109375" style="2" bestFit="1" customWidth="1"/>
    <col min="10" max="10" width="15.140625" style="2" bestFit="1" customWidth="1"/>
    <col min="11" max="11" width="28.28515625" style="2" bestFit="1" customWidth="1"/>
    <col min="12" max="12" width="19.42578125" style="2" bestFit="1" customWidth="1"/>
    <col min="13" max="13" width="13.7109375" style="2" customWidth="1"/>
    <col min="14" max="16384" width="11.42578125" style="2"/>
  </cols>
  <sheetData>
    <row r="1" spans="1:16384" x14ac:dyDescent="0.25">
      <c r="A1" s="2">
        <v>100</v>
      </c>
    </row>
    <row r="2" spans="1:16384" x14ac:dyDescent="0.25">
      <c r="B2" s="11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6384" x14ac:dyDescent="0.25">
      <c r="B3" s="387" t="s">
        <v>96</v>
      </c>
      <c r="C3" s="387"/>
      <c r="D3" s="387"/>
      <c r="E3" s="387"/>
      <c r="F3" s="387"/>
      <c r="G3" s="387"/>
      <c r="H3" s="387"/>
      <c r="I3" s="387"/>
    </row>
    <row r="4" spans="1:16384" ht="15" customHeight="1" x14ac:dyDescent="0.25">
      <c r="C4" s="2" t="s">
        <v>97</v>
      </c>
    </row>
    <row r="5" spans="1:16384" ht="80.25" customHeight="1" x14ac:dyDescent="0.25"/>
    <row r="7" spans="1:16384" x14ac:dyDescent="0.25">
      <c r="B7" s="184" t="s">
        <v>0</v>
      </c>
    </row>
    <row r="8" spans="1:16384" x14ac:dyDescent="0.25">
      <c r="C8" s="248" t="s">
        <v>6</v>
      </c>
      <c r="D8" s="248" t="s">
        <v>7</v>
      </c>
      <c r="E8" s="248" t="s">
        <v>8</v>
      </c>
      <c r="F8" s="248" t="s">
        <v>9</v>
      </c>
      <c r="G8" s="248" t="s">
        <v>10</v>
      </c>
      <c r="H8" s="248" t="s">
        <v>12</v>
      </c>
      <c r="I8" s="248" t="s">
        <v>11</v>
      </c>
      <c r="J8" s="248" t="s">
        <v>13</v>
      </c>
      <c r="K8" s="248" t="s">
        <v>121</v>
      </c>
      <c r="L8" s="248" t="s">
        <v>14</v>
      </c>
      <c r="M8" s="248" t="s">
        <v>15</v>
      </c>
      <c r="P8" s="248"/>
    </row>
    <row r="9" spans="1:16384" x14ac:dyDescent="0.25">
      <c r="B9" s="185">
        <v>39539</v>
      </c>
      <c r="C9" s="186">
        <v>71.428571428571431</v>
      </c>
      <c r="D9" s="186">
        <v>42.857142857142854</v>
      </c>
      <c r="E9" s="186">
        <v>57.142857142857139</v>
      </c>
      <c r="F9" s="186">
        <v>71.428571428571431</v>
      </c>
      <c r="G9" s="186">
        <v>-71.428571428571431</v>
      </c>
      <c r="H9" s="186">
        <v>71.428571428571431</v>
      </c>
      <c r="I9" s="186">
        <v>-42.857142857142854</v>
      </c>
      <c r="J9" s="186">
        <v>42.857142857142854</v>
      </c>
      <c r="K9" s="186">
        <v>-28.571428571428569</v>
      </c>
      <c r="L9" s="186">
        <v>14.285714285714285</v>
      </c>
      <c r="M9" s="186">
        <v>-14.285714285714285</v>
      </c>
      <c r="P9" s="18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  <c r="XEY9" s="8"/>
      <c r="XEZ9" s="8"/>
      <c r="XFA9" s="8"/>
      <c r="XFB9" s="8"/>
      <c r="XFC9" s="8"/>
      <c r="XFD9" s="8"/>
    </row>
    <row r="10" spans="1:16384" s="8" customFormat="1" x14ac:dyDescent="0.25">
      <c r="B10" s="11">
        <v>39630</v>
      </c>
      <c r="C10" s="188">
        <v>46.666666666666664</v>
      </c>
      <c r="D10" s="188">
        <v>46.666666666666664</v>
      </c>
      <c r="E10" s="188">
        <v>60</v>
      </c>
      <c r="F10" s="188">
        <v>13.333333333333334</v>
      </c>
      <c r="G10" s="188">
        <v>-6.666666666666667</v>
      </c>
      <c r="H10" s="188">
        <v>73.333333333333329</v>
      </c>
      <c r="I10" s="188">
        <v>-20</v>
      </c>
      <c r="J10" s="188">
        <v>46.666666666666664</v>
      </c>
      <c r="K10" s="188">
        <v>13.333333333333334</v>
      </c>
      <c r="L10" s="188">
        <v>26.666666666666668</v>
      </c>
      <c r="M10" s="188">
        <v>-6.666666666666667</v>
      </c>
      <c r="P10" s="18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  <c r="XFB10" s="2"/>
      <c r="XFC10" s="2"/>
      <c r="XFD10" s="2"/>
    </row>
    <row r="11" spans="1:16384" x14ac:dyDescent="0.25">
      <c r="B11" s="11">
        <v>39722</v>
      </c>
      <c r="C11" s="188">
        <v>76.470588235294116</v>
      </c>
      <c r="D11" s="188">
        <v>88.235294117647058</v>
      </c>
      <c r="E11" s="188">
        <v>58.82352941176471</v>
      </c>
      <c r="F11" s="188">
        <v>5.8823529411764701</v>
      </c>
      <c r="G11" s="188">
        <v>-41.17647058823529</v>
      </c>
      <c r="H11" s="188">
        <v>82.35294117647058</v>
      </c>
      <c r="I11" s="188">
        <v>-17.647058823529413</v>
      </c>
      <c r="J11" s="188">
        <v>52.941176470588239</v>
      </c>
      <c r="K11" s="188">
        <v>-17.647058823529413</v>
      </c>
      <c r="L11" s="188">
        <v>29.411764705882355</v>
      </c>
      <c r="M11" s="188">
        <v>5.8823529411764701</v>
      </c>
      <c r="P11" s="189"/>
    </row>
    <row r="12" spans="1:16384" x14ac:dyDescent="0.25">
      <c r="B12" s="11">
        <v>39783</v>
      </c>
      <c r="C12" s="188">
        <v>57.142857142857139</v>
      </c>
      <c r="D12" s="188">
        <v>50</v>
      </c>
      <c r="E12" s="188">
        <v>57.142857142857139</v>
      </c>
      <c r="F12" s="188">
        <v>0</v>
      </c>
      <c r="G12" s="188">
        <v>-28.571428571428569</v>
      </c>
      <c r="H12" s="188">
        <v>64.285714285714292</v>
      </c>
      <c r="I12" s="188">
        <v>-7.1428571428571423</v>
      </c>
      <c r="J12" s="188">
        <v>7.1428571428571423</v>
      </c>
      <c r="K12" s="188">
        <v>-21.428571428571427</v>
      </c>
      <c r="L12" s="188">
        <v>0</v>
      </c>
      <c r="M12" s="188">
        <v>0</v>
      </c>
      <c r="P12" s="189"/>
    </row>
    <row r="13" spans="1:16384" x14ac:dyDescent="0.25">
      <c r="B13" s="11">
        <v>39873</v>
      </c>
      <c r="C13" s="188">
        <v>55.555555555555557</v>
      </c>
      <c r="D13" s="188">
        <v>50</v>
      </c>
      <c r="E13" s="188">
        <v>44.444444444444443</v>
      </c>
      <c r="F13" s="188">
        <v>-27.777777777777779</v>
      </c>
      <c r="G13" s="188">
        <v>-27.777777777777779</v>
      </c>
      <c r="H13" s="188">
        <v>38.888888888888893</v>
      </c>
      <c r="I13" s="188">
        <v>-5.5555555555555554</v>
      </c>
      <c r="J13" s="188">
        <v>-5.5555555555555554</v>
      </c>
      <c r="K13" s="188">
        <v>-11.111111111111111</v>
      </c>
      <c r="L13" s="188">
        <v>-22.222222222222221</v>
      </c>
      <c r="M13" s="188">
        <v>-5.5555555555555554</v>
      </c>
      <c r="P13" s="189"/>
    </row>
    <row r="14" spans="1:16384" x14ac:dyDescent="0.25">
      <c r="B14" s="11">
        <v>39965</v>
      </c>
      <c r="C14" s="188">
        <v>63.157894736842103</v>
      </c>
      <c r="D14" s="188">
        <v>63.157894736842103</v>
      </c>
      <c r="E14" s="188">
        <v>36.84210526315789</v>
      </c>
      <c r="F14" s="188">
        <v>10.526315789473683</v>
      </c>
      <c r="G14" s="188">
        <v>-31.578947368421051</v>
      </c>
      <c r="H14" s="188">
        <v>52.631578947368418</v>
      </c>
      <c r="I14" s="188">
        <v>21.052631578947366</v>
      </c>
      <c r="J14" s="188">
        <v>21.052631578947366</v>
      </c>
      <c r="K14" s="188">
        <v>-10.526315789473683</v>
      </c>
      <c r="L14" s="188">
        <v>-5.2631578947368416</v>
      </c>
      <c r="M14" s="188">
        <v>5.2631578947368416</v>
      </c>
      <c r="P14" s="189"/>
    </row>
    <row r="15" spans="1:16384" x14ac:dyDescent="0.25">
      <c r="B15" s="11">
        <v>40057</v>
      </c>
      <c r="C15" s="188">
        <v>66.666666666666657</v>
      </c>
      <c r="D15" s="188">
        <v>77.777777777777786</v>
      </c>
      <c r="E15" s="188">
        <v>66.666666666666657</v>
      </c>
      <c r="F15" s="188">
        <v>50</v>
      </c>
      <c r="G15" s="188">
        <v>-33.333333333333329</v>
      </c>
      <c r="H15" s="188">
        <v>55.555555555555557</v>
      </c>
      <c r="I15" s="188">
        <v>5.5555555555555554</v>
      </c>
      <c r="J15" s="188">
        <v>16.666666666666664</v>
      </c>
      <c r="K15" s="188">
        <v>5.5555555555555554</v>
      </c>
      <c r="L15" s="188">
        <v>44.444444444444443</v>
      </c>
      <c r="M15" s="188">
        <v>0</v>
      </c>
      <c r="P15" s="183"/>
    </row>
    <row r="16" spans="1:16384" x14ac:dyDescent="0.25">
      <c r="B16" s="11">
        <v>40148</v>
      </c>
      <c r="C16" s="188">
        <v>47.058823529411761</v>
      </c>
      <c r="D16" s="188">
        <v>58.82352941176471</v>
      </c>
      <c r="E16" s="188">
        <v>41.17647058823529</v>
      </c>
      <c r="F16" s="188">
        <v>29.411764705882355</v>
      </c>
      <c r="G16" s="188">
        <v>-52.941176470588239</v>
      </c>
      <c r="H16" s="188">
        <v>41.17647058823529</v>
      </c>
      <c r="I16" s="188">
        <v>0</v>
      </c>
      <c r="J16" s="188">
        <v>17.647058823529413</v>
      </c>
      <c r="K16" s="188">
        <v>35.294117647058826</v>
      </c>
      <c r="L16" s="188">
        <v>29.411764705882355</v>
      </c>
      <c r="M16" s="188">
        <v>-5.8823529411764701</v>
      </c>
      <c r="P16" s="189"/>
    </row>
    <row r="17" spans="2:16" x14ac:dyDescent="0.25">
      <c r="B17" s="11">
        <v>40238</v>
      </c>
      <c r="C17" s="188">
        <v>72.222222222222214</v>
      </c>
      <c r="D17" s="188">
        <v>55.555555555555557</v>
      </c>
      <c r="E17" s="188">
        <v>50</v>
      </c>
      <c r="F17" s="188">
        <v>33.333333333333329</v>
      </c>
      <c r="G17" s="188">
        <v>-55.555555555555557</v>
      </c>
      <c r="H17" s="188">
        <v>72.222222222222214</v>
      </c>
      <c r="I17" s="188">
        <v>-5.5555555555555554</v>
      </c>
      <c r="J17" s="188">
        <v>33.333333333333329</v>
      </c>
      <c r="K17" s="188">
        <v>16.666666666666664</v>
      </c>
      <c r="L17" s="188">
        <v>33.333333333333329</v>
      </c>
      <c r="M17" s="188">
        <v>0</v>
      </c>
      <c r="P17" s="189"/>
    </row>
    <row r="18" spans="2:16" x14ac:dyDescent="0.25">
      <c r="B18" s="11">
        <v>40330</v>
      </c>
      <c r="C18" s="188">
        <v>88.888888888888886</v>
      </c>
      <c r="D18" s="188">
        <v>100</v>
      </c>
      <c r="E18" s="188">
        <v>66.666666666666657</v>
      </c>
      <c r="F18" s="188">
        <v>66.666666666666657</v>
      </c>
      <c r="G18" s="188">
        <v>-22.222222222222221</v>
      </c>
      <c r="H18" s="188">
        <v>77.777777777777786</v>
      </c>
      <c r="I18" s="188">
        <v>5.5555555555555554</v>
      </c>
      <c r="J18" s="188">
        <v>44.444444444444443</v>
      </c>
      <c r="K18" s="188">
        <v>27.777777777777779</v>
      </c>
      <c r="L18" s="188">
        <v>55.555555555555557</v>
      </c>
      <c r="M18" s="188">
        <v>11.111111111111111</v>
      </c>
      <c r="P18" s="183"/>
    </row>
    <row r="19" spans="2:16" x14ac:dyDescent="0.25">
      <c r="B19" s="11">
        <v>40422</v>
      </c>
      <c r="C19" s="188">
        <v>84.210526315789465</v>
      </c>
      <c r="D19" s="188">
        <v>78.94736842105263</v>
      </c>
      <c r="E19" s="188">
        <v>78.94736842105263</v>
      </c>
      <c r="F19" s="188">
        <v>63.157894736842103</v>
      </c>
      <c r="G19" s="188">
        <v>-21.052631578947366</v>
      </c>
      <c r="H19" s="188">
        <v>68.421052631578945</v>
      </c>
      <c r="I19" s="188">
        <v>5.2631578947368416</v>
      </c>
      <c r="J19" s="188">
        <v>57.894736842105267</v>
      </c>
      <c r="K19" s="188">
        <v>21.052631578947366</v>
      </c>
      <c r="L19" s="188">
        <v>57.894736842105267</v>
      </c>
      <c r="M19" s="188">
        <v>0</v>
      </c>
      <c r="P19" s="183"/>
    </row>
    <row r="20" spans="2:16" x14ac:dyDescent="0.25">
      <c r="B20" s="11">
        <v>40513</v>
      </c>
      <c r="C20" s="188">
        <v>64.705882352941174</v>
      </c>
      <c r="D20" s="188">
        <v>82.35294117647058</v>
      </c>
      <c r="E20" s="188">
        <v>88.235294117647058</v>
      </c>
      <c r="F20" s="188">
        <v>64.705882352941174</v>
      </c>
      <c r="G20" s="188">
        <v>-52.941176470588239</v>
      </c>
      <c r="H20" s="188">
        <v>58.82352941176471</v>
      </c>
      <c r="I20" s="188">
        <v>-11.76470588235294</v>
      </c>
      <c r="J20" s="188">
        <v>35.294117647058826</v>
      </c>
      <c r="K20" s="188">
        <v>23.52941176470588</v>
      </c>
      <c r="L20" s="188">
        <v>88.235294117647058</v>
      </c>
      <c r="M20" s="188">
        <v>5.8823529411764701</v>
      </c>
      <c r="P20" s="183"/>
    </row>
    <row r="21" spans="2:16" x14ac:dyDescent="0.25">
      <c r="B21" s="11">
        <v>40603</v>
      </c>
      <c r="C21" s="188">
        <v>78.94736842105263</v>
      </c>
      <c r="D21" s="188">
        <v>78.94736842105263</v>
      </c>
      <c r="E21" s="188">
        <v>63.157894736842103</v>
      </c>
      <c r="F21" s="188">
        <v>78.94736842105263</v>
      </c>
      <c r="G21" s="188">
        <v>-5.2631578947368416</v>
      </c>
      <c r="H21" s="188">
        <v>57.894736842105267</v>
      </c>
      <c r="I21" s="188">
        <v>21.052631578947366</v>
      </c>
      <c r="J21" s="188">
        <v>57.894736842105267</v>
      </c>
      <c r="K21" s="188">
        <v>15.789473684210526</v>
      </c>
      <c r="L21" s="188">
        <v>57.894736842105267</v>
      </c>
      <c r="M21" s="188">
        <v>10.526315789473683</v>
      </c>
      <c r="P21" s="183"/>
    </row>
    <row r="22" spans="2:16" x14ac:dyDescent="0.25">
      <c r="B22" s="11">
        <v>40695</v>
      </c>
      <c r="C22" s="188">
        <v>77.777777777777786</v>
      </c>
      <c r="D22" s="188">
        <v>55.555555555555557</v>
      </c>
      <c r="E22" s="188">
        <v>55.555555555555557</v>
      </c>
      <c r="F22" s="188">
        <v>83.333333333333343</v>
      </c>
      <c r="G22" s="188">
        <v>-27.777777777777779</v>
      </c>
      <c r="H22" s="188">
        <v>61.111111111111114</v>
      </c>
      <c r="I22" s="188">
        <v>22.222222222222221</v>
      </c>
      <c r="J22" s="188">
        <v>66.666666666666657</v>
      </c>
      <c r="K22" s="188">
        <v>22.222222222222221</v>
      </c>
      <c r="L22" s="188">
        <v>44.444444444444443</v>
      </c>
      <c r="M22" s="188">
        <v>0</v>
      </c>
      <c r="P22" s="183"/>
    </row>
    <row r="23" spans="2:16" x14ac:dyDescent="0.25">
      <c r="B23" s="11">
        <v>40787</v>
      </c>
      <c r="C23" s="188">
        <v>76.19047619047619</v>
      </c>
      <c r="D23" s="188">
        <v>71.428571428571431</v>
      </c>
      <c r="E23" s="188">
        <v>52.380952380952387</v>
      </c>
      <c r="F23" s="188">
        <v>61.904761904761905</v>
      </c>
      <c r="G23" s="188">
        <v>-28.571428571428569</v>
      </c>
      <c r="H23" s="188">
        <v>52.380952380952387</v>
      </c>
      <c r="I23" s="188">
        <v>-9.5238095238095237</v>
      </c>
      <c r="J23" s="188">
        <v>52.380952380952387</v>
      </c>
      <c r="K23" s="188">
        <v>4.7619047619047619</v>
      </c>
      <c r="L23" s="188">
        <v>61.904761904761905</v>
      </c>
      <c r="M23" s="188">
        <v>0</v>
      </c>
      <c r="P23" s="183"/>
    </row>
    <row r="24" spans="2:16" x14ac:dyDescent="0.25">
      <c r="B24" s="11">
        <v>40878</v>
      </c>
      <c r="C24" s="188">
        <v>71.428571428571431</v>
      </c>
      <c r="D24" s="188">
        <v>61.904761904761905</v>
      </c>
      <c r="E24" s="188">
        <v>71.428571428571431</v>
      </c>
      <c r="F24" s="188">
        <v>57.142857142857139</v>
      </c>
      <c r="G24" s="188">
        <v>-47.619047619047613</v>
      </c>
      <c r="H24" s="188">
        <v>61.904761904761905</v>
      </c>
      <c r="I24" s="188">
        <v>4.7619047619047619</v>
      </c>
      <c r="J24" s="188">
        <v>52.380952380952387</v>
      </c>
      <c r="K24" s="188">
        <v>19.047619047619047</v>
      </c>
      <c r="L24" s="188">
        <v>52.380952380952387</v>
      </c>
      <c r="M24" s="188">
        <v>0</v>
      </c>
      <c r="P24" s="183"/>
    </row>
    <row r="25" spans="2:16" x14ac:dyDescent="0.25">
      <c r="B25" s="11">
        <v>40969</v>
      </c>
      <c r="C25" s="188">
        <v>90.476190476190482</v>
      </c>
      <c r="D25" s="188">
        <v>76.19047619047619</v>
      </c>
      <c r="E25" s="188">
        <v>66.666666666666657</v>
      </c>
      <c r="F25" s="188">
        <v>47.619047619047613</v>
      </c>
      <c r="G25" s="188">
        <v>-23.809523809523807</v>
      </c>
      <c r="H25" s="188">
        <v>76</v>
      </c>
      <c r="I25" s="188">
        <v>28.999999999999996</v>
      </c>
      <c r="J25" s="188">
        <v>42.857142857142854</v>
      </c>
      <c r="K25" s="188">
        <v>0</v>
      </c>
      <c r="L25" s="188">
        <v>57.142857142857139</v>
      </c>
      <c r="M25" s="188">
        <v>0</v>
      </c>
      <c r="P25" s="183"/>
    </row>
    <row r="26" spans="2:16" x14ac:dyDescent="0.25">
      <c r="B26" s="11">
        <v>41061</v>
      </c>
      <c r="C26" s="188">
        <v>65</v>
      </c>
      <c r="D26" s="188">
        <v>75</v>
      </c>
      <c r="E26" s="188">
        <v>35</v>
      </c>
      <c r="F26" s="188">
        <v>65</v>
      </c>
      <c r="G26" s="188">
        <v>-55.000000000000007</v>
      </c>
      <c r="H26" s="188">
        <v>55.000000000000007</v>
      </c>
      <c r="I26" s="188">
        <v>45</v>
      </c>
      <c r="J26" s="188">
        <v>50</v>
      </c>
      <c r="K26" s="188">
        <v>35</v>
      </c>
      <c r="L26" s="188">
        <v>35</v>
      </c>
      <c r="M26" s="188">
        <v>0</v>
      </c>
      <c r="P26" s="183"/>
    </row>
    <row r="27" spans="2:16" x14ac:dyDescent="0.25">
      <c r="B27" s="11">
        <v>41153</v>
      </c>
      <c r="C27" s="188">
        <v>85.714285714285708</v>
      </c>
      <c r="D27" s="188">
        <v>85.714285714285708</v>
      </c>
      <c r="E27" s="188">
        <v>76.19047619047619</v>
      </c>
      <c r="F27" s="188">
        <v>66.666666666666657</v>
      </c>
      <c r="G27" s="188">
        <v>-52.380952380952387</v>
      </c>
      <c r="H27" s="188">
        <v>61.904761904761905</v>
      </c>
      <c r="I27" s="188">
        <v>23.809523809523807</v>
      </c>
      <c r="J27" s="188">
        <v>57.142857142857139</v>
      </c>
      <c r="K27" s="188">
        <v>0</v>
      </c>
      <c r="L27" s="188">
        <v>61.904761904761905</v>
      </c>
      <c r="M27" s="188">
        <v>0</v>
      </c>
      <c r="P27" s="190"/>
    </row>
    <row r="28" spans="2:16" x14ac:dyDescent="0.25">
      <c r="B28" s="11">
        <v>41244</v>
      </c>
      <c r="C28" s="188">
        <v>65.217391304347828</v>
      </c>
      <c r="D28" s="188">
        <v>69.565217391304344</v>
      </c>
      <c r="E28" s="188">
        <v>43.478260869565219</v>
      </c>
      <c r="F28" s="188">
        <v>47.826086956521742</v>
      </c>
      <c r="G28" s="188">
        <v>-69.565217391304344</v>
      </c>
      <c r="H28" s="188">
        <v>39.130434782608695</v>
      </c>
      <c r="I28" s="188">
        <v>13.043478260869565</v>
      </c>
      <c r="J28" s="188">
        <v>34.782608695652172</v>
      </c>
      <c r="K28" s="188">
        <v>-21.739130434782609</v>
      </c>
      <c r="L28" s="188">
        <v>52.173913043478258</v>
      </c>
      <c r="M28" s="188">
        <v>0</v>
      </c>
      <c r="P28" s="190"/>
    </row>
    <row r="29" spans="2:16" x14ac:dyDescent="0.25">
      <c r="B29" s="11">
        <v>41334</v>
      </c>
      <c r="C29" s="188">
        <v>36.363636363636367</v>
      </c>
      <c r="D29" s="188">
        <v>52.380952380952387</v>
      </c>
      <c r="E29" s="188">
        <v>57.142857142857139</v>
      </c>
      <c r="F29" s="188">
        <v>31.818181818181817</v>
      </c>
      <c r="G29" s="188">
        <v>-45.454545454545453</v>
      </c>
      <c r="H29" s="188">
        <v>31.818181818181817</v>
      </c>
      <c r="I29" s="188">
        <v>-9.0909090909090917</v>
      </c>
      <c r="J29" s="188">
        <v>36.363636363636367</v>
      </c>
      <c r="K29" s="188">
        <v>-9.0909090909090917</v>
      </c>
      <c r="L29" s="188">
        <v>36.363636363636367</v>
      </c>
      <c r="M29" s="188">
        <v>0</v>
      </c>
      <c r="P29" s="190"/>
    </row>
    <row r="30" spans="2:16" x14ac:dyDescent="0.25">
      <c r="B30" s="11">
        <v>41426</v>
      </c>
      <c r="C30" s="188">
        <v>73.68421052631578</v>
      </c>
      <c r="D30" s="188">
        <v>68.421052631578945</v>
      </c>
      <c r="E30" s="188">
        <v>61.111111111111114</v>
      </c>
      <c r="F30" s="188">
        <v>47.368421052631575</v>
      </c>
      <c r="G30" s="188">
        <v>-47.368421052631575</v>
      </c>
      <c r="H30" s="188">
        <v>68.421052631578945</v>
      </c>
      <c r="I30" s="188">
        <v>10.526315789473683</v>
      </c>
      <c r="J30" s="188">
        <v>36.84210526315789</v>
      </c>
      <c r="K30" s="188">
        <v>5.2631578947368416</v>
      </c>
      <c r="L30" s="188">
        <v>42.105263157894733</v>
      </c>
      <c r="M30" s="188">
        <v>100</v>
      </c>
    </row>
    <row r="31" spans="2:16" x14ac:dyDescent="0.25">
      <c r="B31" s="11">
        <v>41518</v>
      </c>
      <c r="C31" s="188">
        <v>66.666666666666657</v>
      </c>
      <c r="D31" s="188">
        <v>76.19047619047619</v>
      </c>
      <c r="E31" s="188">
        <v>47.619047619047613</v>
      </c>
      <c r="F31" s="188">
        <v>38.095238095238095</v>
      </c>
      <c r="G31" s="188">
        <v>-61.904761904761905</v>
      </c>
      <c r="H31" s="188">
        <v>47.619047619047613</v>
      </c>
      <c r="I31" s="188">
        <v>14.285714285714285</v>
      </c>
      <c r="J31" s="188">
        <v>50</v>
      </c>
      <c r="K31" s="188">
        <v>9.5238095238095237</v>
      </c>
      <c r="L31" s="188">
        <v>42.857142857142854</v>
      </c>
      <c r="M31" s="188">
        <v>0</v>
      </c>
    </row>
    <row r="32" spans="2:16" x14ac:dyDescent="0.25">
      <c r="B32" s="11">
        <v>41609</v>
      </c>
      <c r="C32" s="188">
        <v>77.777777777777786</v>
      </c>
      <c r="D32" s="188">
        <v>72.222222222222214</v>
      </c>
      <c r="E32" s="188">
        <v>50</v>
      </c>
      <c r="F32" s="188">
        <v>44.444444444444443</v>
      </c>
      <c r="G32" s="188">
        <v>-61.111111111111114</v>
      </c>
      <c r="H32" s="188">
        <v>50</v>
      </c>
      <c r="I32" s="188">
        <v>38.888888888888893</v>
      </c>
      <c r="J32" s="188">
        <v>44.444444444444443</v>
      </c>
      <c r="K32" s="188">
        <v>23.52941176470588</v>
      </c>
      <c r="L32" s="188">
        <v>47.058823529411761</v>
      </c>
      <c r="M32" s="188">
        <v>0</v>
      </c>
    </row>
    <row r="33" spans="2:14" x14ac:dyDescent="0.25">
      <c r="B33" s="11">
        <v>41699</v>
      </c>
      <c r="C33" s="188">
        <v>68.421052631578945</v>
      </c>
      <c r="D33" s="188">
        <v>73.68421052631578</v>
      </c>
      <c r="E33" s="188">
        <v>78.94736842105263</v>
      </c>
      <c r="F33" s="188">
        <v>57.894736842105267</v>
      </c>
      <c r="G33" s="188">
        <v>-36.84210526315789</v>
      </c>
      <c r="H33" s="188">
        <v>68.421052631578945</v>
      </c>
      <c r="I33" s="188">
        <v>44.444444444444443</v>
      </c>
      <c r="J33" s="188">
        <v>52.631578947368418</v>
      </c>
      <c r="K33" s="188">
        <v>10.526315789473683</v>
      </c>
      <c r="L33" s="188">
        <v>47.368421052631575</v>
      </c>
      <c r="M33" s="188">
        <v>0</v>
      </c>
      <c r="N33" s="190"/>
    </row>
    <row r="34" spans="2:14" x14ac:dyDescent="0.25">
      <c r="B34" s="11">
        <v>41791</v>
      </c>
      <c r="C34" s="188">
        <v>61.111111111111114</v>
      </c>
      <c r="D34" s="188">
        <v>72.222222222222214</v>
      </c>
      <c r="E34" s="188">
        <v>66.666666666666657</v>
      </c>
      <c r="F34" s="188">
        <v>61.111111111111114</v>
      </c>
      <c r="G34" s="188">
        <v>-22.222222222222221</v>
      </c>
      <c r="H34" s="188">
        <v>66.666666666666657</v>
      </c>
      <c r="I34" s="188">
        <v>22.222222222222221</v>
      </c>
      <c r="J34" s="188">
        <v>38.888888888888893</v>
      </c>
      <c r="K34" s="188">
        <v>5.5555555555555554</v>
      </c>
      <c r="L34" s="188">
        <v>44.444444444444443</v>
      </c>
      <c r="M34" s="188">
        <v>0</v>
      </c>
    </row>
    <row r="35" spans="2:14" x14ac:dyDescent="0.25">
      <c r="B35" s="11">
        <v>41883</v>
      </c>
      <c r="C35" s="188">
        <v>62.5</v>
      </c>
      <c r="D35" s="188">
        <v>81.25</v>
      </c>
      <c r="E35" s="188">
        <v>43.75</v>
      </c>
      <c r="F35" s="188">
        <v>50</v>
      </c>
      <c r="G35" s="188">
        <v>-37.5</v>
      </c>
      <c r="H35" s="188">
        <v>56.25</v>
      </c>
      <c r="I35" s="188">
        <v>37.5</v>
      </c>
      <c r="J35" s="188">
        <v>50</v>
      </c>
      <c r="K35" s="188">
        <v>26.666666666666668</v>
      </c>
      <c r="L35" s="188">
        <v>56.25</v>
      </c>
      <c r="M35" s="188">
        <v>100</v>
      </c>
    </row>
    <row r="36" spans="2:14" x14ac:dyDescent="0.25">
      <c r="B36" s="11">
        <v>41974</v>
      </c>
      <c r="C36" s="188">
        <v>46.153846153846153</v>
      </c>
      <c r="D36" s="188">
        <v>61.53846153846154</v>
      </c>
      <c r="E36" s="188">
        <v>38.461538461538467</v>
      </c>
      <c r="F36" s="188">
        <v>61.53846153846154</v>
      </c>
      <c r="G36" s="188">
        <v>-69.230769230769226</v>
      </c>
      <c r="H36" s="188">
        <v>46.153846153846153</v>
      </c>
      <c r="I36" s="188">
        <v>69.230769230769226</v>
      </c>
      <c r="J36" s="188">
        <v>46.153846153846153</v>
      </c>
      <c r="K36" s="188">
        <v>15.384615384615385</v>
      </c>
      <c r="L36" s="188">
        <v>53.846153846153847</v>
      </c>
      <c r="M36" s="188">
        <v>0</v>
      </c>
    </row>
    <row r="37" spans="2:14" x14ac:dyDescent="0.25">
      <c r="B37" s="11">
        <v>42064</v>
      </c>
      <c r="C37" s="147">
        <v>78.571428571428569</v>
      </c>
      <c r="D37" s="147">
        <v>71.428571428571431</v>
      </c>
      <c r="E37" s="147">
        <v>64.285714285714292</v>
      </c>
      <c r="F37" s="147">
        <v>71.428571428571431</v>
      </c>
      <c r="G37" s="147">
        <v>-85.714285714285708</v>
      </c>
      <c r="H37" s="147">
        <v>57.142857142857139</v>
      </c>
      <c r="I37" s="147">
        <v>85.714285714285708</v>
      </c>
      <c r="J37" s="147">
        <v>14.285714285714285</v>
      </c>
      <c r="K37" s="147">
        <v>50</v>
      </c>
      <c r="L37" s="147">
        <v>57.142857142857139</v>
      </c>
      <c r="M37" s="147">
        <v>0</v>
      </c>
    </row>
    <row r="38" spans="2:14" x14ac:dyDescent="0.25">
      <c r="B38" s="11">
        <v>42156</v>
      </c>
      <c r="C38" s="147">
        <v>82.35294117647058</v>
      </c>
      <c r="D38" s="147">
        <v>70.588235294117652</v>
      </c>
      <c r="E38" s="147">
        <v>58.82352941176471</v>
      </c>
      <c r="F38" s="147">
        <v>82.35294117647058</v>
      </c>
      <c r="G38" s="147">
        <v>-64.705882352941174</v>
      </c>
      <c r="H38" s="147">
        <v>58.82352941176471</v>
      </c>
      <c r="I38" s="147">
        <v>52.941176470588239</v>
      </c>
      <c r="J38" s="147">
        <v>23.52941176470588</v>
      </c>
      <c r="K38" s="147">
        <v>35.294117647058826</v>
      </c>
      <c r="L38" s="147">
        <v>70.588235294117652</v>
      </c>
      <c r="M38" s="147">
        <v>0</v>
      </c>
    </row>
    <row r="39" spans="2:14" x14ac:dyDescent="0.25">
      <c r="B39" s="11">
        <v>42248</v>
      </c>
      <c r="C39" s="147">
        <v>46.153846153846153</v>
      </c>
      <c r="D39" s="147">
        <v>50</v>
      </c>
      <c r="E39" s="147">
        <v>78.571428571428569</v>
      </c>
      <c r="F39" s="147">
        <v>35.714285714285715</v>
      </c>
      <c r="G39" s="147">
        <v>-21.428571428571427</v>
      </c>
      <c r="H39" s="147">
        <v>50</v>
      </c>
      <c r="I39" s="147">
        <v>57.142857142857139</v>
      </c>
      <c r="J39" s="147">
        <v>-14.285714285714285</v>
      </c>
      <c r="K39" s="147">
        <v>50</v>
      </c>
      <c r="L39" s="147">
        <v>42.857142857142854</v>
      </c>
      <c r="M39" s="147">
        <v>0</v>
      </c>
    </row>
    <row r="40" spans="2:14" x14ac:dyDescent="0.25">
      <c r="B40" s="11">
        <v>42339</v>
      </c>
      <c r="C40" s="147">
        <v>40</v>
      </c>
      <c r="D40" s="147">
        <v>33.333333333333329</v>
      </c>
      <c r="E40" s="147">
        <v>53.333333333333336</v>
      </c>
      <c r="F40" s="147">
        <v>13.333333333333334</v>
      </c>
      <c r="G40" s="147">
        <v>-66.666666666666657</v>
      </c>
      <c r="H40" s="147">
        <v>20</v>
      </c>
      <c r="I40" s="147">
        <v>57.142857142857139</v>
      </c>
      <c r="J40" s="147">
        <v>-60</v>
      </c>
      <c r="K40" s="147">
        <v>13.333333333333334</v>
      </c>
      <c r="L40" s="147">
        <v>40</v>
      </c>
      <c r="M40" s="147">
        <v>0</v>
      </c>
    </row>
    <row r="41" spans="2:14" x14ac:dyDescent="0.25">
      <c r="B41" s="11">
        <v>42430</v>
      </c>
      <c r="C41" s="147">
        <v>56.25</v>
      </c>
      <c r="D41" s="147">
        <v>43.75</v>
      </c>
      <c r="E41" s="147">
        <v>50</v>
      </c>
      <c r="F41" s="147">
        <v>6.25</v>
      </c>
      <c r="G41" s="147">
        <v>-50</v>
      </c>
      <c r="H41" s="147">
        <v>18.75</v>
      </c>
      <c r="I41" s="147">
        <v>25</v>
      </c>
      <c r="J41" s="147">
        <v>-6.25</v>
      </c>
      <c r="K41" s="147">
        <v>-37.5</v>
      </c>
      <c r="L41" s="147">
        <v>31.25</v>
      </c>
      <c r="M41" s="147">
        <v>0</v>
      </c>
    </row>
    <row r="42" spans="2:14" x14ac:dyDescent="0.25">
      <c r="B42" s="11">
        <v>42522</v>
      </c>
      <c r="C42" s="147">
        <v>50</v>
      </c>
      <c r="D42" s="147">
        <v>50</v>
      </c>
      <c r="E42" s="147">
        <v>55.555555555555557</v>
      </c>
      <c r="F42" s="147">
        <v>0</v>
      </c>
      <c r="G42" s="147">
        <v>-77.777777777777786</v>
      </c>
      <c r="H42" s="147">
        <v>33.333333333333329</v>
      </c>
      <c r="I42" s="147">
        <v>27.777777777777779</v>
      </c>
      <c r="J42" s="147">
        <v>-44.444444444444443</v>
      </c>
      <c r="K42" s="147">
        <v>-94.444444444444443</v>
      </c>
      <c r="L42" s="147">
        <v>38.888888888888893</v>
      </c>
      <c r="M42" s="147">
        <v>0</v>
      </c>
    </row>
    <row r="43" spans="2:14" x14ac:dyDescent="0.25">
      <c r="B43" s="11">
        <v>42614</v>
      </c>
      <c r="C43" s="147">
        <v>80</v>
      </c>
      <c r="D43" s="147">
        <v>46.666666666666664</v>
      </c>
      <c r="E43" s="147">
        <v>46.666666666666664</v>
      </c>
      <c r="F43" s="147">
        <v>-20</v>
      </c>
      <c r="G43" s="147">
        <v>-66.666666666666657</v>
      </c>
      <c r="H43" s="147">
        <v>26.666666666666668</v>
      </c>
      <c r="I43" s="147">
        <v>40</v>
      </c>
      <c r="J43" s="147">
        <v>-26.666666666666668</v>
      </c>
      <c r="K43" s="147">
        <v>-93.333333333333329</v>
      </c>
      <c r="L43" s="147">
        <v>40</v>
      </c>
      <c r="M43" s="147">
        <v>0</v>
      </c>
    </row>
    <row r="44" spans="2:14" x14ac:dyDescent="0.25">
      <c r="B44" s="11">
        <v>42705</v>
      </c>
      <c r="C44" s="131">
        <v>80</v>
      </c>
      <c r="D44" s="131">
        <v>53.333333333333336</v>
      </c>
      <c r="E44" s="131">
        <v>46.666666666666664</v>
      </c>
      <c r="F44" s="131">
        <v>20</v>
      </c>
      <c r="G44" s="131">
        <v>-60</v>
      </c>
      <c r="H44" s="131">
        <v>46.666666666666664</v>
      </c>
      <c r="I44" s="131">
        <v>66.666666666666657</v>
      </c>
      <c r="J44" s="131">
        <v>33.333333333333329</v>
      </c>
      <c r="K44" s="131">
        <v>-40</v>
      </c>
      <c r="L44" s="131">
        <v>53.333333333333336</v>
      </c>
      <c r="M44" s="131">
        <v>0</v>
      </c>
    </row>
    <row r="45" spans="2:14" x14ac:dyDescent="0.25">
      <c r="B45" s="11">
        <v>42795</v>
      </c>
      <c r="C45" s="147">
        <v>80</v>
      </c>
      <c r="D45" s="147">
        <v>73.333333333333329</v>
      </c>
      <c r="E45" s="147">
        <v>73.333333333333329</v>
      </c>
      <c r="F45" s="147">
        <v>46.666666666666664</v>
      </c>
      <c r="G45" s="147">
        <v>-66.666666666666657</v>
      </c>
      <c r="H45" s="147">
        <v>53.333333333333336</v>
      </c>
      <c r="I45" s="147">
        <v>33.333333333333329</v>
      </c>
      <c r="J45" s="147">
        <v>-20</v>
      </c>
      <c r="K45" s="147">
        <v>-26.666666666666668</v>
      </c>
      <c r="L45" s="147">
        <v>33.333333333333329</v>
      </c>
      <c r="M45" s="147">
        <v>0</v>
      </c>
    </row>
    <row r="46" spans="2:14" x14ac:dyDescent="0.25">
      <c r="B46" s="11">
        <v>42887</v>
      </c>
      <c r="C46" s="147">
        <v>82.35294117647058</v>
      </c>
      <c r="D46" s="147">
        <v>70.588235294117652</v>
      </c>
      <c r="E46" s="147">
        <v>64.705882352941174</v>
      </c>
      <c r="F46" s="147">
        <v>35.294117647058826</v>
      </c>
      <c r="G46" s="147">
        <v>-52.941176470588239</v>
      </c>
      <c r="H46" s="147">
        <v>35.294117647058826</v>
      </c>
      <c r="I46" s="147">
        <v>64.705882352941174</v>
      </c>
      <c r="J46" s="147">
        <v>-5.8823529411764701</v>
      </c>
      <c r="K46" s="147">
        <v>-70.588235294117652</v>
      </c>
      <c r="L46" s="147">
        <v>41.17647058823529</v>
      </c>
      <c r="M46" s="147">
        <v>0</v>
      </c>
    </row>
    <row r="47" spans="2:14" x14ac:dyDescent="0.25">
      <c r="B47" s="11">
        <v>42979</v>
      </c>
      <c r="C47" s="147">
        <v>76.470588235294116</v>
      </c>
      <c r="D47" s="147">
        <v>76.470588235294116</v>
      </c>
      <c r="E47" s="147">
        <v>58.82352941176471</v>
      </c>
      <c r="F47" s="147">
        <v>11.76470588235294</v>
      </c>
      <c r="G47" s="147">
        <v>-35.294117647058826</v>
      </c>
      <c r="H47" s="147">
        <v>41.17647058823529</v>
      </c>
      <c r="I47" s="147">
        <v>41.17647058823529</v>
      </c>
      <c r="J47" s="147">
        <v>5.8823529411764701</v>
      </c>
      <c r="K47" s="147">
        <v>-58.82352941176471</v>
      </c>
      <c r="L47" s="147">
        <v>58.82352941176471</v>
      </c>
      <c r="M47" s="147">
        <v>0</v>
      </c>
    </row>
    <row r="48" spans="2:14" x14ac:dyDescent="0.25">
      <c r="B48" s="11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</row>
    <row r="49" spans="2:26" x14ac:dyDescent="0.25">
      <c r="B49" s="11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</row>
    <row r="50" spans="2:26" x14ac:dyDescent="0.25">
      <c r="B50" s="177" t="s">
        <v>40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192" t="s">
        <v>99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177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3.5" customHeigh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16384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16384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16384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16384" x14ac:dyDescent="0.25">
      <c r="B84" s="193" t="s">
        <v>100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16384" x14ac:dyDescent="0.25">
      <c r="B85" s="19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90" spans="2:16384" x14ac:dyDescent="0.25">
      <c r="B90" s="184" t="s">
        <v>1</v>
      </c>
    </row>
    <row r="91" spans="2:16384" x14ac:dyDescent="0.25">
      <c r="C91" s="248" t="s">
        <v>6</v>
      </c>
      <c r="D91" s="248" t="s">
        <v>7</v>
      </c>
      <c r="E91" s="248" t="s">
        <v>8</v>
      </c>
      <c r="F91" s="248" t="s">
        <v>9</v>
      </c>
      <c r="G91" s="248" t="s">
        <v>10</v>
      </c>
      <c r="H91" s="248" t="s">
        <v>12</v>
      </c>
      <c r="I91" s="248" t="s">
        <v>11</v>
      </c>
      <c r="J91" s="248" t="s">
        <v>13</v>
      </c>
      <c r="K91" s="248" t="s">
        <v>121</v>
      </c>
      <c r="L91" s="248" t="s">
        <v>14</v>
      </c>
      <c r="M91" s="248" t="s">
        <v>15</v>
      </c>
    </row>
    <row r="92" spans="2:16384" x14ac:dyDescent="0.25">
      <c r="B92" s="185">
        <v>39539</v>
      </c>
      <c r="C92" s="186">
        <v>93.75</v>
      </c>
      <c r="D92" s="186">
        <v>81.25</v>
      </c>
      <c r="E92" s="186">
        <v>75</v>
      </c>
      <c r="F92" s="186">
        <v>31.25</v>
      </c>
      <c r="G92" s="186">
        <v>-6.25</v>
      </c>
      <c r="H92" s="186">
        <v>43.75</v>
      </c>
      <c r="I92" s="186">
        <v>-12.5</v>
      </c>
      <c r="J92" s="186">
        <v>56.25</v>
      </c>
      <c r="K92" s="186">
        <v>-31.25</v>
      </c>
      <c r="L92" s="186">
        <v>18.75</v>
      </c>
      <c r="M92" s="186">
        <v>-6.25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  <c r="SB92" s="8"/>
      <c r="SC92" s="8"/>
      <c r="SD92" s="8"/>
      <c r="SE92" s="8"/>
      <c r="SF92" s="8"/>
      <c r="SG92" s="8"/>
      <c r="SH92" s="8"/>
      <c r="SI92" s="8"/>
      <c r="SJ92" s="8"/>
      <c r="SK92" s="8"/>
      <c r="SL92" s="8"/>
      <c r="SM92" s="8"/>
      <c r="SN92" s="8"/>
      <c r="SO92" s="8"/>
      <c r="SP92" s="8"/>
      <c r="SQ92" s="8"/>
      <c r="SR92" s="8"/>
      <c r="SS92" s="8"/>
      <c r="ST92" s="8"/>
      <c r="SU92" s="8"/>
      <c r="SV92" s="8"/>
      <c r="SW92" s="8"/>
      <c r="SX92" s="8"/>
      <c r="SY92" s="8"/>
      <c r="SZ92" s="8"/>
      <c r="TA92" s="8"/>
      <c r="TB92" s="8"/>
      <c r="TC92" s="8"/>
      <c r="TD92" s="8"/>
      <c r="TE92" s="8"/>
      <c r="TF92" s="8"/>
      <c r="TG92" s="8"/>
      <c r="TH92" s="8"/>
      <c r="TI92" s="8"/>
      <c r="TJ92" s="8"/>
      <c r="TK92" s="8"/>
      <c r="TL92" s="8"/>
      <c r="TM92" s="8"/>
      <c r="TN92" s="8"/>
      <c r="TO92" s="8"/>
      <c r="TP92" s="8"/>
      <c r="TQ92" s="8"/>
      <c r="TR92" s="8"/>
      <c r="TS92" s="8"/>
      <c r="TT92" s="8"/>
      <c r="TU92" s="8"/>
      <c r="TV92" s="8"/>
      <c r="TW92" s="8"/>
      <c r="TX92" s="8"/>
      <c r="TY92" s="8"/>
      <c r="TZ92" s="8"/>
      <c r="UA92" s="8"/>
      <c r="UB92" s="8"/>
      <c r="UC92" s="8"/>
      <c r="UD92" s="8"/>
      <c r="UE92" s="8"/>
      <c r="UF92" s="8"/>
      <c r="UG92" s="8"/>
      <c r="UH92" s="8"/>
      <c r="UI92" s="8"/>
      <c r="UJ92" s="8"/>
      <c r="UK92" s="8"/>
      <c r="UL92" s="8"/>
      <c r="UM92" s="8"/>
      <c r="UN92" s="8"/>
      <c r="UO92" s="8"/>
      <c r="UP92" s="8"/>
      <c r="UQ92" s="8"/>
      <c r="UR92" s="8"/>
      <c r="US92" s="8"/>
      <c r="UT92" s="8"/>
      <c r="UU92" s="8"/>
      <c r="UV92" s="8"/>
      <c r="UW92" s="8"/>
      <c r="UX92" s="8"/>
      <c r="UY92" s="8"/>
      <c r="UZ92" s="8"/>
      <c r="VA92" s="8"/>
      <c r="VB92" s="8"/>
      <c r="VC92" s="8"/>
      <c r="VD92" s="8"/>
      <c r="VE92" s="8"/>
      <c r="VF92" s="8"/>
      <c r="VG92" s="8"/>
      <c r="VH92" s="8"/>
      <c r="VI92" s="8"/>
      <c r="VJ92" s="8"/>
      <c r="VK92" s="8"/>
      <c r="VL92" s="8"/>
      <c r="VM92" s="8"/>
      <c r="VN92" s="8"/>
      <c r="VO92" s="8"/>
      <c r="VP92" s="8"/>
      <c r="VQ92" s="8"/>
      <c r="VR92" s="8"/>
      <c r="VS92" s="8"/>
      <c r="VT92" s="8"/>
      <c r="VU92" s="8"/>
      <c r="VV92" s="8"/>
      <c r="VW92" s="8"/>
      <c r="VX92" s="8"/>
      <c r="VY92" s="8"/>
      <c r="VZ92" s="8"/>
      <c r="WA92" s="8"/>
      <c r="WB92" s="8"/>
      <c r="WC92" s="8"/>
      <c r="WD92" s="8"/>
      <c r="WE92" s="8"/>
      <c r="WF92" s="8"/>
      <c r="WG92" s="8"/>
      <c r="WH92" s="8"/>
      <c r="WI92" s="8"/>
      <c r="WJ92" s="8"/>
      <c r="WK92" s="8"/>
      <c r="WL92" s="8"/>
      <c r="WM92" s="8"/>
      <c r="WN92" s="8"/>
      <c r="WO92" s="8"/>
      <c r="WP92" s="8"/>
      <c r="WQ92" s="8"/>
      <c r="WR92" s="8"/>
      <c r="WS92" s="8"/>
      <c r="WT92" s="8"/>
      <c r="WU92" s="8"/>
      <c r="WV92" s="8"/>
      <c r="WW92" s="8"/>
      <c r="WX92" s="8"/>
      <c r="WY92" s="8"/>
      <c r="WZ92" s="8"/>
      <c r="XA92" s="8"/>
      <c r="XB92" s="8"/>
      <c r="XC92" s="8"/>
      <c r="XD92" s="8"/>
      <c r="XE92" s="8"/>
      <c r="XF92" s="8"/>
      <c r="XG92" s="8"/>
      <c r="XH92" s="8"/>
      <c r="XI92" s="8"/>
      <c r="XJ92" s="8"/>
      <c r="XK92" s="8"/>
      <c r="XL92" s="8"/>
      <c r="XM92" s="8"/>
      <c r="XN92" s="8"/>
      <c r="XO92" s="8"/>
      <c r="XP92" s="8"/>
      <c r="XQ92" s="8"/>
      <c r="XR92" s="8"/>
      <c r="XS92" s="8"/>
      <c r="XT92" s="8"/>
      <c r="XU92" s="8"/>
      <c r="XV92" s="8"/>
      <c r="XW92" s="8"/>
      <c r="XX92" s="8"/>
      <c r="XY92" s="8"/>
      <c r="XZ92" s="8"/>
      <c r="YA92" s="8"/>
      <c r="YB92" s="8"/>
      <c r="YC92" s="8"/>
      <c r="YD92" s="8"/>
      <c r="YE92" s="8"/>
      <c r="YF92" s="8"/>
      <c r="YG92" s="8"/>
      <c r="YH92" s="8"/>
      <c r="YI92" s="8"/>
      <c r="YJ92" s="8"/>
      <c r="YK92" s="8"/>
      <c r="YL92" s="8"/>
      <c r="YM92" s="8"/>
      <c r="YN92" s="8"/>
      <c r="YO92" s="8"/>
      <c r="YP92" s="8"/>
      <c r="YQ92" s="8"/>
      <c r="YR92" s="8"/>
      <c r="YS92" s="8"/>
      <c r="YT92" s="8"/>
      <c r="YU92" s="8"/>
      <c r="YV92" s="8"/>
      <c r="YW92" s="8"/>
      <c r="YX92" s="8"/>
      <c r="YY92" s="8"/>
      <c r="YZ92" s="8"/>
      <c r="ZA92" s="8"/>
      <c r="ZB92" s="8"/>
      <c r="ZC92" s="8"/>
      <c r="ZD92" s="8"/>
      <c r="ZE92" s="8"/>
      <c r="ZF92" s="8"/>
      <c r="ZG92" s="8"/>
      <c r="ZH92" s="8"/>
      <c r="ZI92" s="8"/>
      <c r="ZJ92" s="8"/>
      <c r="ZK92" s="8"/>
      <c r="ZL92" s="8"/>
      <c r="ZM92" s="8"/>
      <c r="ZN92" s="8"/>
      <c r="ZO92" s="8"/>
      <c r="ZP92" s="8"/>
      <c r="ZQ92" s="8"/>
      <c r="ZR92" s="8"/>
      <c r="ZS92" s="8"/>
      <c r="ZT92" s="8"/>
      <c r="ZU92" s="8"/>
      <c r="ZV92" s="8"/>
      <c r="ZW92" s="8"/>
      <c r="ZX92" s="8"/>
      <c r="ZY92" s="8"/>
      <c r="ZZ92" s="8"/>
      <c r="AAA92" s="8"/>
      <c r="AAB92" s="8"/>
      <c r="AAC92" s="8"/>
      <c r="AAD92" s="8"/>
      <c r="AAE92" s="8"/>
      <c r="AAF92" s="8"/>
      <c r="AAG92" s="8"/>
      <c r="AAH92" s="8"/>
      <c r="AAI92" s="8"/>
      <c r="AAJ92" s="8"/>
      <c r="AAK92" s="8"/>
      <c r="AAL92" s="8"/>
      <c r="AAM92" s="8"/>
      <c r="AAN92" s="8"/>
      <c r="AAO92" s="8"/>
      <c r="AAP92" s="8"/>
      <c r="AAQ92" s="8"/>
      <c r="AAR92" s="8"/>
      <c r="AAS92" s="8"/>
      <c r="AAT92" s="8"/>
      <c r="AAU92" s="8"/>
      <c r="AAV92" s="8"/>
      <c r="AAW92" s="8"/>
      <c r="AAX92" s="8"/>
      <c r="AAY92" s="8"/>
      <c r="AAZ92" s="8"/>
      <c r="ABA92" s="8"/>
      <c r="ABB92" s="8"/>
      <c r="ABC92" s="8"/>
      <c r="ABD92" s="8"/>
      <c r="ABE92" s="8"/>
      <c r="ABF92" s="8"/>
      <c r="ABG92" s="8"/>
      <c r="ABH92" s="8"/>
      <c r="ABI92" s="8"/>
      <c r="ABJ92" s="8"/>
      <c r="ABK92" s="8"/>
      <c r="ABL92" s="8"/>
      <c r="ABM92" s="8"/>
      <c r="ABN92" s="8"/>
      <c r="ABO92" s="8"/>
      <c r="ABP92" s="8"/>
      <c r="ABQ92" s="8"/>
      <c r="ABR92" s="8"/>
      <c r="ABS92" s="8"/>
      <c r="ABT92" s="8"/>
      <c r="ABU92" s="8"/>
      <c r="ABV92" s="8"/>
      <c r="ABW92" s="8"/>
      <c r="ABX92" s="8"/>
      <c r="ABY92" s="8"/>
      <c r="ABZ92" s="8"/>
      <c r="ACA92" s="8"/>
      <c r="ACB92" s="8"/>
      <c r="ACC92" s="8"/>
      <c r="ACD92" s="8"/>
      <c r="ACE92" s="8"/>
      <c r="ACF92" s="8"/>
      <c r="ACG92" s="8"/>
      <c r="ACH92" s="8"/>
      <c r="ACI92" s="8"/>
      <c r="ACJ92" s="8"/>
      <c r="ACK92" s="8"/>
      <c r="ACL92" s="8"/>
      <c r="ACM92" s="8"/>
      <c r="ACN92" s="8"/>
      <c r="ACO92" s="8"/>
      <c r="ACP92" s="8"/>
      <c r="ACQ92" s="8"/>
      <c r="ACR92" s="8"/>
      <c r="ACS92" s="8"/>
      <c r="ACT92" s="8"/>
      <c r="ACU92" s="8"/>
      <c r="ACV92" s="8"/>
      <c r="ACW92" s="8"/>
      <c r="ACX92" s="8"/>
      <c r="ACY92" s="8"/>
      <c r="ACZ92" s="8"/>
      <c r="ADA92" s="8"/>
      <c r="ADB92" s="8"/>
      <c r="ADC92" s="8"/>
      <c r="ADD92" s="8"/>
      <c r="ADE92" s="8"/>
      <c r="ADF92" s="8"/>
      <c r="ADG92" s="8"/>
      <c r="ADH92" s="8"/>
      <c r="ADI92" s="8"/>
      <c r="ADJ92" s="8"/>
      <c r="ADK92" s="8"/>
      <c r="ADL92" s="8"/>
      <c r="ADM92" s="8"/>
      <c r="ADN92" s="8"/>
      <c r="ADO92" s="8"/>
      <c r="ADP92" s="8"/>
      <c r="ADQ92" s="8"/>
      <c r="ADR92" s="8"/>
      <c r="ADS92" s="8"/>
      <c r="ADT92" s="8"/>
      <c r="ADU92" s="8"/>
      <c r="ADV92" s="8"/>
      <c r="ADW92" s="8"/>
      <c r="ADX92" s="8"/>
      <c r="ADY92" s="8"/>
      <c r="ADZ92" s="8"/>
      <c r="AEA92" s="8"/>
      <c r="AEB92" s="8"/>
      <c r="AEC92" s="8"/>
      <c r="AED92" s="8"/>
      <c r="AEE92" s="8"/>
      <c r="AEF92" s="8"/>
      <c r="AEG92" s="8"/>
      <c r="AEH92" s="8"/>
      <c r="AEI92" s="8"/>
      <c r="AEJ92" s="8"/>
      <c r="AEK92" s="8"/>
      <c r="AEL92" s="8"/>
      <c r="AEM92" s="8"/>
      <c r="AEN92" s="8"/>
      <c r="AEO92" s="8"/>
      <c r="AEP92" s="8"/>
      <c r="AEQ92" s="8"/>
      <c r="AER92" s="8"/>
      <c r="AES92" s="8"/>
      <c r="AET92" s="8"/>
      <c r="AEU92" s="8"/>
      <c r="AEV92" s="8"/>
      <c r="AEW92" s="8"/>
      <c r="AEX92" s="8"/>
      <c r="AEY92" s="8"/>
      <c r="AEZ92" s="8"/>
      <c r="AFA92" s="8"/>
      <c r="AFB92" s="8"/>
      <c r="AFC92" s="8"/>
      <c r="AFD92" s="8"/>
      <c r="AFE92" s="8"/>
      <c r="AFF92" s="8"/>
      <c r="AFG92" s="8"/>
      <c r="AFH92" s="8"/>
      <c r="AFI92" s="8"/>
      <c r="AFJ92" s="8"/>
      <c r="AFK92" s="8"/>
      <c r="AFL92" s="8"/>
      <c r="AFM92" s="8"/>
      <c r="AFN92" s="8"/>
      <c r="AFO92" s="8"/>
      <c r="AFP92" s="8"/>
      <c r="AFQ92" s="8"/>
      <c r="AFR92" s="8"/>
      <c r="AFS92" s="8"/>
      <c r="AFT92" s="8"/>
      <c r="AFU92" s="8"/>
      <c r="AFV92" s="8"/>
      <c r="AFW92" s="8"/>
      <c r="AFX92" s="8"/>
      <c r="AFY92" s="8"/>
      <c r="AFZ92" s="8"/>
      <c r="AGA92" s="8"/>
      <c r="AGB92" s="8"/>
      <c r="AGC92" s="8"/>
      <c r="AGD92" s="8"/>
      <c r="AGE92" s="8"/>
      <c r="AGF92" s="8"/>
      <c r="AGG92" s="8"/>
      <c r="AGH92" s="8"/>
      <c r="AGI92" s="8"/>
      <c r="AGJ92" s="8"/>
      <c r="AGK92" s="8"/>
      <c r="AGL92" s="8"/>
      <c r="AGM92" s="8"/>
      <c r="AGN92" s="8"/>
      <c r="AGO92" s="8"/>
      <c r="AGP92" s="8"/>
      <c r="AGQ92" s="8"/>
      <c r="AGR92" s="8"/>
      <c r="AGS92" s="8"/>
      <c r="AGT92" s="8"/>
      <c r="AGU92" s="8"/>
      <c r="AGV92" s="8"/>
      <c r="AGW92" s="8"/>
      <c r="AGX92" s="8"/>
      <c r="AGY92" s="8"/>
      <c r="AGZ92" s="8"/>
      <c r="AHA92" s="8"/>
      <c r="AHB92" s="8"/>
      <c r="AHC92" s="8"/>
      <c r="AHD92" s="8"/>
      <c r="AHE92" s="8"/>
      <c r="AHF92" s="8"/>
      <c r="AHG92" s="8"/>
      <c r="AHH92" s="8"/>
      <c r="AHI92" s="8"/>
      <c r="AHJ92" s="8"/>
      <c r="AHK92" s="8"/>
      <c r="AHL92" s="8"/>
      <c r="AHM92" s="8"/>
      <c r="AHN92" s="8"/>
      <c r="AHO92" s="8"/>
      <c r="AHP92" s="8"/>
      <c r="AHQ92" s="8"/>
      <c r="AHR92" s="8"/>
      <c r="AHS92" s="8"/>
      <c r="AHT92" s="8"/>
      <c r="AHU92" s="8"/>
      <c r="AHV92" s="8"/>
      <c r="AHW92" s="8"/>
      <c r="AHX92" s="8"/>
      <c r="AHY92" s="8"/>
      <c r="AHZ92" s="8"/>
      <c r="AIA92" s="8"/>
      <c r="AIB92" s="8"/>
      <c r="AIC92" s="8"/>
      <c r="AID92" s="8"/>
      <c r="AIE92" s="8"/>
      <c r="AIF92" s="8"/>
      <c r="AIG92" s="8"/>
      <c r="AIH92" s="8"/>
      <c r="AII92" s="8"/>
      <c r="AIJ92" s="8"/>
      <c r="AIK92" s="8"/>
      <c r="AIL92" s="8"/>
      <c r="AIM92" s="8"/>
      <c r="AIN92" s="8"/>
      <c r="AIO92" s="8"/>
      <c r="AIP92" s="8"/>
      <c r="AIQ92" s="8"/>
      <c r="AIR92" s="8"/>
      <c r="AIS92" s="8"/>
      <c r="AIT92" s="8"/>
      <c r="AIU92" s="8"/>
      <c r="AIV92" s="8"/>
      <c r="AIW92" s="8"/>
      <c r="AIX92" s="8"/>
      <c r="AIY92" s="8"/>
      <c r="AIZ92" s="8"/>
      <c r="AJA92" s="8"/>
      <c r="AJB92" s="8"/>
      <c r="AJC92" s="8"/>
      <c r="AJD92" s="8"/>
      <c r="AJE92" s="8"/>
      <c r="AJF92" s="8"/>
      <c r="AJG92" s="8"/>
      <c r="AJH92" s="8"/>
      <c r="AJI92" s="8"/>
      <c r="AJJ92" s="8"/>
      <c r="AJK92" s="8"/>
      <c r="AJL92" s="8"/>
      <c r="AJM92" s="8"/>
      <c r="AJN92" s="8"/>
      <c r="AJO92" s="8"/>
      <c r="AJP92" s="8"/>
      <c r="AJQ92" s="8"/>
      <c r="AJR92" s="8"/>
      <c r="AJS92" s="8"/>
      <c r="AJT92" s="8"/>
      <c r="AJU92" s="8"/>
      <c r="AJV92" s="8"/>
      <c r="AJW92" s="8"/>
      <c r="AJX92" s="8"/>
      <c r="AJY92" s="8"/>
      <c r="AJZ92" s="8"/>
      <c r="AKA92" s="8"/>
      <c r="AKB92" s="8"/>
      <c r="AKC92" s="8"/>
      <c r="AKD92" s="8"/>
      <c r="AKE92" s="8"/>
      <c r="AKF92" s="8"/>
      <c r="AKG92" s="8"/>
      <c r="AKH92" s="8"/>
      <c r="AKI92" s="8"/>
      <c r="AKJ92" s="8"/>
      <c r="AKK92" s="8"/>
      <c r="AKL92" s="8"/>
      <c r="AKM92" s="8"/>
      <c r="AKN92" s="8"/>
      <c r="AKO92" s="8"/>
      <c r="AKP92" s="8"/>
      <c r="AKQ92" s="8"/>
      <c r="AKR92" s="8"/>
      <c r="AKS92" s="8"/>
      <c r="AKT92" s="8"/>
      <c r="AKU92" s="8"/>
      <c r="AKV92" s="8"/>
      <c r="AKW92" s="8"/>
      <c r="AKX92" s="8"/>
      <c r="AKY92" s="8"/>
      <c r="AKZ92" s="8"/>
      <c r="ALA92" s="8"/>
      <c r="ALB92" s="8"/>
      <c r="ALC92" s="8"/>
      <c r="ALD92" s="8"/>
      <c r="ALE92" s="8"/>
      <c r="ALF92" s="8"/>
      <c r="ALG92" s="8"/>
      <c r="ALH92" s="8"/>
      <c r="ALI92" s="8"/>
      <c r="ALJ92" s="8"/>
      <c r="ALK92" s="8"/>
      <c r="ALL92" s="8"/>
      <c r="ALM92" s="8"/>
      <c r="ALN92" s="8"/>
      <c r="ALO92" s="8"/>
      <c r="ALP92" s="8"/>
      <c r="ALQ92" s="8"/>
      <c r="ALR92" s="8"/>
      <c r="ALS92" s="8"/>
      <c r="ALT92" s="8"/>
      <c r="ALU92" s="8"/>
      <c r="ALV92" s="8"/>
      <c r="ALW92" s="8"/>
      <c r="ALX92" s="8"/>
      <c r="ALY92" s="8"/>
      <c r="ALZ92" s="8"/>
      <c r="AMA92" s="8"/>
      <c r="AMB92" s="8"/>
      <c r="AMC92" s="8"/>
      <c r="AMD92" s="8"/>
      <c r="AME92" s="8"/>
      <c r="AMF92" s="8"/>
      <c r="AMG92" s="8"/>
      <c r="AMH92" s="8"/>
      <c r="AMI92" s="8"/>
      <c r="AMJ92" s="8"/>
      <c r="AMK92" s="8"/>
      <c r="AML92" s="8"/>
      <c r="AMM92" s="8"/>
      <c r="AMN92" s="8"/>
      <c r="AMO92" s="8"/>
      <c r="AMP92" s="8"/>
      <c r="AMQ92" s="8"/>
      <c r="AMR92" s="8"/>
      <c r="AMS92" s="8"/>
      <c r="AMT92" s="8"/>
      <c r="AMU92" s="8"/>
      <c r="AMV92" s="8"/>
      <c r="AMW92" s="8"/>
      <c r="AMX92" s="8"/>
      <c r="AMY92" s="8"/>
      <c r="AMZ92" s="8"/>
      <c r="ANA92" s="8"/>
      <c r="ANB92" s="8"/>
      <c r="ANC92" s="8"/>
      <c r="AND92" s="8"/>
      <c r="ANE92" s="8"/>
      <c r="ANF92" s="8"/>
      <c r="ANG92" s="8"/>
      <c r="ANH92" s="8"/>
      <c r="ANI92" s="8"/>
      <c r="ANJ92" s="8"/>
      <c r="ANK92" s="8"/>
      <c r="ANL92" s="8"/>
      <c r="ANM92" s="8"/>
      <c r="ANN92" s="8"/>
      <c r="ANO92" s="8"/>
      <c r="ANP92" s="8"/>
      <c r="ANQ92" s="8"/>
      <c r="ANR92" s="8"/>
      <c r="ANS92" s="8"/>
      <c r="ANT92" s="8"/>
      <c r="ANU92" s="8"/>
      <c r="ANV92" s="8"/>
      <c r="ANW92" s="8"/>
      <c r="ANX92" s="8"/>
      <c r="ANY92" s="8"/>
      <c r="ANZ92" s="8"/>
      <c r="AOA92" s="8"/>
      <c r="AOB92" s="8"/>
      <c r="AOC92" s="8"/>
      <c r="AOD92" s="8"/>
      <c r="AOE92" s="8"/>
      <c r="AOF92" s="8"/>
      <c r="AOG92" s="8"/>
      <c r="AOH92" s="8"/>
      <c r="AOI92" s="8"/>
      <c r="AOJ92" s="8"/>
      <c r="AOK92" s="8"/>
      <c r="AOL92" s="8"/>
      <c r="AOM92" s="8"/>
      <c r="AON92" s="8"/>
      <c r="AOO92" s="8"/>
      <c r="AOP92" s="8"/>
      <c r="AOQ92" s="8"/>
      <c r="AOR92" s="8"/>
      <c r="AOS92" s="8"/>
      <c r="AOT92" s="8"/>
      <c r="AOU92" s="8"/>
      <c r="AOV92" s="8"/>
      <c r="AOW92" s="8"/>
      <c r="AOX92" s="8"/>
      <c r="AOY92" s="8"/>
      <c r="AOZ92" s="8"/>
      <c r="APA92" s="8"/>
      <c r="APB92" s="8"/>
      <c r="APC92" s="8"/>
      <c r="APD92" s="8"/>
      <c r="APE92" s="8"/>
      <c r="APF92" s="8"/>
      <c r="APG92" s="8"/>
      <c r="APH92" s="8"/>
      <c r="API92" s="8"/>
      <c r="APJ92" s="8"/>
      <c r="APK92" s="8"/>
      <c r="APL92" s="8"/>
      <c r="APM92" s="8"/>
      <c r="APN92" s="8"/>
      <c r="APO92" s="8"/>
      <c r="APP92" s="8"/>
      <c r="APQ92" s="8"/>
      <c r="APR92" s="8"/>
      <c r="APS92" s="8"/>
      <c r="APT92" s="8"/>
      <c r="APU92" s="8"/>
      <c r="APV92" s="8"/>
      <c r="APW92" s="8"/>
      <c r="APX92" s="8"/>
      <c r="APY92" s="8"/>
      <c r="APZ92" s="8"/>
      <c r="AQA92" s="8"/>
      <c r="AQB92" s="8"/>
      <c r="AQC92" s="8"/>
      <c r="AQD92" s="8"/>
      <c r="AQE92" s="8"/>
      <c r="AQF92" s="8"/>
      <c r="AQG92" s="8"/>
      <c r="AQH92" s="8"/>
      <c r="AQI92" s="8"/>
      <c r="AQJ92" s="8"/>
      <c r="AQK92" s="8"/>
      <c r="AQL92" s="8"/>
      <c r="AQM92" s="8"/>
      <c r="AQN92" s="8"/>
      <c r="AQO92" s="8"/>
      <c r="AQP92" s="8"/>
      <c r="AQQ92" s="8"/>
      <c r="AQR92" s="8"/>
      <c r="AQS92" s="8"/>
      <c r="AQT92" s="8"/>
      <c r="AQU92" s="8"/>
      <c r="AQV92" s="8"/>
      <c r="AQW92" s="8"/>
      <c r="AQX92" s="8"/>
      <c r="AQY92" s="8"/>
      <c r="AQZ92" s="8"/>
      <c r="ARA92" s="8"/>
      <c r="ARB92" s="8"/>
      <c r="ARC92" s="8"/>
      <c r="ARD92" s="8"/>
      <c r="ARE92" s="8"/>
      <c r="ARF92" s="8"/>
      <c r="ARG92" s="8"/>
      <c r="ARH92" s="8"/>
      <c r="ARI92" s="8"/>
      <c r="ARJ92" s="8"/>
      <c r="ARK92" s="8"/>
      <c r="ARL92" s="8"/>
      <c r="ARM92" s="8"/>
      <c r="ARN92" s="8"/>
      <c r="ARO92" s="8"/>
      <c r="ARP92" s="8"/>
      <c r="ARQ92" s="8"/>
      <c r="ARR92" s="8"/>
      <c r="ARS92" s="8"/>
      <c r="ART92" s="8"/>
      <c r="ARU92" s="8"/>
      <c r="ARV92" s="8"/>
      <c r="ARW92" s="8"/>
      <c r="ARX92" s="8"/>
      <c r="ARY92" s="8"/>
      <c r="ARZ92" s="8"/>
      <c r="ASA92" s="8"/>
      <c r="ASB92" s="8"/>
      <c r="ASC92" s="8"/>
      <c r="ASD92" s="8"/>
      <c r="ASE92" s="8"/>
      <c r="ASF92" s="8"/>
      <c r="ASG92" s="8"/>
      <c r="ASH92" s="8"/>
      <c r="ASI92" s="8"/>
      <c r="ASJ92" s="8"/>
      <c r="ASK92" s="8"/>
      <c r="ASL92" s="8"/>
      <c r="ASM92" s="8"/>
      <c r="ASN92" s="8"/>
      <c r="ASO92" s="8"/>
      <c r="ASP92" s="8"/>
      <c r="ASQ92" s="8"/>
      <c r="ASR92" s="8"/>
      <c r="ASS92" s="8"/>
      <c r="AST92" s="8"/>
      <c r="ASU92" s="8"/>
      <c r="ASV92" s="8"/>
      <c r="ASW92" s="8"/>
      <c r="ASX92" s="8"/>
      <c r="ASY92" s="8"/>
      <c r="ASZ92" s="8"/>
      <c r="ATA92" s="8"/>
      <c r="ATB92" s="8"/>
      <c r="ATC92" s="8"/>
      <c r="ATD92" s="8"/>
      <c r="ATE92" s="8"/>
      <c r="ATF92" s="8"/>
      <c r="ATG92" s="8"/>
      <c r="ATH92" s="8"/>
      <c r="ATI92" s="8"/>
      <c r="ATJ92" s="8"/>
      <c r="ATK92" s="8"/>
      <c r="ATL92" s="8"/>
      <c r="ATM92" s="8"/>
      <c r="ATN92" s="8"/>
      <c r="ATO92" s="8"/>
      <c r="ATP92" s="8"/>
      <c r="ATQ92" s="8"/>
      <c r="ATR92" s="8"/>
      <c r="ATS92" s="8"/>
      <c r="ATT92" s="8"/>
      <c r="ATU92" s="8"/>
      <c r="ATV92" s="8"/>
      <c r="ATW92" s="8"/>
      <c r="ATX92" s="8"/>
      <c r="ATY92" s="8"/>
      <c r="ATZ92" s="8"/>
      <c r="AUA92" s="8"/>
      <c r="AUB92" s="8"/>
      <c r="AUC92" s="8"/>
      <c r="AUD92" s="8"/>
      <c r="AUE92" s="8"/>
      <c r="AUF92" s="8"/>
      <c r="AUG92" s="8"/>
      <c r="AUH92" s="8"/>
      <c r="AUI92" s="8"/>
      <c r="AUJ92" s="8"/>
      <c r="AUK92" s="8"/>
      <c r="AUL92" s="8"/>
      <c r="AUM92" s="8"/>
      <c r="AUN92" s="8"/>
      <c r="AUO92" s="8"/>
      <c r="AUP92" s="8"/>
      <c r="AUQ92" s="8"/>
      <c r="AUR92" s="8"/>
      <c r="AUS92" s="8"/>
      <c r="AUT92" s="8"/>
      <c r="AUU92" s="8"/>
      <c r="AUV92" s="8"/>
      <c r="AUW92" s="8"/>
      <c r="AUX92" s="8"/>
      <c r="AUY92" s="8"/>
      <c r="AUZ92" s="8"/>
      <c r="AVA92" s="8"/>
      <c r="AVB92" s="8"/>
      <c r="AVC92" s="8"/>
      <c r="AVD92" s="8"/>
      <c r="AVE92" s="8"/>
      <c r="AVF92" s="8"/>
      <c r="AVG92" s="8"/>
      <c r="AVH92" s="8"/>
      <c r="AVI92" s="8"/>
      <c r="AVJ92" s="8"/>
      <c r="AVK92" s="8"/>
      <c r="AVL92" s="8"/>
      <c r="AVM92" s="8"/>
      <c r="AVN92" s="8"/>
      <c r="AVO92" s="8"/>
      <c r="AVP92" s="8"/>
      <c r="AVQ92" s="8"/>
      <c r="AVR92" s="8"/>
      <c r="AVS92" s="8"/>
      <c r="AVT92" s="8"/>
      <c r="AVU92" s="8"/>
      <c r="AVV92" s="8"/>
      <c r="AVW92" s="8"/>
      <c r="AVX92" s="8"/>
      <c r="AVY92" s="8"/>
      <c r="AVZ92" s="8"/>
      <c r="AWA92" s="8"/>
      <c r="AWB92" s="8"/>
      <c r="AWC92" s="8"/>
      <c r="AWD92" s="8"/>
      <c r="AWE92" s="8"/>
      <c r="AWF92" s="8"/>
      <c r="AWG92" s="8"/>
      <c r="AWH92" s="8"/>
      <c r="AWI92" s="8"/>
      <c r="AWJ92" s="8"/>
      <c r="AWK92" s="8"/>
      <c r="AWL92" s="8"/>
      <c r="AWM92" s="8"/>
      <c r="AWN92" s="8"/>
      <c r="AWO92" s="8"/>
      <c r="AWP92" s="8"/>
      <c r="AWQ92" s="8"/>
      <c r="AWR92" s="8"/>
      <c r="AWS92" s="8"/>
      <c r="AWT92" s="8"/>
      <c r="AWU92" s="8"/>
      <c r="AWV92" s="8"/>
      <c r="AWW92" s="8"/>
      <c r="AWX92" s="8"/>
      <c r="AWY92" s="8"/>
      <c r="AWZ92" s="8"/>
      <c r="AXA92" s="8"/>
      <c r="AXB92" s="8"/>
      <c r="AXC92" s="8"/>
      <c r="AXD92" s="8"/>
      <c r="AXE92" s="8"/>
      <c r="AXF92" s="8"/>
      <c r="AXG92" s="8"/>
      <c r="AXH92" s="8"/>
      <c r="AXI92" s="8"/>
      <c r="AXJ92" s="8"/>
      <c r="AXK92" s="8"/>
      <c r="AXL92" s="8"/>
      <c r="AXM92" s="8"/>
      <c r="AXN92" s="8"/>
      <c r="AXO92" s="8"/>
      <c r="AXP92" s="8"/>
      <c r="AXQ92" s="8"/>
      <c r="AXR92" s="8"/>
      <c r="AXS92" s="8"/>
      <c r="AXT92" s="8"/>
      <c r="AXU92" s="8"/>
      <c r="AXV92" s="8"/>
      <c r="AXW92" s="8"/>
      <c r="AXX92" s="8"/>
      <c r="AXY92" s="8"/>
      <c r="AXZ92" s="8"/>
      <c r="AYA92" s="8"/>
      <c r="AYB92" s="8"/>
      <c r="AYC92" s="8"/>
      <c r="AYD92" s="8"/>
      <c r="AYE92" s="8"/>
      <c r="AYF92" s="8"/>
      <c r="AYG92" s="8"/>
      <c r="AYH92" s="8"/>
      <c r="AYI92" s="8"/>
      <c r="AYJ92" s="8"/>
      <c r="AYK92" s="8"/>
      <c r="AYL92" s="8"/>
      <c r="AYM92" s="8"/>
      <c r="AYN92" s="8"/>
      <c r="AYO92" s="8"/>
      <c r="AYP92" s="8"/>
      <c r="AYQ92" s="8"/>
      <c r="AYR92" s="8"/>
      <c r="AYS92" s="8"/>
      <c r="AYT92" s="8"/>
      <c r="AYU92" s="8"/>
      <c r="AYV92" s="8"/>
      <c r="AYW92" s="8"/>
      <c r="AYX92" s="8"/>
      <c r="AYY92" s="8"/>
      <c r="AYZ92" s="8"/>
      <c r="AZA92" s="8"/>
      <c r="AZB92" s="8"/>
      <c r="AZC92" s="8"/>
      <c r="AZD92" s="8"/>
      <c r="AZE92" s="8"/>
      <c r="AZF92" s="8"/>
      <c r="AZG92" s="8"/>
      <c r="AZH92" s="8"/>
      <c r="AZI92" s="8"/>
      <c r="AZJ92" s="8"/>
      <c r="AZK92" s="8"/>
      <c r="AZL92" s="8"/>
      <c r="AZM92" s="8"/>
      <c r="AZN92" s="8"/>
      <c r="AZO92" s="8"/>
      <c r="AZP92" s="8"/>
      <c r="AZQ92" s="8"/>
      <c r="AZR92" s="8"/>
      <c r="AZS92" s="8"/>
      <c r="AZT92" s="8"/>
      <c r="AZU92" s="8"/>
      <c r="AZV92" s="8"/>
      <c r="AZW92" s="8"/>
      <c r="AZX92" s="8"/>
      <c r="AZY92" s="8"/>
      <c r="AZZ92" s="8"/>
      <c r="BAA92" s="8"/>
      <c r="BAB92" s="8"/>
      <c r="BAC92" s="8"/>
      <c r="BAD92" s="8"/>
      <c r="BAE92" s="8"/>
      <c r="BAF92" s="8"/>
      <c r="BAG92" s="8"/>
      <c r="BAH92" s="8"/>
      <c r="BAI92" s="8"/>
      <c r="BAJ92" s="8"/>
      <c r="BAK92" s="8"/>
      <c r="BAL92" s="8"/>
      <c r="BAM92" s="8"/>
      <c r="BAN92" s="8"/>
      <c r="BAO92" s="8"/>
      <c r="BAP92" s="8"/>
      <c r="BAQ92" s="8"/>
      <c r="BAR92" s="8"/>
      <c r="BAS92" s="8"/>
      <c r="BAT92" s="8"/>
      <c r="BAU92" s="8"/>
      <c r="BAV92" s="8"/>
      <c r="BAW92" s="8"/>
      <c r="BAX92" s="8"/>
      <c r="BAY92" s="8"/>
      <c r="BAZ92" s="8"/>
      <c r="BBA92" s="8"/>
      <c r="BBB92" s="8"/>
      <c r="BBC92" s="8"/>
      <c r="BBD92" s="8"/>
      <c r="BBE92" s="8"/>
      <c r="BBF92" s="8"/>
      <c r="BBG92" s="8"/>
      <c r="BBH92" s="8"/>
      <c r="BBI92" s="8"/>
      <c r="BBJ92" s="8"/>
      <c r="BBK92" s="8"/>
      <c r="BBL92" s="8"/>
      <c r="BBM92" s="8"/>
      <c r="BBN92" s="8"/>
      <c r="BBO92" s="8"/>
      <c r="BBP92" s="8"/>
      <c r="BBQ92" s="8"/>
      <c r="BBR92" s="8"/>
      <c r="BBS92" s="8"/>
      <c r="BBT92" s="8"/>
      <c r="BBU92" s="8"/>
      <c r="BBV92" s="8"/>
      <c r="BBW92" s="8"/>
      <c r="BBX92" s="8"/>
      <c r="BBY92" s="8"/>
      <c r="BBZ92" s="8"/>
      <c r="BCA92" s="8"/>
      <c r="BCB92" s="8"/>
      <c r="BCC92" s="8"/>
      <c r="BCD92" s="8"/>
      <c r="BCE92" s="8"/>
      <c r="BCF92" s="8"/>
      <c r="BCG92" s="8"/>
      <c r="BCH92" s="8"/>
      <c r="BCI92" s="8"/>
      <c r="BCJ92" s="8"/>
      <c r="BCK92" s="8"/>
      <c r="BCL92" s="8"/>
      <c r="BCM92" s="8"/>
      <c r="BCN92" s="8"/>
      <c r="BCO92" s="8"/>
      <c r="BCP92" s="8"/>
      <c r="BCQ92" s="8"/>
      <c r="BCR92" s="8"/>
      <c r="BCS92" s="8"/>
      <c r="BCT92" s="8"/>
      <c r="BCU92" s="8"/>
      <c r="BCV92" s="8"/>
      <c r="BCW92" s="8"/>
      <c r="BCX92" s="8"/>
      <c r="BCY92" s="8"/>
      <c r="BCZ92" s="8"/>
      <c r="BDA92" s="8"/>
      <c r="BDB92" s="8"/>
      <c r="BDC92" s="8"/>
      <c r="BDD92" s="8"/>
      <c r="BDE92" s="8"/>
      <c r="BDF92" s="8"/>
      <c r="BDG92" s="8"/>
      <c r="BDH92" s="8"/>
      <c r="BDI92" s="8"/>
      <c r="BDJ92" s="8"/>
      <c r="BDK92" s="8"/>
      <c r="BDL92" s="8"/>
      <c r="BDM92" s="8"/>
      <c r="BDN92" s="8"/>
      <c r="BDO92" s="8"/>
      <c r="BDP92" s="8"/>
      <c r="BDQ92" s="8"/>
      <c r="BDR92" s="8"/>
      <c r="BDS92" s="8"/>
      <c r="BDT92" s="8"/>
      <c r="BDU92" s="8"/>
      <c r="BDV92" s="8"/>
      <c r="BDW92" s="8"/>
      <c r="BDX92" s="8"/>
      <c r="BDY92" s="8"/>
      <c r="BDZ92" s="8"/>
      <c r="BEA92" s="8"/>
      <c r="BEB92" s="8"/>
      <c r="BEC92" s="8"/>
      <c r="BED92" s="8"/>
      <c r="BEE92" s="8"/>
      <c r="BEF92" s="8"/>
      <c r="BEG92" s="8"/>
      <c r="BEH92" s="8"/>
      <c r="BEI92" s="8"/>
      <c r="BEJ92" s="8"/>
      <c r="BEK92" s="8"/>
      <c r="BEL92" s="8"/>
      <c r="BEM92" s="8"/>
      <c r="BEN92" s="8"/>
      <c r="BEO92" s="8"/>
      <c r="BEP92" s="8"/>
      <c r="BEQ92" s="8"/>
      <c r="BER92" s="8"/>
      <c r="BES92" s="8"/>
      <c r="BET92" s="8"/>
      <c r="BEU92" s="8"/>
      <c r="BEV92" s="8"/>
      <c r="BEW92" s="8"/>
      <c r="BEX92" s="8"/>
      <c r="BEY92" s="8"/>
      <c r="BEZ92" s="8"/>
      <c r="BFA92" s="8"/>
      <c r="BFB92" s="8"/>
      <c r="BFC92" s="8"/>
      <c r="BFD92" s="8"/>
      <c r="BFE92" s="8"/>
      <c r="BFF92" s="8"/>
      <c r="BFG92" s="8"/>
      <c r="BFH92" s="8"/>
      <c r="BFI92" s="8"/>
      <c r="BFJ92" s="8"/>
      <c r="BFK92" s="8"/>
      <c r="BFL92" s="8"/>
      <c r="BFM92" s="8"/>
      <c r="BFN92" s="8"/>
      <c r="BFO92" s="8"/>
      <c r="BFP92" s="8"/>
      <c r="BFQ92" s="8"/>
      <c r="BFR92" s="8"/>
      <c r="BFS92" s="8"/>
      <c r="BFT92" s="8"/>
      <c r="BFU92" s="8"/>
      <c r="BFV92" s="8"/>
      <c r="BFW92" s="8"/>
      <c r="BFX92" s="8"/>
      <c r="BFY92" s="8"/>
      <c r="BFZ92" s="8"/>
      <c r="BGA92" s="8"/>
      <c r="BGB92" s="8"/>
      <c r="BGC92" s="8"/>
      <c r="BGD92" s="8"/>
      <c r="BGE92" s="8"/>
      <c r="BGF92" s="8"/>
      <c r="BGG92" s="8"/>
      <c r="BGH92" s="8"/>
      <c r="BGI92" s="8"/>
      <c r="BGJ92" s="8"/>
      <c r="BGK92" s="8"/>
      <c r="BGL92" s="8"/>
      <c r="BGM92" s="8"/>
      <c r="BGN92" s="8"/>
      <c r="BGO92" s="8"/>
      <c r="BGP92" s="8"/>
      <c r="BGQ92" s="8"/>
      <c r="BGR92" s="8"/>
      <c r="BGS92" s="8"/>
      <c r="BGT92" s="8"/>
      <c r="BGU92" s="8"/>
      <c r="BGV92" s="8"/>
      <c r="BGW92" s="8"/>
      <c r="BGX92" s="8"/>
      <c r="BGY92" s="8"/>
      <c r="BGZ92" s="8"/>
      <c r="BHA92" s="8"/>
      <c r="BHB92" s="8"/>
      <c r="BHC92" s="8"/>
      <c r="BHD92" s="8"/>
      <c r="BHE92" s="8"/>
      <c r="BHF92" s="8"/>
      <c r="BHG92" s="8"/>
      <c r="BHH92" s="8"/>
      <c r="BHI92" s="8"/>
      <c r="BHJ92" s="8"/>
      <c r="BHK92" s="8"/>
      <c r="BHL92" s="8"/>
      <c r="BHM92" s="8"/>
      <c r="BHN92" s="8"/>
      <c r="BHO92" s="8"/>
      <c r="BHP92" s="8"/>
      <c r="BHQ92" s="8"/>
      <c r="BHR92" s="8"/>
      <c r="BHS92" s="8"/>
      <c r="BHT92" s="8"/>
      <c r="BHU92" s="8"/>
      <c r="BHV92" s="8"/>
      <c r="BHW92" s="8"/>
      <c r="BHX92" s="8"/>
      <c r="BHY92" s="8"/>
      <c r="BHZ92" s="8"/>
      <c r="BIA92" s="8"/>
      <c r="BIB92" s="8"/>
      <c r="BIC92" s="8"/>
      <c r="BID92" s="8"/>
      <c r="BIE92" s="8"/>
      <c r="BIF92" s="8"/>
      <c r="BIG92" s="8"/>
      <c r="BIH92" s="8"/>
      <c r="BII92" s="8"/>
      <c r="BIJ92" s="8"/>
      <c r="BIK92" s="8"/>
      <c r="BIL92" s="8"/>
      <c r="BIM92" s="8"/>
      <c r="BIN92" s="8"/>
      <c r="BIO92" s="8"/>
      <c r="BIP92" s="8"/>
      <c r="BIQ92" s="8"/>
      <c r="BIR92" s="8"/>
      <c r="BIS92" s="8"/>
      <c r="BIT92" s="8"/>
      <c r="BIU92" s="8"/>
      <c r="BIV92" s="8"/>
      <c r="BIW92" s="8"/>
      <c r="BIX92" s="8"/>
      <c r="BIY92" s="8"/>
      <c r="BIZ92" s="8"/>
      <c r="BJA92" s="8"/>
      <c r="BJB92" s="8"/>
      <c r="BJC92" s="8"/>
      <c r="BJD92" s="8"/>
      <c r="BJE92" s="8"/>
      <c r="BJF92" s="8"/>
      <c r="BJG92" s="8"/>
      <c r="BJH92" s="8"/>
      <c r="BJI92" s="8"/>
      <c r="BJJ92" s="8"/>
      <c r="BJK92" s="8"/>
      <c r="BJL92" s="8"/>
      <c r="BJM92" s="8"/>
      <c r="BJN92" s="8"/>
      <c r="BJO92" s="8"/>
      <c r="BJP92" s="8"/>
      <c r="BJQ92" s="8"/>
      <c r="BJR92" s="8"/>
      <c r="BJS92" s="8"/>
      <c r="BJT92" s="8"/>
      <c r="BJU92" s="8"/>
      <c r="BJV92" s="8"/>
      <c r="BJW92" s="8"/>
      <c r="BJX92" s="8"/>
      <c r="BJY92" s="8"/>
      <c r="BJZ92" s="8"/>
      <c r="BKA92" s="8"/>
      <c r="BKB92" s="8"/>
      <c r="BKC92" s="8"/>
      <c r="BKD92" s="8"/>
      <c r="BKE92" s="8"/>
      <c r="BKF92" s="8"/>
      <c r="BKG92" s="8"/>
      <c r="BKH92" s="8"/>
      <c r="BKI92" s="8"/>
      <c r="BKJ92" s="8"/>
      <c r="BKK92" s="8"/>
      <c r="BKL92" s="8"/>
      <c r="BKM92" s="8"/>
      <c r="BKN92" s="8"/>
      <c r="BKO92" s="8"/>
      <c r="BKP92" s="8"/>
      <c r="BKQ92" s="8"/>
      <c r="BKR92" s="8"/>
      <c r="BKS92" s="8"/>
      <c r="BKT92" s="8"/>
      <c r="BKU92" s="8"/>
      <c r="BKV92" s="8"/>
      <c r="BKW92" s="8"/>
      <c r="BKX92" s="8"/>
      <c r="BKY92" s="8"/>
      <c r="BKZ92" s="8"/>
      <c r="BLA92" s="8"/>
      <c r="BLB92" s="8"/>
      <c r="BLC92" s="8"/>
      <c r="BLD92" s="8"/>
      <c r="BLE92" s="8"/>
      <c r="BLF92" s="8"/>
      <c r="BLG92" s="8"/>
      <c r="BLH92" s="8"/>
      <c r="BLI92" s="8"/>
      <c r="BLJ92" s="8"/>
      <c r="BLK92" s="8"/>
      <c r="BLL92" s="8"/>
      <c r="BLM92" s="8"/>
      <c r="BLN92" s="8"/>
      <c r="BLO92" s="8"/>
      <c r="BLP92" s="8"/>
      <c r="BLQ92" s="8"/>
      <c r="BLR92" s="8"/>
      <c r="BLS92" s="8"/>
      <c r="BLT92" s="8"/>
      <c r="BLU92" s="8"/>
      <c r="BLV92" s="8"/>
      <c r="BLW92" s="8"/>
      <c r="BLX92" s="8"/>
      <c r="BLY92" s="8"/>
      <c r="BLZ92" s="8"/>
      <c r="BMA92" s="8"/>
      <c r="BMB92" s="8"/>
      <c r="BMC92" s="8"/>
      <c r="BMD92" s="8"/>
      <c r="BME92" s="8"/>
      <c r="BMF92" s="8"/>
      <c r="BMG92" s="8"/>
      <c r="BMH92" s="8"/>
      <c r="BMI92" s="8"/>
      <c r="BMJ92" s="8"/>
      <c r="BMK92" s="8"/>
      <c r="BML92" s="8"/>
      <c r="BMM92" s="8"/>
      <c r="BMN92" s="8"/>
      <c r="BMO92" s="8"/>
      <c r="BMP92" s="8"/>
      <c r="BMQ92" s="8"/>
      <c r="BMR92" s="8"/>
      <c r="BMS92" s="8"/>
      <c r="BMT92" s="8"/>
      <c r="BMU92" s="8"/>
      <c r="BMV92" s="8"/>
      <c r="BMW92" s="8"/>
      <c r="BMX92" s="8"/>
      <c r="BMY92" s="8"/>
      <c r="BMZ92" s="8"/>
      <c r="BNA92" s="8"/>
      <c r="BNB92" s="8"/>
      <c r="BNC92" s="8"/>
      <c r="BND92" s="8"/>
      <c r="BNE92" s="8"/>
      <c r="BNF92" s="8"/>
      <c r="BNG92" s="8"/>
      <c r="BNH92" s="8"/>
      <c r="BNI92" s="8"/>
      <c r="BNJ92" s="8"/>
      <c r="BNK92" s="8"/>
      <c r="BNL92" s="8"/>
      <c r="BNM92" s="8"/>
      <c r="BNN92" s="8"/>
      <c r="BNO92" s="8"/>
      <c r="BNP92" s="8"/>
      <c r="BNQ92" s="8"/>
      <c r="BNR92" s="8"/>
      <c r="BNS92" s="8"/>
      <c r="BNT92" s="8"/>
      <c r="BNU92" s="8"/>
      <c r="BNV92" s="8"/>
      <c r="BNW92" s="8"/>
      <c r="BNX92" s="8"/>
      <c r="BNY92" s="8"/>
      <c r="BNZ92" s="8"/>
      <c r="BOA92" s="8"/>
      <c r="BOB92" s="8"/>
      <c r="BOC92" s="8"/>
      <c r="BOD92" s="8"/>
      <c r="BOE92" s="8"/>
      <c r="BOF92" s="8"/>
      <c r="BOG92" s="8"/>
      <c r="BOH92" s="8"/>
      <c r="BOI92" s="8"/>
      <c r="BOJ92" s="8"/>
      <c r="BOK92" s="8"/>
      <c r="BOL92" s="8"/>
      <c r="BOM92" s="8"/>
      <c r="BON92" s="8"/>
      <c r="BOO92" s="8"/>
      <c r="BOP92" s="8"/>
      <c r="BOQ92" s="8"/>
      <c r="BOR92" s="8"/>
      <c r="BOS92" s="8"/>
      <c r="BOT92" s="8"/>
      <c r="BOU92" s="8"/>
      <c r="BOV92" s="8"/>
      <c r="BOW92" s="8"/>
      <c r="BOX92" s="8"/>
      <c r="BOY92" s="8"/>
      <c r="BOZ92" s="8"/>
      <c r="BPA92" s="8"/>
      <c r="BPB92" s="8"/>
      <c r="BPC92" s="8"/>
      <c r="BPD92" s="8"/>
      <c r="BPE92" s="8"/>
      <c r="BPF92" s="8"/>
      <c r="BPG92" s="8"/>
      <c r="BPH92" s="8"/>
      <c r="BPI92" s="8"/>
      <c r="BPJ92" s="8"/>
      <c r="BPK92" s="8"/>
      <c r="BPL92" s="8"/>
      <c r="BPM92" s="8"/>
      <c r="BPN92" s="8"/>
      <c r="BPO92" s="8"/>
      <c r="BPP92" s="8"/>
      <c r="BPQ92" s="8"/>
      <c r="BPR92" s="8"/>
      <c r="BPS92" s="8"/>
      <c r="BPT92" s="8"/>
      <c r="BPU92" s="8"/>
      <c r="BPV92" s="8"/>
      <c r="BPW92" s="8"/>
      <c r="BPX92" s="8"/>
      <c r="BPY92" s="8"/>
      <c r="BPZ92" s="8"/>
      <c r="BQA92" s="8"/>
      <c r="BQB92" s="8"/>
      <c r="BQC92" s="8"/>
      <c r="BQD92" s="8"/>
      <c r="BQE92" s="8"/>
      <c r="BQF92" s="8"/>
      <c r="BQG92" s="8"/>
      <c r="BQH92" s="8"/>
      <c r="BQI92" s="8"/>
      <c r="BQJ92" s="8"/>
      <c r="BQK92" s="8"/>
      <c r="BQL92" s="8"/>
      <c r="BQM92" s="8"/>
      <c r="BQN92" s="8"/>
      <c r="BQO92" s="8"/>
      <c r="BQP92" s="8"/>
      <c r="BQQ92" s="8"/>
      <c r="BQR92" s="8"/>
      <c r="BQS92" s="8"/>
      <c r="BQT92" s="8"/>
      <c r="BQU92" s="8"/>
      <c r="BQV92" s="8"/>
      <c r="BQW92" s="8"/>
      <c r="BQX92" s="8"/>
      <c r="BQY92" s="8"/>
      <c r="BQZ92" s="8"/>
      <c r="BRA92" s="8"/>
      <c r="BRB92" s="8"/>
      <c r="BRC92" s="8"/>
      <c r="BRD92" s="8"/>
      <c r="BRE92" s="8"/>
      <c r="BRF92" s="8"/>
      <c r="BRG92" s="8"/>
      <c r="BRH92" s="8"/>
      <c r="BRI92" s="8"/>
      <c r="BRJ92" s="8"/>
      <c r="BRK92" s="8"/>
      <c r="BRL92" s="8"/>
      <c r="BRM92" s="8"/>
      <c r="BRN92" s="8"/>
      <c r="BRO92" s="8"/>
      <c r="BRP92" s="8"/>
      <c r="BRQ92" s="8"/>
      <c r="BRR92" s="8"/>
      <c r="BRS92" s="8"/>
      <c r="BRT92" s="8"/>
      <c r="BRU92" s="8"/>
      <c r="BRV92" s="8"/>
      <c r="BRW92" s="8"/>
      <c r="BRX92" s="8"/>
      <c r="BRY92" s="8"/>
      <c r="BRZ92" s="8"/>
      <c r="BSA92" s="8"/>
      <c r="BSB92" s="8"/>
      <c r="BSC92" s="8"/>
      <c r="BSD92" s="8"/>
      <c r="BSE92" s="8"/>
      <c r="BSF92" s="8"/>
      <c r="BSG92" s="8"/>
      <c r="BSH92" s="8"/>
      <c r="BSI92" s="8"/>
      <c r="BSJ92" s="8"/>
      <c r="BSK92" s="8"/>
      <c r="BSL92" s="8"/>
      <c r="BSM92" s="8"/>
      <c r="BSN92" s="8"/>
      <c r="BSO92" s="8"/>
      <c r="BSP92" s="8"/>
      <c r="BSQ92" s="8"/>
      <c r="BSR92" s="8"/>
      <c r="BSS92" s="8"/>
      <c r="BST92" s="8"/>
      <c r="BSU92" s="8"/>
      <c r="BSV92" s="8"/>
      <c r="BSW92" s="8"/>
      <c r="BSX92" s="8"/>
      <c r="BSY92" s="8"/>
      <c r="BSZ92" s="8"/>
      <c r="BTA92" s="8"/>
      <c r="BTB92" s="8"/>
      <c r="BTC92" s="8"/>
      <c r="BTD92" s="8"/>
      <c r="BTE92" s="8"/>
      <c r="BTF92" s="8"/>
      <c r="BTG92" s="8"/>
      <c r="BTH92" s="8"/>
      <c r="BTI92" s="8"/>
      <c r="BTJ92" s="8"/>
      <c r="BTK92" s="8"/>
      <c r="BTL92" s="8"/>
      <c r="BTM92" s="8"/>
      <c r="BTN92" s="8"/>
      <c r="BTO92" s="8"/>
      <c r="BTP92" s="8"/>
      <c r="BTQ92" s="8"/>
      <c r="BTR92" s="8"/>
      <c r="BTS92" s="8"/>
      <c r="BTT92" s="8"/>
      <c r="BTU92" s="8"/>
      <c r="BTV92" s="8"/>
      <c r="BTW92" s="8"/>
      <c r="BTX92" s="8"/>
      <c r="BTY92" s="8"/>
      <c r="BTZ92" s="8"/>
      <c r="BUA92" s="8"/>
      <c r="BUB92" s="8"/>
      <c r="BUC92" s="8"/>
      <c r="BUD92" s="8"/>
      <c r="BUE92" s="8"/>
      <c r="BUF92" s="8"/>
      <c r="BUG92" s="8"/>
      <c r="BUH92" s="8"/>
      <c r="BUI92" s="8"/>
      <c r="BUJ92" s="8"/>
      <c r="BUK92" s="8"/>
      <c r="BUL92" s="8"/>
      <c r="BUM92" s="8"/>
      <c r="BUN92" s="8"/>
      <c r="BUO92" s="8"/>
      <c r="BUP92" s="8"/>
      <c r="BUQ92" s="8"/>
      <c r="BUR92" s="8"/>
      <c r="BUS92" s="8"/>
      <c r="BUT92" s="8"/>
      <c r="BUU92" s="8"/>
      <c r="BUV92" s="8"/>
      <c r="BUW92" s="8"/>
      <c r="BUX92" s="8"/>
      <c r="BUY92" s="8"/>
      <c r="BUZ92" s="8"/>
      <c r="BVA92" s="8"/>
      <c r="BVB92" s="8"/>
      <c r="BVC92" s="8"/>
      <c r="BVD92" s="8"/>
      <c r="BVE92" s="8"/>
      <c r="BVF92" s="8"/>
      <c r="BVG92" s="8"/>
      <c r="BVH92" s="8"/>
      <c r="BVI92" s="8"/>
      <c r="BVJ92" s="8"/>
      <c r="BVK92" s="8"/>
      <c r="BVL92" s="8"/>
      <c r="BVM92" s="8"/>
      <c r="BVN92" s="8"/>
      <c r="BVO92" s="8"/>
      <c r="BVP92" s="8"/>
      <c r="BVQ92" s="8"/>
      <c r="BVR92" s="8"/>
      <c r="BVS92" s="8"/>
      <c r="BVT92" s="8"/>
      <c r="BVU92" s="8"/>
      <c r="BVV92" s="8"/>
      <c r="BVW92" s="8"/>
      <c r="BVX92" s="8"/>
      <c r="BVY92" s="8"/>
      <c r="BVZ92" s="8"/>
      <c r="BWA92" s="8"/>
      <c r="BWB92" s="8"/>
      <c r="BWC92" s="8"/>
      <c r="BWD92" s="8"/>
      <c r="BWE92" s="8"/>
      <c r="BWF92" s="8"/>
      <c r="BWG92" s="8"/>
      <c r="BWH92" s="8"/>
      <c r="BWI92" s="8"/>
      <c r="BWJ92" s="8"/>
      <c r="BWK92" s="8"/>
      <c r="BWL92" s="8"/>
      <c r="BWM92" s="8"/>
      <c r="BWN92" s="8"/>
      <c r="BWO92" s="8"/>
      <c r="BWP92" s="8"/>
      <c r="BWQ92" s="8"/>
      <c r="BWR92" s="8"/>
      <c r="BWS92" s="8"/>
      <c r="BWT92" s="8"/>
      <c r="BWU92" s="8"/>
      <c r="BWV92" s="8"/>
      <c r="BWW92" s="8"/>
      <c r="BWX92" s="8"/>
      <c r="BWY92" s="8"/>
      <c r="BWZ92" s="8"/>
      <c r="BXA92" s="8"/>
      <c r="BXB92" s="8"/>
      <c r="BXC92" s="8"/>
      <c r="BXD92" s="8"/>
      <c r="BXE92" s="8"/>
      <c r="BXF92" s="8"/>
      <c r="BXG92" s="8"/>
      <c r="BXH92" s="8"/>
      <c r="BXI92" s="8"/>
      <c r="BXJ92" s="8"/>
      <c r="BXK92" s="8"/>
      <c r="BXL92" s="8"/>
      <c r="BXM92" s="8"/>
      <c r="BXN92" s="8"/>
      <c r="BXO92" s="8"/>
      <c r="BXP92" s="8"/>
      <c r="BXQ92" s="8"/>
      <c r="BXR92" s="8"/>
      <c r="BXS92" s="8"/>
      <c r="BXT92" s="8"/>
      <c r="BXU92" s="8"/>
      <c r="BXV92" s="8"/>
      <c r="BXW92" s="8"/>
      <c r="BXX92" s="8"/>
      <c r="BXY92" s="8"/>
      <c r="BXZ92" s="8"/>
      <c r="BYA92" s="8"/>
      <c r="BYB92" s="8"/>
      <c r="BYC92" s="8"/>
      <c r="BYD92" s="8"/>
      <c r="BYE92" s="8"/>
      <c r="BYF92" s="8"/>
      <c r="BYG92" s="8"/>
      <c r="BYH92" s="8"/>
      <c r="BYI92" s="8"/>
      <c r="BYJ92" s="8"/>
      <c r="BYK92" s="8"/>
      <c r="BYL92" s="8"/>
      <c r="BYM92" s="8"/>
      <c r="BYN92" s="8"/>
      <c r="BYO92" s="8"/>
      <c r="BYP92" s="8"/>
      <c r="BYQ92" s="8"/>
      <c r="BYR92" s="8"/>
      <c r="BYS92" s="8"/>
      <c r="BYT92" s="8"/>
      <c r="BYU92" s="8"/>
      <c r="BYV92" s="8"/>
      <c r="BYW92" s="8"/>
      <c r="BYX92" s="8"/>
      <c r="BYY92" s="8"/>
      <c r="BYZ92" s="8"/>
      <c r="BZA92" s="8"/>
      <c r="BZB92" s="8"/>
      <c r="BZC92" s="8"/>
      <c r="BZD92" s="8"/>
      <c r="BZE92" s="8"/>
      <c r="BZF92" s="8"/>
      <c r="BZG92" s="8"/>
      <c r="BZH92" s="8"/>
      <c r="BZI92" s="8"/>
      <c r="BZJ92" s="8"/>
      <c r="BZK92" s="8"/>
      <c r="BZL92" s="8"/>
      <c r="BZM92" s="8"/>
      <c r="BZN92" s="8"/>
      <c r="BZO92" s="8"/>
      <c r="BZP92" s="8"/>
      <c r="BZQ92" s="8"/>
      <c r="BZR92" s="8"/>
      <c r="BZS92" s="8"/>
      <c r="BZT92" s="8"/>
      <c r="BZU92" s="8"/>
      <c r="BZV92" s="8"/>
      <c r="BZW92" s="8"/>
      <c r="BZX92" s="8"/>
      <c r="BZY92" s="8"/>
      <c r="BZZ92" s="8"/>
      <c r="CAA92" s="8"/>
      <c r="CAB92" s="8"/>
      <c r="CAC92" s="8"/>
      <c r="CAD92" s="8"/>
      <c r="CAE92" s="8"/>
      <c r="CAF92" s="8"/>
      <c r="CAG92" s="8"/>
      <c r="CAH92" s="8"/>
      <c r="CAI92" s="8"/>
      <c r="CAJ92" s="8"/>
      <c r="CAK92" s="8"/>
      <c r="CAL92" s="8"/>
      <c r="CAM92" s="8"/>
      <c r="CAN92" s="8"/>
      <c r="CAO92" s="8"/>
      <c r="CAP92" s="8"/>
      <c r="CAQ92" s="8"/>
      <c r="CAR92" s="8"/>
      <c r="CAS92" s="8"/>
      <c r="CAT92" s="8"/>
      <c r="CAU92" s="8"/>
      <c r="CAV92" s="8"/>
      <c r="CAW92" s="8"/>
      <c r="CAX92" s="8"/>
      <c r="CAY92" s="8"/>
      <c r="CAZ92" s="8"/>
      <c r="CBA92" s="8"/>
      <c r="CBB92" s="8"/>
      <c r="CBC92" s="8"/>
      <c r="CBD92" s="8"/>
      <c r="CBE92" s="8"/>
      <c r="CBF92" s="8"/>
      <c r="CBG92" s="8"/>
      <c r="CBH92" s="8"/>
      <c r="CBI92" s="8"/>
      <c r="CBJ92" s="8"/>
      <c r="CBK92" s="8"/>
      <c r="CBL92" s="8"/>
      <c r="CBM92" s="8"/>
      <c r="CBN92" s="8"/>
      <c r="CBO92" s="8"/>
      <c r="CBP92" s="8"/>
      <c r="CBQ92" s="8"/>
      <c r="CBR92" s="8"/>
      <c r="CBS92" s="8"/>
      <c r="CBT92" s="8"/>
      <c r="CBU92" s="8"/>
      <c r="CBV92" s="8"/>
      <c r="CBW92" s="8"/>
      <c r="CBX92" s="8"/>
      <c r="CBY92" s="8"/>
      <c r="CBZ92" s="8"/>
      <c r="CCA92" s="8"/>
      <c r="CCB92" s="8"/>
      <c r="CCC92" s="8"/>
      <c r="CCD92" s="8"/>
      <c r="CCE92" s="8"/>
      <c r="CCF92" s="8"/>
      <c r="CCG92" s="8"/>
      <c r="CCH92" s="8"/>
      <c r="CCI92" s="8"/>
      <c r="CCJ92" s="8"/>
      <c r="CCK92" s="8"/>
      <c r="CCL92" s="8"/>
      <c r="CCM92" s="8"/>
      <c r="CCN92" s="8"/>
      <c r="CCO92" s="8"/>
      <c r="CCP92" s="8"/>
      <c r="CCQ92" s="8"/>
      <c r="CCR92" s="8"/>
      <c r="CCS92" s="8"/>
      <c r="CCT92" s="8"/>
      <c r="CCU92" s="8"/>
      <c r="CCV92" s="8"/>
      <c r="CCW92" s="8"/>
      <c r="CCX92" s="8"/>
      <c r="CCY92" s="8"/>
      <c r="CCZ92" s="8"/>
      <c r="CDA92" s="8"/>
      <c r="CDB92" s="8"/>
      <c r="CDC92" s="8"/>
      <c r="CDD92" s="8"/>
      <c r="CDE92" s="8"/>
      <c r="CDF92" s="8"/>
      <c r="CDG92" s="8"/>
      <c r="CDH92" s="8"/>
      <c r="CDI92" s="8"/>
      <c r="CDJ92" s="8"/>
      <c r="CDK92" s="8"/>
      <c r="CDL92" s="8"/>
      <c r="CDM92" s="8"/>
      <c r="CDN92" s="8"/>
      <c r="CDO92" s="8"/>
      <c r="CDP92" s="8"/>
      <c r="CDQ92" s="8"/>
      <c r="CDR92" s="8"/>
      <c r="CDS92" s="8"/>
      <c r="CDT92" s="8"/>
      <c r="CDU92" s="8"/>
      <c r="CDV92" s="8"/>
      <c r="CDW92" s="8"/>
      <c r="CDX92" s="8"/>
      <c r="CDY92" s="8"/>
      <c r="CDZ92" s="8"/>
      <c r="CEA92" s="8"/>
      <c r="CEB92" s="8"/>
      <c r="CEC92" s="8"/>
      <c r="CED92" s="8"/>
      <c r="CEE92" s="8"/>
      <c r="CEF92" s="8"/>
      <c r="CEG92" s="8"/>
      <c r="CEH92" s="8"/>
      <c r="CEI92" s="8"/>
      <c r="CEJ92" s="8"/>
      <c r="CEK92" s="8"/>
      <c r="CEL92" s="8"/>
      <c r="CEM92" s="8"/>
      <c r="CEN92" s="8"/>
      <c r="CEO92" s="8"/>
      <c r="CEP92" s="8"/>
      <c r="CEQ92" s="8"/>
      <c r="CER92" s="8"/>
      <c r="CES92" s="8"/>
      <c r="CET92" s="8"/>
      <c r="CEU92" s="8"/>
      <c r="CEV92" s="8"/>
      <c r="CEW92" s="8"/>
      <c r="CEX92" s="8"/>
      <c r="CEY92" s="8"/>
      <c r="CEZ92" s="8"/>
      <c r="CFA92" s="8"/>
      <c r="CFB92" s="8"/>
      <c r="CFC92" s="8"/>
      <c r="CFD92" s="8"/>
      <c r="CFE92" s="8"/>
      <c r="CFF92" s="8"/>
      <c r="CFG92" s="8"/>
      <c r="CFH92" s="8"/>
      <c r="CFI92" s="8"/>
      <c r="CFJ92" s="8"/>
      <c r="CFK92" s="8"/>
      <c r="CFL92" s="8"/>
      <c r="CFM92" s="8"/>
      <c r="CFN92" s="8"/>
      <c r="CFO92" s="8"/>
      <c r="CFP92" s="8"/>
      <c r="CFQ92" s="8"/>
      <c r="CFR92" s="8"/>
      <c r="CFS92" s="8"/>
      <c r="CFT92" s="8"/>
      <c r="CFU92" s="8"/>
      <c r="CFV92" s="8"/>
      <c r="CFW92" s="8"/>
      <c r="CFX92" s="8"/>
      <c r="CFY92" s="8"/>
      <c r="CFZ92" s="8"/>
      <c r="CGA92" s="8"/>
      <c r="CGB92" s="8"/>
      <c r="CGC92" s="8"/>
      <c r="CGD92" s="8"/>
      <c r="CGE92" s="8"/>
      <c r="CGF92" s="8"/>
      <c r="CGG92" s="8"/>
      <c r="CGH92" s="8"/>
      <c r="CGI92" s="8"/>
      <c r="CGJ92" s="8"/>
      <c r="CGK92" s="8"/>
      <c r="CGL92" s="8"/>
      <c r="CGM92" s="8"/>
      <c r="CGN92" s="8"/>
      <c r="CGO92" s="8"/>
      <c r="CGP92" s="8"/>
      <c r="CGQ92" s="8"/>
      <c r="CGR92" s="8"/>
      <c r="CGS92" s="8"/>
      <c r="CGT92" s="8"/>
      <c r="CGU92" s="8"/>
      <c r="CGV92" s="8"/>
      <c r="CGW92" s="8"/>
      <c r="CGX92" s="8"/>
      <c r="CGY92" s="8"/>
      <c r="CGZ92" s="8"/>
      <c r="CHA92" s="8"/>
      <c r="CHB92" s="8"/>
      <c r="CHC92" s="8"/>
      <c r="CHD92" s="8"/>
      <c r="CHE92" s="8"/>
      <c r="CHF92" s="8"/>
      <c r="CHG92" s="8"/>
      <c r="CHH92" s="8"/>
      <c r="CHI92" s="8"/>
      <c r="CHJ92" s="8"/>
      <c r="CHK92" s="8"/>
      <c r="CHL92" s="8"/>
      <c r="CHM92" s="8"/>
      <c r="CHN92" s="8"/>
      <c r="CHO92" s="8"/>
      <c r="CHP92" s="8"/>
      <c r="CHQ92" s="8"/>
      <c r="CHR92" s="8"/>
      <c r="CHS92" s="8"/>
      <c r="CHT92" s="8"/>
      <c r="CHU92" s="8"/>
      <c r="CHV92" s="8"/>
      <c r="CHW92" s="8"/>
      <c r="CHX92" s="8"/>
      <c r="CHY92" s="8"/>
      <c r="CHZ92" s="8"/>
      <c r="CIA92" s="8"/>
      <c r="CIB92" s="8"/>
      <c r="CIC92" s="8"/>
      <c r="CID92" s="8"/>
      <c r="CIE92" s="8"/>
      <c r="CIF92" s="8"/>
      <c r="CIG92" s="8"/>
      <c r="CIH92" s="8"/>
      <c r="CII92" s="8"/>
      <c r="CIJ92" s="8"/>
      <c r="CIK92" s="8"/>
      <c r="CIL92" s="8"/>
      <c r="CIM92" s="8"/>
      <c r="CIN92" s="8"/>
      <c r="CIO92" s="8"/>
      <c r="CIP92" s="8"/>
      <c r="CIQ92" s="8"/>
      <c r="CIR92" s="8"/>
      <c r="CIS92" s="8"/>
      <c r="CIT92" s="8"/>
      <c r="CIU92" s="8"/>
      <c r="CIV92" s="8"/>
      <c r="CIW92" s="8"/>
      <c r="CIX92" s="8"/>
      <c r="CIY92" s="8"/>
      <c r="CIZ92" s="8"/>
      <c r="CJA92" s="8"/>
      <c r="CJB92" s="8"/>
      <c r="CJC92" s="8"/>
      <c r="CJD92" s="8"/>
      <c r="CJE92" s="8"/>
      <c r="CJF92" s="8"/>
      <c r="CJG92" s="8"/>
      <c r="CJH92" s="8"/>
      <c r="CJI92" s="8"/>
      <c r="CJJ92" s="8"/>
      <c r="CJK92" s="8"/>
      <c r="CJL92" s="8"/>
      <c r="CJM92" s="8"/>
      <c r="CJN92" s="8"/>
      <c r="CJO92" s="8"/>
      <c r="CJP92" s="8"/>
      <c r="CJQ92" s="8"/>
      <c r="CJR92" s="8"/>
      <c r="CJS92" s="8"/>
      <c r="CJT92" s="8"/>
      <c r="CJU92" s="8"/>
      <c r="CJV92" s="8"/>
      <c r="CJW92" s="8"/>
      <c r="CJX92" s="8"/>
      <c r="CJY92" s="8"/>
      <c r="CJZ92" s="8"/>
      <c r="CKA92" s="8"/>
      <c r="CKB92" s="8"/>
      <c r="CKC92" s="8"/>
      <c r="CKD92" s="8"/>
      <c r="CKE92" s="8"/>
      <c r="CKF92" s="8"/>
      <c r="CKG92" s="8"/>
      <c r="CKH92" s="8"/>
      <c r="CKI92" s="8"/>
      <c r="CKJ92" s="8"/>
      <c r="CKK92" s="8"/>
      <c r="CKL92" s="8"/>
      <c r="CKM92" s="8"/>
      <c r="CKN92" s="8"/>
      <c r="CKO92" s="8"/>
      <c r="CKP92" s="8"/>
      <c r="CKQ92" s="8"/>
      <c r="CKR92" s="8"/>
      <c r="CKS92" s="8"/>
      <c r="CKT92" s="8"/>
      <c r="CKU92" s="8"/>
      <c r="CKV92" s="8"/>
      <c r="CKW92" s="8"/>
      <c r="CKX92" s="8"/>
      <c r="CKY92" s="8"/>
      <c r="CKZ92" s="8"/>
      <c r="CLA92" s="8"/>
      <c r="CLB92" s="8"/>
      <c r="CLC92" s="8"/>
      <c r="CLD92" s="8"/>
      <c r="CLE92" s="8"/>
      <c r="CLF92" s="8"/>
      <c r="CLG92" s="8"/>
      <c r="CLH92" s="8"/>
      <c r="CLI92" s="8"/>
      <c r="CLJ92" s="8"/>
      <c r="CLK92" s="8"/>
      <c r="CLL92" s="8"/>
      <c r="CLM92" s="8"/>
      <c r="CLN92" s="8"/>
      <c r="CLO92" s="8"/>
      <c r="CLP92" s="8"/>
      <c r="CLQ92" s="8"/>
      <c r="CLR92" s="8"/>
      <c r="CLS92" s="8"/>
      <c r="CLT92" s="8"/>
      <c r="CLU92" s="8"/>
      <c r="CLV92" s="8"/>
      <c r="CLW92" s="8"/>
      <c r="CLX92" s="8"/>
      <c r="CLY92" s="8"/>
      <c r="CLZ92" s="8"/>
      <c r="CMA92" s="8"/>
      <c r="CMB92" s="8"/>
      <c r="CMC92" s="8"/>
      <c r="CMD92" s="8"/>
      <c r="CME92" s="8"/>
      <c r="CMF92" s="8"/>
      <c r="CMG92" s="8"/>
      <c r="CMH92" s="8"/>
      <c r="CMI92" s="8"/>
      <c r="CMJ92" s="8"/>
      <c r="CMK92" s="8"/>
      <c r="CML92" s="8"/>
      <c r="CMM92" s="8"/>
      <c r="CMN92" s="8"/>
      <c r="CMO92" s="8"/>
      <c r="CMP92" s="8"/>
      <c r="CMQ92" s="8"/>
      <c r="CMR92" s="8"/>
      <c r="CMS92" s="8"/>
      <c r="CMT92" s="8"/>
      <c r="CMU92" s="8"/>
      <c r="CMV92" s="8"/>
      <c r="CMW92" s="8"/>
      <c r="CMX92" s="8"/>
      <c r="CMY92" s="8"/>
      <c r="CMZ92" s="8"/>
      <c r="CNA92" s="8"/>
      <c r="CNB92" s="8"/>
      <c r="CNC92" s="8"/>
      <c r="CND92" s="8"/>
      <c r="CNE92" s="8"/>
      <c r="CNF92" s="8"/>
      <c r="CNG92" s="8"/>
      <c r="CNH92" s="8"/>
      <c r="CNI92" s="8"/>
      <c r="CNJ92" s="8"/>
      <c r="CNK92" s="8"/>
      <c r="CNL92" s="8"/>
      <c r="CNM92" s="8"/>
      <c r="CNN92" s="8"/>
      <c r="CNO92" s="8"/>
      <c r="CNP92" s="8"/>
      <c r="CNQ92" s="8"/>
      <c r="CNR92" s="8"/>
      <c r="CNS92" s="8"/>
      <c r="CNT92" s="8"/>
      <c r="CNU92" s="8"/>
      <c r="CNV92" s="8"/>
      <c r="CNW92" s="8"/>
      <c r="CNX92" s="8"/>
      <c r="CNY92" s="8"/>
      <c r="CNZ92" s="8"/>
      <c r="COA92" s="8"/>
      <c r="COB92" s="8"/>
      <c r="COC92" s="8"/>
      <c r="COD92" s="8"/>
      <c r="COE92" s="8"/>
      <c r="COF92" s="8"/>
      <c r="COG92" s="8"/>
      <c r="COH92" s="8"/>
      <c r="COI92" s="8"/>
      <c r="COJ92" s="8"/>
      <c r="COK92" s="8"/>
      <c r="COL92" s="8"/>
      <c r="COM92" s="8"/>
      <c r="CON92" s="8"/>
      <c r="COO92" s="8"/>
      <c r="COP92" s="8"/>
      <c r="COQ92" s="8"/>
      <c r="COR92" s="8"/>
      <c r="COS92" s="8"/>
      <c r="COT92" s="8"/>
      <c r="COU92" s="8"/>
      <c r="COV92" s="8"/>
      <c r="COW92" s="8"/>
      <c r="COX92" s="8"/>
      <c r="COY92" s="8"/>
      <c r="COZ92" s="8"/>
      <c r="CPA92" s="8"/>
      <c r="CPB92" s="8"/>
      <c r="CPC92" s="8"/>
      <c r="CPD92" s="8"/>
      <c r="CPE92" s="8"/>
      <c r="CPF92" s="8"/>
      <c r="CPG92" s="8"/>
      <c r="CPH92" s="8"/>
      <c r="CPI92" s="8"/>
      <c r="CPJ92" s="8"/>
      <c r="CPK92" s="8"/>
      <c r="CPL92" s="8"/>
      <c r="CPM92" s="8"/>
      <c r="CPN92" s="8"/>
      <c r="CPO92" s="8"/>
      <c r="CPP92" s="8"/>
      <c r="CPQ92" s="8"/>
      <c r="CPR92" s="8"/>
      <c r="CPS92" s="8"/>
      <c r="CPT92" s="8"/>
      <c r="CPU92" s="8"/>
      <c r="CPV92" s="8"/>
      <c r="CPW92" s="8"/>
      <c r="CPX92" s="8"/>
      <c r="CPY92" s="8"/>
      <c r="CPZ92" s="8"/>
      <c r="CQA92" s="8"/>
      <c r="CQB92" s="8"/>
      <c r="CQC92" s="8"/>
      <c r="CQD92" s="8"/>
      <c r="CQE92" s="8"/>
      <c r="CQF92" s="8"/>
      <c r="CQG92" s="8"/>
      <c r="CQH92" s="8"/>
      <c r="CQI92" s="8"/>
      <c r="CQJ92" s="8"/>
      <c r="CQK92" s="8"/>
      <c r="CQL92" s="8"/>
      <c r="CQM92" s="8"/>
      <c r="CQN92" s="8"/>
      <c r="CQO92" s="8"/>
      <c r="CQP92" s="8"/>
      <c r="CQQ92" s="8"/>
      <c r="CQR92" s="8"/>
      <c r="CQS92" s="8"/>
      <c r="CQT92" s="8"/>
      <c r="CQU92" s="8"/>
      <c r="CQV92" s="8"/>
      <c r="CQW92" s="8"/>
      <c r="CQX92" s="8"/>
      <c r="CQY92" s="8"/>
      <c r="CQZ92" s="8"/>
      <c r="CRA92" s="8"/>
      <c r="CRB92" s="8"/>
      <c r="CRC92" s="8"/>
      <c r="CRD92" s="8"/>
      <c r="CRE92" s="8"/>
      <c r="CRF92" s="8"/>
      <c r="CRG92" s="8"/>
      <c r="CRH92" s="8"/>
      <c r="CRI92" s="8"/>
      <c r="CRJ92" s="8"/>
      <c r="CRK92" s="8"/>
      <c r="CRL92" s="8"/>
      <c r="CRM92" s="8"/>
      <c r="CRN92" s="8"/>
      <c r="CRO92" s="8"/>
      <c r="CRP92" s="8"/>
      <c r="CRQ92" s="8"/>
      <c r="CRR92" s="8"/>
      <c r="CRS92" s="8"/>
      <c r="CRT92" s="8"/>
      <c r="CRU92" s="8"/>
      <c r="CRV92" s="8"/>
      <c r="CRW92" s="8"/>
      <c r="CRX92" s="8"/>
      <c r="CRY92" s="8"/>
      <c r="CRZ92" s="8"/>
      <c r="CSA92" s="8"/>
      <c r="CSB92" s="8"/>
      <c r="CSC92" s="8"/>
      <c r="CSD92" s="8"/>
      <c r="CSE92" s="8"/>
      <c r="CSF92" s="8"/>
      <c r="CSG92" s="8"/>
      <c r="CSH92" s="8"/>
      <c r="CSI92" s="8"/>
      <c r="CSJ92" s="8"/>
      <c r="CSK92" s="8"/>
      <c r="CSL92" s="8"/>
      <c r="CSM92" s="8"/>
      <c r="CSN92" s="8"/>
      <c r="CSO92" s="8"/>
      <c r="CSP92" s="8"/>
      <c r="CSQ92" s="8"/>
      <c r="CSR92" s="8"/>
      <c r="CSS92" s="8"/>
      <c r="CST92" s="8"/>
      <c r="CSU92" s="8"/>
      <c r="CSV92" s="8"/>
      <c r="CSW92" s="8"/>
      <c r="CSX92" s="8"/>
      <c r="CSY92" s="8"/>
      <c r="CSZ92" s="8"/>
      <c r="CTA92" s="8"/>
      <c r="CTB92" s="8"/>
      <c r="CTC92" s="8"/>
      <c r="CTD92" s="8"/>
      <c r="CTE92" s="8"/>
      <c r="CTF92" s="8"/>
      <c r="CTG92" s="8"/>
      <c r="CTH92" s="8"/>
      <c r="CTI92" s="8"/>
      <c r="CTJ92" s="8"/>
      <c r="CTK92" s="8"/>
      <c r="CTL92" s="8"/>
      <c r="CTM92" s="8"/>
      <c r="CTN92" s="8"/>
      <c r="CTO92" s="8"/>
      <c r="CTP92" s="8"/>
      <c r="CTQ92" s="8"/>
      <c r="CTR92" s="8"/>
      <c r="CTS92" s="8"/>
      <c r="CTT92" s="8"/>
      <c r="CTU92" s="8"/>
      <c r="CTV92" s="8"/>
      <c r="CTW92" s="8"/>
      <c r="CTX92" s="8"/>
      <c r="CTY92" s="8"/>
      <c r="CTZ92" s="8"/>
      <c r="CUA92" s="8"/>
      <c r="CUB92" s="8"/>
      <c r="CUC92" s="8"/>
      <c r="CUD92" s="8"/>
      <c r="CUE92" s="8"/>
      <c r="CUF92" s="8"/>
      <c r="CUG92" s="8"/>
      <c r="CUH92" s="8"/>
      <c r="CUI92" s="8"/>
      <c r="CUJ92" s="8"/>
      <c r="CUK92" s="8"/>
      <c r="CUL92" s="8"/>
      <c r="CUM92" s="8"/>
      <c r="CUN92" s="8"/>
      <c r="CUO92" s="8"/>
      <c r="CUP92" s="8"/>
      <c r="CUQ92" s="8"/>
      <c r="CUR92" s="8"/>
      <c r="CUS92" s="8"/>
      <c r="CUT92" s="8"/>
      <c r="CUU92" s="8"/>
      <c r="CUV92" s="8"/>
      <c r="CUW92" s="8"/>
      <c r="CUX92" s="8"/>
      <c r="CUY92" s="8"/>
      <c r="CUZ92" s="8"/>
      <c r="CVA92" s="8"/>
      <c r="CVB92" s="8"/>
      <c r="CVC92" s="8"/>
      <c r="CVD92" s="8"/>
      <c r="CVE92" s="8"/>
      <c r="CVF92" s="8"/>
      <c r="CVG92" s="8"/>
      <c r="CVH92" s="8"/>
      <c r="CVI92" s="8"/>
      <c r="CVJ92" s="8"/>
      <c r="CVK92" s="8"/>
      <c r="CVL92" s="8"/>
      <c r="CVM92" s="8"/>
      <c r="CVN92" s="8"/>
      <c r="CVO92" s="8"/>
      <c r="CVP92" s="8"/>
      <c r="CVQ92" s="8"/>
      <c r="CVR92" s="8"/>
      <c r="CVS92" s="8"/>
      <c r="CVT92" s="8"/>
      <c r="CVU92" s="8"/>
      <c r="CVV92" s="8"/>
      <c r="CVW92" s="8"/>
      <c r="CVX92" s="8"/>
      <c r="CVY92" s="8"/>
      <c r="CVZ92" s="8"/>
      <c r="CWA92" s="8"/>
      <c r="CWB92" s="8"/>
      <c r="CWC92" s="8"/>
      <c r="CWD92" s="8"/>
      <c r="CWE92" s="8"/>
      <c r="CWF92" s="8"/>
      <c r="CWG92" s="8"/>
      <c r="CWH92" s="8"/>
      <c r="CWI92" s="8"/>
      <c r="CWJ92" s="8"/>
      <c r="CWK92" s="8"/>
      <c r="CWL92" s="8"/>
      <c r="CWM92" s="8"/>
      <c r="CWN92" s="8"/>
      <c r="CWO92" s="8"/>
      <c r="CWP92" s="8"/>
      <c r="CWQ92" s="8"/>
      <c r="CWR92" s="8"/>
      <c r="CWS92" s="8"/>
      <c r="CWT92" s="8"/>
      <c r="CWU92" s="8"/>
      <c r="CWV92" s="8"/>
      <c r="CWW92" s="8"/>
      <c r="CWX92" s="8"/>
      <c r="CWY92" s="8"/>
      <c r="CWZ92" s="8"/>
      <c r="CXA92" s="8"/>
      <c r="CXB92" s="8"/>
      <c r="CXC92" s="8"/>
      <c r="CXD92" s="8"/>
      <c r="CXE92" s="8"/>
      <c r="CXF92" s="8"/>
      <c r="CXG92" s="8"/>
      <c r="CXH92" s="8"/>
      <c r="CXI92" s="8"/>
      <c r="CXJ92" s="8"/>
      <c r="CXK92" s="8"/>
      <c r="CXL92" s="8"/>
      <c r="CXM92" s="8"/>
      <c r="CXN92" s="8"/>
      <c r="CXO92" s="8"/>
      <c r="CXP92" s="8"/>
      <c r="CXQ92" s="8"/>
      <c r="CXR92" s="8"/>
      <c r="CXS92" s="8"/>
      <c r="CXT92" s="8"/>
      <c r="CXU92" s="8"/>
      <c r="CXV92" s="8"/>
      <c r="CXW92" s="8"/>
      <c r="CXX92" s="8"/>
      <c r="CXY92" s="8"/>
      <c r="CXZ92" s="8"/>
      <c r="CYA92" s="8"/>
      <c r="CYB92" s="8"/>
      <c r="CYC92" s="8"/>
      <c r="CYD92" s="8"/>
      <c r="CYE92" s="8"/>
      <c r="CYF92" s="8"/>
      <c r="CYG92" s="8"/>
      <c r="CYH92" s="8"/>
      <c r="CYI92" s="8"/>
      <c r="CYJ92" s="8"/>
      <c r="CYK92" s="8"/>
      <c r="CYL92" s="8"/>
      <c r="CYM92" s="8"/>
      <c r="CYN92" s="8"/>
      <c r="CYO92" s="8"/>
      <c r="CYP92" s="8"/>
      <c r="CYQ92" s="8"/>
      <c r="CYR92" s="8"/>
      <c r="CYS92" s="8"/>
      <c r="CYT92" s="8"/>
      <c r="CYU92" s="8"/>
      <c r="CYV92" s="8"/>
      <c r="CYW92" s="8"/>
      <c r="CYX92" s="8"/>
      <c r="CYY92" s="8"/>
      <c r="CYZ92" s="8"/>
      <c r="CZA92" s="8"/>
      <c r="CZB92" s="8"/>
      <c r="CZC92" s="8"/>
      <c r="CZD92" s="8"/>
      <c r="CZE92" s="8"/>
      <c r="CZF92" s="8"/>
      <c r="CZG92" s="8"/>
      <c r="CZH92" s="8"/>
      <c r="CZI92" s="8"/>
      <c r="CZJ92" s="8"/>
      <c r="CZK92" s="8"/>
      <c r="CZL92" s="8"/>
      <c r="CZM92" s="8"/>
      <c r="CZN92" s="8"/>
      <c r="CZO92" s="8"/>
      <c r="CZP92" s="8"/>
      <c r="CZQ92" s="8"/>
      <c r="CZR92" s="8"/>
      <c r="CZS92" s="8"/>
      <c r="CZT92" s="8"/>
      <c r="CZU92" s="8"/>
      <c r="CZV92" s="8"/>
      <c r="CZW92" s="8"/>
      <c r="CZX92" s="8"/>
      <c r="CZY92" s="8"/>
      <c r="CZZ92" s="8"/>
      <c r="DAA92" s="8"/>
      <c r="DAB92" s="8"/>
      <c r="DAC92" s="8"/>
      <c r="DAD92" s="8"/>
      <c r="DAE92" s="8"/>
      <c r="DAF92" s="8"/>
      <c r="DAG92" s="8"/>
      <c r="DAH92" s="8"/>
      <c r="DAI92" s="8"/>
      <c r="DAJ92" s="8"/>
      <c r="DAK92" s="8"/>
      <c r="DAL92" s="8"/>
      <c r="DAM92" s="8"/>
      <c r="DAN92" s="8"/>
      <c r="DAO92" s="8"/>
      <c r="DAP92" s="8"/>
      <c r="DAQ92" s="8"/>
      <c r="DAR92" s="8"/>
      <c r="DAS92" s="8"/>
      <c r="DAT92" s="8"/>
      <c r="DAU92" s="8"/>
      <c r="DAV92" s="8"/>
      <c r="DAW92" s="8"/>
      <c r="DAX92" s="8"/>
      <c r="DAY92" s="8"/>
      <c r="DAZ92" s="8"/>
      <c r="DBA92" s="8"/>
      <c r="DBB92" s="8"/>
      <c r="DBC92" s="8"/>
      <c r="DBD92" s="8"/>
      <c r="DBE92" s="8"/>
      <c r="DBF92" s="8"/>
      <c r="DBG92" s="8"/>
      <c r="DBH92" s="8"/>
      <c r="DBI92" s="8"/>
      <c r="DBJ92" s="8"/>
      <c r="DBK92" s="8"/>
      <c r="DBL92" s="8"/>
      <c r="DBM92" s="8"/>
      <c r="DBN92" s="8"/>
      <c r="DBO92" s="8"/>
      <c r="DBP92" s="8"/>
      <c r="DBQ92" s="8"/>
      <c r="DBR92" s="8"/>
      <c r="DBS92" s="8"/>
      <c r="DBT92" s="8"/>
      <c r="DBU92" s="8"/>
      <c r="DBV92" s="8"/>
      <c r="DBW92" s="8"/>
      <c r="DBX92" s="8"/>
      <c r="DBY92" s="8"/>
      <c r="DBZ92" s="8"/>
      <c r="DCA92" s="8"/>
      <c r="DCB92" s="8"/>
      <c r="DCC92" s="8"/>
      <c r="DCD92" s="8"/>
      <c r="DCE92" s="8"/>
      <c r="DCF92" s="8"/>
      <c r="DCG92" s="8"/>
      <c r="DCH92" s="8"/>
      <c r="DCI92" s="8"/>
      <c r="DCJ92" s="8"/>
      <c r="DCK92" s="8"/>
      <c r="DCL92" s="8"/>
      <c r="DCM92" s="8"/>
      <c r="DCN92" s="8"/>
      <c r="DCO92" s="8"/>
      <c r="DCP92" s="8"/>
      <c r="DCQ92" s="8"/>
      <c r="DCR92" s="8"/>
      <c r="DCS92" s="8"/>
      <c r="DCT92" s="8"/>
      <c r="DCU92" s="8"/>
      <c r="DCV92" s="8"/>
      <c r="DCW92" s="8"/>
      <c r="DCX92" s="8"/>
      <c r="DCY92" s="8"/>
      <c r="DCZ92" s="8"/>
      <c r="DDA92" s="8"/>
      <c r="DDB92" s="8"/>
      <c r="DDC92" s="8"/>
      <c r="DDD92" s="8"/>
      <c r="DDE92" s="8"/>
      <c r="DDF92" s="8"/>
      <c r="DDG92" s="8"/>
      <c r="DDH92" s="8"/>
      <c r="DDI92" s="8"/>
      <c r="DDJ92" s="8"/>
      <c r="DDK92" s="8"/>
      <c r="DDL92" s="8"/>
      <c r="DDM92" s="8"/>
      <c r="DDN92" s="8"/>
      <c r="DDO92" s="8"/>
      <c r="DDP92" s="8"/>
      <c r="DDQ92" s="8"/>
      <c r="DDR92" s="8"/>
      <c r="DDS92" s="8"/>
      <c r="DDT92" s="8"/>
      <c r="DDU92" s="8"/>
      <c r="DDV92" s="8"/>
      <c r="DDW92" s="8"/>
      <c r="DDX92" s="8"/>
      <c r="DDY92" s="8"/>
      <c r="DDZ92" s="8"/>
      <c r="DEA92" s="8"/>
      <c r="DEB92" s="8"/>
      <c r="DEC92" s="8"/>
      <c r="DED92" s="8"/>
      <c r="DEE92" s="8"/>
      <c r="DEF92" s="8"/>
      <c r="DEG92" s="8"/>
      <c r="DEH92" s="8"/>
      <c r="DEI92" s="8"/>
      <c r="DEJ92" s="8"/>
      <c r="DEK92" s="8"/>
      <c r="DEL92" s="8"/>
      <c r="DEM92" s="8"/>
      <c r="DEN92" s="8"/>
      <c r="DEO92" s="8"/>
      <c r="DEP92" s="8"/>
      <c r="DEQ92" s="8"/>
      <c r="DER92" s="8"/>
      <c r="DES92" s="8"/>
      <c r="DET92" s="8"/>
      <c r="DEU92" s="8"/>
      <c r="DEV92" s="8"/>
      <c r="DEW92" s="8"/>
      <c r="DEX92" s="8"/>
      <c r="DEY92" s="8"/>
      <c r="DEZ92" s="8"/>
      <c r="DFA92" s="8"/>
      <c r="DFB92" s="8"/>
      <c r="DFC92" s="8"/>
      <c r="DFD92" s="8"/>
      <c r="DFE92" s="8"/>
      <c r="DFF92" s="8"/>
      <c r="DFG92" s="8"/>
      <c r="DFH92" s="8"/>
      <c r="DFI92" s="8"/>
      <c r="DFJ92" s="8"/>
      <c r="DFK92" s="8"/>
      <c r="DFL92" s="8"/>
      <c r="DFM92" s="8"/>
      <c r="DFN92" s="8"/>
      <c r="DFO92" s="8"/>
      <c r="DFP92" s="8"/>
      <c r="DFQ92" s="8"/>
      <c r="DFR92" s="8"/>
      <c r="DFS92" s="8"/>
      <c r="DFT92" s="8"/>
      <c r="DFU92" s="8"/>
      <c r="DFV92" s="8"/>
      <c r="DFW92" s="8"/>
      <c r="DFX92" s="8"/>
      <c r="DFY92" s="8"/>
      <c r="DFZ92" s="8"/>
      <c r="DGA92" s="8"/>
      <c r="DGB92" s="8"/>
      <c r="DGC92" s="8"/>
      <c r="DGD92" s="8"/>
      <c r="DGE92" s="8"/>
      <c r="DGF92" s="8"/>
      <c r="DGG92" s="8"/>
      <c r="DGH92" s="8"/>
      <c r="DGI92" s="8"/>
      <c r="DGJ92" s="8"/>
      <c r="DGK92" s="8"/>
      <c r="DGL92" s="8"/>
      <c r="DGM92" s="8"/>
      <c r="DGN92" s="8"/>
      <c r="DGO92" s="8"/>
      <c r="DGP92" s="8"/>
      <c r="DGQ92" s="8"/>
      <c r="DGR92" s="8"/>
      <c r="DGS92" s="8"/>
      <c r="DGT92" s="8"/>
      <c r="DGU92" s="8"/>
      <c r="DGV92" s="8"/>
      <c r="DGW92" s="8"/>
      <c r="DGX92" s="8"/>
      <c r="DGY92" s="8"/>
      <c r="DGZ92" s="8"/>
      <c r="DHA92" s="8"/>
      <c r="DHB92" s="8"/>
      <c r="DHC92" s="8"/>
      <c r="DHD92" s="8"/>
      <c r="DHE92" s="8"/>
      <c r="DHF92" s="8"/>
      <c r="DHG92" s="8"/>
      <c r="DHH92" s="8"/>
      <c r="DHI92" s="8"/>
      <c r="DHJ92" s="8"/>
      <c r="DHK92" s="8"/>
      <c r="DHL92" s="8"/>
      <c r="DHM92" s="8"/>
      <c r="DHN92" s="8"/>
      <c r="DHO92" s="8"/>
      <c r="DHP92" s="8"/>
      <c r="DHQ92" s="8"/>
      <c r="DHR92" s="8"/>
      <c r="DHS92" s="8"/>
      <c r="DHT92" s="8"/>
      <c r="DHU92" s="8"/>
      <c r="DHV92" s="8"/>
      <c r="DHW92" s="8"/>
      <c r="DHX92" s="8"/>
      <c r="DHY92" s="8"/>
      <c r="DHZ92" s="8"/>
      <c r="DIA92" s="8"/>
      <c r="DIB92" s="8"/>
      <c r="DIC92" s="8"/>
      <c r="DID92" s="8"/>
      <c r="DIE92" s="8"/>
      <c r="DIF92" s="8"/>
      <c r="DIG92" s="8"/>
      <c r="DIH92" s="8"/>
      <c r="DII92" s="8"/>
      <c r="DIJ92" s="8"/>
      <c r="DIK92" s="8"/>
      <c r="DIL92" s="8"/>
      <c r="DIM92" s="8"/>
      <c r="DIN92" s="8"/>
      <c r="DIO92" s="8"/>
      <c r="DIP92" s="8"/>
      <c r="DIQ92" s="8"/>
      <c r="DIR92" s="8"/>
      <c r="DIS92" s="8"/>
      <c r="DIT92" s="8"/>
      <c r="DIU92" s="8"/>
      <c r="DIV92" s="8"/>
      <c r="DIW92" s="8"/>
      <c r="DIX92" s="8"/>
      <c r="DIY92" s="8"/>
      <c r="DIZ92" s="8"/>
      <c r="DJA92" s="8"/>
      <c r="DJB92" s="8"/>
      <c r="DJC92" s="8"/>
      <c r="DJD92" s="8"/>
      <c r="DJE92" s="8"/>
      <c r="DJF92" s="8"/>
      <c r="DJG92" s="8"/>
      <c r="DJH92" s="8"/>
      <c r="DJI92" s="8"/>
      <c r="DJJ92" s="8"/>
      <c r="DJK92" s="8"/>
      <c r="DJL92" s="8"/>
      <c r="DJM92" s="8"/>
      <c r="DJN92" s="8"/>
      <c r="DJO92" s="8"/>
      <c r="DJP92" s="8"/>
      <c r="DJQ92" s="8"/>
      <c r="DJR92" s="8"/>
      <c r="DJS92" s="8"/>
      <c r="DJT92" s="8"/>
      <c r="DJU92" s="8"/>
      <c r="DJV92" s="8"/>
      <c r="DJW92" s="8"/>
      <c r="DJX92" s="8"/>
      <c r="DJY92" s="8"/>
      <c r="DJZ92" s="8"/>
      <c r="DKA92" s="8"/>
      <c r="DKB92" s="8"/>
      <c r="DKC92" s="8"/>
      <c r="DKD92" s="8"/>
      <c r="DKE92" s="8"/>
      <c r="DKF92" s="8"/>
      <c r="DKG92" s="8"/>
      <c r="DKH92" s="8"/>
      <c r="DKI92" s="8"/>
      <c r="DKJ92" s="8"/>
      <c r="DKK92" s="8"/>
      <c r="DKL92" s="8"/>
      <c r="DKM92" s="8"/>
      <c r="DKN92" s="8"/>
      <c r="DKO92" s="8"/>
      <c r="DKP92" s="8"/>
      <c r="DKQ92" s="8"/>
      <c r="DKR92" s="8"/>
      <c r="DKS92" s="8"/>
      <c r="DKT92" s="8"/>
      <c r="DKU92" s="8"/>
      <c r="DKV92" s="8"/>
      <c r="DKW92" s="8"/>
      <c r="DKX92" s="8"/>
      <c r="DKY92" s="8"/>
      <c r="DKZ92" s="8"/>
      <c r="DLA92" s="8"/>
      <c r="DLB92" s="8"/>
      <c r="DLC92" s="8"/>
      <c r="DLD92" s="8"/>
      <c r="DLE92" s="8"/>
      <c r="DLF92" s="8"/>
      <c r="DLG92" s="8"/>
      <c r="DLH92" s="8"/>
      <c r="DLI92" s="8"/>
      <c r="DLJ92" s="8"/>
      <c r="DLK92" s="8"/>
      <c r="DLL92" s="8"/>
      <c r="DLM92" s="8"/>
      <c r="DLN92" s="8"/>
      <c r="DLO92" s="8"/>
      <c r="DLP92" s="8"/>
      <c r="DLQ92" s="8"/>
      <c r="DLR92" s="8"/>
      <c r="DLS92" s="8"/>
      <c r="DLT92" s="8"/>
      <c r="DLU92" s="8"/>
      <c r="DLV92" s="8"/>
      <c r="DLW92" s="8"/>
      <c r="DLX92" s="8"/>
      <c r="DLY92" s="8"/>
      <c r="DLZ92" s="8"/>
      <c r="DMA92" s="8"/>
      <c r="DMB92" s="8"/>
      <c r="DMC92" s="8"/>
      <c r="DMD92" s="8"/>
      <c r="DME92" s="8"/>
      <c r="DMF92" s="8"/>
      <c r="DMG92" s="8"/>
      <c r="DMH92" s="8"/>
      <c r="DMI92" s="8"/>
      <c r="DMJ92" s="8"/>
      <c r="DMK92" s="8"/>
      <c r="DML92" s="8"/>
      <c r="DMM92" s="8"/>
      <c r="DMN92" s="8"/>
      <c r="DMO92" s="8"/>
      <c r="DMP92" s="8"/>
      <c r="DMQ92" s="8"/>
      <c r="DMR92" s="8"/>
      <c r="DMS92" s="8"/>
      <c r="DMT92" s="8"/>
      <c r="DMU92" s="8"/>
      <c r="DMV92" s="8"/>
      <c r="DMW92" s="8"/>
      <c r="DMX92" s="8"/>
      <c r="DMY92" s="8"/>
      <c r="DMZ92" s="8"/>
      <c r="DNA92" s="8"/>
      <c r="DNB92" s="8"/>
      <c r="DNC92" s="8"/>
      <c r="DND92" s="8"/>
      <c r="DNE92" s="8"/>
      <c r="DNF92" s="8"/>
      <c r="DNG92" s="8"/>
      <c r="DNH92" s="8"/>
      <c r="DNI92" s="8"/>
      <c r="DNJ92" s="8"/>
      <c r="DNK92" s="8"/>
      <c r="DNL92" s="8"/>
      <c r="DNM92" s="8"/>
      <c r="DNN92" s="8"/>
      <c r="DNO92" s="8"/>
      <c r="DNP92" s="8"/>
      <c r="DNQ92" s="8"/>
      <c r="DNR92" s="8"/>
      <c r="DNS92" s="8"/>
      <c r="DNT92" s="8"/>
      <c r="DNU92" s="8"/>
      <c r="DNV92" s="8"/>
      <c r="DNW92" s="8"/>
      <c r="DNX92" s="8"/>
      <c r="DNY92" s="8"/>
      <c r="DNZ92" s="8"/>
      <c r="DOA92" s="8"/>
      <c r="DOB92" s="8"/>
      <c r="DOC92" s="8"/>
      <c r="DOD92" s="8"/>
      <c r="DOE92" s="8"/>
      <c r="DOF92" s="8"/>
      <c r="DOG92" s="8"/>
      <c r="DOH92" s="8"/>
      <c r="DOI92" s="8"/>
      <c r="DOJ92" s="8"/>
      <c r="DOK92" s="8"/>
      <c r="DOL92" s="8"/>
      <c r="DOM92" s="8"/>
      <c r="DON92" s="8"/>
      <c r="DOO92" s="8"/>
      <c r="DOP92" s="8"/>
      <c r="DOQ92" s="8"/>
      <c r="DOR92" s="8"/>
      <c r="DOS92" s="8"/>
      <c r="DOT92" s="8"/>
      <c r="DOU92" s="8"/>
      <c r="DOV92" s="8"/>
      <c r="DOW92" s="8"/>
      <c r="DOX92" s="8"/>
      <c r="DOY92" s="8"/>
      <c r="DOZ92" s="8"/>
      <c r="DPA92" s="8"/>
      <c r="DPB92" s="8"/>
      <c r="DPC92" s="8"/>
      <c r="DPD92" s="8"/>
      <c r="DPE92" s="8"/>
      <c r="DPF92" s="8"/>
      <c r="DPG92" s="8"/>
      <c r="DPH92" s="8"/>
      <c r="DPI92" s="8"/>
      <c r="DPJ92" s="8"/>
      <c r="DPK92" s="8"/>
      <c r="DPL92" s="8"/>
      <c r="DPM92" s="8"/>
      <c r="DPN92" s="8"/>
      <c r="DPO92" s="8"/>
      <c r="DPP92" s="8"/>
      <c r="DPQ92" s="8"/>
      <c r="DPR92" s="8"/>
      <c r="DPS92" s="8"/>
      <c r="DPT92" s="8"/>
      <c r="DPU92" s="8"/>
      <c r="DPV92" s="8"/>
      <c r="DPW92" s="8"/>
      <c r="DPX92" s="8"/>
      <c r="DPY92" s="8"/>
      <c r="DPZ92" s="8"/>
      <c r="DQA92" s="8"/>
      <c r="DQB92" s="8"/>
      <c r="DQC92" s="8"/>
      <c r="DQD92" s="8"/>
      <c r="DQE92" s="8"/>
      <c r="DQF92" s="8"/>
      <c r="DQG92" s="8"/>
      <c r="DQH92" s="8"/>
      <c r="DQI92" s="8"/>
      <c r="DQJ92" s="8"/>
      <c r="DQK92" s="8"/>
      <c r="DQL92" s="8"/>
      <c r="DQM92" s="8"/>
      <c r="DQN92" s="8"/>
      <c r="DQO92" s="8"/>
      <c r="DQP92" s="8"/>
      <c r="DQQ92" s="8"/>
      <c r="DQR92" s="8"/>
      <c r="DQS92" s="8"/>
      <c r="DQT92" s="8"/>
      <c r="DQU92" s="8"/>
      <c r="DQV92" s="8"/>
      <c r="DQW92" s="8"/>
      <c r="DQX92" s="8"/>
      <c r="DQY92" s="8"/>
      <c r="DQZ92" s="8"/>
      <c r="DRA92" s="8"/>
      <c r="DRB92" s="8"/>
      <c r="DRC92" s="8"/>
      <c r="DRD92" s="8"/>
      <c r="DRE92" s="8"/>
      <c r="DRF92" s="8"/>
      <c r="DRG92" s="8"/>
      <c r="DRH92" s="8"/>
      <c r="DRI92" s="8"/>
      <c r="DRJ92" s="8"/>
      <c r="DRK92" s="8"/>
      <c r="DRL92" s="8"/>
      <c r="DRM92" s="8"/>
      <c r="DRN92" s="8"/>
      <c r="DRO92" s="8"/>
      <c r="DRP92" s="8"/>
      <c r="DRQ92" s="8"/>
      <c r="DRR92" s="8"/>
      <c r="DRS92" s="8"/>
      <c r="DRT92" s="8"/>
      <c r="DRU92" s="8"/>
      <c r="DRV92" s="8"/>
      <c r="DRW92" s="8"/>
      <c r="DRX92" s="8"/>
      <c r="DRY92" s="8"/>
      <c r="DRZ92" s="8"/>
      <c r="DSA92" s="8"/>
      <c r="DSB92" s="8"/>
      <c r="DSC92" s="8"/>
      <c r="DSD92" s="8"/>
      <c r="DSE92" s="8"/>
      <c r="DSF92" s="8"/>
      <c r="DSG92" s="8"/>
      <c r="DSH92" s="8"/>
      <c r="DSI92" s="8"/>
      <c r="DSJ92" s="8"/>
      <c r="DSK92" s="8"/>
      <c r="DSL92" s="8"/>
      <c r="DSM92" s="8"/>
      <c r="DSN92" s="8"/>
      <c r="DSO92" s="8"/>
      <c r="DSP92" s="8"/>
      <c r="DSQ92" s="8"/>
      <c r="DSR92" s="8"/>
      <c r="DSS92" s="8"/>
      <c r="DST92" s="8"/>
      <c r="DSU92" s="8"/>
      <c r="DSV92" s="8"/>
      <c r="DSW92" s="8"/>
      <c r="DSX92" s="8"/>
      <c r="DSY92" s="8"/>
      <c r="DSZ92" s="8"/>
      <c r="DTA92" s="8"/>
      <c r="DTB92" s="8"/>
      <c r="DTC92" s="8"/>
      <c r="DTD92" s="8"/>
      <c r="DTE92" s="8"/>
      <c r="DTF92" s="8"/>
      <c r="DTG92" s="8"/>
      <c r="DTH92" s="8"/>
      <c r="DTI92" s="8"/>
      <c r="DTJ92" s="8"/>
      <c r="DTK92" s="8"/>
      <c r="DTL92" s="8"/>
      <c r="DTM92" s="8"/>
      <c r="DTN92" s="8"/>
      <c r="DTO92" s="8"/>
      <c r="DTP92" s="8"/>
      <c r="DTQ92" s="8"/>
      <c r="DTR92" s="8"/>
      <c r="DTS92" s="8"/>
      <c r="DTT92" s="8"/>
      <c r="DTU92" s="8"/>
      <c r="DTV92" s="8"/>
      <c r="DTW92" s="8"/>
      <c r="DTX92" s="8"/>
      <c r="DTY92" s="8"/>
      <c r="DTZ92" s="8"/>
      <c r="DUA92" s="8"/>
      <c r="DUB92" s="8"/>
      <c r="DUC92" s="8"/>
      <c r="DUD92" s="8"/>
      <c r="DUE92" s="8"/>
      <c r="DUF92" s="8"/>
      <c r="DUG92" s="8"/>
      <c r="DUH92" s="8"/>
      <c r="DUI92" s="8"/>
      <c r="DUJ92" s="8"/>
      <c r="DUK92" s="8"/>
      <c r="DUL92" s="8"/>
      <c r="DUM92" s="8"/>
      <c r="DUN92" s="8"/>
      <c r="DUO92" s="8"/>
      <c r="DUP92" s="8"/>
      <c r="DUQ92" s="8"/>
      <c r="DUR92" s="8"/>
      <c r="DUS92" s="8"/>
      <c r="DUT92" s="8"/>
      <c r="DUU92" s="8"/>
      <c r="DUV92" s="8"/>
      <c r="DUW92" s="8"/>
      <c r="DUX92" s="8"/>
      <c r="DUY92" s="8"/>
      <c r="DUZ92" s="8"/>
      <c r="DVA92" s="8"/>
      <c r="DVB92" s="8"/>
      <c r="DVC92" s="8"/>
      <c r="DVD92" s="8"/>
      <c r="DVE92" s="8"/>
      <c r="DVF92" s="8"/>
      <c r="DVG92" s="8"/>
      <c r="DVH92" s="8"/>
      <c r="DVI92" s="8"/>
      <c r="DVJ92" s="8"/>
      <c r="DVK92" s="8"/>
      <c r="DVL92" s="8"/>
      <c r="DVM92" s="8"/>
      <c r="DVN92" s="8"/>
      <c r="DVO92" s="8"/>
      <c r="DVP92" s="8"/>
      <c r="DVQ92" s="8"/>
      <c r="DVR92" s="8"/>
      <c r="DVS92" s="8"/>
      <c r="DVT92" s="8"/>
      <c r="DVU92" s="8"/>
      <c r="DVV92" s="8"/>
      <c r="DVW92" s="8"/>
      <c r="DVX92" s="8"/>
      <c r="DVY92" s="8"/>
      <c r="DVZ92" s="8"/>
      <c r="DWA92" s="8"/>
      <c r="DWB92" s="8"/>
      <c r="DWC92" s="8"/>
      <c r="DWD92" s="8"/>
      <c r="DWE92" s="8"/>
      <c r="DWF92" s="8"/>
      <c r="DWG92" s="8"/>
      <c r="DWH92" s="8"/>
      <c r="DWI92" s="8"/>
      <c r="DWJ92" s="8"/>
      <c r="DWK92" s="8"/>
      <c r="DWL92" s="8"/>
      <c r="DWM92" s="8"/>
      <c r="DWN92" s="8"/>
      <c r="DWO92" s="8"/>
      <c r="DWP92" s="8"/>
      <c r="DWQ92" s="8"/>
      <c r="DWR92" s="8"/>
      <c r="DWS92" s="8"/>
      <c r="DWT92" s="8"/>
      <c r="DWU92" s="8"/>
      <c r="DWV92" s="8"/>
      <c r="DWW92" s="8"/>
      <c r="DWX92" s="8"/>
      <c r="DWY92" s="8"/>
      <c r="DWZ92" s="8"/>
      <c r="DXA92" s="8"/>
      <c r="DXB92" s="8"/>
      <c r="DXC92" s="8"/>
      <c r="DXD92" s="8"/>
      <c r="DXE92" s="8"/>
      <c r="DXF92" s="8"/>
      <c r="DXG92" s="8"/>
      <c r="DXH92" s="8"/>
      <c r="DXI92" s="8"/>
      <c r="DXJ92" s="8"/>
      <c r="DXK92" s="8"/>
      <c r="DXL92" s="8"/>
      <c r="DXM92" s="8"/>
      <c r="DXN92" s="8"/>
      <c r="DXO92" s="8"/>
      <c r="DXP92" s="8"/>
      <c r="DXQ92" s="8"/>
      <c r="DXR92" s="8"/>
      <c r="DXS92" s="8"/>
      <c r="DXT92" s="8"/>
      <c r="DXU92" s="8"/>
      <c r="DXV92" s="8"/>
      <c r="DXW92" s="8"/>
      <c r="DXX92" s="8"/>
      <c r="DXY92" s="8"/>
      <c r="DXZ92" s="8"/>
      <c r="DYA92" s="8"/>
      <c r="DYB92" s="8"/>
      <c r="DYC92" s="8"/>
      <c r="DYD92" s="8"/>
      <c r="DYE92" s="8"/>
      <c r="DYF92" s="8"/>
      <c r="DYG92" s="8"/>
      <c r="DYH92" s="8"/>
      <c r="DYI92" s="8"/>
      <c r="DYJ92" s="8"/>
      <c r="DYK92" s="8"/>
      <c r="DYL92" s="8"/>
      <c r="DYM92" s="8"/>
      <c r="DYN92" s="8"/>
      <c r="DYO92" s="8"/>
      <c r="DYP92" s="8"/>
      <c r="DYQ92" s="8"/>
      <c r="DYR92" s="8"/>
      <c r="DYS92" s="8"/>
      <c r="DYT92" s="8"/>
      <c r="DYU92" s="8"/>
      <c r="DYV92" s="8"/>
      <c r="DYW92" s="8"/>
      <c r="DYX92" s="8"/>
      <c r="DYY92" s="8"/>
      <c r="DYZ92" s="8"/>
      <c r="DZA92" s="8"/>
      <c r="DZB92" s="8"/>
      <c r="DZC92" s="8"/>
      <c r="DZD92" s="8"/>
      <c r="DZE92" s="8"/>
      <c r="DZF92" s="8"/>
      <c r="DZG92" s="8"/>
      <c r="DZH92" s="8"/>
      <c r="DZI92" s="8"/>
      <c r="DZJ92" s="8"/>
      <c r="DZK92" s="8"/>
      <c r="DZL92" s="8"/>
      <c r="DZM92" s="8"/>
      <c r="DZN92" s="8"/>
      <c r="DZO92" s="8"/>
      <c r="DZP92" s="8"/>
      <c r="DZQ92" s="8"/>
      <c r="DZR92" s="8"/>
      <c r="DZS92" s="8"/>
      <c r="DZT92" s="8"/>
      <c r="DZU92" s="8"/>
      <c r="DZV92" s="8"/>
      <c r="DZW92" s="8"/>
      <c r="DZX92" s="8"/>
      <c r="DZY92" s="8"/>
      <c r="DZZ92" s="8"/>
      <c r="EAA92" s="8"/>
      <c r="EAB92" s="8"/>
      <c r="EAC92" s="8"/>
      <c r="EAD92" s="8"/>
      <c r="EAE92" s="8"/>
      <c r="EAF92" s="8"/>
      <c r="EAG92" s="8"/>
      <c r="EAH92" s="8"/>
      <c r="EAI92" s="8"/>
      <c r="EAJ92" s="8"/>
      <c r="EAK92" s="8"/>
      <c r="EAL92" s="8"/>
      <c r="EAM92" s="8"/>
      <c r="EAN92" s="8"/>
      <c r="EAO92" s="8"/>
      <c r="EAP92" s="8"/>
      <c r="EAQ92" s="8"/>
      <c r="EAR92" s="8"/>
      <c r="EAS92" s="8"/>
      <c r="EAT92" s="8"/>
      <c r="EAU92" s="8"/>
      <c r="EAV92" s="8"/>
      <c r="EAW92" s="8"/>
      <c r="EAX92" s="8"/>
      <c r="EAY92" s="8"/>
      <c r="EAZ92" s="8"/>
      <c r="EBA92" s="8"/>
      <c r="EBB92" s="8"/>
      <c r="EBC92" s="8"/>
      <c r="EBD92" s="8"/>
      <c r="EBE92" s="8"/>
      <c r="EBF92" s="8"/>
      <c r="EBG92" s="8"/>
      <c r="EBH92" s="8"/>
      <c r="EBI92" s="8"/>
      <c r="EBJ92" s="8"/>
      <c r="EBK92" s="8"/>
      <c r="EBL92" s="8"/>
      <c r="EBM92" s="8"/>
      <c r="EBN92" s="8"/>
      <c r="EBO92" s="8"/>
      <c r="EBP92" s="8"/>
      <c r="EBQ92" s="8"/>
      <c r="EBR92" s="8"/>
      <c r="EBS92" s="8"/>
      <c r="EBT92" s="8"/>
      <c r="EBU92" s="8"/>
      <c r="EBV92" s="8"/>
      <c r="EBW92" s="8"/>
      <c r="EBX92" s="8"/>
      <c r="EBY92" s="8"/>
      <c r="EBZ92" s="8"/>
      <c r="ECA92" s="8"/>
      <c r="ECB92" s="8"/>
      <c r="ECC92" s="8"/>
      <c r="ECD92" s="8"/>
      <c r="ECE92" s="8"/>
      <c r="ECF92" s="8"/>
      <c r="ECG92" s="8"/>
      <c r="ECH92" s="8"/>
      <c r="ECI92" s="8"/>
      <c r="ECJ92" s="8"/>
      <c r="ECK92" s="8"/>
      <c r="ECL92" s="8"/>
      <c r="ECM92" s="8"/>
      <c r="ECN92" s="8"/>
      <c r="ECO92" s="8"/>
      <c r="ECP92" s="8"/>
      <c r="ECQ92" s="8"/>
      <c r="ECR92" s="8"/>
      <c r="ECS92" s="8"/>
      <c r="ECT92" s="8"/>
      <c r="ECU92" s="8"/>
      <c r="ECV92" s="8"/>
      <c r="ECW92" s="8"/>
      <c r="ECX92" s="8"/>
      <c r="ECY92" s="8"/>
      <c r="ECZ92" s="8"/>
      <c r="EDA92" s="8"/>
      <c r="EDB92" s="8"/>
      <c r="EDC92" s="8"/>
      <c r="EDD92" s="8"/>
      <c r="EDE92" s="8"/>
      <c r="EDF92" s="8"/>
      <c r="EDG92" s="8"/>
      <c r="EDH92" s="8"/>
      <c r="EDI92" s="8"/>
      <c r="EDJ92" s="8"/>
      <c r="EDK92" s="8"/>
      <c r="EDL92" s="8"/>
      <c r="EDM92" s="8"/>
      <c r="EDN92" s="8"/>
      <c r="EDO92" s="8"/>
      <c r="EDP92" s="8"/>
      <c r="EDQ92" s="8"/>
      <c r="EDR92" s="8"/>
      <c r="EDS92" s="8"/>
      <c r="EDT92" s="8"/>
      <c r="EDU92" s="8"/>
      <c r="EDV92" s="8"/>
      <c r="EDW92" s="8"/>
      <c r="EDX92" s="8"/>
      <c r="EDY92" s="8"/>
      <c r="EDZ92" s="8"/>
      <c r="EEA92" s="8"/>
      <c r="EEB92" s="8"/>
      <c r="EEC92" s="8"/>
      <c r="EED92" s="8"/>
      <c r="EEE92" s="8"/>
      <c r="EEF92" s="8"/>
      <c r="EEG92" s="8"/>
      <c r="EEH92" s="8"/>
      <c r="EEI92" s="8"/>
      <c r="EEJ92" s="8"/>
      <c r="EEK92" s="8"/>
      <c r="EEL92" s="8"/>
      <c r="EEM92" s="8"/>
      <c r="EEN92" s="8"/>
      <c r="EEO92" s="8"/>
      <c r="EEP92" s="8"/>
      <c r="EEQ92" s="8"/>
      <c r="EER92" s="8"/>
      <c r="EES92" s="8"/>
      <c r="EET92" s="8"/>
      <c r="EEU92" s="8"/>
      <c r="EEV92" s="8"/>
      <c r="EEW92" s="8"/>
      <c r="EEX92" s="8"/>
      <c r="EEY92" s="8"/>
      <c r="EEZ92" s="8"/>
      <c r="EFA92" s="8"/>
      <c r="EFB92" s="8"/>
      <c r="EFC92" s="8"/>
      <c r="EFD92" s="8"/>
      <c r="EFE92" s="8"/>
      <c r="EFF92" s="8"/>
      <c r="EFG92" s="8"/>
      <c r="EFH92" s="8"/>
      <c r="EFI92" s="8"/>
      <c r="EFJ92" s="8"/>
      <c r="EFK92" s="8"/>
      <c r="EFL92" s="8"/>
      <c r="EFM92" s="8"/>
      <c r="EFN92" s="8"/>
      <c r="EFO92" s="8"/>
      <c r="EFP92" s="8"/>
      <c r="EFQ92" s="8"/>
      <c r="EFR92" s="8"/>
      <c r="EFS92" s="8"/>
      <c r="EFT92" s="8"/>
      <c r="EFU92" s="8"/>
      <c r="EFV92" s="8"/>
      <c r="EFW92" s="8"/>
      <c r="EFX92" s="8"/>
      <c r="EFY92" s="8"/>
      <c r="EFZ92" s="8"/>
      <c r="EGA92" s="8"/>
      <c r="EGB92" s="8"/>
      <c r="EGC92" s="8"/>
      <c r="EGD92" s="8"/>
      <c r="EGE92" s="8"/>
      <c r="EGF92" s="8"/>
      <c r="EGG92" s="8"/>
      <c r="EGH92" s="8"/>
      <c r="EGI92" s="8"/>
      <c r="EGJ92" s="8"/>
      <c r="EGK92" s="8"/>
      <c r="EGL92" s="8"/>
      <c r="EGM92" s="8"/>
      <c r="EGN92" s="8"/>
      <c r="EGO92" s="8"/>
      <c r="EGP92" s="8"/>
      <c r="EGQ92" s="8"/>
      <c r="EGR92" s="8"/>
      <c r="EGS92" s="8"/>
      <c r="EGT92" s="8"/>
      <c r="EGU92" s="8"/>
      <c r="EGV92" s="8"/>
      <c r="EGW92" s="8"/>
      <c r="EGX92" s="8"/>
      <c r="EGY92" s="8"/>
      <c r="EGZ92" s="8"/>
      <c r="EHA92" s="8"/>
      <c r="EHB92" s="8"/>
      <c r="EHC92" s="8"/>
      <c r="EHD92" s="8"/>
      <c r="EHE92" s="8"/>
      <c r="EHF92" s="8"/>
      <c r="EHG92" s="8"/>
      <c r="EHH92" s="8"/>
      <c r="EHI92" s="8"/>
      <c r="EHJ92" s="8"/>
      <c r="EHK92" s="8"/>
      <c r="EHL92" s="8"/>
      <c r="EHM92" s="8"/>
      <c r="EHN92" s="8"/>
      <c r="EHO92" s="8"/>
      <c r="EHP92" s="8"/>
      <c r="EHQ92" s="8"/>
      <c r="EHR92" s="8"/>
      <c r="EHS92" s="8"/>
      <c r="EHT92" s="8"/>
      <c r="EHU92" s="8"/>
      <c r="EHV92" s="8"/>
      <c r="EHW92" s="8"/>
      <c r="EHX92" s="8"/>
      <c r="EHY92" s="8"/>
      <c r="EHZ92" s="8"/>
      <c r="EIA92" s="8"/>
      <c r="EIB92" s="8"/>
      <c r="EIC92" s="8"/>
      <c r="EID92" s="8"/>
      <c r="EIE92" s="8"/>
      <c r="EIF92" s="8"/>
      <c r="EIG92" s="8"/>
      <c r="EIH92" s="8"/>
      <c r="EII92" s="8"/>
      <c r="EIJ92" s="8"/>
      <c r="EIK92" s="8"/>
      <c r="EIL92" s="8"/>
      <c r="EIM92" s="8"/>
      <c r="EIN92" s="8"/>
      <c r="EIO92" s="8"/>
      <c r="EIP92" s="8"/>
      <c r="EIQ92" s="8"/>
      <c r="EIR92" s="8"/>
      <c r="EIS92" s="8"/>
      <c r="EIT92" s="8"/>
      <c r="EIU92" s="8"/>
      <c r="EIV92" s="8"/>
      <c r="EIW92" s="8"/>
      <c r="EIX92" s="8"/>
      <c r="EIY92" s="8"/>
      <c r="EIZ92" s="8"/>
      <c r="EJA92" s="8"/>
      <c r="EJB92" s="8"/>
      <c r="EJC92" s="8"/>
      <c r="EJD92" s="8"/>
      <c r="EJE92" s="8"/>
      <c r="EJF92" s="8"/>
      <c r="EJG92" s="8"/>
      <c r="EJH92" s="8"/>
      <c r="EJI92" s="8"/>
      <c r="EJJ92" s="8"/>
      <c r="EJK92" s="8"/>
      <c r="EJL92" s="8"/>
      <c r="EJM92" s="8"/>
      <c r="EJN92" s="8"/>
      <c r="EJO92" s="8"/>
      <c r="EJP92" s="8"/>
      <c r="EJQ92" s="8"/>
      <c r="EJR92" s="8"/>
      <c r="EJS92" s="8"/>
      <c r="EJT92" s="8"/>
      <c r="EJU92" s="8"/>
      <c r="EJV92" s="8"/>
      <c r="EJW92" s="8"/>
      <c r="EJX92" s="8"/>
      <c r="EJY92" s="8"/>
      <c r="EJZ92" s="8"/>
      <c r="EKA92" s="8"/>
      <c r="EKB92" s="8"/>
      <c r="EKC92" s="8"/>
      <c r="EKD92" s="8"/>
      <c r="EKE92" s="8"/>
      <c r="EKF92" s="8"/>
      <c r="EKG92" s="8"/>
      <c r="EKH92" s="8"/>
      <c r="EKI92" s="8"/>
      <c r="EKJ92" s="8"/>
      <c r="EKK92" s="8"/>
      <c r="EKL92" s="8"/>
      <c r="EKM92" s="8"/>
      <c r="EKN92" s="8"/>
      <c r="EKO92" s="8"/>
      <c r="EKP92" s="8"/>
      <c r="EKQ92" s="8"/>
      <c r="EKR92" s="8"/>
      <c r="EKS92" s="8"/>
      <c r="EKT92" s="8"/>
      <c r="EKU92" s="8"/>
      <c r="EKV92" s="8"/>
      <c r="EKW92" s="8"/>
      <c r="EKX92" s="8"/>
      <c r="EKY92" s="8"/>
      <c r="EKZ92" s="8"/>
      <c r="ELA92" s="8"/>
      <c r="ELB92" s="8"/>
      <c r="ELC92" s="8"/>
      <c r="ELD92" s="8"/>
      <c r="ELE92" s="8"/>
      <c r="ELF92" s="8"/>
      <c r="ELG92" s="8"/>
      <c r="ELH92" s="8"/>
      <c r="ELI92" s="8"/>
      <c r="ELJ92" s="8"/>
      <c r="ELK92" s="8"/>
      <c r="ELL92" s="8"/>
      <c r="ELM92" s="8"/>
      <c r="ELN92" s="8"/>
      <c r="ELO92" s="8"/>
      <c r="ELP92" s="8"/>
      <c r="ELQ92" s="8"/>
      <c r="ELR92" s="8"/>
      <c r="ELS92" s="8"/>
      <c r="ELT92" s="8"/>
      <c r="ELU92" s="8"/>
      <c r="ELV92" s="8"/>
      <c r="ELW92" s="8"/>
      <c r="ELX92" s="8"/>
      <c r="ELY92" s="8"/>
      <c r="ELZ92" s="8"/>
      <c r="EMA92" s="8"/>
      <c r="EMB92" s="8"/>
      <c r="EMC92" s="8"/>
      <c r="EMD92" s="8"/>
      <c r="EME92" s="8"/>
      <c r="EMF92" s="8"/>
      <c r="EMG92" s="8"/>
      <c r="EMH92" s="8"/>
      <c r="EMI92" s="8"/>
      <c r="EMJ92" s="8"/>
      <c r="EMK92" s="8"/>
      <c r="EML92" s="8"/>
      <c r="EMM92" s="8"/>
      <c r="EMN92" s="8"/>
      <c r="EMO92" s="8"/>
      <c r="EMP92" s="8"/>
      <c r="EMQ92" s="8"/>
      <c r="EMR92" s="8"/>
      <c r="EMS92" s="8"/>
      <c r="EMT92" s="8"/>
      <c r="EMU92" s="8"/>
      <c r="EMV92" s="8"/>
      <c r="EMW92" s="8"/>
      <c r="EMX92" s="8"/>
      <c r="EMY92" s="8"/>
      <c r="EMZ92" s="8"/>
      <c r="ENA92" s="8"/>
      <c r="ENB92" s="8"/>
      <c r="ENC92" s="8"/>
      <c r="END92" s="8"/>
      <c r="ENE92" s="8"/>
      <c r="ENF92" s="8"/>
      <c r="ENG92" s="8"/>
      <c r="ENH92" s="8"/>
      <c r="ENI92" s="8"/>
      <c r="ENJ92" s="8"/>
      <c r="ENK92" s="8"/>
      <c r="ENL92" s="8"/>
      <c r="ENM92" s="8"/>
      <c r="ENN92" s="8"/>
      <c r="ENO92" s="8"/>
      <c r="ENP92" s="8"/>
      <c r="ENQ92" s="8"/>
      <c r="ENR92" s="8"/>
      <c r="ENS92" s="8"/>
      <c r="ENT92" s="8"/>
      <c r="ENU92" s="8"/>
      <c r="ENV92" s="8"/>
      <c r="ENW92" s="8"/>
      <c r="ENX92" s="8"/>
      <c r="ENY92" s="8"/>
      <c r="ENZ92" s="8"/>
      <c r="EOA92" s="8"/>
      <c r="EOB92" s="8"/>
      <c r="EOC92" s="8"/>
      <c r="EOD92" s="8"/>
      <c r="EOE92" s="8"/>
      <c r="EOF92" s="8"/>
      <c r="EOG92" s="8"/>
      <c r="EOH92" s="8"/>
      <c r="EOI92" s="8"/>
      <c r="EOJ92" s="8"/>
      <c r="EOK92" s="8"/>
      <c r="EOL92" s="8"/>
      <c r="EOM92" s="8"/>
      <c r="EON92" s="8"/>
      <c r="EOO92" s="8"/>
      <c r="EOP92" s="8"/>
      <c r="EOQ92" s="8"/>
      <c r="EOR92" s="8"/>
      <c r="EOS92" s="8"/>
      <c r="EOT92" s="8"/>
      <c r="EOU92" s="8"/>
      <c r="EOV92" s="8"/>
      <c r="EOW92" s="8"/>
      <c r="EOX92" s="8"/>
      <c r="EOY92" s="8"/>
      <c r="EOZ92" s="8"/>
      <c r="EPA92" s="8"/>
      <c r="EPB92" s="8"/>
      <c r="EPC92" s="8"/>
      <c r="EPD92" s="8"/>
      <c r="EPE92" s="8"/>
      <c r="EPF92" s="8"/>
      <c r="EPG92" s="8"/>
      <c r="EPH92" s="8"/>
      <c r="EPI92" s="8"/>
      <c r="EPJ92" s="8"/>
      <c r="EPK92" s="8"/>
      <c r="EPL92" s="8"/>
      <c r="EPM92" s="8"/>
      <c r="EPN92" s="8"/>
      <c r="EPO92" s="8"/>
      <c r="EPP92" s="8"/>
      <c r="EPQ92" s="8"/>
      <c r="EPR92" s="8"/>
      <c r="EPS92" s="8"/>
      <c r="EPT92" s="8"/>
      <c r="EPU92" s="8"/>
      <c r="EPV92" s="8"/>
      <c r="EPW92" s="8"/>
      <c r="EPX92" s="8"/>
      <c r="EPY92" s="8"/>
      <c r="EPZ92" s="8"/>
      <c r="EQA92" s="8"/>
      <c r="EQB92" s="8"/>
      <c r="EQC92" s="8"/>
      <c r="EQD92" s="8"/>
      <c r="EQE92" s="8"/>
      <c r="EQF92" s="8"/>
      <c r="EQG92" s="8"/>
      <c r="EQH92" s="8"/>
      <c r="EQI92" s="8"/>
      <c r="EQJ92" s="8"/>
      <c r="EQK92" s="8"/>
      <c r="EQL92" s="8"/>
      <c r="EQM92" s="8"/>
      <c r="EQN92" s="8"/>
      <c r="EQO92" s="8"/>
      <c r="EQP92" s="8"/>
      <c r="EQQ92" s="8"/>
      <c r="EQR92" s="8"/>
      <c r="EQS92" s="8"/>
      <c r="EQT92" s="8"/>
      <c r="EQU92" s="8"/>
      <c r="EQV92" s="8"/>
      <c r="EQW92" s="8"/>
      <c r="EQX92" s="8"/>
      <c r="EQY92" s="8"/>
      <c r="EQZ92" s="8"/>
      <c r="ERA92" s="8"/>
      <c r="ERB92" s="8"/>
      <c r="ERC92" s="8"/>
      <c r="ERD92" s="8"/>
      <c r="ERE92" s="8"/>
      <c r="ERF92" s="8"/>
      <c r="ERG92" s="8"/>
      <c r="ERH92" s="8"/>
      <c r="ERI92" s="8"/>
      <c r="ERJ92" s="8"/>
      <c r="ERK92" s="8"/>
      <c r="ERL92" s="8"/>
      <c r="ERM92" s="8"/>
      <c r="ERN92" s="8"/>
      <c r="ERO92" s="8"/>
      <c r="ERP92" s="8"/>
      <c r="ERQ92" s="8"/>
      <c r="ERR92" s="8"/>
      <c r="ERS92" s="8"/>
      <c r="ERT92" s="8"/>
      <c r="ERU92" s="8"/>
      <c r="ERV92" s="8"/>
      <c r="ERW92" s="8"/>
      <c r="ERX92" s="8"/>
      <c r="ERY92" s="8"/>
      <c r="ERZ92" s="8"/>
      <c r="ESA92" s="8"/>
      <c r="ESB92" s="8"/>
      <c r="ESC92" s="8"/>
      <c r="ESD92" s="8"/>
      <c r="ESE92" s="8"/>
      <c r="ESF92" s="8"/>
      <c r="ESG92" s="8"/>
      <c r="ESH92" s="8"/>
      <c r="ESI92" s="8"/>
      <c r="ESJ92" s="8"/>
      <c r="ESK92" s="8"/>
      <c r="ESL92" s="8"/>
      <c r="ESM92" s="8"/>
      <c r="ESN92" s="8"/>
      <c r="ESO92" s="8"/>
      <c r="ESP92" s="8"/>
      <c r="ESQ92" s="8"/>
      <c r="ESR92" s="8"/>
      <c r="ESS92" s="8"/>
      <c r="EST92" s="8"/>
      <c r="ESU92" s="8"/>
      <c r="ESV92" s="8"/>
      <c r="ESW92" s="8"/>
      <c r="ESX92" s="8"/>
      <c r="ESY92" s="8"/>
      <c r="ESZ92" s="8"/>
      <c r="ETA92" s="8"/>
      <c r="ETB92" s="8"/>
      <c r="ETC92" s="8"/>
      <c r="ETD92" s="8"/>
      <c r="ETE92" s="8"/>
      <c r="ETF92" s="8"/>
      <c r="ETG92" s="8"/>
      <c r="ETH92" s="8"/>
      <c r="ETI92" s="8"/>
      <c r="ETJ92" s="8"/>
      <c r="ETK92" s="8"/>
      <c r="ETL92" s="8"/>
      <c r="ETM92" s="8"/>
      <c r="ETN92" s="8"/>
      <c r="ETO92" s="8"/>
      <c r="ETP92" s="8"/>
      <c r="ETQ92" s="8"/>
      <c r="ETR92" s="8"/>
      <c r="ETS92" s="8"/>
      <c r="ETT92" s="8"/>
      <c r="ETU92" s="8"/>
      <c r="ETV92" s="8"/>
      <c r="ETW92" s="8"/>
      <c r="ETX92" s="8"/>
      <c r="ETY92" s="8"/>
      <c r="ETZ92" s="8"/>
      <c r="EUA92" s="8"/>
      <c r="EUB92" s="8"/>
      <c r="EUC92" s="8"/>
      <c r="EUD92" s="8"/>
      <c r="EUE92" s="8"/>
      <c r="EUF92" s="8"/>
      <c r="EUG92" s="8"/>
      <c r="EUH92" s="8"/>
      <c r="EUI92" s="8"/>
      <c r="EUJ92" s="8"/>
      <c r="EUK92" s="8"/>
      <c r="EUL92" s="8"/>
      <c r="EUM92" s="8"/>
      <c r="EUN92" s="8"/>
      <c r="EUO92" s="8"/>
      <c r="EUP92" s="8"/>
      <c r="EUQ92" s="8"/>
      <c r="EUR92" s="8"/>
      <c r="EUS92" s="8"/>
      <c r="EUT92" s="8"/>
      <c r="EUU92" s="8"/>
      <c r="EUV92" s="8"/>
      <c r="EUW92" s="8"/>
      <c r="EUX92" s="8"/>
      <c r="EUY92" s="8"/>
      <c r="EUZ92" s="8"/>
      <c r="EVA92" s="8"/>
      <c r="EVB92" s="8"/>
      <c r="EVC92" s="8"/>
      <c r="EVD92" s="8"/>
      <c r="EVE92" s="8"/>
      <c r="EVF92" s="8"/>
      <c r="EVG92" s="8"/>
      <c r="EVH92" s="8"/>
      <c r="EVI92" s="8"/>
      <c r="EVJ92" s="8"/>
      <c r="EVK92" s="8"/>
      <c r="EVL92" s="8"/>
      <c r="EVM92" s="8"/>
      <c r="EVN92" s="8"/>
      <c r="EVO92" s="8"/>
      <c r="EVP92" s="8"/>
      <c r="EVQ92" s="8"/>
      <c r="EVR92" s="8"/>
      <c r="EVS92" s="8"/>
      <c r="EVT92" s="8"/>
      <c r="EVU92" s="8"/>
      <c r="EVV92" s="8"/>
      <c r="EVW92" s="8"/>
      <c r="EVX92" s="8"/>
      <c r="EVY92" s="8"/>
      <c r="EVZ92" s="8"/>
      <c r="EWA92" s="8"/>
      <c r="EWB92" s="8"/>
      <c r="EWC92" s="8"/>
      <c r="EWD92" s="8"/>
      <c r="EWE92" s="8"/>
      <c r="EWF92" s="8"/>
      <c r="EWG92" s="8"/>
      <c r="EWH92" s="8"/>
      <c r="EWI92" s="8"/>
      <c r="EWJ92" s="8"/>
      <c r="EWK92" s="8"/>
      <c r="EWL92" s="8"/>
      <c r="EWM92" s="8"/>
      <c r="EWN92" s="8"/>
      <c r="EWO92" s="8"/>
      <c r="EWP92" s="8"/>
      <c r="EWQ92" s="8"/>
      <c r="EWR92" s="8"/>
      <c r="EWS92" s="8"/>
      <c r="EWT92" s="8"/>
      <c r="EWU92" s="8"/>
      <c r="EWV92" s="8"/>
      <c r="EWW92" s="8"/>
      <c r="EWX92" s="8"/>
      <c r="EWY92" s="8"/>
      <c r="EWZ92" s="8"/>
      <c r="EXA92" s="8"/>
      <c r="EXB92" s="8"/>
      <c r="EXC92" s="8"/>
      <c r="EXD92" s="8"/>
      <c r="EXE92" s="8"/>
      <c r="EXF92" s="8"/>
      <c r="EXG92" s="8"/>
      <c r="EXH92" s="8"/>
      <c r="EXI92" s="8"/>
      <c r="EXJ92" s="8"/>
      <c r="EXK92" s="8"/>
      <c r="EXL92" s="8"/>
      <c r="EXM92" s="8"/>
      <c r="EXN92" s="8"/>
      <c r="EXO92" s="8"/>
      <c r="EXP92" s="8"/>
      <c r="EXQ92" s="8"/>
      <c r="EXR92" s="8"/>
      <c r="EXS92" s="8"/>
      <c r="EXT92" s="8"/>
      <c r="EXU92" s="8"/>
      <c r="EXV92" s="8"/>
      <c r="EXW92" s="8"/>
      <c r="EXX92" s="8"/>
      <c r="EXY92" s="8"/>
      <c r="EXZ92" s="8"/>
      <c r="EYA92" s="8"/>
      <c r="EYB92" s="8"/>
      <c r="EYC92" s="8"/>
      <c r="EYD92" s="8"/>
      <c r="EYE92" s="8"/>
      <c r="EYF92" s="8"/>
      <c r="EYG92" s="8"/>
      <c r="EYH92" s="8"/>
      <c r="EYI92" s="8"/>
      <c r="EYJ92" s="8"/>
      <c r="EYK92" s="8"/>
      <c r="EYL92" s="8"/>
      <c r="EYM92" s="8"/>
      <c r="EYN92" s="8"/>
      <c r="EYO92" s="8"/>
      <c r="EYP92" s="8"/>
      <c r="EYQ92" s="8"/>
      <c r="EYR92" s="8"/>
      <c r="EYS92" s="8"/>
      <c r="EYT92" s="8"/>
      <c r="EYU92" s="8"/>
      <c r="EYV92" s="8"/>
      <c r="EYW92" s="8"/>
      <c r="EYX92" s="8"/>
      <c r="EYY92" s="8"/>
      <c r="EYZ92" s="8"/>
      <c r="EZA92" s="8"/>
      <c r="EZB92" s="8"/>
      <c r="EZC92" s="8"/>
      <c r="EZD92" s="8"/>
      <c r="EZE92" s="8"/>
      <c r="EZF92" s="8"/>
      <c r="EZG92" s="8"/>
      <c r="EZH92" s="8"/>
      <c r="EZI92" s="8"/>
      <c r="EZJ92" s="8"/>
      <c r="EZK92" s="8"/>
      <c r="EZL92" s="8"/>
      <c r="EZM92" s="8"/>
      <c r="EZN92" s="8"/>
      <c r="EZO92" s="8"/>
      <c r="EZP92" s="8"/>
      <c r="EZQ92" s="8"/>
      <c r="EZR92" s="8"/>
      <c r="EZS92" s="8"/>
      <c r="EZT92" s="8"/>
      <c r="EZU92" s="8"/>
      <c r="EZV92" s="8"/>
      <c r="EZW92" s="8"/>
      <c r="EZX92" s="8"/>
      <c r="EZY92" s="8"/>
      <c r="EZZ92" s="8"/>
      <c r="FAA92" s="8"/>
      <c r="FAB92" s="8"/>
      <c r="FAC92" s="8"/>
      <c r="FAD92" s="8"/>
      <c r="FAE92" s="8"/>
      <c r="FAF92" s="8"/>
      <c r="FAG92" s="8"/>
      <c r="FAH92" s="8"/>
      <c r="FAI92" s="8"/>
      <c r="FAJ92" s="8"/>
      <c r="FAK92" s="8"/>
      <c r="FAL92" s="8"/>
      <c r="FAM92" s="8"/>
      <c r="FAN92" s="8"/>
      <c r="FAO92" s="8"/>
      <c r="FAP92" s="8"/>
      <c r="FAQ92" s="8"/>
      <c r="FAR92" s="8"/>
      <c r="FAS92" s="8"/>
      <c r="FAT92" s="8"/>
      <c r="FAU92" s="8"/>
      <c r="FAV92" s="8"/>
      <c r="FAW92" s="8"/>
      <c r="FAX92" s="8"/>
      <c r="FAY92" s="8"/>
      <c r="FAZ92" s="8"/>
      <c r="FBA92" s="8"/>
      <c r="FBB92" s="8"/>
      <c r="FBC92" s="8"/>
      <c r="FBD92" s="8"/>
      <c r="FBE92" s="8"/>
      <c r="FBF92" s="8"/>
      <c r="FBG92" s="8"/>
      <c r="FBH92" s="8"/>
      <c r="FBI92" s="8"/>
      <c r="FBJ92" s="8"/>
      <c r="FBK92" s="8"/>
      <c r="FBL92" s="8"/>
      <c r="FBM92" s="8"/>
      <c r="FBN92" s="8"/>
      <c r="FBO92" s="8"/>
      <c r="FBP92" s="8"/>
      <c r="FBQ92" s="8"/>
      <c r="FBR92" s="8"/>
      <c r="FBS92" s="8"/>
      <c r="FBT92" s="8"/>
      <c r="FBU92" s="8"/>
      <c r="FBV92" s="8"/>
      <c r="FBW92" s="8"/>
      <c r="FBX92" s="8"/>
      <c r="FBY92" s="8"/>
      <c r="FBZ92" s="8"/>
      <c r="FCA92" s="8"/>
      <c r="FCB92" s="8"/>
      <c r="FCC92" s="8"/>
      <c r="FCD92" s="8"/>
      <c r="FCE92" s="8"/>
      <c r="FCF92" s="8"/>
      <c r="FCG92" s="8"/>
      <c r="FCH92" s="8"/>
      <c r="FCI92" s="8"/>
      <c r="FCJ92" s="8"/>
      <c r="FCK92" s="8"/>
      <c r="FCL92" s="8"/>
      <c r="FCM92" s="8"/>
      <c r="FCN92" s="8"/>
      <c r="FCO92" s="8"/>
      <c r="FCP92" s="8"/>
      <c r="FCQ92" s="8"/>
      <c r="FCR92" s="8"/>
      <c r="FCS92" s="8"/>
      <c r="FCT92" s="8"/>
      <c r="FCU92" s="8"/>
      <c r="FCV92" s="8"/>
      <c r="FCW92" s="8"/>
      <c r="FCX92" s="8"/>
      <c r="FCY92" s="8"/>
      <c r="FCZ92" s="8"/>
      <c r="FDA92" s="8"/>
      <c r="FDB92" s="8"/>
      <c r="FDC92" s="8"/>
      <c r="FDD92" s="8"/>
      <c r="FDE92" s="8"/>
      <c r="FDF92" s="8"/>
      <c r="FDG92" s="8"/>
      <c r="FDH92" s="8"/>
      <c r="FDI92" s="8"/>
      <c r="FDJ92" s="8"/>
      <c r="FDK92" s="8"/>
      <c r="FDL92" s="8"/>
      <c r="FDM92" s="8"/>
      <c r="FDN92" s="8"/>
      <c r="FDO92" s="8"/>
      <c r="FDP92" s="8"/>
      <c r="FDQ92" s="8"/>
      <c r="FDR92" s="8"/>
      <c r="FDS92" s="8"/>
      <c r="FDT92" s="8"/>
      <c r="FDU92" s="8"/>
      <c r="FDV92" s="8"/>
      <c r="FDW92" s="8"/>
      <c r="FDX92" s="8"/>
      <c r="FDY92" s="8"/>
      <c r="FDZ92" s="8"/>
      <c r="FEA92" s="8"/>
      <c r="FEB92" s="8"/>
      <c r="FEC92" s="8"/>
      <c r="FED92" s="8"/>
      <c r="FEE92" s="8"/>
      <c r="FEF92" s="8"/>
      <c r="FEG92" s="8"/>
      <c r="FEH92" s="8"/>
      <c r="FEI92" s="8"/>
      <c r="FEJ92" s="8"/>
      <c r="FEK92" s="8"/>
      <c r="FEL92" s="8"/>
      <c r="FEM92" s="8"/>
      <c r="FEN92" s="8"/>
      <c r="FEO92" s="8"/>
      <c r="FEP92" s="8"/>
      <c r="FEQ92" s="8"/>
      <c r="FER92" s="8"/>
      <c r="FES92" s="8"/>
      <c r="FET92" s="8"/>
      <c r="FEU92" s="8"/>
      <c r="FEV92" s="8"/>
      <c r="FEW92" s="8"/>
      <c r="FEX92" s="8"/>
      <c r="FEY92" s="8"/>
      <c r="FEZ92" s="8"/>
      <c r="FFA92" s="8"/>
      <c r="FFB92" s="8"/>
      <c r="FFC92" s="8"/>
      <c r="FFD92" s="8"/>
      <c r="FFE92" s="8"/>
      <c r="FFF92" s="8"/>
      <c r="FFG92" s="8"/>
      <c r="FFH92" s="8"/>
      <c r="FFI92" s="8"/>
      <c r="FFJ92" s="8"/>
      <c r="FFK92" s="8"/>
      <c r="FFL92" s="8"/>
      <c r="FFM92" s="8"/>
      <c r="FFN92" s="8"/>
      <c r="FFO92" s="8"/>
      <c r="FFP92" s="8"/>
      <c r="FFQ92" s="8"/>
      <c r="FFR92" s="8"/>
      <c r="FFS92" s="8"/>
      <c r="FFT92" s="8"/>
      <c r="FFU92" s="8"/>
      <c r="FFV92" s="8"/>
      <c r="FFW92" s="8"/>
      <c r="FFX92" s="8"/>
      <c r="FFY92" s="8"/>
      <c r="FFZ92" s="8"/>
      <c r="FGA92" s="8"/>
      <c r="FGB92" s="8"/>
      <c r="FGC92" s="8"/>
      <c r="FGD92" s="8"/>
      <c r="FGE92" s="8"/>
      <c r="FGF92" s="8"/>
      <c r="FGG92" s="8"/>
      <c r="FGH92" s="8"/>
      <c r="FGI92" s="8"/>
      <c r="FGJ92" s="8"/>
      <c r="FGK92" s="8"/>
      <c r="FGL92" s="8"/>
      <c r="FGM92" s="8"/>
      <c r="FGN92" s="8"/>
      <c r="FGO92" s="8"/>
      <c r="FGP92" s="8"/>
      <c r="FGQ92" s="8"/>
      <c r="FGR92" s="8"/>
      <c r="FGS92" s="8"/>
      <c r="FGT92" s="8"/>
      <c r="FGU92" s="8"/>
      <c r="FGV92" s="8"/>
      <c r="FGW92" s="8"/>
      <c r="FGX92" s="8"/>
      <c r="FGY92" s="8"/>
      <c r="FGZ92" s="8"/>
      <c r="FHA92" s="8"/>
      <c r="FHB92" s="8"/>
      <c r="FHC92" s="8"/>
      <c r="FHD92" s="8"/>
      <c r="FHE92" s="8"/>
      <c r="FHF92" s="8"/>
      <c r="FHG92" s="8"/>
      <c r="FHH92" s="8"/>
      <c r="FHI92" s="8"/>
      <c r="FHJ92" s="8"/>
      <c r="FHK92" s="8"/>
      <c r="FHL92" s="8"/>
      <c r="FHM92" s="8"/>
      <c r="FHN92" s="8"/>
      <c r="FHO92" s="8"/>
      <c r="FHP92" s="8"/>
      <c r="FHQ92" s="8"/>
      <c r="FHR92" s="8"/>
      <c r="FHS92" s="8"/>
      <c r="FHT92" s="8"/>
      <c r="FHU92" s="8"/>
      <c r="FHV92" s="8"/>
      <c r="FHW92" s="8"/>
      <c r="FHX92" s="8"/>
      <c r="FHY92" s="8"/>
      <c r="FHZ92" s="8"/>
      <c r="FIA92" s="8"/>
      <c r="FIB92" s="8"/>
      <c r="FIC92" s="8"/>
      <c r="FID92" s="8"/>
      <c r="FIE92" s="8"/>
      <c r="FIF92" s="8"/>
      <c r="FIG92" s="8"/>
      <c r="FIH92" s="8"/>
      <c r="FII92" s="8"/>
      <c r="FIJ92" s="8"/>
      <c r="FIK92" s="8"/>
      <c r="FIL92" s="8"/>
      <c r="FIM92" s="8"/>
      <c r="FIN92" s="8"/>
      <c r="FIO92" s="8"/>
      <c r="FIP92" s="8"/>
      <c r="FIQ92" s="8"/>
      <c r="FIR92" s="8"/>
      <c r="FIS92" s="8"/>
      <c r="FIT92" s="8"/>
      <c r="FIU92" s="8"/>
      <c r="FIV92" s="8"/>
      <c r="FIW92" s="8"/>
      <c r="FIX92" s="8"/>
      <c r="FIY92" s="8"/>
      <c r="FIZ92" s="8"/>
      <c r="FJA92" s="8"/>
      <c r="FJB92" s="8"/>
      <c r="FJC92" s="8"/>
      <c r="FJD92" s="8"/>
      <c r="FJE92" s="8"/>
      <c r="FJF92" s="8"/>
      <c r="FJG92" s="8"/>
      <c r="FJH92" s="8"/>
      <c r="FJI92" s="8"/>
      <c r="FJJ92" s="8"/>
      <c r="FJK92" s="8"/>
      <c r="FJL92" s="8"/>
      <c r="FJM92" s="8"/>
      <c r="FJN92" s="8"/>
      <c r="FJO92" s="8"/>
      <c r="FJP92" s="8"/>
      <c r="FJQ92" s="8"/>
      <c r="FJR92" s="8"/>
      <c r="FJS92" s="8"/>
      <c r="FJT92" s="8"/>
      <c r="FJU92" s="8"/>
      <c r="FJV92" s="8"/>
      <c r="FJW92" s="8"/>
      <c r="FJX92" s="8"/>
      <c r="FJY92" s="8"/>
      <c r="FJZ92" s="8"/>
      <c r="FKA92" s="8"/>
      <c r="FKB92" s="8"/>
      <c r="FKC92" s="8"/>
      <c r="FKD92" s="8"/>
      <c r="FKE92" s="8"/>
      <c r="FKF92" s="8"/>
      <c r="FKG92" s="8"/>
      <c r="FKH92" s="8"/>
      <c r="FKI92" s="8"/>
      <c r="FKJ92" s="8"/>
      <c r="FKK92" s="8"/>
      <c r="FKL92" s="8"/>
      <c r="FKM92" s="8"/>
      <c r="FKN92" s="8"/>
      <c r="FKO92" s="8"/>
      <c r="FKP92" s="8"/>
      <c r="FKQ92" s="8"/>
      <c r="FKR92" s="8"/>
      <c r="FKS92" s="8"/>
      <c r="FKT92" s="8"/>
      <c r="FKU92" s="8"/>
      <c r="FKV92" s="8"/>
      <c r="FKW92" s="8"/>
      <c r="FKX92" s="8"/>
      <c r="FKY92" s="8"/>
      <c r="FKZ92" s="8"/>
      <c r="FLA92" s="8"/>
      <c r="FLB92" s="8"/>
      <c r="FLC92" s="8"/>
      <c r="FLD92" s="8"/>
      <c r="FLE92" s="8"/>
      <c r="FLF92" s="8"/>
      <c r="FLG92" s="8"/>
      <c r="FLH92" s="8"/>
      <c r="FLI92" s="8"/>
      <c r="FLJ92" s="8"/>
      <c r="FLK92" s="8"/>
      <c r="FLL92" s="8"/>
      <c r="FLM92" s="8"/>
      <c r="FLN92" s="8"/>
      <c r="FLO92" s="8"/>
      <c r="FLP92" s="8"/>
      <c r="FLQ92" s="8"/>
      <c r="FLR92" s="8"/>
      <c r="FLS92" s="8"/>
      <c r="FLT92" s="8"/>
      <c r="FLU92" s="8"/>
      <c r="FLV92" s="8"/>
      <c r="FLW92" s="8"/>
      <c r="FLX92" s="8"/>
      <c r="FLY92" s="8"/>
      <c r="FLZ92" s="8"/>
      <c r="FMA92" s="8"/>
      <c r="FMB92" s="8"/>
      <c r="FMC92" s="8"/>
      <c r="FMD92" s="8"/>
      <c r="FME92" s="8"/>
      <c r="FMF92" s="8"/>
      <c r="FMG92" s="8"/>
      <c r="FMH92" s="8"/>
      <c r="FMI92" s="8"/>
      <c r="FMJ92" s="8"/>
      <c r="FMK92" s="8"/>
      <c r="FML92" s="8"/>
      <c r="FMM92" s="8"/>
      <c r="FMN92" s="8"/>
      <c r="FMO92" s="8"/>
      <c r="FMP92" s="8"/>
      <c r="FMQ92" s="8"/>
      <c r="FMR92" s="8"/>
      <c r="FMS92" s="8"/>
      <c r="FMT92" s="8"/>
      <c r="FMU92" s="8"/>
      <c r="FMV92" s="8"/>
      <c r="FMW92" s="8"/>
      <c r="FMX92" s="8"/>
      <c r="FMY92" s="8"/>
      <c r="FMZ92" s="8"/>
      <c r="FNA92" s="8"/>
      <c r="FNB92" s="8"/>
      <c r="FNC92" s="8"/>
      <c r="FND92" s="8"/>
      <c r="FNE92" s="8"/>
      <c r="FNF92" s="8"/>
      <c r="FNG92" s="8"/>
      <c r="FNH92" s="8"/>
      <c r="FNI92" s="8"/>
      <c r="FNJ92" s="8"/>
      <c r="FNK92" s="8"/>
      <c r="FNL92" s="8"/>
      <c r="FNM92" s="8"/>
      <c r="FNN92" s="8"/>
      <c r="FNO92" s="8"/>
      <c r="FNP92" s="8"/>
      <c r="FNQ92" s="8"/>
      <c r="FNR92" s="8"/>
      <c r="FNS92" s="8"/>
      <c r="FNT92" s="8"/>
      <c r="FNU92" s="8"/>
      <c r="FNV92" s="8"/>
      <c r="FNW92" s="8"/>
      <c r="FNX92" s="8"/>
      <c r="FNY92" s="8"/>
      <c r="FNZ92" s="8"/>
      <c r="FOA92" s="8"/>
      <c r="FOB92" s="8"/>
      <c r="FOC92" s="8"/>
      <c r="FOD92" s="8"/>
      <c r="FOE92" s="8"/>
      <c r="FOF92" s="8"/>
      <c r="FOG92" s="8"/>
      <c r="FOH92" s="8"/>
      <c r="FOI92" s="8"/>
      <c r="FOJ92" s="8"/>
      <c r="FOK92" s="8"/>
      <c r="FOL92" s="8"/>
      <c r="FOM92" s="8"/>
      <c r="FON92" s="8"/>
      <c r="FOO92" s="8"/>
      <c r="FOP92" s="8"/>
      <c r="FOQ92" s="8"/>
      <c r="FOR92" s="8"/>
      <c r="FOS92" s="8"/>
      <c r="FOT92" s="8"/>
      <c r="FOU92" s="8"/>
      <c r="FOV92" s="8"/>
      <c r="FOW92" s="8"/>
      <c r="FOX92" s="8"/>
      <c r="FOY92" s="8"/>
      <c r="FOZ92" s="8"/>
      <c r="FPA92" s="8"/>
      <c r="FPB92" s="8"/>
      <c r="FPC92" s="8"/>
      <c r="FPD92" s="8"/>
      <c r="FPE92" s="8"/>
      <c r="FPF92" s="8"/>
      <c r="FPG92" s="8"/>
      <c r="FPH92" s="8"/>
      <c r="FPI92" s="8"/>
      <c r="FPJ92" s="8"/>
      <c r="FPK92" s="8"/>
      <c r="FPL92" s="8"/>
      <c r="FPM92" s="8"/>
      <c r="FPN92" s="8"/>
      <c r="FPO92" s="8"/>
      <c r="FPP92" s="8"/>
      <c r="FPQ92" s="8"/>
      <c r="FPR92" s="8"/>
      <c r="FPS92" s="8"/>
      <c r="FPT92" s="8"/>
      <c r="FPU92" s="8"/>
      <c r="FPV92" s="8"/>
      <c r="FPW92" s="8"/>
      <c r="FPX92" s="8"/>
      <c r="FPY92" s="8"/>
      <c r="FPZ92" s="8"/>
      <c r="FQA92" s="8"/>
      <c r="FQB92" s="8"/>
      <c r="FQC92" s="8"/>
      <c r="FQD92" s="8"/>
      <c r="FQE92" s="8"/>
      <c r="FQF92" s="8"/>
      <c r="FQG92" s="8"/>
      <c r="FQH92" s="8"/>
      <c r="FQI92" s="8"/>
      <c r="FQJ92" s="8"/>
      <c r="FQK92" s="8"/>
      <c r="FQL92" s="8"/>
      <c r="FQM92" s="8"/>
      <c r="FQN92" s="8"/>
      <c r="FQO92" s="8"/>
      <c r="FQP92" s="8"/>
      <c r="FQQ92" s="8"/>
      <c r="FQR92" s="8"/>
      <c r="FQS92" s="8"/>
      <c r="FQT92" s="8"/>
      <c r="FQU92" s="8"/>
      <c r="FQV92" s="8"/>
      <c r="FQW92" s="8"/>
      <c r="FQX92" s="8"/>
      <c r="FQY92" s="8"/>
      <c r="FQZ92" s="8"/>
      <c r="FRA92" s="8"/>
      <c r="FRB92" s="8"/>
      <c r="FRC92" s="8"/>
      <c r="FRD92" s="8"/>
      <c r="FRE92" s="8"/>
      <c r="FRF92" s="8"/>
      <c r="FRG92" s="8"/>
      <c r="FRH92" s="8"/>
      <c r="FRI92" s="8"/>
      <c r="FRJ92" s="8"/>
      <c r="FRK92" s="8"/>
      <c r="FRL92" s="8"/>
      <c r="FRM92" s="8"/>
      <c r="FRN92" s="8"/>
      <c r="FRO92" s="8"/>
      <c r="FRP92" s="8"/>
      <c r="FRQ92" s="8"/>
      <c r="FRR92" s="8"/>
      <c r="FRS92" s="8"/>
      <c r="FRT92" s="8"/>
      <c r="FRU92" s="8"/>
      <c r="FRV92" s="8"/>
      <c r="FRW92" s="8"/>
      <c r="FRX92" s="8"/>
      <c r="FRY92" s="8"/>
      <c r="FRZ92" s="8"/>
      <c r="FSA92" s="8"/>
      <c r="FSB92" s="8"/>
      <c r="FSC92" s="8"/>
      <c r="FSD92" s="8"/>
      <c r="FSE92" s="8"/>
      <c r="FSF92" s="8"/>
      <c r="FSG92" s="8"/>
      <c r="FSH92" s="8"/>
      <c r="FSI92" s="8"/>
      <c r="FSJ92" s="8"/>
      <c r="FSK92" s="8"/>
      <c r="FSL92" s="8"/>
      <c r="FSM92" s="8"/>
      <c r="FSN92" s="8"/>
      <c r="FSO92" s="8"/>
      <c r="FSP92" s="8"/>
      <c r="FSQ92" s="8"/>
      <c r="FSR92" s="8"/>
      <c r="FSS92" s="8"/>
      <c r="FST92" s="8"/>
      <c r="FSU92" s="8"/>
      <c r="FSV92" s="8"/>
      <c r="FSW92" s="8"/>
      <c r="FSX92" s="8"/>
      <c r="FSY92" s="8"/>
      <c r="FSZ92" s="8"/>
      <c r="FTA92" s="8"/>
      <c r="FTB92" s="8"/>
      <c r="FTC92" s="8"/>
      <c r="FTD92" s="8"/>
      <c r="FTE92" s="8"/>
      <c r="FTF92" s="8"/>
      <c r="FTG92" s="8"/>
      <c r="FTH92" s="8"/>
      <c r="FTI92" s="8"/>
      <c r="FTJ92" s="8"/>
      <c r="FTK92" s="8"/>
      <c r="FTL92" s="8"/>
      <c r="FTM92" s="8"/>
      <c r="FTN92" s="8"/>
      <c r="FTO92" s="8"/>
      <c r="FTP92" s="8"/>
      <c r="FTQ92" s="8"/>
      <c r="FTR92" s="8"/>
      <c r="FTS92" s="8"/>
      <c r="FTT92" s="8"/>
      <c r="FTU92" s="8"/>
      <c r="FTV92" s="8"/>
      <c r="FTW92" s="8"/>
      <c r="FTX92" s="8"/>
      <c r="FTY92" s="8"/>
      <c r="FTZ92" s="8"/>
      <c r="FUA92" s="8"/>
      <c r="FUB92" s="8"/>
      <c r="FUC92" s="8"/>
      <c r="FUD92" s="8"/>
      <c r="FUE92" s="8"/>
      <c r="FUF92" s="8"/>
      <c r="FUG92" s="8"/>
      <c r="FUH92" s="8"/>
      <c r="FUI92" s="8"/>
      <c r="FUJ92" s="8"/>
      <c r="FUK92" s="8"/>
      <c r="FUL92" s="8"/>
      <c r="FUM92" s="8"/>
      <c r="FUN92" s="8"/>
      <c r="FUO92" s="8"/>
      <c r="FUP92" s="8"/>
      <c r="FUQ92" s="8"/>
      <c r="FUR92" s="8"/>
      <c r="FUS92" s="8"/>
      <c r="FUT92" s="8"/>
      <c r="FUU92" s="8"/>
      <c r="FUV92" s="8"/>
      <c r="FUW92" s="8"/>
      <c r="FUX92" s="8"/>
      <c r="FUY92" s="8"/>
      <c r="FUZ92" s="8"/>
      <c r="FVA92" s="8"/>
      <c r="FVB92" s="8"/>
      <c r="FVC92" s="8"/>
      <c r="FVD92" s="8"/>
      <c r="FVE92" s="8"/>
      <c r="FVF92" s="8"/>
      <c r="FVG92" s="8"/>
      <c r="FVH92" s="8"/>
      <c r="FVI92" s="8"/>
      <c r="FVJ92" s="8"/>
      <c r="FVK92" s="8"/>
      <c r="FVL92" s="8"/>
      <c r="FVM92" s="8"/>
      <c r="FVN92" s="8"/>
      <c r="FVO92" s="8"/>
      <c r="FVP92" s="8"/>
      <c r="FVQ92" s="8"/>
      <c r="FVR92" s="8"/>
      <c r="FVS92" s="8"/>
      <c r="FVT92" s="8"/>
      <c r="FVU92" s="8"/>
      <c r="FVV92" s="8"/>
      <c r="FVW92" s="8"/>
      <c r="FVX92" s="8"/>
      <c r="FVY92" s="8"/>
      <c r="FVZ92" s="8"/>
      <c r="FWA92" s="8"/>
      <c r="FWB92" s="8"/>
      <c r="FWC92" s="8"/>
      <c r="FWD92" s="8"/>
      <c r="FWE92" s="8"/>
      <c r="FWF92" s="8"/>
      <c r="FWG92" s="8"/>
      <c r="FWH92" s="8"/>
      <c r="FWI92" s="8"/>
      <c r="FWJ92" s="8"/>
      <c r="FWK92" s="8"/>
      <c r="FWL92" s="8"/>
      <c r="FWM92" s="8"/>
      <c r="FWN92" s="8"/>
      <c r="FWO92" s="8"/>
      <c r="FWP92" s="8"/>
      <c r="FWQ92" s="8"/>
      <c r="FWR92" s="8"/>
      <c r="FWS92" s="8"/>
      <c r="FWT92" s="8"/>
      <c r="FWU92" s="8"/>
      <c r="FWV92" s="8"/>
      <c r="FWW92" s="8"/>
      <c r="FWX92" s="8"/>
      <c r="FWY92" s="8"/>
      <c r="FWZ92" s="8"/>
      <c r="FXA92" s="8"/>
      <c r="FXB92" s="8"/>
      <c r="FXC92" s="8"/>
      <c r="FXD92" s="8"/>
      <c r="FXE92" s="8"/>
      <c r="FXF92" s="8"/>
      <c r="FXG92" s="8"/>
      <c r="FXH92" s="8"/>
      <c r="FXI92" s="8"/>
      <c r="FXJ92" s="8"/>
      <c r="FXK92" s="8"/>
      <c r="FXL92" s="8"/>
      <c r="FXM92" s="8"/>
      <c r="FXN92" s="8"/>
      <c r="FXO92" s="8"/>
      <c r="FXP92" s="8"/>
      <c r="FXQ92" s="8"/>
      <c r="FXR92" s="8"/>
      <c r="FXS92" s="8"/>
      <c r="FXT92" s="8"/>
      <c r="FXU92" s="8"/>
      <c r="FXV92" s="8"/>
      <c r="FXW92" s="8"/>
      <c r="FXX92" s="8"/>
      <c r="FXY92" s="8"/>
      <c r="FXZ92" s="8"/>
      <c r="FYA92" s="8"/>
      <c r="FYB92" s="8"/>
      <c r="FYC92" s="8"/>
      <c r="FYD92" s="8"/>
      <c r="FYE92" s="8"/>
      <c r="FYF92" s="8"/>
      <c r="FYG92" s="8"/>
      <c r="FYH92" s="8"/>
      <c r="FYI92" s="8"/>
      <c r="FYJ92" s="8"/>
      <c r="FYK92" s="8"/>
      <c r="FYL92" s="8"/>
      <c r="FYM92" s="8"/>
      <c r="FYN92" s="8"/>
      <c r="FYO92" s="8"/>
      <c r="FYP92" s="8"/>
      <c r="FYQ92" s="8"/>
      <c r="FYR92" s="8"/>
      <c r="FYS92" s="8"/>
      <c r="FYT92" s="8"/>
      <c r="FYU92" s="8"/>
      <c r="FYV92" s="8"/>
      <c r="FYW92" s="8"/>
      <c r="FYX92" s="8"/>
      <c r="FYY92" s="8"/>
      <c r="FYZ92" s="8"/>
      <c r="FZA92" s="8"/>
      <c r="FZB92" s="8"/>
      <c r="FZC92" s="8"/>
      <c r="FZD92" s="8"/>
      <c r="FZE92" s="8"/>
      <c r="FZF92" s="8"/>
      <c r="FZG92" s="8"/>
      <c r="FZH92" s="8"/>
      <c r="FZI92" s="8"/>
      <c r="FZJ92" s="8"/>
      <c r="FZK92" s="8"/>
      <c r="FZL92" s="8"/>
      <c r="FZM92" s="8"/>
      <c r="FZN92" s="8"/>
      <c r="FZO92" s="8"/>
      <c r="FZP92" s="8"/>
      <c r="FZQ92" s="8"/>
      <c r="FZR92" s="8"/>
      <c r="FZS92" s="8"/>
      <c r="FZT92" s="8"/>
      <c r="FZU92" s="8"/>
      <c r="FZV92" s="8"/>
      <c r="FZW92" s="8"/>
      <c r="FZX92" s="8"/>
      <c r="FZY92" s="8"/>
      <c r="FZZ92" s="8"/>
      <c r="GAA92" s="8"/>
      <c r="GAB92" s="8"/>
      <c r="GAC92" s="8"/>
      <c r="GAD92" s="8"/>
      <c r="GAE92" s="8"/>
      <c r="GAF92" s="8"/>
      <c r="GAG92" s="8"/>
      <c r="GAH92" s="8"/>
      <c r="GAI92" s="8"/>
      <c r="GAJ92" s="8"/>
      <c r="GAK92" s="8"/>
      <c r="GAL92" s="8"/>
      <c r="GAM92" s="8"/>
      <c r="GAN92" s="8"/>
      <c r="GAO92" s="8"/>
      <c r="GAP92" s="8"/>
      <c r="GAQ92" s="8"/>
      <c r="GAR92" s="8"/>
      <c r="GAS92" s="8"/>
      <c r="GAT92" s="8"/>
      <c r="GAU92" s="8"/>
      <c r="GAV92" s="8"/>
      <c r="GAW92" s="8"/>
      <c r="GAX92" s="8"/>
      <c r="GAY92" s="8"/>
      <c r="GAZ92" s="8"/>
      <c r="GBA92" s="8"/>
      <c r="GBB92" s="8"/>
      <c r="GBC92" s="8"/>
      <c r="GBD92" s="8"/>
      <c r="GBE92" s="8"/>
      <c r="GBF92" s="8"/>
      <c r="GBG92" s="8"/>
      <c r="GBH92" s="8"/>
      <c r="GBI92" s="8"/>
      <c r="GBJ92" s="8"/>
      <c r="GBK92" s="8"/>
      <c r="GBL92" s="8"/>
      <c r="GBM92" s="8"/>
      <c r="GBN92" s="8"/>
      <c r="GBO92" s="8"/>
      <c r="GBP92" s="8"/>
      <c r="GBQ92" s="8"/>
      <c r="GBR92" s="8"/>
      <c r="GBS92" s="8"/>
      <c r="GBT92" s="8"/>
      <c r="GBU92" s="8"/>
      <c r="GBV92" s="8"/>
      <c r="GBW92" s="8"/>
      <c r="GBX92" s="8"/>
      <c r="GBY92" s="8"/>
      <c r="GBZ92" s="8"/>
      <c r="GCA92" s="8"/>
      <c r="GCB92" s="8"/>
      <c r="GCC92" s="8"/>
      <c r="GCD92" s="8"/>
      <c r="GCE92" s="8"/>
      <c r="GCF92" s="8"/>
      <c r="GCG92" s="8"/>
      <c r="GCH92" s="8"/>
      <c r="GCI92" s="8"/>
      <c r="GCJ92" s="8"/>
      <c r="GCK92" s="8"/>
      <c r="GCL92" s="8"/>
      <c r="GCM92" s="8"/>
      <c r="GCN92" s="8"/>
      <c r="GCO92" s="8"/>
      <c r="GCP92" s="8"/>
      <c r="GCQ92" s="8"/>
      <c r="GCR92" s="8"/>
      <c r="GCS92" s="8"/>
      <c r="GCT92" s="8"/>
      <c r="GCU92" s="8"/>
      <c r="GCV92" s="8"/>
      <c r="GCW92" s="8"/>
      <c r="GCX92" s="8"/>
      <c r="GCY92" s="8"/>
      <c r="GCZ92" s="8"/>
      <c r="GDA92" s="8"/>
      <c r="GDB92" s="8"/>
      <c r="GDC92" s="8"/>
      <c r="GDD92" s="8"/>
      <c r="GDE92" s="8"/>
      <c r="GDF92" s="8"/>
      <c r="GDG92" s="8"/>
      <c r="GDH92" s="8"/>
      <c r="GDI92" s="8"/>
      <c r="GDJ92" s="8"/>
      <c r="GDK92" s="8"/>
      <c r="GDL92" s="8"/>
      <c r="GDM92" s="8"/>
      <c r="GDN92" s="8"/>
      <c r="GDO92" s="8"/>
      <c r="GDP92" s="8"/>
      <c r="GDQ92" s="8"/>
      <c r="GDR92" s="8"/>
      <c r="GDS92" s="8"/>
      <c r="GDT92" s="8"/>
      <c r="GDU92" s="8"/>
      <c r="GDV92" s="8"/>
      <c r="GDW92" s="8"/>
      <c r="GDX92" s="8"/>
      <c r="GDY92" s="8"/>
      <c r="GDZ92" s="8"/>
      <c r="GEA92" s="8"/>
      <c r="GEB92" s="8"/>
      <c r="GEC92" s="8"/>
      <c r="GED92" s="8"/>
      <c r="GEE92" s="8"/>
      <c r="GEF92" s="8"/>
      <c r="GEG92" s="8"/>
      <c r="GEH92" s="8"/>
      <c r="GEI92" s="8"/>
      <c r="GEJ92" s="8"/>
      <c r="GEK92" s="8"/>
      <c r="GEL92" s="8"/>
      <c r="GEM92" s="8"/>
      <c r="GEN92" s="8"/>
      <c r="GEO92" s="8"/>
      <c r="GEP92" s="8"/>
      <c r="GEQ92" s="8"/>
      <c r="GER92" s="8"/>
      <c r="GES92" s="8"/>
      <c r="GET92" s="8"/>
      <c r="GEU92" s="8"/>
      <c r="GEV92" s="8"/>
      <c r="GEW92" s="8"/>
      <c r="GEX92" s="8"/>
      <c r="GEY92" s="8"/>
      <c r="GEZ92" s="8"/>
      <c r="GFA92" s="8"/>
      <c r="GFB92" s="8"/>
      <c r="GFC92" s="8"/>
      <c r="GFD92" s="8"/>
      <c r="GFE92" s="8"/>
      <c r="GFF92" s="8"/>
      <c r="GFG92" s="8"/>
      <c r="GFH92" s="8"/>
      <c r="GFI92" s="8"/>
      <c r="GFJ92" s="8"/>
      <c r="GFK92" s="8"/>
      <c r="GFL92" s="8"/>
      <c r="GFM92" s="8"/>
      <c r="GFN92" s="8"/>
      <c r="GFO92" s="8"/>
      <c r="GFP92" s="8"/>
      <c r="GFQ92" s="8"/>
      <c r="GFR92" s="8"/>
      <c r="GFS92" s="8"/>
      <c r="GFT92" s="8"/>
      <c r="GFU92" s="8"/>
      <c r="GFV92" s="8"/>
      <c r="GFW92" s="8"/>
      <c r="GFX92" s="8"/>
      <c r="GFY92" s="8"/>
      <c r="GFZ92" s="8"/>
      <c r="GGA92" s="8"/>
      <c r="GGB92" s="8"/>
      <c r="GGC92" s="8"/>
      <c r="GGD92" s="8"/>
      <c r="GGE92" s="8"/>
      <c r="GGF92" s="8"/>
      <c r="GGG92" s="8"/>
      <c r="GGH92" s="8"/>
      <c r="GGI92" s="8"/>
      <c r="GGJ92" s="8"/>
      <c r="GGK92" s="8"/>
      <c r="GGL92" s="8"/>
      <c r="GGM92" s="8"/>
      <c r="GGN92" s="8"/>
      <c r="GGO92" s="8"/>
      <c r="GGP92" s="8"/>
      <c r="GGQ92" s="8"/>
      <c r="GGR92" s="8"/>
      <c r="GGS92" s="8"/>
      <c r="GGT92" s="8"/>
      <c r="GGU92" s="8"/>
      <c r="GGV92" s="8"/>
      <c r="GGW92" s="8"/>
      <c r="GGX92" s="8"/>
      <c r="GGY92" s="8"/>
      <c r="GGZ92" s="8"/>
      <c r="GHA92" s="8"/>
      <c r="GHB92" s="8"/>
      <c r="GHC92" s="8"/>
      <c r="GHD92" s="8"/>
      <c r="GHE92" s="8"/>
      <c r="GHF92" s="8"/>
      <c r="GHG92" s="8"/>
      <c r="GHH92" s="8"/>
      <c r="GHI92" s="8"/>
      <c r="GHJ92" s="8"/>
      <c r="GHK92" s="8"/>
      <c r="GHL92" s="8"/>
      <c r="GHM92" s="8"/>
      <c r="GHN92" s="8"/>
      <c r="GHO92" s="8"/>
      <c r="GHP92" s="8"/>
      <c r="GHQ92" s="8"/>
      <c r="GHR92" s="8"/>
      <c r="GHS92" s="8"/>
      <c r="GHT92" s="8"/>
      <c r="GHU92" s="8"/>
      <c r="GHV92" s="8"/>
      <c r="GHW92" s="8"/>
      <c r="GHX92" s="8"/>
      <c r="GHY92" s="8"/>
      <c r="GHZ92" s="8"/>
      <c r="GIA92" s="8"/>
      <c r="GIB92" s="8"/>
      <c r="GIC92" s="8"/>
      <c r="GID92" s="8"/>
      <c r="GIE92" s="8"/>
      <c r="GIF92" s="8"/>
      <c r="GIG92" s="8"/>
      <c r="GIH92" s="8"/>
      <c r="GII92" s="8"/>
      <c r="GIJ92" s="8"/>
      <c r="GIK92" s="8"/>
      <c r="GIL92" s="8"/>
      <c r="GIM92" s="8"/>
      <c r="GIN92" s="8"/>
      <c r="GIO92" s="8"/>
      <c r="GIP92" s="8"/>
      <c r="GIQ92" s="8"/>
      <c r="GIR92" s="8"/>
      <c r="GIS92" s="8"/>
      <c r="GIT92" s="8"/>
      <c r="GIU92" s="8"/>
      <c r="GIV92" s="8"/>
      <c r="GIW92" s="8"/>
      <c r="GIX92" s="8"/>
      <c r="GIY92" s="8"/>
      <c r="GIZ92" s="8"/>
      <c r="GJA92" s="8"/>
      <c r="GJB92" s="8"/>
      <c r="GJC92" s="8"/>
      <c r="GJD92" s="8"/>
      <c r="GJE92" s="8"/>
      <c r="GJF92" s="8"/>
      <c r="GJG92" s="8"/>
      <c r="GJH92" s="8"/>
      <c r="GJI92" s="8"/>
      <c r="GJJ92" s="8"/>
      <c r="GJK92" s="8"/>
      <c r="GJL92" s="8"/>
      <c r="GJM92" s="8"/>
      <c r="GJN92" s="8"/>
      <c r="GJO92" s="8"/>
      <c r="GJP92" s="8"/>
      <c r="GJQ92" s="8"/>
      <c r="GJR92" s="8"/>
      <c r="GJS92" s="8"/>
      <c r="GJT92" s="8"/>
      <c r="GJU92" s="8"/>
      <c r="GJV92" s="8"/>
      <c r="GJW92" s="8"/>
      <c r="GJX92" s="8"/>
      <c r="GJY92" s="8"/>
      <c r="GJZ92" s="8"/>
      <c r="GKA92" s="8"/>
      <c r="GKB92" s="8"/>
      <c r="GKC92" s="8"/>
      <c r="GKD92" s="8"/>
      <c r="GKE92" s="8"/>
      <c r="GKF92" s="8"/>
      <c r="GKG92" s="8"/>
      <c r="GKH92" s="8"/>
      <c r="GKI92" s="8"/>
      <c r="GKJ92" s="8"/>
      <c r="GKK92" s="8"/>
      <c r="GKL92" s="8"/>
      <c r="GKM92" s="8"/>
      <c r="GKN92" s="8"/>
      <c r="GKO92" s="8"/>
      <c r="GKP92" s="8"/>
      <c r="GKQ92" s="8"/>
      <c r="GKR92" s="8"/>
      <c r="GKS92" s="8"/>
      <c r="GKT92" s="8"/>
      <c r="GKU92" s="8"/>
      <c r="GKV92" s="8"/>
      <c r="GKW92" s="8"/>
      <c r="GKX92" s="8"/>
      <c r="GKY92" s="8"/>
      <c r="GKZ92" s="8"/>
      <c r="GLA92" s="8"/>
      <c r="GLB92" s="8"/>
      <c r="GLC92" s="8"/>
      <c r="GLD92" s="8"/>
      <c r="GLE92" s="8"/>
      <c r="GLF92" s="8"/>
      <c r="GLG92" s="8"/>
      <c r="GLH92" s="8"/>
      <c r="GLI92" s="8"/>
      <c r="GLJ92" s="8"/>
      <c r="GLK92" s="8"/>
      <c r="GLL92" s="8"/>
      <c r="GLM92" s="8"/>
      <c r="GLN92" s="8"/>
      <c r="GLO92" s="8"/>
      <c r="GLP92" s="8"/>
      <c r="GLQ92" s="8"/>
      <c r="GLR92" s="8"/>
      <c r="GLS92" s="8"/>
      <c r="GLT92" s="8"/>
      <c r="GLU92" s="8"/>
      <c r="GLV92" s="8"/>
      <c r="GLW92" s="8"/>
      <c r="GLX92" s="8"/>
      <c r="GLY92" s="8"/>
      <c r="GLZ92" s="8"/>
      <c r="GMA92" s="8"/>
      <c r="GMB92" s="8"/>
      <c r="GMC92" s="8"/>
      <c r="GMD92" s="8"/>
      <c r="GME92" s="8"/>
      <c r="GMF92" s="8"/>
      <c r="GMG92" s="8"/>
      <c r="GMH92" s="8"/>
      <c r="GMI92" s="8"/>
      <c r="GMJ92" s="8"/>
      <c r="GMK92" s="8"/>
      <c r="GML92" s="8"/>
      <c r="GMM92" s="8"/>
      <c r="GMN92" s="8"/>
      <c r="GMO92" s="8"/>
      <c r="GMP92" s="8"/>
      <c r="GMQ92" s="8"/>
      <c r="GMR92" s="8"/>
      <c r="GMS92" s="8"/>
      <c r="GMT92" s="8"/>
      <c r="GMU92" s="8"/>
      <c r="GMV92" s="8"/>
      <c r="GMW92" s="8"/>
      <c r="GMX92" s="8"/>
      <c r="GMY92" s="8"/>
      <c r="GMZ92" s="8"/>
      <c r="GNA92" s="8"/>
      <c r="GNB92" s="8"/>
      <c r="GNC92" s="8"/>
      <c r="GND92" s="8"/>
      <c r="GNE92" s="8"/>
      <c r="GNF92" s="8"/>
      <c r="GNG92" s="8"/>
      <c r="GNH92" s="8"/>
      <c r="GNI92" s="8"/>
      <c r="GNJ92" s="8"/>
      <c r="GNK92" s="8"/>
      <c r="GNL92" s="8"/>
      <c r="GNM92" s="8"/>
      <c r="GNN92" s="8"/>
      <c r="GNO92" s="8"/>
      <c r="GNP92" s="8"/>
      <c r="GNQ92" s="8"/>
      <c r="GNR92" s="8"/>
      <c r="GNS92" s="8"/>
      <c r="GNT92" s="8"/>
      <c r="GNU92" s="8"/>
      <c r="GNV92" s="8"/>
      <c r="GNW92" s="8"/>
      <c r="GNX92" s="8"/>
      <c r="GNY92" s="8"/>
      <c r="GNZ92" s="8"/>
      <c r="GOA92" s="8"/>
      <c r="GOB92" s="8"/>
      <c r="GOC92" s="8"/>
      <c r="GOD92" s="8"/>
      <c r="GOE92" s="8"/>
      <c r="GOF92" s="8"/>
      <c r="GOG92" s="8"/>
      <c r="GOH92" s="8"/>
      <c r="GOI92" s="8"/>
      <c r="GOJ92" s="8"/>
      <c r="GOK92" s="8"/>
      <c r="GOL92" s="8"/>
      <c r="GOM92" s="8"/>
      <c r="GON92" s="8"/>
      <c r="GOO92" s="8"/>
      <c r="GOP92" s="8"/>
      <c r="GOQ92" s="8"/>
      <c r="GOR92" s="8"/>
      <c r="GOS92" s="8"/>
      <c r="GOT92" s="8"/>
      <c r="GOU92" s="8"/>
      <c r="GOV92" s="8"/>
      <c r="GOW92" s="8"/>
      <c r="GOX92" s="8"/>
      <c r="GOY92" s="8"/>
      <c r="GOZ92" s="8"/>
      <c r="GPA92" s="8"/>
      <c r="GPB92" s="8"/>
      <c r="GPC92" s="8"/>
      <c r="GPD92" s="8"/>
      <c r="GPE92" s="8"/>
      <c r="GPF92" s="8"/>
      <c r="GPG92" s="8"/>
      <c r="GPH92" s="8"/>
      <c r="GPI92" s="8"/>
      <c r="GPJ92" s="8"/>
      <c r="GPK92" s="8"/>
      <c r="GPL92" s="8"/>
      <c r="GPM92" s="8"/>
      <c r="GPN92" s="8"/>
      <c r="GPO92" s="8"/>
      <c r="GPP92" s="8"/>
      <c r="GPQ92" s="8"/>
      <c r="GPR92" s="8"/>
      <c r="GPS92" s="8"/>
      <c r="GPT92" s="8"/>
      <c r="GPU92" s="8"/>
      <c r="GPV92" s="8"/>
      <c r="GPW92" s="8"/>
      <c r="GPX92" s="8"/>
      <c r="GPY92" s="8"/>
      <c r="GPZ92" s="8"/>
      <c r="GQA92" s="8"/>
      <c r="GQB92" s="8"/>
      <c r="GQC92" s="8"/>
      <c r="GQD92" s="8"/>
      <c r="GQE92" s="8"/>
      <c r="GQF92" s="8"/>
      <c r="GQG92" s="8"/>
      <c r="GQH92" s="8"/>
      <c r="GQI92" s="8"/>
      <c r="GQJ92" s="8"/>
      <c r="GQK92" s="8"/>
      <c r="GQL92" s="8"/>
      <c r="GQM92" s="8"/>
      <c r="GQN92" s="8"/>
      <c r="GQO92" s="8"/>
      <c r="GQP92" s="8"/>
      <c r="GQQ92" s="8"/>
      <c r="GQR92" s="8"/>
      <c r="GQS92" s="8"/>
      <c r="GQT92" s="8"/>
      <c r="GQU92" s="8"/>
      <c r="GQV92" s="8"/>
      <c r="GQW92" s="8"/>
      <c r="GQX92" s="8"/>
      <c r="GQY92" s="8"/>
      <c r="GQZ92" s="8"/>
      <c r="GRA92" s="8"/>
      <c r="GRB92" s="8"/>
      <c r="GRC92" s="8"/>
      <c r="GRD92" s="8"/>
      <c r="GRE92" s="8"/>
      <c r="GRF92" s="8"/>
      <c r="GRG92" s="8"/>
      <c r="GRH92" s="8"/>
      <c r="GRI92" s="8"/>
      <c r="GRJ92" s="8"/>
      <c r="GRK92" s="8"/>
      <c r="GRL92" s="8"/>
      <c r="GRM92" s="8"/>
      <c r="GRN92" s="8"/>
      <c r="GRO92" s="8"/>
      <c r="GRP92" s="8"/>
      <c r="GRQ92" s="8"/>
      <c r="GRR92" s="8"/>
      <c r="GRS92" s="8"/>
      <c r="GRT92" s="8"/>
      <c r="GRU92" s="8"/>
      <c r="GRV92" s="8"/>
      <c r="GRW92" s="8"/>
      <c r="GRX92" s="8"/>
      <c r="GRY92" s="8"/>
      <c r="GRZ92" s="8"/>
      <c r="GSA92" s="8"/>
      <c r="GSB92" s="8"/>
      <c r="GSC92" s="8"/>
      <c r="GSD92" s="8"/>
      <c r="GSE92" s="8"/>
      <c r="GSF92" s="8"/>
      <c r="GSG92" s="8"/>
      <c r="GSH92" s="8"/>
      <c r="GSI92" s="8"/>
      <c r="GSJ92" s="8"/>
      <c r="GSK92" s="8"/>
      <c r="GSL92" s="8"/>
      <c r="GSM92" s="8"/>
      <c r="GSN92" s="8"/>
      <c r="GSO92" s="8"/>
      <c r="GSP92" s="8"/>
      <c r="GSQ92" s="8"/>
      <c r="GSR92" s="8"/>
      <c r="GSS92" s="8"/>
      <c r="GST92" s="8"/>
      <c r="GSU92" s="8"/>
      <c r="GSV92" s="8"/>
      <c r="GSW92" s="8"/>
      <c r="GSX92" s="8"/>
      <c r="GSY92" s="8"/>
      <c r="GSZ92" s="8"/>
      <c r="GTA92" s="8"/>
      <c r="GTB92" s="8"/>
      <c r="GTC92" s="8"/>
      <c r="GTD92" s="8"/>
      <c r="GTE92" s="8"/>
      <c r="GTF92" s="8"/>
      <c r="GTG92" s="8"/>
      <c r="GTH92" s="8"/>
      <c r="GTI92" s="8"/>
      <c r="GTJ92" s="8"/>
      <c r="GTK92" s="8"/>
      <c r="GTL92" s="8"/>
      <c r="GTM92" s="8"/>
      <c r="GTN92" s="8"/>
      <c r="GTO92" s="8"/>
      <c r="GTP92" s="8"/>
      <c r="GTQ92" s="8"/>
      <c r="GTR92" s="8"/>
      <c r="GTS92" s="8"/>
      <c r="GTT92" s="8"/>
      <c r="GTU92" s="8"/>
      <c r="GTV92" s="8"/>
      <c r="GTW92" s="8"/>
      <c r="GTX92" s="8"/>
      <c r="GTY92" s="8"/>
      <c r="GTZ92" s="8"/>
      <c r="GUA92" s="8"/>
      <c r="GUB92" s="8"/>
      <c r="GUC92" s="8"/>
      <c r="GUD92" s="8"/>
      <c r="GUE92" s="8"/>
      <c r="GUF92" s="8"/>
      <c r="GUG92" s="8"/>
      <c r="GUH92" s="8"/>
      <c r="GUI92" s="8"/>
      <c r="GUJ92" s="8"/>
      <c r="GUK92" s="8"/>
      <c r="GUL92" s="8"/>
      <c r="GUM92" s="8"/>
      <c r="GUN92" s="8"/>
      <c r="GUO92" s="8"/>
      <c r="GUP92" s="8"/>
      <c r="GUQ92" s="8"/>
      <c r="GUR92" s="8"/>
      <c r="GUS92" s="8"/>
      <c r="GUT92" s="8"/>
      <c r="GUU92" s="8"/>
      <c r="GUV92" s="8"/>
      <c r="GUW92" s="8"/>
      <c r="GUX92" s="8"/>
      <c r="GUY92" s="8"/>
      <c r="GUZ92" s="8"/>
      <c r="GVA92" s="8"/>
      <c r="GVB92" s="8"/>
      <c r="GVC92" s="8"/>
      <c r="GVD92" s="8"/>
      <c r="GVE92" s="8"/>
      <c r="GVF92" s="8"/>
      <c r="GVG92" s="8"/>
      <c r="GVH92" s="8"/>
      <c r="GVI92" s="8"/>
      <c r="GVJ92" s="8"/>
      <c r="GVK92" s="8"/>
      <c r="GVL92" s="8"/>
      <c r="GVM92" s="8"/>
      <c r="GVN92" s="8"/>
      <c r="GVO92" s="8"/>
      <c r="GVP92" s="8"/>
      <c r="GVQ92" s="8"/>
      <c r="GVR92" s="8"/>
      <c r="GVS92" s="8"/>
      <c r="GVT92" s="8"/>
      <c r="GVU92" s="8"/>
      <c r="GVV92" s="8"/>
      <c r="GVW92" s="8"/>
      <c r="GVX92" s="8"/>
      <c r="GVY92" s="8"/>
      <c r="GVZ92" s="8"/>
      <c r="GWA92" s="8"/>
      <c r="GWB92" s="8"/>
      <c r="GWC92" s="8"/>
      <c r="GWD92" s="8"/>
      <c r="GWE92" s="8"/>
      <c r="GWF92" s="8"/>
      <c r="GWG92" s="8"/>
      <c r="GWH92" s="8"/>
      <c r="GWI92" s="8"/>
      <c r="GWJ92" s="8"/>
      <c r="GWK92" s="8"/>
      <c r="GWL92" s="8"/>
      <c r="GWM92" s="8"/>
      <c r="GWN92" s="8"/>
      <c r="GWO92" s="8"/>
      <c r="GWP92" s="8"/>
      <c r="GWQ92" s="8"/>
      <c r="GWR92" s="8"/>
      <c r="GWS92" s="8"/>
      <c r="GWT92" s="8"/>
      <c r="GWU92" s="8"/>
      <c r="GWV92" s="8"/>
      <c r="GWW92" s="8"/>
      <c r="GWX92" s="8"/>
      <c r="GWY92" s="8"/>
      <c r="GWZ92" s="8"/>
      <c r="GXA92" s="8"/>
      <c r="GXB92" s="8"/>
      <c r="GXC92" s="8"/>
      <c r="GXD92" s="8"/>
      <c r="GXE92" s="8"/>
      <c r="GXF92" s="8"/>
      <c r="GXG92" s="8"/>
      <c r="GXH92" s="8"/>
      <c r="GXI92" s="8"/>
      <c r="GXJ92" s="8"/>
      <c r="GXK92" s="8"/>
      <c r="GXL92" s="8"/>
      <c r="GXM92" s="8"/>
      <c r="GXN92" s="8"/>
      <c r="GXO92" s="8"/>
      <c r="GXP92" s="8"/>
      <c r="GXQ92" s="8"/>
      <c r="GXR92" s="8"/>
      <c r="GXS92" s="8"/>
      <c r="GXT92" s="8"/>
      <c r="GXU92" s="8"/>
      <c r="GXV92" s="8"/>
      <c r="GXW92" s="8"/>
      <c r="GXX92" s="8"/>
      <c r="GXY92" s="8"/>
      <c r="GXZ92" s="8"/>
      <c r="GYA92" s="8"/>
      <c r="GYB92" s="8"/>
      <c r="GYC92" s="8"/>
      <c r="GYD92" s="8"/>
      <c r="GYE92" s="8"/>
      <c r="GYF92" s="8"/>
      <c r="GYG92" s="8"/>
      <c r="GYH92" s="8"/>
      <c r="GYI92" s="8"/>
      <c r="GYJ92" s="8"/>
      <c r="GYK92" s="8"/>
      <c r="GYL92" s="8"/>
      <c r="GYM92" s="8"/>
      <c r="GYN92" s="8"/>
      <c r="GYO92" s="8"/>
      <c r="GYP92" s="8"/>
      <c r="GYQ92" s="8"/>
      <c r="GYR92" s="8"/>
      <c r="GYS92" s="8"/>
      <c r="GYT92" s="8"/>
      <c r="GYU92" s="8"/>
      <c r="GYV92" s="8"/>
      <c r="GYW92" s="8"/>
      <c r="GYX92" s="8"/>
      <c r="GYY92" s="8"/>
      <c r="GYZ92" s="8"/>
      <c r="GZA92" s="8"/>
      <c r="GZB92" s="8"/>
      <c r="GZC92" s="8"/>
      <c r="GZD92" s="8"/>
      <c r="GZE92" s="8"/>
      <c r="GZF92" s="8"/>
      <c r="GZG92" s="8"/>
      <c r="GZH92" s="8"/>
      <c r="GZI92" s="8"/>
      <c r="GZJ92" s="8"/>
      <c r="GZK92" s="8"/>
      <c r="GZL92" s="8"/>
      <c r="GZM92" s="8"/>
      <c r="GZN92" s="8"/>
      <c r="GZO92" s="8"/>
      <c r="GZP92" s="8"/>
      <c r="GZQ92" s="8"/>
      <c r="GZR92" s="8"/>
      <c r="GZS92" s="8"/>
      <c r="GZT92" s="8"/>
      <c r="GZU92" s="8"/>
      <c r="GZV92" s="8"/>
      <c r="GZW92" s="8"/>
      <c r="GZX92" s="8"/>
      <c r="GZY92" s="8"/>
      <c r="GZZ92" s="8"/>
      <c r="HAA92" s="8"/>
      <c r="HAB92" s="8"/>
      <c r="HAC92" s="8"/>
      <c r="HAD92" s="8"/>
      <c r="HAE92" s="8"/>
      <c r="HAF92" s="8"/>
      <c r="HAG92" s="8"/>
      <c r="HAH92" s="8"/>
      <c r="HAI92" s="8"/>
      <c r="HAJ92" s="8"/>
      <c r="HAK92" s="8"/>
      <c r="HAL92" s="8"/>
      <c r="HAM92" s="8"/>
      <c r="HAN92" s="8"/>
      <c r="HAO92" s="8"/>
      <c r="HAP92" s="8"/>
      <c r="HAQ92" s="8"/>
      <c r="HAR92" s="8"/>
      <c r="HAS92" s="8"/>
      <c r="HAT92" s="8"/>
      <c r="HAU92" s="8"/>
      <c r="HAV92" s="8"/>
      <c r="HAW92" s="8"/>
      <c r="HAX92" s="8"/>
      <c r="HAY92" s="8"/>
      <c r="HAZ92" s="8"/>
      <c r="HBA92" s="8"/>
      <c r="HBB92" s="8"/>
      <c r="HBC92" s="8"/>
      <c r="HBD92" s="8"/>
      <c r="HBE92" s="8"/>
      <c r="HBF92" s="8"/>
      <c r="HBG92" s="8"/>
      <c r="HBH92" s="8"/>
      <c r="HBI92" s="8"/>
      <c r="HBJ92" s="8"/>
      <c r="HBK92" s="8"/>
      <c r="HBL92" s="8"/>
      <c r="HBM92" s="8"/>
      <c r="HBN92" s="8"/>
      <c r="HBO92" s="8"/>
      <c r="HBP92" s="8"/>
      <c r="HBQ92" s="8"/>
      <c r="HBR92" s="8"/>
      <c r="HBS92" s="8"/>
      <c r="HBT92" s="8"/>
      <c r="HBU92" s="8"/>
      <c r="HBV92" s="8"/>
      <c r="HBW92" s="8"/>
      <c r="HBX92" s="8"/>
      <c r="HBY92" s="8"/>
      <c r="HBZ92" s="8"/>
      <c r="HCA92" s="8"/>
      <c r="HCB92" s="8"/>
      <c r="HCC92" s="8"/>
      <c r="HCD92" s="8"/>
      <c r="HCE92" s="8"/>
      <c r="HCF92" s="8"/>
      <c r="HCG92" s="8"/>
      <c r="HCH92" s="8"/>
      <c r="HCI92" s="8"/>
      <c r="HCJ92" s="8"/>
      <c r="HCK92" s="8"/>
      <c r="HCL92" s="8"/>
      <c r="HCM92" s="8"/>
      <c r="HCN92" s="8"/>
      <c r="HCO92" s="8"/>
      <c r="HCP92" s="8"/>
      <c r="HCQ92" s="8"/>
      <c r="HCR92" s="8"/>
      <c r="HCS92" s="8"/>
      <c r="HCT92" s="8"/>
      <c r="HCU92" s="8"/>
      <c r="HCV92" s="8"/>
      <c r="HCW92" s="8"/>
      <c r="HCX92" s="8"/>
      <c r="HCY92" s="8"/>
      <c r="HCZ92" s="8"/>
      <c r="HDA92" s="8"/>
      <c r="HDB92" s="8"/>
      <c r="HDC92" s="8"/>
      <c r="HDD92" s="8"/>
      <c r="HDE92" s="8"/>
      <c r="HDF92" s="8"/>
      <c r="HDG92" s="8"/>
      <c r="HDH92" s="8"/>
      <c r="HDI92" s="8"/>
      <c r="HDJ92" s="8"/>
      <c r="HDK92" s="8"/>
      <c r="HDL92" s="8"/>
      <c r="HDM92" s="8"/>
      <c r="HDN92" s="8"/>
      <c r="HDO92" s="8"/>
      <c r="HDP92" s="8"/>
      <c r="HDQ92" s="8"/>
      <c r="HDR92" s="8"/>
      <c r="HDS92" s="8"/>
      <c r="HDT92" s="8"/>
      <c r="HDU92" s="8"/>
      <c r="HDV92" s="8"/>
      <c r="HDW92" s="8"/>
      <c r="HDX92" s="8"/>
      <c r="HDY92" s="8"/>
      <c r="HDZ92" s="8"/>
      <c r="HEA92" s="8"/>
      <c r="HEB92" s="8"/>
      <c r="HEC92" s="8"/>
      <c r="HED92" s="8"/>
      <c r="HEE92" s="8"/>
      <c r="HEF92" s="8"/>
      <c r="HEG92" s="8"/>
      <c r="HEH92" s="8"/>
      <c r="HEI92" s="8"/>
      <c r="HEJ92" s="8"/>
      <c r="HEK92" s="8"/>
      <c r="HEL92" s="8"/>
      <c r="HEM92" s="8"/>
      <c r="HEN92" s="8"/>
      <c r="HEO92" s="8"/>
      <c r="HEP92" s="8"/>
      <c r="HEQ92" s="8"/>
      <c r="HER92" s="8"/>
      <c r="HES92" s="8"/>
      <c r="HET92" s="8"/>
      <c r="HEU92" s="8"/>
      <c r="HEV92" s="8"/>
      <c r="HEW92" s="8"/>
      <c r="HEX92" s="8"/>
      <c r="HEY92" s="8"/>
      <c r="HEZ92" s="8"/>
      <c r="HFA92" s="8"/>
      <c r="HFB92" s="8"/>
      <c r="HFC92" s="8"/>
      <c r="HFD92" s="8"/>
      <c r="HFE92" s="8"/>
      <c r="HFF92" s="8"/>
      <c r="HFG92" s="8"/>
      <c r="HFH92" s="8"/>
      <c r="HFI92" s="8"/>
      <c r="HFJ92" s="8"/>
      <c r="HFK92" s="8"/>
      <c r="HFL92" s="8"/>
      <c r="HFM92" s="8"/>
      <c r="HFN92" s="8"/>
      <c r="HFO92" s="8"/>
      <c r="HFP92" s="8"/>
      <c r="HFQ92" s="8"/>
      <c r="HFR92" s="8"/>
      <c r="HFS92" s="8"/>
      <c r="HFT92" s="8"/>
      <c r="HFU92" s="8"/>
      <c r="HFV92" s="8"/>
      <c r="HFW92" s="8"/>
      <c r="HFX92" s="8"/>
      <c r="HFY92" s="8"/>
      <c r="HFZ92" s="8"/>
      <c r="HGA92" s="8"/>
      <c r="HGB92" s="8"/>
      <c r="HGC92" s="8"/>
      <c r="HGD92" s="8"/>
      <c r="HGE92" s="8"/>
      <c r="HGF92" s="8"/>
      <c r="HGG92" s="8"/>
      <c r="HGH92" s="8"/>
      <c r="HGI92" s="8"/>
      <c r="HGJ92" s="8"/>
      <c r="HGK92" s="8"/>
      <c r="HGL92" s="8"/>
      <c r="HGM92" s="8"/>
      <c r="HGN92" s="8"/>
      <c r="HGO92" s="8"/>
      <c r="HGP92" s="8"/>
      <c r="HGQ92" s="8"/>
      <c r="HGR92" s="8"/>
      <c r="HGS92" s="8"/>
      <c r="HGT92" s="8"/>
      <c r="HGU92" s="8"/>
      <c r="HGV92" s="8"/>
      <c r="HGW92" s="8"/>
      <c r="HGX92" s="8"/>
      <c r="HGY92" s="8"/>
      <c r="HGZ92" s="8"/>
      <c r="HHA92" s="8"/>
      <c r="HHB92" s="8"/>
      <c r="HHC92" s="8"/>
      <c r="HHD92" s="8"/>
      <c r="HHE92" s="8"/>
      <c r="HHF92" s="8"/>
      <c r="HHG92" s="8"/>
      <c r="HHH92" s="8"/>
      <c r="HHI92" s="8"/>
      <c r="HHJ92" s="8"/>
      <c r="HHK92" s="8"/>
      <c r="HHL92" s="8"/>
      <c r="HHM92" s="8"/>
      <c r="HHN92" s="8"/>
      <c r="HHO92" s="8"/>
      <c r="HHP92" s="8"/>
      <c r="HHQ92" s="8"/>
      <c r="HHR92" s="8"/>
      <c r="HHS92" s="8"/>
      <c r="HHT92" s="8"/>
      <c r="HHU92" s="8"/>
      <c r="HHV92" s="8"/>
      <c r="HHW92" s="8"/>
      <c r="HHX92" s="8"/>
      <c r="HHY92" s="8"/>
      <c r="HHZ92" s="8"/>
      <c r="HIA92" s="8"/>
      <c r="HIB92" s="8"/>
      <c r="HIC92" s="8"/>
      <c r="HID92" s="8"/>
      <c r="HIE92" s="8"/>
      <c r="HIF92" s="8"/>
      <c r="HIG92" s="8"/>
      <c r="HIH92" s="8"/>
      <c r="HII92" s="8"/>
      <c r="HIJ92" s="8"/>
      <c r="HIK92" s="8"/>
      <c r="HIL92" s="8"/>
      <c r="HIM92" s="8"/>
      <c r="HIN92" s="8"/>
      <c r="HIO92" s="8"/>
      <c r="HIP92" s="8"/>
      <c r="HIQ92" s="8"/>
      <c r="HIR92" s="8"/>
      <c r="HIS92" s="8"/>
      <c r="HIT92" s="8"/>
      <c r="HIU92" s="8"/>
      <c r="HIV92" s="8"/>
      <c r="HIW92" s="8"/>
      <c r="HIX92" s="8"/>
      <c r="HIY92" s="8"/>
      <c r="HIZ92" s="8"/>
      <c r="HJA92" s="8"/>
      <c r="HJB92" s="8"/>
      <c r="HJC92" s="8"/>
      <c r="HJD92" s="8"/>
      <c r="HJE92" s="8"/>
      <c r="HJF92" s="8"/>
      <c r="HJG92" s="8"/>
      <c r="HJH92" s="8"/>
      <c r="HJI92" s="8"/>
      <c r="HJJ92" s="8"/>
      <c r="HJK92" s="8"/>
      <c r="HJL92" s="8"/>
      <c r="HJM92" s="8"/>
      <c r="HJN92" s="8"/>
      <c r="HJO92" s="8"/>
      <c r="HJP92" s="8"/>
      <c r="HJQ92" s="8"/>
      <c r="HJR92" s="8"/>
      <c r="HJS92" s="8"/>
      <c r="HJT92" s="8"/>
      <c r="HJU92" s="8"/>
      <c r="HJV92" s="8"/>
      <c r="HJW92" s="8"/>
      <c r="HJX92" s="8"/>
      <c r="HJY92" s="8"/>
      <c r="HJZ92" s="8"/>
      <c r="HKA92" s="8"/>
      <c r="HKB92" s="8"/>
      <c r="HKC92" s="8"/>
      <c r="HKD92" s="8"/>
      <c r="HKE92" s="8"/>
      <c r="HKF92" s="8"/>
      <c r="HKG92" s="8"/>
      <c r="HKH92" s="8"/>
      <c r="HKI92" s="8"/>
      <c r="HKJ92" s="8"/>
      <c r="HKK92" s="8"/>
      <c r="HKL92" s="8"/>
      <c r="HKM92" s="8"/>
      <c r="HKN92" s="8"/>
      <c r="HKO92" s="8"/>
      <c r="HKP92" s="8"/>
      <c r="HKQ92" s="8"/>
      <c r="HKR92" s="8"/>
      <c r="HKS92" s="8"/>
      <c r="HKT92" s="8"/>
      <c r="HKU92" s="8"/>
      <c r="HKV92" s="8"/>
      <c r="HKW92" s="8"/>
      <c r="HKX92" s="8"/>
      <c r="HKY92" s="8"/>
      <c r="HKZ92" s="8"/>
      <c r="HLA92" s="8"/>
      <c r="HLB92" s="8"/>
      <c r="HLC92" s="8"/>
      <c r="HLD92" s="8"/>
      <c r="HLE92" s="8"/>
      <c r="HLF92" s="8"/>
      <c r="HLG92" s="8"/>
      <c r="HLH92" s="8"/>
      <c r="HLI92" s="8"/>
      <c r="HLJ92" s="8"/>
      <c r="HLK92" s="8"/>
      <c r="HLL92" s="8"/>
      <c r="HLM92" s="8"/>
      <c r="HLN92" s="8"/>
      <c r="HLO92" s="8"/>
      <c r="HLP92" s="8"/>
      <c r="HLQ92" s="8"/>
      <c r="HLR92" s="8"/>
      <c r="HLS92" s="8"/>
      <c r="HLT92" s="8"/>
      <c r="HLU92" s="8"/>
      <c r="HLV92" s="8"/>
      <c r="HLW92" s="8"/>
      <c r="HLX92" s="8"/>
      <c r="HLY92" s="8"/>
      <c r="HLZ92" s="8"/>
      <c r="HMA92" s="8"/>
      <c r="HMB92" s="8"/>
      <c r="HMC92" s="8"/>
      <c r="HMD92" s="8"/>
      <c r="HME92" s="8"/>
      <c r="HMF92" s="8"/>
      <c r="HMG92" s="8"/>
      <c r="HMH92" s="8"/>
      <c r="HMI92" s="8"/>
      <c r="HMJ92" s="8"/>
      <c r="HMK92" s="8"/>
      <c r="HML92" s="8"/>
      <c r="HMM92" s="8"/>
      <c r="HMN92" s="8"/>
      <c r="HMO92" s="8"/>
      <c r="HMP92" s="8"/>
      <c r="HMQ92" s="8"/>
      <c r="HMR92" s="8"/>
      <c r="HMS92" s="8"/>
      <c r="HMT92" s="8"/>
      <c r="HMU92" s="8"/>
      <c r="HMV92" s="8"/>
      <c r="HMW92" s="8"/>
      <c r="HMX92" s="8"/>
      <c r="HMY92" s="8"/>
      <c r="HMZ92" s="8"/>
      <c r="HNA92" s="8"/>
      <c r="HNB92" s="8"/>
      <c r="HNC92" s="8"/>
      <c r="HND92" s="8"/>
      <c r="HNE92" s="8"/>
      <c r="HNF92" s="8"/>
      <c r="HNG92" s="8"/>
      <c r="HNH92" s="8"/>
      <c r="HNI92" s="8"/>
      <c r="HNJ92" s="8"/>
      <c r="HNK92" s="8"/>
      <c r="HNL92" s="8"/>
      <c r="HNM92" s="8"/>
      <c r="HNN92" s="8"/>
      <c r="HNO92" s="8"/>
      <c r="HNP92" s="8"/>
      <c r="HNQ92" s="8"/>
      <c r="HNR92" s="8"/>
      <c r="HNS92" s="8"/>
      <c r="HNT92" s="8"/>
      <c r="HNU92" s="8"/>
      <c r="HNV92" s="8"/>
      <c r="HNW92" s="8"/>
      <c r="HNX92" s="8"/>
      <c r="HNY92" s="8"/>
      <c r="HNZ92" s="8"/>
      <c r="HOA92" s="8"/>
      <c r="HOB92" s="8"/>
      <c r="HOC92" s="8"/>
      <c r="HOD92" s="8"/>
      <c r="HOE92" s="8"/>
      <c r="HOF92" s="8"/>
      <c r="HOG92" s="8"/>
      <c r="HOH92" s="8"/>
      <c r="HOI92" s="8"/>
      <c r="HOJ92" s="8"/>
      <c r="HOK92" s="8"/>
      <c r="HOL92" s="8"/>
      <c r="HOM92" s="8"/>
      <c r="HON92" s="8"/>
      <c r="HOO92" s="8"/>
      <c r="HOP92" s="8"/>
      <c r="HOQ92" s="8"/>
      <c r="HOR92" s="8"/>
      <c r="HOS92" s="8"/>
      <c r="HOT92" s="8"/>
      <c r="HOU92" s="8"/>
      <c r="HOV92" s="8"/>
      <c r="HOW92" s="8"/>
      <c r="HOX92" s="8"/>
      <c r="HOY92" s="8"/>
      <c r="HOZ92" s="8"/>
      <c r="HPA92" s="8"/>
      <c r="HPB92" s="8"/>
      <c r="HPC92" s="8"/>
      <c r="HPD92" s="8"/>
      <c r="HPE92" s="8"/>
      <c r="HPF92" s="8"/>
      <c r="HPG92" s="8"/>
      <c r="HPH92" s="8"/>
      <c r="HPI92" s="8"/>
      <c r="HPJ92" s="8"/>
      <c r="HPK92" s="8"/>
      <c r="HPL92" s="8"/>
      <c r="HPM92" s="8"/>
      <c r="HPN92" s="8"/>
      <c r="HPO92" s="8"/>
      <c r="HPP92" s="8"/>
      <c r="HPQ92" s="8"/>
      <c r="HPR92" s="8"/>
      <c r="HPS92" s="8"/>
      <c r="HPT92" s="8"/>
      <c r="HPU92" s="8"/>
      <c r="HPV92" s="8"/>
      <c r="HPW92" s="8"/>
      <c r="HPX92" s="8"/>
      <c r="HPY92" s="8"/>
      <c r="HPZ92" s="8"/>
      <c r="HQA92" s="8"/>
      <c r="HQB92" s="8"/>
      <c r="HQC92" s="8"/>
      <c r="HQD92" s="8"/>
      <c r="HQE92" s="8"/>
      <c r="HQF92" s="8"/>
      <c r="HQG92" s="8"/>
      <c r="HQH92" s="8"/>
      <c r="HQI92" s="8"/>
      <c r="HQJ92" s="8"/>
      <c r="HQK92" s="8"/>
      <c r="HQL92" s="8"/>
      <c r="HQM92" s="8"/>
      <c r="HQN92" s="8"/>
      <c r="HQO92" s="8"/>
      <c r="HQP92" s="8"/>
      <c r="HQQ92" s="8"/>
      <c r="HQR92" s="8"/>
      <c r="HQS92" s="8"/>
      <c r="HQT92" s="8"/>
      <c r="HQU92" s="8"/>
      <c r="HQV92" s="8"/>
      <c r="HQW92" s="8"/>
      <c r="HQX92" s="8"/>
      <c r="HQY92" s="8"/>
      <c r="HQZ92" s="8"/>
      <c r="HRA92" s="8"/>
      <c r="HRB92" s="8"/>
      <c r="HRC92" s="8"/>
      <c r="HRD92" s="8"/>
      <c r="HRE92" s="8"/>
      <c r="HRF92" s="8"/>
      <c r="HRG92" s="8"/>
      <c r="HRH92" s="8"/>
      <c r="HRI92" s="8"/>
      <c r="HRJ92" s="8"/>
      <c r="HRK92" s="8"/>
      <c r="HRL92" s="8"/>
      <c r="HRM92" s="8"/>
      <c r="HRN92" s="8"/>
      <c r="HRO92" s="8"/>
      <c r="HRP92" s="8"/>
      <c r="HRQ92" s="8"/>
      <c r="HRR92" s="8"/>
      <c r="HRS92" s="8"/>
      <c r="HRT92" s="8"/>
      <c r="HRU92" s="8"/>
      <c r="HRV92" s="8"/>
      <c r="HRW92" s="8"/>
      <c r="HRX92" s="8"/>
      <c r="HRY92" s="8"/>
      <c r="HRZ92" s="8"/>
      <c r="HSA92" s="8"/>
      <c r="HSB92" s="8"/>
      <c r="HSC92" s="8"/>
      <c r="HSD92" s="8"/>
      <c r="HSE92" s="8"/>
      <c r="HSF92" s="8"/>
      <c r="HSG92" s="8"/>
      <c r="HSH92" s="8"/>
      <c r="HSI92" s="8"/>
      <c r="HSJ92" s="8"/>
      <c r="HSK92" s="8"/>
      <c r="HSL92" s="8"/>
      <c r="HSM92" s="8"/>
      <c r="HSN92" s="8"/>
      <c r="HSO92" s="8"/>
      <c r="HSP92" s="8"/>
      <c r="HSQ92" s="8"/>
      <c r="HSR92" s="8"/>
      <c r="HSS92" s="8"/>
      <c r="HST92" s="8"/>
      <c r="HSU92" s="8"/>
      <c r="HSV92" s="8"/>
      <c r="HSW92" s="8"/>
      <c r="HSX92" s="8"/>
      <c r="HSY92" s="8"/>
      <c r="HSZ92" s="8"/>
      <c r="HTA92" s="8"/>
      <c r="HTB92" s="8"/>
      <c r="HTC92" s="8"/>
      <c r="HTD92" s="8"/>
      <c r="HTE92" s="8"/>
      <c r="HTF92" s="8"/>
      <c r="HTG92" s="8"/>
      <c r="HTH92" s="8"/>
      <c r="HTI92" s="8"/>
      <c r="HTJ92" s="8"/>
      <c r="HTK92" s="8"/>
      <c r="HTL92" s="8"/>
      <c r="HTM92" s="8"/>
      <c r="HTN92" s="8"/>
      <c r="HTO92" s="8"/>
      <c r="HTP92" s="8"/>
      <c r="HTQ92" s="8"/>
      <c r="HTR92" s="8"/>
      <c r="HTS92" s="8"/>
      <c r="HTT92" s="8"/>
      <c r="HTU92" s="8"/>
      <c r="HTV92" s="8"/>
      <c r="HTW92" s="8"/>
      <c r="HTX92" s="8"/>
      <c r="HTY92" s="8"/>
      <c r="HTZ92" s="8"/>
      <c r="HUA92" s="8"/>
      <c r="HUB92" s="8"/>
      <c r="HUC92" s="8"/>
      <c r="HUD92" s="8"/>
      <c r="HUE92" s="8"/>
      <c r="HUF92" s="8"/>
      <c r="HUG92" s="8"/>
      <c r="HUH92" s="8"/>
      <c r="HUI92" s="8"/>
      <c r="HUJ92" s="8"/>
      <c r="HUK92" s="8"/>
      <c r="HUL92" s="8"/>
      <c r="HUM92" s="8"/>
      <c r="HUN92" s="8"/>
      <c r="HUO92" s="8"/>
      <c r="HUP92" s="8"/>
      <c r="HUQ92" s="8"/>
      <c r="HUR92" s="8"/>
      <c r="HUS92" s="8"/>
      <c r="HUT92" s="8"/>
      <c r="HUU92" s="8"/>
      <c r="HUV92" s="8"/>
      <c r="HUW92" s="8"/>
      <c r="HUX92" s="8"/>
      <c r="HUY92" s="8"/>
      <c r="HUZ92" s="8"/>
      <c r="HVA92" s="8"/>
      <c r="HVB92" s="8"/>
      <c r="HVC92" s="8"/>
      <c r="HVD92" s="8"/>
      <c r="HVE92" s="8"/>
      <c r="HVF92" s="8"/>
      <c r="HVG92" s="8"/>
      <c r="HVH92" s="8"/>
      <c r="HVI92" s="8"/>
      <c r="HVJ92" s="8"/>
      <c r="HVK92" s="8"/>
      <c r="HVL92" s="8"/>
      <c r="HVM92" s="8"/>
      <c r="HVN92" s="8"/>
      <c r="HVO92" s="8"/>
      <c r="HVP92" s="8"/>
      <c r="HVQ92" s="8"/>
      <c r="HVR92" s="8"/>
      <c r="HVS92" s="8"/>
      <c r="HVT92" s="8"/>
      <c r="HVU92" s="8"/>
      <c r="HVV92" s="8"/>
      <c r="HVW92" s="8"/>
      <c r="HVX92" s="8"/>
      <c r="HVY92" s="8"/>
      <c r="HVZ92" s="8"/>
      <c r="HWA92" s="8"/>
      <c r="HWB92" s="8"/>
      <c r="HWC92" s="8"/>
      <c r="HWD92" s="8"/>
      <c r="HWE92" s="8"/>
      <c r="HWF92" s="8"/>
      <c r="HWG92" s="8"/>
      <c r="HWH92" s="8"/>
      <c r="HWI92" s="8"/>
      <c r="HWJ92" s="8"/>
      <c r="HWK92" s="8"/>
      <c r="HWL92" s="8"/>
      <c r="HWM92" s="8"/>
      <c r="HWN92" s="8"/>
      <c r="HWO92" s="8"/>
      <c r="HWP92" s="8"/>
      <c r="HWQ92" s="8"/>
      <c r="HWR92" s="8"/>
      <c r="HWS92" s="8"/>
      <c r="HWT92" s="8"/>
      <c r="HWU92" s="8"/>
      <c r="HWV92" s="8"/>
      <c r="HWW92" s="8"/>
      <c r="HWX92" s="8"/>
      <c r="HWY92" s="8"/>
      <c r="HWZ92" s="8"/>
      <c r="HXA92" s="8"/>
      <c r="HXB92" s="8"/>
      <c r="HXC92" s="8"/>
      <c r="HXD92" s="8"/>
      <c r="HXE92" s="8"/>
      <c r="HXF92" s="8"/>
      <c r="HXG92" s="8"/>
      <c r="HXH92" s="8"/>
      <c r="HXI92" s="8"/>
      <c r="HXJ92" s="8"/>
      <c r="HXK92" s="8"/>
      <c r="HXL92" s="8"/>
      <c r="HXM92" s="8"/>
      <c r="HXN92" s="8"/>
      <c r="HXO92" s="8"/>
      <c r="HXP92" s="8"/>
      <c r="HXQ92" s="8"/>
      <c r="HXR92" s="8"/>
      <c r="HXS92" s="8"/>
      <c r="HXT92" s="8"/>
      <c r="HXU92" s="8"/>
      <c r="HXV92" s="8"/>
      <c r="HXW92" s="8"/>
      <c r="HXX92" s="8"/>
      <c r="HXY92" s="8"/>
      <c r="HXZ92" s="8"/>
      <c r="HYA92" s="8"/>
      <c r="HYB92" s="8"/>
      <c r="HYC92" s="8"/>
      <c r="HYD92" s="8"/>
      <c r="HYE92" s="8"/>
      <c r="HYF92" s="8"/>
      <c r="HYG92" s="8"/>
      <c r="HYH92" s="8"/>
      <c r="HYI92" s="8"/>
      <c r="HYJ92" s="8"/>
      <c r="HYK92" s="8"/>
      <c r="HYL92" s="8"/>
      <c r="HYM92" s="8"/>
      <c r="HYN92" s="8"/>
      <c r="HYO92" s="8"/>
      <c r="HYP92" s="8"/>
      <c r="HYQ92" s="8"/>
      <c r="HYR92" s="8"/>
      <c r="HYS92" s="8"/>
      <c r="HYT92" s="8"/>
      <c r="HYU92" s="8"/>
      <c r="HYV92" s="8"/>
      <c r="HYW92" s="8"/>
      <c r="HYX92" s="8"/>
      <c r="HYY92" s="8"/>
      <c r="HYZ92" s="8"/>
      <c r="HZA92" s="8"/>
      <c r="HZB92" s="8"/>
      <c r="HZC92" s="8"/>
      <c r="HZD92" s="8"/>
      <c r="HZE92" s="8"/>
      <c r="HZF92" s="8"/>
      <c r="HZG92" s="8"/>
      <c r="HZH92" s="8"/>
      <c r="HZI92" s="8"/>
      <c r="HZJ92" s="8"/>
      <c r="HZK92" s="8"/>
      <c r="HZL92" s="8"/>
      <c r="HZM92" s="8"/>
      <c r="HZN92" s="8"/>
      <c r="HZO92" s="8"/>
      <c r="HZP92" s="8"/>
      <c r="HZQ92" s="8"/>
      <c r="HZR92" s="8"/>
      <c r="HZS92" s="8"/>
      <c r="HZT92" s="8"/>
      <c r="HZU92" s="8"/>
      <c r="HZV92" s="8"/>
      <c r="HZW92" s="8"/>
      <c r="HZX92" s="8"/>
      <c r="HZY92" s="8"/>
      <c r="HZZ92" s="8"/>
      <c r="IAA92" s="8"/>
      <c r="IAB92" s="8"/>
      <c r="IAC92" s="8"/>
      <c r="IAD92" s="8"/>
      <c r="IAE92" s="8"/>
      <c r="IAF92" s="8"/>
      <c r="IAG92" s="8"/>
      <c r="IAH92" s="8"/>
      <c r="IAI92" s="8"/>
      <c r="IAJ92" s="8"/>
      <c r="IAK92" s="8"/>
      <c r="IAL92" s="8"/>
      <c r="IAM92" s="8"/>
      <c r="IAN92" s="8"/>
      <c r="IAO92" s="8"/>
      <c r="IAP92" s="8"/>
      <c r="IAQ92" s="8"/>
      <c r="IAR92" s="8"/>
      <c r="IAS92" s="8"/>
      <c r="IAT92" s="8"/>
      <c r="IAU92" s="8"/>
      <c r="IAV92" s="8"/>
      <c r="IAW92" s="8"/>
      <c r="IAX92" s="8"/>
      <c r="IAY92" s="8"/>
      <c r="IAZ92" s="8"/>
      <c r="IBA92" s="8"/>
      <c r="IBB92" s="8"/>
      <c r="IBC92" s="8"/>
      <c r="IBD92" s="8"/>
      <c r="IBE92" s="8"/>
      <c r="IBF92" s="8"/>
      <c r="IBG92" s="8"/>
      <c r="IBH92" s="8"/>
      <c r="IBI92" s="8"/>
      <c r="IBJ92" s="8"/>
      <c r="IBK92" s="8"/>
      <c r="IBL92" s="8"/>
      <c r="IBM92" s="8"/>
      <c r="IBN92" s="8"/>
      <c r="IBO92" s="8"/>
      <c r="IBP92" s="8"/>
      <c r="IBQ92" s="8"/>
      <c r="IBR92" s="8"/>
      <c r="IBS92" s="8"/>
      <c r="IBT92" s="8"/>
      <c r="IBU92" s="8"/>
      <c r="IBV92" s="8"/>
      <c r="IBW92" s="8"/>
      <c r="IBX92" s="8"/>
      <c r="IBY92" s="8"/>
      <c r="IBZ92" s="8"/>
      <c r="ICA92" s="8"/>
      <c r="ICB92" s="8"/>
      <c r="ICC92" s="8"/>
      <c r="ICD92" s="8"/>
      <c r="ICE92" s="8"/>
      <c r="ICF92" s="8"/>
      <c r="ICG92" s="8"/>
      <c r="ICH92" s="8"/>
      <c r="ICI92" s="8"/>
      <c r="ICJ92" s="8"/>
      <c r="ICK92" s="8"/>
      <c r="ICL92" s="8"/>
      <c r="ICM92" s="8"/>
      <c r="ICN92" s="8"/>
      <c r="ICO92" s="8"/>
      <c r="ICP92" s="8"/>
      <c r="ICQ92" s="8"/>
      <c r="ICR92" s="8"/>
      <c r="ICS92" s="8"/>
      <c r="ICT92" s="8"/>
      <c r="ICU92" s="8"/>
      <c r="ICV92" s="8"/>
      <c r="ICW92" s="8"/>
      <c r="ICX92" s="8"/>
      <c r="ICY92" s="8"/>
      <c r="ICZ92" s="8"/>
      <c r="IDA92" s="8"/>
      <c r="IDB92" s="8"/>
      <c r="IDC92" s="8"/>
      <c r="IDD92" s="8"/>
      <c r="IDE92" s="8"/>
      <c r="IDF92" s="8"/>
      <c r="IDG92" s="8"/>
      <c r="IDH92" s="8"/>
      <c r="IDI92" s="8"/>
      <c r="IDJ92" s="8"/>
      <c r="IDK92" s="8"/>
      <c r="IDL92" s="8"/>
      <c r="IDM92" s="8"/>
      <c r="IDN92" s="8"/>
      <c r="IDO92" s="8"/>
      <c r="IDP92" s="8"/>
      <c r="IDQ92" s="8"/>
      <c r="IDR92" s="8"/>
      <c r="IDS92" s="8"/>
      <c r="IDT92" s="8"/>
      <c r="IDU92" s="8"/>
      <c r="IDV92" s="8"/>
      <c r="IDW92" s="8"/>
      <c r="IDX92" s="8"/>
      <c r="IDY92" s="8"/>
      <c r="IDZ92" s="8"/>
      <c r="IEA92" s="8"/>
      <c r="IEB92" s="8"/>
      <c r="IEC92" s="8"/>
      <c r="IED92" s="8"/>
      <c r="IEE92" s="8"/>
      <c r="IEF92" s="8"/>
      <c r="IEG92" s="8"/>
      <c r="IEH92" s="8"/>
      <c r="IEI92" s="8"/>
      <c r="IEJ92" s="8"/>
      <c r="IEK92" s="8"/>
      <c r="IEL92" s="8"/>
      <c r="IEM92" s="8"/>
      <c r="IEN92" s="8"/>
      <c r="IEO92" s="8"/>
      <c r="IEP92" s="8"/>
      <c r="IEQ92" s="8"/>
      <c r="IER92" s="8"/>
      <c r="IES92" s="8"/>
      <c r="IET92" s="8"/>
      <c r="IEU92" s="8"/>
      <c r="IEV92" s="8"/>
      <c r="IEW92" s="8"/>
      <c r="IEX92" s="8"/>
      <c r="IEY92" s="8"/>
      <c r="IEZ92" s="8"/>
      <c r="IFA92" s="8"/>
      <c r="IFB92" s="8"/>
      <c r="IFC92" s="8"/>
      <c r="IFD92" s="8"/>
      <c r="IFE92" s="8"/>
      <c r="IFF92" s="8"/>
      <c r="IFG92" s="8"/>
      <c r="IFH92" s="8"/>
      <c r="IFI92" s="8"/>
      <c r="IFJ92" s="8"/>
      <c r="IFK92" s="8"/>
      <c r="IFL92" s="8"/>
      <c r="IFM92" s="8"/>
      <c r="IFN92" s="8"/>
      <c r="IFO92" s="8"/>
      <c r="IFP92" s="8"/>
      <c r="IFQ92" s="8"/>
      <c r="IFR92" s="8"/>
      <c r="IFS92" s="8"/>
      <c r="IFT92" s="8"/>
      <c r="IFU92" s="8"/>
      <c r="IFV92" s="8"/>
      <c r="IFW92" s="8"/>
      <c r="IFX92" s="8"/>
      <c r="IFY92" s="8"/>
      <c r="IFZ92" s="8"/>
      <c r="IGA92" s="8"/>
      <c r="IGB92" s="8"/>
      <c r="IGC92" s="8"/>
      <c r="IGD92" s="8"/>
      <c r="IGE92" s="8"/>
      <c r="IGF92" s="8"/>
      <c r="IGG92" s="8"/>
      <c r="IGH92" s="8"/>
      <c r="IGI92" s="8"/>
      <c r="IGJ92" s="8"/>
      <c r="IGK92" s="8"/>
      <c r="IGL92" s="8"/>
      <c r="IGM92" s="8"/>
      <c r="IGN92" s="8"/>
      <c r="IGO92" s="8"/>
      <c r="IGP92" s="8"/>
      <c r="IGQ92" s="8"/>
      <c r="IGR92" s="8"/>
      <c r="IGS92" s="8"/>
      <c r="IGT92" s="8"/>
      <c r="IGU92" s="8"/>
      <c r="IGV92" s="8"/>
      <c r="IGW92" s="8"/>
      <c r="IGX92" s="8"/>
      <c r="IGY92" s="8"/>
      <c r="IGZ92" s="8"/>
      <c r="IHA92" s="8"/>
      <c r="IHB92" s="8"/>
      <c r="IHC92" s="8"/>
      <c r="IHD92" s="8"/>
      <c r="IHE92" s="8"/>
      <c r="IHF92" s="8"/>
      <c r="IHG92" s="8"/>
      <c r="IHH92" s="8"/>
      <c r="IHI92" s="8"/>
      <c r="IHJ92" s="8"/>
      <c r="IHK92" s="8"/>
      <c r="IHL92" s="8"/>
      <c r="IHM92" s="8"/>
      <c r="IHN92" s="8"/>
      <c r="IHO92" s="8"/>
      <c r="IHP92" s="8"/>
      <c r="IHQ92" s="8"/>
      <c r="IHR92" s="8"/>
      <c r="IHS92" s="8"/>
      <c r="IHT92" s="8"/>
      <c r="IHU92" s="8"/>
      <c r="IHV92" s="8"/>
      <c r="IHW92" s="8"/>
      <c r="IHX92" s="8"/>
      <c r="IHY92" s="8"/>
      <c r="IHZ92" s="8"/>
      <c r="IIA92" s="8"/>
      <c r="IIB92" s="8"/>
      <c r="IIC92" s="8"/>
      <c r="IID92" s="8"/>
      <c r="IIE92" s="8"/>
      <c r="IIF92" s="8"/>
      <c r="IIG92" s="8"/>
      <c r="IIH92" s="8"/>
      <c r="III92" s="8"/>
      <c r="IIJ92" s="8"/>
      <c r="IIK92" s="8"/>
      <c r="IIL92" s="8"/>
      <c r="IIM92" s="8"/>
      <c r="IIN92" s="8"/>
      <c r="IIO92" s="8"/>
      <c r="IIP92" s="8"/>
      <c r="IIQ92" s="8"/>
      <c r="IIR92" s="8"/>
      <c r="IIS92" s="8"/>
      <c r="IIT92" s="8"/>
      <c r="IIU92" s="8"/>
      <c r="IIV92" s="8"/>
      <c r="IIW92" s="8"/>
      <c r="IIX92" s="8"/>
      <c r="IIY92" s="8"/>
      <c r="IIZ92" s="8"/>
      <c r="IJA92" s="8"/>
      <c r="IJB92" s="8"/>
      <c r="IJC92" s="8"/>
      <c r="IJD92" s="8"/>
      <c r="IJE92" s="8"/>
      <c r="IJF92" s="8"/>
      <c r="IJG92" s="8"/>
      <c r="IJH92" s="8"/>
      <c r="IJI92" s="8"/>
      <c r="IJJ92" s="8"/>
      <c r="IJK92" s="8"/>
      <c r="IJL92" s="8"/>
      <c r="IJM92" s="8"/>
      <c r="IJN92" s="8"/>
      <c r="IJO92" s="8"/>
      <c r="IJP92" s="8"/>
      <c r="IJQ92" s="8"/>
      <c r="IJR92" s="8"/>
      <c r="IJS92" s="8"/>
      <c r="IJT92" s="8"/>
      <c r="IJU92" s="8"/>
      <c r="IJV92" s="8"/>
      <c r="IJW92" s="8"/>
      <c r="IJX92" s="8"/>
      <c r="IJY92" s="8"/>
      <c r="IJZ92" s="8"/>
      <c r="IKA92" s="8"/>
      <c r="IKB92" s="8"/>
      <c r="IKC92" s="8"/>
      <c r="IKD92" s="8"/>
      <c r="IKE92" s="8"/>
      <c r="IKF92" s="8"/>
      <c r="IKG92" s="8"/>
      <c r="IKH92" s="8"/>
      <c r="IKI92" s="8"/>
      <c r="IKJ92" s="8"/>
      <c r="IKK92" s="8"/>
      <c r="IKL92" s="8"/>
      <c r="IKM92" s="8"/>
      <c r="IKN92" s="8"/>
      <c r="IKO92" s="8"/>
      <c r="IKP92" s="8"/>
      <c r="IKQ92" s="8"/>
      <c r="IKR92" s="8"/>
      <c r="IKS92" s="8"/>
      <c r="IKT92" s="8"/>
      <c r="IKU92" s="8"/>
      <c r="IKV92" s="8"/>
      <c r="IKW92" s="8"/>
      <c r="IKX92" s="8"/>
      <c r="IKY92" s="8"/>
      <c r="IKZ92" s="8"/>
      <c r="ILA92" s="8"/>
      <c r="ILB92" s="8"/>
      <c r="ILC92" s="8"/>
      <c r="ILD92" s="8"/>
      <c r="ILE92" s="8"/>
      <c r="ILF92" s="8"/>
      <c r="ILG92" s="8"/>
      <c r="ILH92" s="8"/>
      <c r="ILI92" s="8"/>
      <c r="ILJ92" s="8"/>
      <c r="ILK92" s="8"/>
      <c r="ILL92" s="8"/>
      <c r="ILM92" s="8"/>
      <c r="ILN92" s="8"/>
      <c r="ILO92" s="8"/>
      <c r="ILP92" s="8"/>
      <c r="ILQ92" s="8"/>
      <c r="ILR92" s="8"/>
      <c r="ILS92" s="8"/>
      <c r="ILT92" s="8"/>
      <c r="ILU92" s="8"/>
      <c r="ILV92" s="8"/>
      <c r="ILW92" s="8"/>
      <c r="ILX92" s="8"/>
      <c r="ILY92" s="8"/>
      <c r="ILZ92" s="8"/>
      <c r="IMA92" s="8"/>
      <c r="IMB92" s="8"/>
      <c r="IMC92" s="8"/>
      <c r="IMD92" s="8"/>
      <c r="IME92" s="8"/>
      <c r="IMF92" s="8"/>
      <c r="IMG92" s="8"/>
      <c r="IMH92" s="8"/>
      <c r="IMI92" s="8"/>
      <c r="IMJ92" s="8"/>
      <c r="IMK92" s="8"/>
      <c r="IML92" s="8"/>
      <c r="IMM92" s="8"/>
      <c r="IMN92" s="8"/>
      <c r="IMO92" s="8"/>
      <c r="IMP92" s="8"/>
      <c r="IMQ92" s="8"/>
      <c r="IMR92" s="8"/>
      <c r="IMS92" s="8"/>
      <c r="IMT92" s="8"/>
      <c r="IMU92" s="8"/>
      <c r="IMV92" s="8"/>
      <c r="IMW92" s="8"/>
      <c r="IMX92" s="8"/>
      <c r="IMY92" s="8"/>
      <c r="IMZ92" s="8"/>
      <c r="INA92" s="8"/>
      <c r="INB92" s="8"/>
      <c r="INC92" s="8"/>
      <c r="IND92" s="8"/>
      <c r="INE92" s="8"/>
      <c r="INF92" s="8"/>
      <c r="ING92" s="8"/>
      <c r="INH92" s="8"/>
      <c r="INI92" s="8"/>
      <c r="INJ92" s="8"/>
      <c r="INK92" s="8"/>
      <c r="INL92" s="8"/>
      <c r="INM92" s="8"/>
      <c r="INN92" s="8"/>
      <c r="INO92" s="8"/>
      <c r="INP92" s="8"/>
      <c r="INQ92" s="8"/>
      <c r="INR92" s="8"/>
      <c r="INS92" s="8"/>
      <c r="INT92" s="8"/>
      <c r="INU92" s="8"/>
      <c r="INV92" s="8"/>
      <c r="INW92" s="8"/>
      <c r="INX92" s="8"/>
      <c r="INY92" s="8"/>
      <c r="INZ92" s="8"/>
      <c r="IOA92" s="8"/>
      <c r="IOB92" s="8"/>
      <c r="IOC92" s="8"/>
      <c r="IOD92" s="8"/>
      <c r="IOE92" s="8"/>
      <c r="IOF92" s="8"/>
      <c r="IOG92" s="8"/>
      <c r="IOH92" s="8"/>
      <c r="IOI92" s="8"/>
      <c r="IOJ92" s="8"/>
      <c r="IOK92" s="8"/>
      <c r="IOL92" s="8"/>
      <c r="IOM92" s="8"/>
      <c r="ION92" s="8"/>
      <c r="IOO92" s="8"/>
      <c r="IOP92" s="8"/>
      <c r="IOQ92" s="8"/>
      <c r="IOR92" s="8"/>
      <c r="IOS92" s="8"/>
      <c r="IOT92" s="8"/>
      <c r="IOU92" s="8"/>
      <c r="IOV92" s="8"/>
      <c r="IOW92" s="8"/>
      <c r="IOX92" s="8"/>
      <c r="IOY92" s="8"/>
      <c r="IOZ92" s="8"/>
      <c r="IPA92" s="8"/>
      <c r="IPB92" s="8"/>
      <c r="IPC92" s="8"/>
      <c r="IPD92" s="8"/>
      <c r="IPE92" s="8"/>
      <c r="IPF92" s="8"/>
      <c r="IPG92" s="8"/>
      <c r="IPH92" s="8"/>
      <c r="IPI92" s="8"/>
      <c r="IPJ92" s="8"/>
      <c r="IPK92" s="8"/>
      <c r="IPL92" s="8"/>
      <c r="IPM92" s="8"/>
      <c r="IPN92" s="8"/>
      <c r="IPO92" s="8"/>
      <c r="IPP92" s="8"/>
      <c r="IPQ92" s="8"/>
      <c r="IPR92" s="8"/>
      <c r="IPS92" s="8"/>
      <c r="IPT92" s="8"/>
      <c r="IPU92" s="8"/>
      <c r="IPV92" s="8"/>
      <c r="IPW92" s="8"/>
      <c r="IPX92" s="8"/>
      <c r="IPY92" s="8"/>
      <c r="IPZ92" s="8"/>
      <c r="IQA92" s="8"/>
      <c r="IQB92" s="8"/>
      <c r="IQC92" s="8"/>
      <c r="IQD92" s="8"/>
      <c r="IQE92" s="8"/>
      <c r="IQF92" s="8"/>
      <c r="IQG92" s="8"/>
      <c r="IQH92" s="8"/>
      <c r="IQI92" s="8"/>
      <c r="IQJ92" s="8"/>
      <c r="IQK92" s="8"/>
      <c r="IQL92" s="8"/>
      <c r="IQM92" s="8"/>
      <c r="IQN92" s="8"/>
      <c r="IQO92" s="8"/>
      <c r="IQP92" s="8"/>
      <c r="IQQ92" s="8"/>
      <c r="IQR92" s="8"/>
      <c r="IQS92" s="8"/>
      <c r="IQT92" s="8"/>
      <c r="IQU92" s="8"/>
      <c r="IQV92" s="8"/>
      <c r="IQW92" s="8"/>
      <c r="IQX92" s="8"/>
      <c r="IQY92" s="8"/>
      <c r="IQZ92" s="8"/>
      <c r="IRA92" s="8"/>
      <c r="IRB92" s="8"/>
      <c r="IRC92" s="8"/>
      <c r="IRD92" s="8"/>
      <c r="IRE92" s="8"/>
      <c r="IRF92" s="8"/>
      <c r="IRG92" s="8"/>
      <c r="IRH92" s="8"/>
      <c r="IRI92" s="8"/>
      <c r="IRJ92" s="8"/>
      <c r="IRK92" s="8"/>
      <c r="IRL92" s="8"/>
      <c r="IRM92" s="8"/>
      <c r="IRN92" s="8"/>
      <c r="IRO92" s="8"/>
      <c r="IRP92" s="8"/>
      <c r="IRQ92" s="8"/>
      <c r="IRR92" s="8"/>
      <c r="IRS92" s="8"/>
      <c r="IRT92" s="8"/>
      <c r="IRU92" s="8"/>
      <c r="IRV92" s="8"/>
      <c r="IRW92" s="8"/>
      <c r="IRX92" s="8"/>
      <c r="IRY92" s="8"/>
      <c r="IRZ92" s="8"/>
      <c r="ISA92" s="8"/>
      <c r="ISB92" s="8"/>
      <c r="ISC92" s="8"/>
      <c r="ISD92" s="8"/>
      <c r="ISE92" s="8"/>
      <c r="ISF92" s="8"/>
      <c r="ISG92" s="8"/>
      <c r="ISH92" s="8"/>
      <c r="ISI92" s="8"/>
      <c r="ISJ92" s="8"/>
      <c r="ISK92" s="8"/>
      <c r="ISL92" s="8"/>
      <c r="ISM92" s="8"/>
      <c r="ISN92" s="8"/>
      <c r="ISO92" s="8"/>
      <c r="ISP92" s="8"/>
      <c r="ISQ92" s="8"/>
      <c r="ISR92" s="8"/>
      <c r="ISS92" s="8"/>
      <c r="IST92" s="8"/>
      <c r="ISU92" s="8"/>
      <c r="ISV92" s="8"/>
      <c r="ISW92" s="8"/>
      <c r="ISX92" s="8"/>
      <c r="ISY92" s="8"/>
      <c r="ISZ92" s="8"/>
      <c r="ITA92" s="8"/>
      <c r="ITB92" s="8"/>
      <c r="ITC92" s="8"/>
      <c r="ITD92" s="8"/>
      <c r="ITE92" s="8"/>
      <c r="ITF92" s="8"/>
      <c r="ITG92" s="8"/>
      <c r="ITH92" s="8"/>
      <c r="ITI92" s="8"/>
      <c r="ITJ92" s="8"/>
      <c r="ITK92" s="8"/>
      <c r="ITL92" s="8"/>
      <c r="ITM92" s="8"/>
      <c r="ITN92" s="8"/>
      <c r="ITO92" s="8"/>
      <c r="ITP92" s="8"/>
      <c r="ITQ92" s="8"/>
      <c r="ITR92" s="8"/>
      <c r="ITS92" s="8"/>
      <c r="ITT92" s="8"/>
      <c r="ITU92" s="8"/>
      <c r="ITV92" s="8"/>
      <c r="ITW92" s="8"/>
      <c r="ITX92" s="8"/>
      <c r="ITY92" s="8"/>
      <c r="ITZ92" s="8"/>
      <c r="IUA92" s="8"/>
      <c r="IUB92" s="8"/>
      <c r="IUC92" s="8"/>
      <c r="IUD92" s="8"/>
      <c r="IUE92" s="8"/>
      <c r="IUF92" s="8"/>
      <c r="IUG92" s="8"/>
      <c r="IUH92" s="8"/>
      <c r="IUI92" s="8"/>
      <c r="IUJ92" s="8"/>
      <c r="IUK92" s="8"/>
      <c r="IUL92" s="8"/>
      <c r="IUM92" s="8"/>
      <c r="IUN92" s="8"/>
      <c r="IUO92" s="8"/>
      <c r="IUP92" s="8"/>
      <c r="IUQ92" s="8"/>
      <c r="IUR92" s="8"/>
      <c r="IUS92" s="8"/>
      <c r="IUT92" s="8"/>
      <c r="IUU92" s="8"/>
      <c r="IUV92" s="8"/>
      <c r="IUW92" s="8"/>
      <c r="IUX92" s="8"/>
      <c r="IUY92" s="8"/>
      <c r="IUZ92" s="8"/>
      <c r="IVA92" s="8"/>
      <c r="IVB92" s="8"/>
      <c r="IVC92" s="8"/>
      <c r="IVD92" s="8"/>
      <c r="IVE92" s="8"/>
      <c r="IVF92" s="8"/>
      <c r="IVG92" s="8"/>
      <c r="IVH92" s="8"/>
      <c r="IVI92" s="8"/>
      <c r="IVJ92" s="8"/>
      <c r="IVK92" s="8"/>
      <c r="IVL92" s="8"/>
      <c r="IVM92" s="8"/>
      <c r="IVN92" s="8"/>
      <c r="IVO92" s="8"/>
      <c r="IVP92" s="8"/>
      <c r="IVQ92" s="8"/>
      <c r="IVR92" s="8"/>
      <c r="IVS92" s="8"/>
      <c r="IVT92" s="8"/>
      <c r="IVU92" s="8"/>
      <c r="IVV92" s="8"/>
      <c r="IVW92" s="8"/>
      <c r="IVX92" s="8"/>
      <c r="IVY92" s="8"/>
      <c r="IVZ92" s="8"/>
      <c r="IWA92" s="8"/>
      <c r="IWB92" s="8"/>
      <c r="IWC92" s="8"/>
      <c r="IWD92" s="8"/>
      <c r="IWE92" s="8"/>
      <c r="IWF92" s="8"/>
      <c r="IWG92" s="8"/>
      <c r="IWH92" s="8"/>
      <c r="IWI92" s="8"/>
      <c r="IWJ92" s="8"/>
      <c r="IWK92" s="8"/>
      <c r="IWL92" s="8"/>
      <c r="IWM92" s="8"/>
      <c r="IWN92" s="8"/>
      <c r="IWO92" s="8"/>
      <c r="IWP92" s="8"/>
      <c r="IWQ92" s="8"/>
      <c r="IWR92" s="8"/>
      <c r="IWS92" s="8"/>
      <c r="IWT92" s="8"/>
      <c r="IWU92" s="8"/>
      <c r="IWV92" s="8"/>
      <c r="IWW92" s="8"/>
      <c r="IWX92" s="8"/>
      <c r="IWY92" s="8"/>
      <c r="IWZ92" s="8"/>
      <c r="IXA92" s="8"/>
      <c r="IXB92" s="8"/>
      <c r="IXC92" s="8"/>
      <c r="IXD92" s="8"/>
      <c r="IXE92" s="8"/>
      <c r="IXF92" s="8"/>
      <c r="IXG92" s="8"/>
      <c r="IXH92" s="8"/>
      <c r="IXI92" s="8"/>
      <c r="IXJ92" s="8"/>
      <c r="IXK92" s="8"/>
      <c r="IXL92" s="8"/>
      <c r="IXM92" s="8"/>
      <c r="IXN92" s="8"/>
      <c r="IXO92" s="8"/>
      <c r="IXP92" s="8"/>
      <c r="IXQ92" s="8"/>
      <c r="IXR92" s="8"/>
      <c r="IXS92" s="8"/>
      <c r="IXT92" s="8"/>
      <c r="IXU92" s="8"/>
      <c r="IXV92" s="8"/>
      <c r="IXW92" s="8"/>
      <c r="IXX92" s="8"/>
      <c r="IXY92" s="8"/>
      <c r="IXZ92" s="8"/>
      <c r="IYA92" s="8"/>
      <c r="IYB92" s="8"/>
      <c r="IYC92" s="8"/>
      <c r="IYD92" s="8"/>
      <c r="IYE92" s="8"/>
      <c r="IYF92" s="8"/>
      <c r="IYG92" s="8"/>
      <c r="IYH92" s="8"/>
      <c r="IYI92" s="8"/>
      <c r="IYJ92" s="8"/>
      <c r="IYK92" s="8"/>
      <c r="IYL92" s="8"/>
      <c r="IYM92" s="8"/>
      <c r="IYN92" s="8"/>
      <c r="IYO92" s="8"/>
      <c r="IYP92" s="8"/>
      <c r="IYQ92" s="8"/>
      <c r="IYR92" s="8"/>
      <c r="IYS92" s="8"/>
      <c r="IYT92" s="8"/>
      <c r="IYU92" s="8"/>
      <c r="IYV92" s="8"/>
      <c r="IYW92" s="8"/>
      <c r="IYX92" s="8"/>
      <c r="IYY92" s="8"/>
      <c r="IYZ92" s="8"/>
      <c r="IZA92" s="8"/>
      <c r="IZB92" s="8"/>
      <c r="IZC92" s="8"/>
      <c r="IZD92" s="8"/>
      <c r="IZE92" s="8"/>
      <c r="IZF92" s="8"/>
      <c r="IZG92" s="8"/>
      <c r="IZH92" s="8"/>
      <c r="IZI92" s="8"/>
      <c r="IZJ92" s="8"/>
      <c r="IZK92" s="8"/>
      <c r="IZL92" s="8"/>
      <c r="IZM92" s="8"/>
      <c r="IZN92" s="8"/>
      <c r="IZO92" s="8"/>
      <c r="IZP92" s="8"/>
      <c r="IZQ92" s="8"/>
      <c r="IZR92" s="8"/>
      <c r="IZS92" s="8"/>
      <c r="IZT92" s="8"/>
      <c r="IZU92" s="8"/>
      <c r="IZV92" s="8"/>
      <c r="IZW92" s="8"/>
      <c r="IZX92" s="8"/>
      <c r="IZY92" s="8"/>
      <c r="IZZ92" s="8"/>
      <c r="JAA92" s="8"/>
      <c r="JAB92" s="8"/>
      <c r="JAC92" s="8"/>
      <c r="JAD92" s="8"/>
      <c r="JAE92" s="8"/>
      <c r="JAF92" s="8"/>
      <c r="JAG92" s="8"/>
      <c r="JAH92" s="8"/>
      <c r="JAI92" s="8"/>
      <c r="JAJ92" s="8"/>
      <c r="JAK92" s="8"/>
      <c r="JAL92" s="8"/>
      <c r="JAM92" s="8"/>
      <c r="JAN92" s="8"/>
      <c r="JAO92" s="8"/>
      <c r="JAP92" s="8"/>
      <c r="JAQ92" s="8"/>
      <c r="JAR92" s="8"/>
      <c r="JAS92" s="8"/>
      <c r="JAT92" s="8"/>
      <c r="JAU92" s="8"/>
      <c r="JAV92" s="8"/>
      <c r="JAW92" s="8"/>
      <c r="JAX92" s="8"/>
      <c r="JAY92" s="8"/>
      <c r="JAZ92" s="8"/>
      <c r="JBA92" s="8"/>
      <c r="JBB92" s="8"/>
      <c r="JBC92" s="8"/>
      <c r="JBD92" s="8"/>
      <c r="JBE92" s="8"/>
      <c r="JBF92" s="8"/>
      <c r="JBG92" s="8"/>
      <c r="JBH92" s="8"/>
      <c r="JBI92" s="8"/>
      <c r="JBJ92" s="8"/>
      <c r="JBK92" s="8"/>
      <c r="JBL92" s="8"/>
      <c r="JBM92" s="8"/>
      <c r="JBN92" s="8"/>
      <c r="JBO92" s="8"/>
      <c r="JBP92" s="8"/>
      <c r="JBQ92" s="8"/>
      <c r="JBR92" s="8"/>
      <c r="JBS92" s="8"/>
      <c r="JBT92" s="8"/>
      <c r="JBU92" s="8"/>
      <c r="JBV92" s="8"/>
      <c r="JBW92" s="8"/>
      <c r="JBX92" s="8"/>
      <c r="JBY92" s="8"/>
      <c r="JBZ92" s="8"/>
      <c r="JCA92" s="8"/>
      <c r="JCB92" s="8"/>
      <c r="JCC92" s="8"/>
      <c r="JCD92" s="8"/>
      <c r="JCE92" s="8"/>
      <c r="JCF92" s="8"/>
      <c r="JCG92" s="8"/>
      <c r="JCH92" s="8"/>
      <c r="JCI92" s="8"/>
      <c r="JCJ92" s="8"/>
      <c r="JCK92" s="8"/>
      <c r="JCL92" s="8"/>
      <c r="JCM92" s="8"/>
      <c r="JCN92" s="8"/>
      <c r="JCO92" s="8"/>
      <c r="JCP92" s="8"/>
      <c r="JCQ92" s="8"/>
      <c r="JCR92" s="8"/>
      <c r="JCS92" s="8"/>
      <c r="JCT92" s="8"/>
      <c r="JCU92" s="8"/>
      <c r="JCV92" s="8"/>
      <c r="JCW92" s="8"/>
      <c r="JCX92" s="8"/>
      <c r="JCY92" s="8"/>
      <c r="JCZ92" s="8"/>
      <c r="JDA92" s="8"/>
      <c r="JDB92" s="8"/>
      <c r="JDC92" s="8"/>
      <c r="JDD92" s="8"/>
      <c r="JDE92" s="8"/>
      <c r="JDF92" s="8"/>
      <c r="JDG92" s="8"/>
      <c r="JDH92" s="8"/>
      <c r="JDI92" s="8"/>
      <c r="JDJ92" s="8"/>
      <c r="JDK92" s="8"/>
      <c r="JDL92" s="8"/>
      <c r="JDM92" s="8"/>
      <c r="JDN92" s="8"/>
      <c r="JDO92" s="8"/>
      <c r="JDP92" s="8"/>
      <c r="JDQ92" s="8"/>
      <c r="JDR92" s="8"/>
      <c r="JDS92" s="8"/>
      <c r="JDT92" s="8"/>
      <c r="JDU92" s="8"/>
      <c r="JDV92" s="8"/>
      <c r="JDW92" s="8"/>
      <c r="JDX92" s="8"/>
      <c r="JDY92" s="8"/>
      <c r="JDZ92" s="8"/>
      <c r="JEA92" s="8"/>
      <c r="JEB92" s="8"/>
      <c r="JEC92" s="8"/>
      <c r="JED92" s="8"/>
      <c r="JEE92" s="8"/>
      <c r="JEF92" s="8"/>
      <c r="JEG92" s="8"/>
      <c r="JEH92" s="8"/>
      <c r="JEI92" s="8"/>
      <c r="JEJ92" s="8"/>
      <c r="JEK92" s="8"/>
      <c r="JEL92" s="8"/>
      <c r="JEM92" s="8"/>
      <c r="JEN92" s="8"/>
      <c r="JEO92" s="8"/>
      <c r="JEP92" s="8"/>
      <c r="JEQ92" s="8"/>
      <c r="JER92" s="8"/>
      <c r="JES92" s="8"/>
      <c r="JET92" s="8"/>
      <c r="JEU92" s="8"/>
      <c r="JEV92" s="8"/>
      <c r="JEW92" s="8"/>
      <c r="JEX92" s="8"/>
      <c r="JEY92" s="8"/>
      <c r="JEZ92" s="8"/>
      <c r="JFA92" s="8"/>
      <c r="JFB92" s="8"/>
      <c r="JFC92" s="8"/>
      <c r="JFD92" s="8"/>
      <c r="JFE92" s="8"/>
      <c r="JFF92" s="8"/>
      <c r="JFG92" s="8"/>
      <c r="JFH92" s="8"/>
      <c r="JFI92" s="8"/>
      <c r="JFJ92" s="8"/>
      <c r="JFK92" s="8"/>
      <c r="JFL92" s="8"/>
      <c r="JFM92" s="8"/>
      <c r="JFN92" s="8"/>
      <c r="JFO92" s="8"/>
      <c r="JFP92" s="8"/>
      <c r="JFQ92" s="8"/>
      <c r="JFR92" s="8"/>
      <c r="JFS92" s="8"/>
      <c r="JFT92" s="8"/>
      <c r="JFU92" s="8"/>
      <c r="JFV92" s="8"/>
      <c r="JFW92" s="8"/>
      <c r="JFX92" s="8"/>
      <c r="JFY92" s="8"/>
      <c r="JFZ92" s="8"/>
      <c r="JGA92" s="8"/>
      <c r="JGB92" s="8"/>
      <c r="JGC92" s="8"/>
      <c r="JGD92" s="8"/>
      <c r="JGE92" s="8"/>
      <c r="JGF92" s="8"/>
      <c r="JGG92" s="8"/>
      <c r="JGH92" s="8"/>
      <c r="JGI92" s="8"/>
      <c r="JGJ92" s="8"/>
      <c r="JGK92" s="8"/>
      <c r="JGL92" s="8"/>
      <c r="JGM92" s="8"/>
      <c r="JGN92" s="8"/>
      <c r="JGO92" s="8"/>
      <c r="JGP92" s="8"/>
      <c r="JGQ92" s="8"/>
      <c r="JGR92" s="8"/>
      <c r="JGS92" s="8"/>
      <c r="JGT92" s="8"/>
      <c r="JGU92" s="8"/>
      <c r="JGV92" s="8"/>
      <c r="JGW92" s="8"/>
      <c r="JGX92" s="8"/>
      <c r="JGY92" s="8"/>
      <c r="JGZ92" s="8"/>
      <c r="JHA92" s="8"/>
      <c r="JHB92" s="8"/>
      <c r="JHC92" s="8"/>
      <c r="JHD92" s="8"/>
      <c r="JHE92" s="8"/>
      <c r="JHF92" s="8"/>
      <c r="JHG92" s="8"/>
      <c r="JHH92" s="8"/>
      <c r="JHI92" s="8"/>
      <c r="JHJ92" s="8"/>
      <c r="JHK92" s="8"/>
      <c r="JHL92" s="8"/>
      <c r="JHM92" s="8"/>
      <c r="JHN92" s="8"/>
      <c r="JHO92" s="8"/>
      <c r="JHP92" s="8"/>
      <c r="JHQ92" s="8"/>
      <c r="JHR92" s="8"/>
      <c r="JHS92" s="8"/>
      <c r="JHT92" s="8"/>
      <c r="JHU92" s="8"/>
      <c r="JHV92" s="8"/>
      <c r="JHW92" s="8"/>
      <c r="JHX92" s="8"/>
      <c r="JHY92" s="8"/>
      <c r="JHZ92" s="8"/>
      <c r="JIA92" s="8"/>
      <c r="JIB92" s="8"/>
      <c r="JIC92" s="8"/>
      <c r="JID92" s="8"/>
      <c r="JIE92" s="8"/>
      <c r="JIF92" s="8"/>
      <c r="JIG92" s="8"/>
      <c r="JIH92" s="8"/>
      <c r="JII92" s="8"/>
      <c r="JIJ92" s="8"/>
      <c r="JIK92" s="8"/>
      <c r="JIL92" s="8"/>
      <c r="JIM92" s="8"/>
      <c r="JIN92" s="8"/>
      <c r="JIO92" s="8"/>
      <c r="JIP92" s="8"/>
      <c r="JIQ92" s="8"/>
      <c r="JIR92" s="8"/>
      <c r="JIS92" s="8"/>
      <c r="JIT92" s="8"/>
      <c r="JIU92" s="8"/>
      <c r="JIV92" s="8"/>
      <c r="JIW92" s="8"/>
      <c r="JIX92" s="8"/>
      <c r="JIY92" s="8"/>
      <c r="JIZ92" s="8"/>
      <c r="JJA92" s="8"/>
      <c r="JJB92" s="8"/>
      <c r="JJC92" s="8"/>
      <c r="JJD92" s="8"/>
      <c r="JJE92" s="8"/>
      <c r="JJF92" s="8"/>
      <c r="JJG92" s="8"/>
      <c r="JJH92" s="8"/>
      <c r="JJI92" s="8"/>
      <c r="JJJ92" s="8"/>
      <c r="JJK92" s="8"/>
      <c r="JJL92" s="8"/>
      <c r="JJM92" s="8"/>
      <c r="JJN92" s="8"/>
      <c r="JJO92" s="8"/>
      <c r="JJP92" s="8"/>
      <c r="JJQ92" s="8"/>
      <c r="JJR92" s="8"/>
      <c r="JJS92" s="8"/>
      <c r="JJT92" s="8"/>
      <c r="JJU92" s="8"/>
      <c r="JJV92" s="8"/>
      <c r="JJW92" s="8"/>
      <c r="JJX92" s="8"/>
      <c r="JJY92" s="8"/>
      <c r="JJZ92" s="8"/>
      <c r="JKA92" s="8"/>
      <c r="JKB92" s="8"/>
      <c r="JKC92" s="8"/>
      <c r="JKD92" s="8"/>
      <c r="JKE92" s="8"/>
      <c r="JKF92" s="8"/>
      <c r="JKG92" s="8"/>
      <c r="JKH92" s="8"/>
      <c r="JKI92" s="8"/>
      <c r="JKJ92" s="8"/>
      <c r="JKK92" s="8"/>
      <c r="JKL92" s="8"/>
      <c r="JKM92" s="8"/>
      <c r="JKN92" s="8"/>
      <c r="JKO92" s="8"/>
      <c r="JKP92" s="8"/>
      <c r="JKQ92" s="8"/>
      <c r="JKR92" s="8"/>
      <c r="JKS92" s="8"/>
      <c r="JKT92" s="8"/>
      <c r="JKU92" s="8"/>
      <c r="JKV92" s="8"/>
      <c r="JKW92" s="8"/>
      <c r="JKX92" s="8"/>
      <c r="JKY92" s="8"/>
      <c r="JKZ92" s="8"/>
      <c r="JLA92" s="8"/>
      <c r="JLB92" s="8"/>
      <c r="JLC92" s="8"/>
      <c r="JLD92" s="8"/>
      <c r="JLE92" s="8"/>
      <c r="JLF92" s="8"/>
      <c r="JLG92" s="8"/>
      <c r="JLH92" s="8"/>
      <c r="JLI92" s="8"/>
      <c r="JLJ92" s="8"/>
      <c r="JLK92" s="8"/>
      <c r="JLL92" s="8"/>
      <c r="JLM92" s="8"/>
      <c r="JLN92" s="8"/>
      <c r="JLO92" s="8"/>
      <c r="JLP92" s="8"/>
      <c r="JLQ92" s="8"/>
      <c r="JLR92" s="8"/>
      <c r="JLS92" s="8"/>
      <c r="JLT92" s="8"/>
      <c r="JLU92" s="8"/>
      <c r="JLV92" s="8"/>
      <c r="JLW92" s="8"/>
      <c r="JLX92" s="8"/>
      <c r="JLY92" s="8"/>
      <c r="JLZ92" s="8"/>
      <c r="JMA92" s="8"/>
      <c r="JMB92" s="8"/>
      <c r="JMC92" s="8"/>
      <c r="JMD92" s="8"/>
      <c r="JME92" s="8"/>
      <c r="JMF92" s="8"/>
      <c r="JMG92" s="8"/>
      <c r="JMH92" s="8"/>
      <c r="JMI92" s="8"/>
      <c r="JMJ92" s="8"/>
      <c r="JMK92" s="8"/>
      <c r="JML92" s="8"/>
      <c r="JMM92" s="8"/>
      <c r="JMN92" s="8"/>
      <c r="JMO92" s="8"/>
      <c r="JMP92" s="8"/>
      <c r="JMQ92" s="8"/>
      <c r="JMR92" s="8"/>
      <c r="JMS92" s="8"/>
      <c r="JMT92" s="8"/>
      <c r="JMU92" s="8"/>
      <c r="JMV92" s="8"/>
      <c r="JMW92" s="8"/>
      <c r="JMX92" s="8"/>
      <c r="JMY92" s="8"/>
      <c r="JMZ92" s="8"/>
      <c r="JNA92" s="8"/>
      <c r="JNB92" s="8"/>
      <c r="JNC92" s="8"/>
      <c r="JND92" s="8"/>
      <c r="JNE92" s="8"/>
      <c r="JNF92" s="8"/>
      <c r="JNG92" s="8"/>
      <c r="JNH92" s="8"/>
      <c r="JNI92" s="8"/>
      <c r="JNJ92" s="8"/>
      <c r="JNK92" s="8"/>
      <c r="JNL92" s="8"/>
      <c r="JNM92" s="8"/>
      <c r="JNN92" s="8"/>
      <c r="JNO92" s="8"/>
      <c r="JNP92" s="8"/>
      <c r="JNQ92" s="8"/>
      <c r="JNR92" s="8"/>
      <c r="JNS92" s="8"/>
      <c r="JNT92" s="8"/>
      <c r="JNU92" s="8"/>
      <c r="JNV92" s="8"/>
      <c r="JNW92" s="8"/>
      <c r="JNX92" s="8"/>
      <c r="JNY92" s="8"/>
      <c r="JNZ92" s="8"/>
      <c r="JOA92" s="8"/>
      <c r="JOB92" s="8"/>
      <c r="JOC92" s="8"/>
      <c r="JOD92" s="8"/>
      <c r="JOE92" s="8"/>
      <c r="JOF92" s="8"/>
      <c r="JOG92" s="8"/>
      <c r="JOH92" s="8"/>
      <c r="JOI92" s="8"/>
      <c r="JOJ92" s="8"/>
      <c r="JOK92" s="8"/>
      <c r="JOL92" s="8"/>
      <c r="JOM92" s="8"/>
      <c r="JON92" s="8"/>
      <c r="JOO92" s="8"/>
      <c r="JOP92" s="8"/>
      <c r="JOQ92" s="8"/>
      <c r="JOR92" s="8"/>
      <c r="JOS92" s="8"/>
      <c r="JOT92" s="8"/>
      <c r="JOU92" s="8"/>
      <c r="JOV92" s="8"/>
      <c r="JOW92" s="8"/>
      <c r="JOX92" s="8"/>
      <c r="JOY92" s="8"/>
      <c r="JOZ92" s="8"/>
      <c r="JPA92" s="8"/>
      <c r="JPB92" s="8"/>
      <c r="JPC92" s="8"/>
      <c r="JPD92" s="8"/>
      <c r="JPE92" s="8"/>
      <c r="JPF92" s="8"/>
      <c r="JPG92" s="8"/>
      <c r="JPH92" s="8"/>
      <c r="JPI92" s="8"/>
      <c r="JPJ92" s="8"/>
      <c r="JPK92" s="8"/>
      <c r="JPL92" s="8"/>
      <c r="JPM92" s="8"/>
      <c r="JPN92" s="8"/>
      <c r="JPO92" s="8"/>
      <c r="JPP92" s="8"/>
      <c r="JPQ92" s="8"/>
      <c r="JPR92" s="8"/>
      <c r="JPS92" s="8"/>
      <c r="JPT92" s="8"/>
      <c r="JPU92" s="8"/>
      <c r="JPV92" s="8"/>
      <c r="JPW92" s="8"/>
      <c r="JPX92" s="8"/>
      <c r="JPY92" s="8"/>
      <c r="JPZ92" s="8"/>
      <c r="JQA92" s="8"/>
      <c r="JQB92" s="8"/>
      <c r="JQC92" s="8"/>
      <c r="JQD92" s="8"/>
      <c r="JQE92" s="8"/>
      <c r="JQF92" s="8"/>
      <c r="JQG92" s="8"/>
      <c r="JQH92" s="8"/>
      <c r="JQI92" s="8"/>
      <c r="JQJ92" s="8"/>
      <c r="JQK92" s="8"/>
      <c r="JQL92" s="8"/>
      <c r="JQM92" s="8"/>
      <c r="JQN92" s="8"/>
      <c r="JQO92" s="8"/>
      <c r="JQP92" s="8"/>
      <c r="JQQ92" s="8"/>
      <c r="JQR92" s="8"/>
      <c r="JQS92" s="8"/>
      <c r="JQT92" s="8"/>
      <c r="JQU92" s="8"/>
      <c r="JQV92" s="8"/>
      <c r="JQW92" s="8"/>
      <c r="JQX92" s="8"/>
      <c r="JQY92" s="8"/>
      <c r="JQZ92" s="8"/>
      <c r="JRA92" s="8"/>
      <c r="JRB92" s="8"/>
      <c r="JRC92" s="8"/>
      <c r="JRD92" s="8"/>
      <c r="JRE92" s="8"/>
      <c r="JRF92" s="8"/>
      <c r="JRG92" s="8"/>
      <c r="JRH92" s="8"/>
      <c r="JRI92" s="8"/>
      <c r="JRJ92" s="8"/>
      <c r="JRK92" s="8"/>
      <c r="JRL92" s="8"/>
      <c r="JRM92" s="8"/>
      <c r="JRN92" s="8"/>
      <c r="JRO92" s="8"/>
      <c r="JRP92" s="8"/>
      <c r="JRQ92" s="8"/>
      <c r="JRR92" s="8"/>
      <c r="JRS92" s="8"/>
      <c r="JRT92" s="8"/>
      <c r="JRU92" s="8"/>
      <c r="JRV92" s="8"/>
      <c r="JRW92" s="8"/>
      <c r="JRX92" s="8"/>
      <c r="JRY92" s="8"/>
      <c r="JRZ92" s="8"/>
      <c r="JSA92" s="8"/>
      <c r="JSB92" s="8"/>
      <c r="JSC92" s="8"/>
      <c r="JSD92" s="8"/>
      <c r="JSE92" s="8"/>
      <c r="JSF92" s="8"/>
      <c r="JSG92" s="8"/>
      <c r="JSH92" s="8"/>
      <c r="JSI92" s="8"/>
      <c r="JSJ92" s="8"/>
      <c r="JSK92" s="8"/>
      <c r="JSL92" s="8"/>
      <c r="JSM92" s="8"/>
      <c r="JSN92" s="8"/>
      <c r="JSO92" s="8"/>
      <c r="JSP92" s="8"/>
      <c r="JSQ92" s="8"/>
      <c r="JSR92" s="8"/>
      <c r="JSS92" s="8"/>
      <c r="JST92" s="8"/>
      <c r="JSU92" s="8"/>
      <c r="JSV92" s="8"/>
      <c r="JSW92" s="8"/>
      <c r="JSX92" s="8"/>
      <c r="JSY92" s="8"/>
      <c r="JSZ92" s="8"/>
      <c r="JTA92" s="8"/>
      <c r="JTB92" s="8"/>
      <c r="JTC92" s="8"/>
      <c r="JTD92" s="8"/>
      <c r="JTE92" s="8"/>
      <c r="JTF92" s="8"/>
      <c r="JTG92" s="8"/>
      <c r="JTH92" s="8"/>
      <c r="JTI92" s="8"/>
      <c r="JTJ92" s="8"/>
      <c r="JTK92" s="8"/>
      <c r="JTL92" s="8"/>
      <c r="JTM92" s="8"/>
      <c r="JTN92" s="8"/>
      <c r="JTO92" s="8"/>
      <c r="JTP92" s="8"/>
      <c r="JTQ92" s="8"/>
      <c r="JTR92" s="8"/>
      <c r="JTS92" s="8"/>
      <c r="JTT92" s="8"/>
      <c r="JTU92" s="8"/>
      <c r="JTV92" s="8"/>
      <c r="JTW92" s="8"/>
      <c r="JTX92" s="8"/>
      <c r="JTY92" s="8"/>
      <c r="JTZ92" s="8"/>
      <c r="JUA92" s="8"/>
      <c r="JUB92" s="8"/>
      <c r="JUC92" s="8"/>
      <c r="JUD92" s="8"/>
      <c r="JUE92" s="8"/>
      <c r="JUF92" s="8"/>
      <c r="JUG92" s="8"/>
      <c r="JUH92" s="8"/>
      <c r="JUI92" s="8"/>
      <c r="JUJ92" s="8"/>
      <c r="JUK92" s="8"/>
      <c r="JUL92" s="8"/>
      <c r="JUM92" s="8"/>
      <c r="JUN92" s="8"/>
      <c r="JUO92" s="8"/>
      <c r="JUP92" s="8"/>
      <c r="JUQ92" s="8"/>
      <c r="JUR92" s="8"/>
      <c r="JUS92" s="8"/>
      <c r="JUT92" s="8"/>
      <c r="JUU92" s="8"/>
      <c r="JUV92" s="8"/>
      <c r="JUW92" s="8"/>
      <c r="JUX92" s="8"/>
      <c r="JUY92" s="8"/>
      <c r="JUZ92" s="8"/>
      <c r="JVA92" s="8"/>
      <c r="JVB92" s="8"/>
      <c r="JVC92" s="8"/>
      <c r="JVD92" s="8"/>
      <c r="JVE92" s="8"/>
      <c r="JVF92" s="8"/>
      <c r="JVG92" s="8"/>
      <c r="JVH92" s="8"/>
      <c r="JVI92" s="8"/>
      <c r="JVJ92" s="8"/>
      <c r="JVK92" s="8"/>
      <c r="JVL92" s="8"/>
      <c r="JVM92" s="8"/>
      <c r="JVN92" s="8"/>
      <c r="JVO92" s="8"/>
      <c r="JVP92" s="8"/>
      <c r="JVQ92" s="8"/>
      <c r="JVR92" s="8"/>
      <c r="JVS92" s="8"/>
      <c r="JVT92" s="8"/>
      <c r="JVU92" s="8"/>
      <c r="JVV92" s="8"/>
      <c r="JVW92" s="8"/>
      <c r="JVX92" s="8"/>
      <c r="JVY92" s="8"/>
      <c r="JVZ92" s="8"/>
      <c r="JWA92" s="8"/>
      <c r="JWB92" s="8"/>
      <c r="JWC92" s="8"/>
      <c r="JWD92" s="8"/>
      <c r="JWE92" s="8"/>
      <c r="JWF92" s="8"/>
      <c r="JWG92" s="8"/>
      <c r="JWH92" s="8"/>
      <c r="JWI92" s="8"/>
      <c r="JWJ92" s="8"/>
      <c r="JWK92" s="8"/>
      <c r="JWL92" s="8"/>
      <c r="JWM92" s="8"/>
      <c r="JWN92" s="8"/>
      <c r="JWO92" s="8"/>
      <c r="JWP92" s="8"/>
      <c r="JWQ92" s="8"/>
      <c r="JWR92" s="8"/>
      <c r="JWS92" s="8"/>
      <c r="JWT92" s="8"/>
      <c r="JWU92" s="8"/>
      <c r="JWV92" s="8"/>
      <c r="JWW92" s="8"/>
      <c r="JWX92" s="8"/>
      <c r="JWY92" s="8"/>
      <c r="JWZ92" s="8"/>
      <c r="JXA92" s="8"/>
      <c r="JXB92" s="8"/>
      <c r="JXC92" s="8"/>
      <c r="JXD92" s="8"/>
      <c r="JXE92" s="8"/>
      <c r="JXF92" s="8"/>
      <c r="JXG92" s="8"/>
      <c r="JXH92" s="8"/>
      <c r="JXI92" s="8"/>
      <c r="JXJ92" s="8"/>
      <c r="JXK92" s="8"/>
      <c r="JXL92" s="8"/>
      <c r="JXM92" s="8"/>
      <c r="JXN92" s="8"/>
      <c r="JXO92" s="8"/>
      <c r="JXP92" s="8"/>
      <c r="JXQ92" s="8"/>
      <c r="JXR92" s="8"/>
      <c r="JXS92" s="8"/>
      <c r="JXT92" s="8"/>
      <c r="JXU92" s="8"/>
      <c r="JXV92" s="8"/>
      <c r="JXW92" s="8"/>
      <c r="JXX92" s="8"/>
      <c r="JXY92" s="8"/>
      <c r="JXZ92" s="8"/>
      <c r="JYA92" s="8"/>
      <c r="JYB92" s="8"/>
      <c r="JYC92" s="8"/>
      <c r="JYD92" s="8"/>
      <c r="JYE92" s="8"/>
      <c r="JYF92" s="8"/>
      <c r="JYG92" s="8"/>
      <c r="JYH92" s="8"/>
      <c r="JYI92" s="8"/>
      <c r="JYJ92" s="8"/>
      <c r="JYK92" s="8"/>
      <c r="JYL92" s="8"/>
      <c r="JYM92" s="8"/>
      <c r="JYN92" s="8"/>
      <c r="JYO92" s="8"/>
      <c r="JYP92" s="8"/>
      <c r="JYQ92" s="8"/>
      <c r="JYR92" s="8"/>
      <c r="JYS92" s="8"/>
      <c r="JYT92" s="8"/>
      <c r="JYU92" s="8"/>
      <c r="JYV92" s="8"/>
      <c r="JYW92" s="8"/>
      <c r="JYX92" s="8"/>
      <c r="JYY92" s="8"/>
      <c r="JYZ92" s="8"/>
      <c r="JZA92" s="8"/>
      <c r="JZB92" s="8"/>
      <c r="JZC92" s="8"/>
      <c r="JZD92" s="8"/>
      <c r="JZE92" s="8"/>
      <c r="JZF92" s="8"/>
      <c r="JZG92" s="8"/>
      <c r="JZH92" s="8"/>
      <c r="JZI92" s="8"/>
      <c r="JZJ92" s="8"/>
      <c r="JZK92" s="8"/>
      <c r="JZL92" s="8"/>
      <c r="JZM92" s="8"/>
      <c r="JZN92" s="8"/>
      <c r="JZO92" s="8"/>
      <c r="JZP92" s="8"/>
      <c r="JZQ92" s="8"/>
      <c r="JZR92" s="8"/>
      <c r="JZS92" s="8"/>
      <c r="JZT92" s="8"/>
      <c r="JZU92" s="8"/>
      <c r="JZV92" s="8"/>
      <c r="JZW92" s="8"/>
      <c r="JZX92" s="8"/>
      <c r="JZY92" s="8"/>
      <c r="JZZ92" s="8"/>
      <c r="KAA92" s="8"/>
      <c r="KAB92" s="8"/>
      <c r="KAC92" s="8"/>
      <c r="KAD92" s="8"/>
      <c r="KAE92" s="8"/>
      <c r="KAF92" s="8"/>
      <c r="KAG92" s="8"/>
      <c r="KAH92" s="8"/>
      <c r="KAI92" s="8"/>
      <c r="KAJ92" s="8"/>
      <c r="KAK92" s="8"/>
      <c r="KAL92" s="8"/>
      <c r="KAM92" s="8"/>
      <c r="KAN92" s="8"/>
      <c r="KAO92" s="8"/>
      <c r="KAP92" s="8"/>
      <c r="KAQ92" s="8"/>
      <c r="KAR92" s="8"/>
      <c r="KAS92" s="8"/>
      <c r="KAT92" s="8"/>
      <c r="KAU92" s="8"/>
      <c r="KAV92" s="8"/>
      <c r="KAW92" s="8"/>
      <c r="KAX92" s="8"/>
      <c r="KAY92" s="8"/>
      <c r="KAZ92" s="8"/>
      <c r="KBA92" s="8"/>
      <c r="KBB92" s="8"/>
      <c r="KBC92" s="8"/>
      <c r="KBD92" s="8"/>
      <c r="KBE92" s="8"/>
      <c r="KBF92" s="8"/>
      <c r="KBG92" s="8"/>
      <c r="KBH92" s="8"/>
      <c r="KBI92" s="8"/>
      <c r="KBJ92" s="8"/>
      <c r="KBK92" s="8"/>
      <c r="KBL92" s="8"/>
      <c r="KBM92" s="8"/>
      <c r="KBN92" s="8"/>
      <c r="KBO92" s="8"/>
      <c r="KBP92" s="8"/>
      <c r="KBQ92" s="8"/>
      <c r="KBR92" s="8"/>
      <c r="KBS92" s="8"/>
      <c r="KBT92" s="8"/>
      <c r="KBU92" s="8"/>
      <c r="KBV92" s="8"/>
      <c r="KBW92" s="8"/>
      <c r="KBX92" s="8"/>
      <c r="KBY92" s="8"/>
      <c r="KBZ92" s="8"/>
      <c r="KCA92" s="8"/>
      <c r="KCB92" s="8"/>
      <c r="KCC92" s="8"/>
      <c r="KCD92" s="8"/>
      <c r="KCE92" s="8"/>
      <c r="KCF92" s="8"/>
      <c r="KCG92" s="8"/>
      <c r="KCH92" s="8"/>
      <c r="KCI92" s="8"/>
      <c r="KCJ92" s="8"/>
      <c r="KCK92" s="8"/>
      <c r="KCL92" s="8"/>
      <c r="KCM92" s="8"/>
      <c r="KCN92" s="8"/>
      <c r="KCO92" s="8"/>
      <c r="KCP92" s="8"/>
      <c r="KCQ92" s="8"/>
      <c r="KCR92" s="8"/>
      <c r="KCS92" s="8"/>
      <c r="KCT92" s="8"/>
      <c r="KCU92" s="8"/>
      <c r="KCV92" s="8"/>
      <c r="KCW92" s="8"/>
      <c r="KCX92" s="8"/>
      <c r="KCY92" s="8"/>
      <c r="KCZ92" s="8"/>
      <c r="KDA92" s="8"/>
      <c r="KDB92" s="8"/>
      <c r="KDC92" s="8"/>
      <c r="KDD92" s="8"/>
      <c r="KDE92" s="8"/>
      <c r="KDF92" s="8"/>
      <c r="KDG92" s="8"/>
      <c r="KDH92" s="8"/>
      <c r="KDI92" s="8"/>
      <c r="KDJ92" s="8"/>
      <c r="KDK92" s="8"/>
      <c r="KDL92" s="8"/>
      <c r="KDM92" s="8"/>
      <c r="KDN92" s="8"/>
      <c r="KDO92" s="8"/>
      <c r="KDP92" s="8"/>
      <c r="KDQ92" s="8"/>
      <c r="KDR92" s="8"/>
      <c r="KDS92" s="8"/>
      <c r="KDT92" s="8"/>
      <c r="KDU92" s="8"/>
      <c r="KDV92" s="8"/>
      <c r="KDW92" s="8"/>
      <c r="KDX92" s="8"/>
      <c r="KDY92" s="8"/>
      <c r="KDZ92" s="8"/>
      <c r="KEA92" s="8"/>
      <c r="KEB92" s="8"/>
      <c r="KEC92" s="8"/>
      <c r="KED92" s="8"/>
      <c r="KEE92" s="8"/>
      <c r="KEF92" s="8"/>
      <c r="KEG92" s="8"/>
      <c r="KEH92" s="8"/>
      <c r="KEI92" s="8"/>
      <c r="KEJ92" s="8"/>
      <c r="KEK92" s="8"/>
      <c r="KEL92" s="8"/>
      <c r="KEM92" s="8"/>
      <c r="KEN92" s="8"/>
      <c r="KEO92" s="8"/>
      <c r="KEP92" s="8"/>
      <c r="KEQ92" s="8"/>
      <c r="KER92" s="8"/>
      <c r="KES92" s="8"/>
      <c r="KET92" s="8"/>
      <c r="KEU92" s="8"/>
      <c r="KEV92" s="8"/>
      <c r="KEW92" s="8"/>
      <c r="KEX92" s="8"/>
      <c r="KEY92" s="8"/>
      <c r="KEZ92" s="8"/>
      <c r="KFA92" s="8"/>
      <c r="KFB92" s="8"/>
      <c r="KFC92" s="8"/>
      <c r="KFD92" s="8"/>
      <c r="KFE92" s="8"/>
      <c r="KFF92" s="8"/>
      <c r="KFG92" s="8"/>
      <c r="KFH92" s="8"/>
      <c r="KFI92" s="8"/>
      <c r="KFJ92" s="8"/>
      <c r="KFK92" s="8"/>
      <c r="KFL92" s="8"/>
      <c r="KFM92" s="8"/>
      <c r="KFN92" s="8"/>
      <c r="KFO92" s="8"/>
      <c r="KFP92" s="8"/>
      <c r="KFQ92" s="8"/>
      <c r="KFR92" s="8"/>
      <c r="KFS92" s="8"/>
      <c r="KFT92" s="8"/>
      <c r="KFU92" s="8"/>
      <c r="KFV92" s="8"/>
      <c r="KFW92" s="8"/>
      <c r="KFX92" s="8"/>
      <c r="KFY92" s="8"/>
      <c r="KFZ92" s="8"/>
      <c r="KGA92" s="8"/>
      <c r="KGB92" s="8"/>
      <c r="KGC92" s="8"/>
      <c r="KGD92" s="8"/>
      <c r="KGE92" s="8"/>
      <c r="KGF92" s="8"/>
      <c r="KGG92" s="8"/>
      <c r="KGH92" s="8"/>
      <c r="KGI92" s="8"/>
      <c r="KGJ92" s="8"/>
      <c r="KGK92" s="8"/>
      <c r="KGL92" s="8"/>
      <c r="KGM92" s="8"/>
      <c r="KGN92" s="8"/>
      <c r="KGO92" s="8"/>
      <c r="KGP92" s="8"/>
      <c r="KGQ92" s="8"/>
      <c r="KGR92" s="8"/>
      <c r="KGS92" s="8"/>
      <c r="KGT92" s="8"/>
      <c r="KGU92" s="8"/>
      <c r="KGV92" s="8"/>
      <c r="KGW92" s="8"/>
      <c r="KGX92" s="8"/>
      <c r="KGY92" s="8"/>
      <c r="KGZ92" s="8"/>
      <c r="KHA92" s="8"/>
      <c r="KHB92" s="8"/>
      <c r="KHC92" s="8"/>
      <c r="KHD92" s="8"/>
      <c r="KHE92" s="8"/>
      <c r="KHF92" s="8"/>
      <c r="KHG92" s="8"/>
      <c r="KHH92" s="8"/>
      <c r="KHI92" s="8"/>
      <c r="KHJ92" s="8"/>
      <c r="KHK92" s="8"/>
      <c r="KHL92" s="8"/>
      <c r="KHM92" s="8"/>
      <c r="KHN92" s="8"/>
      <c r="KHO92" s="8"/>
      <c r="KHP92" s="8"/>
      <c r="KHQ92" s="8"/>
      <c r="KHR92" s="8"/>
      <c r="KHS92" s="8"/>
      <c r="KHT92" s="8"/>
      <c r="KHU92" s="8"/>
      <c r="KHV92" s="8"/>
      <c r="KHW92" s="8"/>
      <c r="KHX92" s="8"/>
      <c r="KHY92" s="8"/>
      <c r="KHZ92" s="8"/>
      <c r="KIA92" s="8"/>
      <c r="KIB92" s="8"/>
      <c r="KIC92" s="8"/>
      <c r="KID92" s="8"/>
      <c r="KIE92" s="8"/>
      <c r="KIF92" s="8"/>
      <c r="KIG92" s="8"/>
      <c r="KIH92" s="8"/>
      <c r="KII92" s="8"/>
      <c r="KIJ92" s="8"/>
      <c r="KIK92" s="8"/>
      <c r="KIL92" s="8"/>
      <c r="KIM92" s="8"/>
      <c r="KIN92" s="8"/>
      <c r="KIO92" s="8"/>
      <c r="KIP92" s="8"/>
      <c r="KIQ92" s="8"/>
      <c r="KIR92" s="8"/>
      <c r="KIS92" s="8"/>
      <c r="KIT92" s="8"/>
      <c r="KIU92" s="8"/>
      <c r="KIV92" s="8"/>
      <c r="KIW92" s="8"/>
      <c r="KIX92" s="8"/>
      <c r="KIY92" s="8"/>
      <c r="KIZ92" s="8"/>
      <c r="KJA92" s="8"/>
      <c r="KJB92" s="8"/>
      <c r="KJC92" s="8"/>
      <c r="KJD92" s="8"/>
      <c r="KJE92" s="8"/>
      <c r="KJF92" s="8"/>
      <c r="KJG92" s="8"/>
      <c r="KJH92" s="8"/>
      <c r="KJI92" s="8"/>
      <c r="KJJ92" s="8"/>
      <c r="KJK92" s="8"/>
      <c r="KJL92" s="8"/>
      <c r="KJM92" s="8"/>
      <c r="KJN92" s="8"/>
      <c r="KJO92" s="8"/>
      <c r="KJP92" s="8"/>
      <c r="KJQ92" s="8"/>
      <c r="KJR92" s="8"/>
      <c r="KJS92" s="8"/>
      <c r="KJT92" s="8"/>
      <c r="KJU92" s="8"/>
      <c r="KJV92" s="8"/>
      <c r="KJW92" s="8"/>
      <c r="KJX92" s="8"/>
      <c r="KJY92" s="8"/>
      <c r="KJZ92" s="8"/>
      <c r="KKA92" s="8"/>
      <c r="KKB92" s="8"/>
      <c r="KKC92" s="8"/>
      <c r="KKD92" s="8"/>
      <c r="KKE92" s="8"/>
      <c r="KKF92" s="8"/>
      <c r="KKG92" s="8"/>
      <c r="KKH92" s="8"/>
      <c r="KKI92" s="8"/>
      <c r="KKJ92" s="8"/>
      <c r="KKK92" s="8"/>
      <c r="KKL92" s="8"/>
      <c r="KKM92" s="8"/>
      <c r="KKN92" s="8"/>
      <c r="KKO92" s="8"/>
      <c r="KKP92" s="8"/>
      <c r="KKQ92" s="8"/>
      <c r="KKR92" s="8"/>
      <c r="KKS92" s="8"/>
      <c r="KKT92" s="8"/>
      <c r="KKU92" s="8"/>
      <c r="KKV92" s="8"/>
      <c r="KKW92" s="8"/>
      <c r="KKX92" s="8"/>
      <c r="KKY92" s="8"/>
      <c r="KKZ92" s="8"/>
      <c r="KLA92" s="8"/>
      <c r="KLB92" s="8"/>
      <c r="KLC92" s="8"/>
      <c r="KLD92" s="8"/>
      <c r="KLE92" s="8"/>
      <c r="KLF92" s="8"/>
      <c r="KLG92" s="8"/>
      <c r="KLH92" s="8"/>
      <c r="KLI92" s="8"/>
      <c r="KLJ92" s="8"/>
      <c r="KLK92" s="8"/>
      <c r="KLL92" s="8"/>
      <c r="KLM92" s="8"/>
      <c r="KLN92" s="8"/>
      <c r="KLO92" s="8"/>
      <c r="KLP92" s="8"/>
      <c r="KLQ92" s="8"/>
      <c r="KLR92" s="8"/>
      <c r="KLS92" s="8"/>
      <c r="KLT92" s="8"/>
      <c r="KLU92" s="8"/>
      <c r="KLV92" s="8"/>
      <c r="KLW92" s="8"/>
      <c r="KLX92" s="8"/>
      <c r="KLY92" s="8"/>
      <c r="KLZ92" s="8"/>
      <c r="KMA92" s="8"/>
      <c r="KMB92" s="8"/>
      <c r="KMC92" s="8"/>
      <c r="KMD92" s="8"/>
      <c r="KME92" s="8"/>
      <c r="KMF92" s="8"/>
      <c r="KMG92" s="8"/>
      <c r="KMH92" s="8"/>
      <c r="KMI92" s="8"/>
      <c r="KMJ92" s="8"/>
      <c r="KMK92" s="8"/>
      <c r="KML92" s="8"/>
      <c r="KMM92" s="8"/>
      <c r="KMN92" s="8"/>
      <c r="KMO92" s="8"/>
      <c r="KMP92" s="8"/>
      <c r="KMQ92" s="8"/>
      <c r="KMR92" s="8"/>
      <c r="KMS92" s="8"/>
      <c r="KMT92" s="8"/>
      <c r="KMU92" s="8"/>
      <c r="KMV92" s="8"/>
      <c r="KMW92" s="8"/>
      <c r="KMX92" s="8"/>
      <c r="KMY92" s="8"/>
      <c r="KMZ92" s="8"/>
      <c r="KNA92" s="8"/>
      <c r="KNB92" s="8"/>
      <c r="KNC92" s="8"/>
      <c r="KND92" s="8"/>
      <c r="KNE92" s="8"/>
      <c r="KNF92" s="8"/>
      <c r="KNG92" s="8"/>
      <c r="KNH92" s="8"/>
      <c r="KNI92" s="8"/>
      <c r="KNJ92" s="8"/>
      <c r="KNK92" s="8"/>
      <c r="KNL92" s="8"/>
      <c r="KNM92" s="8"/>
      <c r="KNN92" s="8"/>
      <c r="KNO92" s="8"/>
      <c r="KNP92" s="8"/>
      <c r="KNQ92" s="8"/>
      <c r="KNR92" s="8"/>
      <c r="KNS92" s="8"/>
      <c r="KNT92" s="8"/>
      <c r="KNU92" s="8"/>
      <c r="KNV92" s="8"/>
      <c r="KNW92" s="8"/>
      <c r="KNX92" s="8"/>
      <c r="KNY92" s="8"/>
      <c r="KNZ92" s="8"/>
      <c r="KOA92" s="8"/>
      <c r="KOB92" s="8"/>
      <c r="KOC92" s="8"/>
      <c r="KOD92" s="8"/>
      <c r="KOE92" s="8"/>
      <c r="KOF92" s="8"/>
      <c r="KOG92" s="8"/>
      <c r="KOH92" s="8"/>
      <c r="KOI92" s="8"/>
      <c r="KOJ92" s="8"/>
      <c r="KOK92" s="8"/>
      <c r="KOL92" s="8"/>
      <c r="KOM92" s="8"/>
      <c r="KON92" s="8"/>
      <c r="KOO92" s="8"/>
      <c r="KOP92" s="8"/>
      <c r="KOQ92" s="8"/>
      <c r="KOR92" s="8"/>
      <c r="KOS92" s="8"/>
      <c r="KOT92" s="8"/>
      <c r="KOU92" s="8"/>
      <c r="KOV92" s="8"/>
      <c r="KOW92" s="8"/>
      <c r="KOX92" s="8"/>
      <c r="KOY92" s="8"/>
      <c r="KOZ92" s="8"/>
      <c r="KPA92" s="8"/>
      <c r="KPB92" s="8"/>
      <c r="KPC92" s="8"/>
      <c r="KPD92" s="8"/>
      <c r="KPE92" s="8"/>
      <c r="KPF92" s="8"/>
      <c r="KPG92" s="8"/>
      <c r="KPH92" s="8"/>
      <c r="KPI92" s="8"/>
      <c r="KPJ92" s="8"/>
      <c r="KPK92" s="8"/>
      <c r="KPL92" s="8"/>
      <c r="KPM92" s="8"/>
      <c r="KPN92" s="8"/>
      <c r="KPO92" s="8"/>
      <c r="KPP92" s="8"/>
      <c r="KPQ92" s="8"/>
      <c r="KPR92" s="8"/>
      <c r="KPS92" s="8"/>
      <c r="KPT92" s="8"/>
      <c r="KPU92" s="8"/>
      <c r="KPV92" s="8"/>
      <c r="KPW92" s="8"/>
      <c r="KPX92" s="8"/>
      <c r="KPY92" s="8"/>
      <c r="KPZ92" s="8"/>
      <c r="KQA92" s="8"/>
      <c r="KQB92" s="8"/>
      <c r="KQC92" s="8"/>
      <c r="KQD92" s="8"/>
      <c r="KQE92" s="8"/>
      <c r="KQF92" s="8"/>
      <c r="KQG92" s="8"/>
      <c r="KQH92" s="8"/>
      <c r="KQI92" s="8"/>
      <c r="KQJ92" s="8"/>
      <c r="KQK92" s="8"/>
      <c r="KQL92" s="8"/>
      <c r="KQM92" s="8"/>
      <c r="KQN92" s="8"/>
      <c r="KQO92" s="8"/>
      <c r="KQP92" s="8"/>
      <c r="KQQ92" s="8"/>
      <c r="KQR92" s="8"/>
      <c r="KQS92" s="8"/>
      <c r="KQT92" s="8"/>
      <c r="KQU92" s="8"/>
      <c r="KQV92" s="8"/>
      <c r="KQW92" s="8"/>
      <c r="KQX92" s="8"/>
      <c r="KQY92" s="8"/>
      <c r="KQZ92" s="8"/>
      <c r="KRA92" s="8"/>
      <c r="KRB92" s="8"/>
      <c r="KRC92" s="8"/>
      <c r="KRD92" s="8"/>
      <c r="KRE92" s="8"/>
      <c r="KRF92" s="8"/>
      <c r="KRG92" s="8"/>
      <c r="KRH92" s="8"/>
      <c r="KRI92" s="8"/>
      <c r="KRJ92" s="8"/>
      <c r="KRK92" s="8"/>
      <c r="KRL92" s="8"/>
      <c r="KRM92" s="8"/>
      <c r="KRN92" s="8"/>
      <c r="KRO92" s="8"/>
      <c r="KRP92" s="8"/>
      <c r="KRQ92" s="8"/>
      <c r="KRR92" s="8"/>
      <c r="KRS92" s="8"/>
      <c r="KRT92" s="8"/>
      <c r="KRU92" s="8"/>
      <c r="KRV92" s="8"/>
      <c r="KRW92" s="8"/>
      <c r="KRX92" s="8"/>
      <c r="KRY92" s="8"/>
      <c r="KRZ92" s="8"/>
      <c r="KSA92" s="8"/>
      <c r="KSB92" s="8"/>
      <c r="KSC92" s="8"/>
      <c r="KSD92" s="8"/>
      <c r="KSE92" s="8"/>
      <c r="KSF92" s="8"/>
      <c r="KSG92" s="8"/>
      <c r="KSH92" s="8"/>
      <c r="KSI92" s="8"/>
      <c r="KSJ92" s="8"/>
      <c r="KSK92" s="8"/>
      <c r="KSL92" s="8"/>
      <c r="KSM92" s="8"/>
      <c r="KSN92" s="8"/>
      <c r="KSO92" s="8"/>
      <c r="KSP92" s="8"/>
      <c r="KSQ92" s="8"/>
      <c r="KSR92" s="8"/>
      <c r="KSS92" s="8"/>
      <c r="KST92" s="8"/>
      <c r="KSU92" s="8"/>
      <c r="KSV92" s="8"/>
      <c r="KSW92" s="8"/>
      <c r="KSX92" s="8"/>
      <c r="KSY92" s="8"/>
      <c r="KSZ92" s="8"/>
      <c r="KTA92" s="8"/>
      <c r="KTB92" s="8"/>
      <c r="KTC92" s="8"/>
      <c r="KTD92" s="8"/>
      <c r="KTE92" s="8"/>
      <c r="KTF92" s="8"/>
      <c r="KTG92" s="8"/>
      <c r="KTH92" s="8"/>
      <c r="KTI92" s="8"/>
      <c r="KTJ92" s="8"/>
      <c r="KTK92" s="8"/>
      <c r="KTL92" s="8"/>
      <c r="KTM92" s="8"/>
      <c r="KTN92" s="8"/>
      <c r="KTO92" s="8"/>
      <c r="KTP92" s="8"/>
      <c r="KTQ92" s="8"/>
      <c r="KTR92" s="8"/>
      <c r="KTS92" s="8"/>
      <c r="KTT92" s="8"/>
      <c r="KTU92" s="8"/>
      <c r="KTV92" s="8"/>
      <c r="KTW92" s="8"/>
      <c r="KTX92" s="8"/>
      <c r="KTY92" s="8"/>
      <c r="KTZ92" s="8"/>
      <c r="KUA92" s="8"/>
      <c r="KUB92" s="8"/>
      <c r="KUC92" s="8"/>
      <c r="KUD92" s="8"/>
      <c r="KUE92" s="8"/>
      <c r="KUF92" s="8"/>
      <c r="KUG92" s="8"/>
      <c r="KUH92" s="8"/>
      <c r="KUI92" s="8"/>
      <c r="KUJ92" s="8"/>
      <c r="KUK92" s="8"/>
      <c r="KUL92" s="8"/>
      <c r="KUM92" s="8"/>
      <c r="KUN92" s="8"/>
      <c r="KUO92" s="8"/>
      <c r="KUP92" s="8"/>
      <c r="KUQ92" s="8"/>
      <c r="KUR92" s="8"/>
      <c r="KUS92" s="8"/>
      <c r="KUT92" s="8"/>
      <c r="KUU92" s="8"/>
      <c r="KUV92" s="8"/>
      <c r="KUW92" s="8"/>
      <c r="KUX92" s="8"/>
      <c r="KUY92" s="8"/>
      <c r="KUZ92" s="8"/>
      <c r="KVA92" s="8"/>
      <c r="KVB92" s="8"/>
      <c r="KVC92" s="8"/>
      <c r="KVD92" s="8"/>
      <c r="KVE92" s="8"/>
      <c r="KVF92" s="8"/>
      <c r="KVG92" s="8"/>
      <c r="KVH92" s="8"/>
      <c r="KVI92" s="8"/>
      <c r="KVJ92" s="8"/>
      <c r="KVK92" s="8"/>
      <c r="KVL92" s="8"/>
      <c r="KVM92" s="8"/>
      <c r="KVN92" s="8"/>
      <c r="KVO92" s="8"/>
      <c r="KVP92" s="8"/>
      <c r="KVQ92" s="8"/>
      <c r="KVR92" s="8"/>
      <c r="KVS92" s="8"/>
      <c r="KVT92" s="8"/>
      <c r="KVU92" s="8"/>
      <c r="KVV92" s="8"/>
      <c r="KVW92" s="8"/>
      <c r="KVX92" s="8"/>
      <c r="KVY92" s="8"/>
      <c r="KVZ92" s="8"/>
      <c r="KWA92" s="8"/>
      <c r="KWB92" s="8"/>
      <c r="KWC92" s="8"/>
      <c r="KWD92" s="8"/>
      <c r="KWE92" s="8"/>
      <c r="KWF92" s="8"/>
      <c r="KWG92" s="8"/>
      <c r="KWH92" s="8"/>
      <c r="KWI92" s="8"/>
      <c r="KWJ92" s="8"/>
      <c r="KWK92" s="8"/>
      <c r="KWL92" s="8"/>
      <c r="KWM92" s="8"/>
      <c r="KWN92" s="8"/>
      <c r="KWO92" s="8"/>
      <c r="KWP92" s="8"/>
      <c r="KWQ92" s="8"/>
      <c r="KWR92" s="8"/>
      <c r="KWS92" s="8"/>
      <c r="KWT92" s="8"/>
      <c r="KWU92" s="8"/>
      <c r="KWV92" s="8"/>
      <c r="KWW92" s="8"/>
      <c r="KWX92" s="8"/>
      <c r="KWY92" s="8"/>
      <c r="KWZ92" s="8"/>
      <c r="KXA92" s="8"/>
      <c r="KXB92" s="8"/>
      <c r="KXC92" s="8"/>
      <c r="KXD92" s="8"/>
      <c r="KXE92" s="8"/>
      <c r="KXF92" s="8"/>
      <c r="KXG92" s="8"/>
      <c r="KXH92" s="8"/>
      <c r="KXI92" s="8"/>
      <c r="KXJ92" s="8"/>
      <c r="KXK92" s="8"/>
      <c r="KXL92" s="8"/>
      <c r="KXM92" s="8"/>
      <c r="KXN92" s="8"/>
      <c r="KXO92" s="8"/>
      <c r="KXP92" s="8"/>
      <c r="KXQ92" s="8"/>
      <c r="KXR92" s="8"/>
      <c r="KXS92" s="8"/>
      <c r="KXT92" s="8"/>
      <c r="KXU92" s="8"/>
      <c r="KXV92" s="8"/>
      <c r="KXW92" s="8"/>
      <c r="KXX92" s="8"/>
      <c r="KXY92" s="8"/>
      <c r="KXZ92" s="8"/>
      <c r="KYA92" s="8"/>
      <c r="KYB92" s="8"/>
      <c r="KYC92" s="8"/>
      <c r="KYD92" s="8"/>
      <c r="KYE92" s="8"/>
      <c r="KYF92" s="8"/>
      <c r="KYG92" s="8"/>
      <c r="KYH92" s="8"/>
      <c r="KYI92" s="8"/>
      <c r="KYJ92" s="8"/>
      <c r="KYK92" s="8"/>
      <c r="KYL92" s="8"/>
      <c r="KYM92" s="8"/>
      <c r="KYN92" s="8"/>
      <c r="KYO92" s="8"/>
      <c r="KYP92" s="8"/>
      <c r="KYQ92" s="8"/>
      <c r="KYR92" s="8"/>
      <c r="KYS92" s="8"/>
      <c r="KYT92" s="8"/>
      <c r="KYU92" s="8"/>
      <c r="KYV92" s="8"/>
      <c r="KYW92" s="8"/>
      <c r="KYX92" s="8"/>
      <c r="KYY92" s="8"/>
      <c r="KYZ92" s="8"/>
      <c r="KZA92" s="8"/>
      <c r="KZB92" s="8"/>
      <c r="KZC92" s="8"/>
      <c r="KZD92" s="8"/>
      <c r="KZE92" s="8"/>
      <c r="KZF92" s="8"/>
      <c r="KZG92" s="8"/>
      <c r="KZH92" s="8"/>
      <c r="KZI92" s="8"/>
      <c r="KZJ92" s="8"/>
      <c r="KZK92" s="8"/>
      <c r="KZL92" s="8"/>
      <c r="KZM92" s="8"/>
      <c r="KZN92" s="8"/>
      <c r="KZO92" s="8"/>
      <c r="KZP92" s="8"/>
      <c r="KZQ92" s="8"/>
      <c r="KZR92" s="8"/>
      <c r="KZS92" s="8"/>
      <c r="KZT92" s="8"/>
      <c r="KZU92" s="8"/>
      <c r="KZV92" s="8"/>
      <c r="KZW92" s="8"/>
      <c r="KZX92" s="8"/>
      <c r="KZY92" s="8"/>
      <c r="KZZ92" s="8"/>
      <c r="LAA92" s="8"/>
      <c r="LAB92" s="8"/>
      <c r="LAC92" s="8"/>
      <c r="LAD92" s="8"/>
      <c r="LAE92" s="8"/>
      <c r="LAF92" s="8"/>
      <c r="LAG92" s="8"/>
      <c r="LAH92" s="8"/>
      <c r="LAI92" s="8"/>
      <c r="LAJ92" s="8"/>
      <c r="LAK92" s="8"/>
      <c r="LAL92" s="8"/>
      <c r="LAM92" s="8"/>
      <c r="LAN92" s="8"/>
      <c r="LAO92" s="8"/>
      <c r="LAP92" s="8"/>
      <c r="LAQ92" s="8"/>
      <c r="LAR92" s="8"/>
      <c r="LAS92" s="8"/>
      <c r="LAT92" s="8"/>
      <c r="LAU92" s="8"/>
      <c r="LAV92" s="8"/>
      <c r="LAW92" s="8"/>
      <c r="LAX92" s="8"/>
      <c r="LAY92" s="8"/>
      <c r="LAZ92" s="8"/>
      <c r="LBA92" s="8"/>
      <c r="LBB92" s="8"/>
      <c r="LBC92" s="8"/>
      <c r="LBD92" s="8"/>
      <c r="LBE92" s="8"/>
      <c r="LBF92" s="8"/>
      <c r="LBG92" s="8"/>
      <c r="LBH92" s="8"/>
      <c r="LBI92" s="8"/>
      <c r="LBJ92" s="8"/>
      <c r="LBK92" s="8"/>
      <c r="LBL92" s="8"/>
      <c r="LBM92" s="8"/>
      <c r="LBN92" s="8"/>
      <c r="LBO92" s="8"/>
      <c r="LBP92" s="8"/>
      <c r="LBQ92" s="8"/>
      <c r="LBR92" s="8"/>
      <c r="LBS92" s="8"/>
      <c r="LBT92" s="8"/>
      <c r="LBU92" s="8"/>
      <c r="LBV92" s="8"/>
      <c r="LBW92" s="8"/>
      <c r="LBX92" s="8"/>
      <c r="LBY92" s="8"/>
      <c r="LBZ92" s="8"/>
      <c r="LCA92" s="8"/>
      <c r="LCB92" s="8"/>
      <c r="LCC92" s="8"/>
      <c r="LCD92" s="8"/>
      <c r="LCE92" s="8"/>
      <c r="LCF92" s="8"/>
      <c r="LCG92" s="8"/>
      <c r="LCH92" s="8"/>
      <c r="LCI92" s="8"/>
      <c r="LCJ92" s="8"/>
      <c r="LCK92" s="8"/>
      <c r="LCL92" s="8"/>
      <c r="LCM92" s="8"/>
      <c r="LCN92" s="8"/>
      <c r="LCO92" s="8"/>
      <c r="LCP92" s="8"/>
      <c r="LCQ92" s="8"/>
      <c r="LCR92" s="8"/>
      <c r="LCS92" s="8"/>
      <c r="LCT92" s="8"/>
      <c r="LCU92" s="8"/>
      <c r="LCV92" s="8"/>
      <c r="LCW92" s="8"/>
      <c r="LCX92" s="8"/>
      <c r="LCY92" s="8"/>
      <c r="LCZ92" s="8"/>
      <c r="LDA92" s="8"/>
      <c r="LDB92" s="8"/>
      <c r="LDC92" s="8"/>
      <c r="LDD92" s="8"/>
      <c r="LDE92" s="8"/>
      <c r="LDF92" s="8"/>
      <c r="LDG92" s="8"/>
      <c r="LDH92" s="8"/>
      <c r="LDI92" s="8"/>
      <c r="LDJ92" s="8"/>
      <c r="LDK92" s="8"/>
      <c r="LDL92" s="8"/>
      <c r="LDM92" s="8"/>
      <c r="LDN92" s="8"/>
      <c r="LDO92" s="8"/>
      <c r="LDP92" s="8"/>
      <c r="LDQ92" s="8"/>
      <c r="LDR92" s="8"/>
      <c r="LDS92" s="8"/>
      <c r="LDT92" s="8"/>
      <c r="LDU92" s="8"/>
      <c r="LDV92" s="8"/>
      <c r="LDW92" s="8"/>
      <c r="LDX92" s="8"/>
      <c r="LDY92" s="8"/>
      <c r="LDZ92" s="8"/>
      <c r="LEA92" s="8"/>
      <c r="LEB92" s="8"/>
      <c r="LEC92" s="8"/>
      <c r="LED92" s="8"/>
      <c r="LEE92" s="8"/>
      <c r="LEF92" s="8"/>
      <c r="LEG92" s="8"/>
      <c r="LEH92" s="8"/>
      <c r="LEI92" s="8"/>
      <c r="LEJ92" s="8"/>
      <c r="LEK92" s="8"/>
      <c r="LEL92" s="8"/>
      <c r="LEM92" s="8"/>
      <c r="LEN92" s="8"/>
      <c r="LEO92" s="8"/>
      <c r="LEP92" s="8"/>
      <c r="LEQ92" s="8"/>
      <c r="LER92" s="8"/>
      <c r="LES92" s="8"/>
      <c r="LET92" s="8"/>
      <c r="LEU92" s="8"/>
      <c r="LEV92" s="8"/>
      <c r="LEW92" s="8"/>
      <c r="LEX92" s="8"/>
      <c r="LEY92" s="8"/>
      <c r="LEZ92" s="8"/>
      <c r="LFA92" s="8"/>
      <c r="LFB92" s="8"/>
      <c r="LFC92" s="8"/>
      <c r="LFD92" s="8"/>
      <c r="LFE92" s="8"/>
      <c r="LFF92" s="8"/>
      <c r="LFG92" s="8"/>
      <c r="LFH92" s="8"/>
      <c r="LFI92" s="8"/>
      <c r="LFJ92" s="8"/>
      <c r="LFK92" s="8"/>
      <c r="LFL92" s="8"/>
      <c r="LFM92" s="8"/>
      <c r="LFN92" s="8"/>
      <c r="LFO92" s="8"/>
      <c r="LFP92" s="8"/>
      <c r="LFQ92" s="8"/>
      <c r="LFR92" s="8"/>
      <c r="LFS92" s="8"/>
      <c r="LFT92" s="8"/>
      <c r="LFU92" s="8"/>
      <c r="LFV92" s="8"/>
      <c r="LFW92" s="8"/>
      <c r="LFX92" s="8"/>
      <c r="LFY92" s="8"/>
      <c r="LFZ92" s="8"/>
      <c r="LGA92" s="8"/>
      <c r="LGB92" s="8"/>
      <c r="LGC92" s="8"/>
      <c r="LGD92" s="8"/>
      <c r="LGE92" s="8"/>
      <c r="LGF92" s="8"/>
      <c r="LGG92" s="8"/>
      <c r="LGH92" s="8"/>
      <c r="LGI92" s="8"/>
      <c r="LGJ92" s="8"/>
      <c r="LGK92" s="8"/>
      <c r="LGL92" s="8"/>
      <c r="LGM92" s="8"/>
      <c r="LGN92" s="8"/>
      <c r="LGO92" s="8"/>
      <c r="LGP92" s="8"/>
      <c r="LGQ92" s="8"/>
      <c r="LGR92" s="8"/>
      <c r="LGS92" s="8"/>
      <c r="LGT92" s="8"/>
      <c r="LGU92" s="8"/>
      <c r="LGV92" s="8"/>
      <c r="LGW92" s="8"/>
      <c r="LGX92" s="8"/>
      <c r="LGY92" s="8"/>
      <c r="LGZ92" s="8"/>
      <c r="LHA92" s="8"/>
      <c r="LHB92" s="8"/>
      <c r="LHC92" s="8"/>
      <c r="LHD92" s="8"/>
      <c r="LHE92" s="8"/>
      <c r="LHF92" s="8"/>
      <c r="LHG92" s="8"/>
      <c r="LHH92" s="8"/>
      <c r="LHI92" s="8"/>
      <c r="LHJ92" s="8"/>
      <c r="LHK92" s="8"/>
      <c r="LHL92" s="8"/>
      <c r="LHM92" s="8"/>
      <c r="LHN92" s="8"/>
      <c r="LHO92" s="8"/>
      <c r="LHP92" s="8"/>
      <c r="LHQ92" s="8"/>
      <c r="LHR92" s="8"/>
      <c r="LHS92" s="8"/>
      <c r="LHT92" s="8"/>
      <c r="LHU92" s="8"/>
      <c r="LHV92" s="8"/>
      <c r="LHW92" s="8"/>
      <c r="LHX92" s="8"/>
      <c r="LHY92" s="8"/>
      <c r="LHZ92" s="8"/>
      <c r="LIA92" s="8"/>
      <c r="LIB92" s="8"/>
      <c r="LIC92" s="8"/>
      <c r="LID92" s="8"/>
      <c r="LIE92" s="8"/>
      <c r="LIF92" s="8"/>
      <c r="LIG92" s="8"/>
      <c r="LIH92" s="8"/>
      <c r="LII92" s="8"/>
      <c r="LIJ92" s="8"/>
      <c r="LIK92" s="8"/>
      <c r="LIL92" s="8"/>
      <c r="LIM92" s="8"/>
      <c r="LIN92" s="8"/>
      <c r="LIO92" s="8"/>
      <c r="LIP92" s="8"/>
      <c r="LIQ92" s="8"/>
      <c r="LIR92" s="8"/>
      <c r="LIS92" s="8"/>
      <c r="LIT92" s="8"/>
      <c r="LIU92" s="8"/>
      <c r="LIV92" s="8"/>
      <c r="LIW92" s="8"/>
      <c r="LIX92" s="8"/>
      <c r="LIY92" s="8"/>
      <c r="LIZ92" s="8"/>
      <c r="LJA92" s="8"/>
      <c r="LJB92" s="8"/>
      <c r="LJC92" s="8"/>
      <c r="LJD92" s="8"/>
      <c r="LJE92" s="8"/>
      <c r="LJF92" s="8"/>
      <c r="LJG92" s="8"/>
      <c r="LJH92" s="8"/>
      <c r="LJI92" s="8"/>
      <c r="LJJ92" s="8"/>
      <c r="LJK92" s="8"/>
      <c r="LJL92" s="8"/>
      <c r="LJM92" s="8"/>
      <c r="LJN92" s="8"/>
      <c r="LJO92" s="8"/>
      <c r="LJP92" s="8"/>
      <c r="LJQ92" s="8"/>
      <c r="LJR92" s="8"/>
      <c r="LJS92" s="8"/>
      <c r="LJT92" s="8"/>
      <c r="LJU92" s="8"/>
      <c r="LJV92" s="8"/>
      <c r="LJW92" s="8"/>
      <c r="LJX92" s="8"/>
      <c r="LJY92" s="8"/>
      <c r="LJZ92" s="8"/>
      <c r="LKA92" s="8"/>
      <c r="LKB92" s="8"/>
      <c r="LKC92" s="8"/>
      <c r="LKD92" s="8"/>
      <c r="LKE92" s="8"/>
      <c r="LKF92" s="8"/>
      <c r="LKG92" s="8"/>
      <c r="LKH92" s="8"/>
      <c r="LKI92" s="8"/>
      <c r="LKJ92" s="8"/>
      <c r="LKK92" s="8"/>
      <c r="LKL92" s="8"/>
      <c r="LKM92" s="8"/>
      <c r="LKN92" s="8"/>
      <c r="LKO92" s="8"/>
      <c r="LKP92" s="8"/>
      <c r="LKQ92" s="8"/>
      <c r="LKR92" s="8"/>
      <c r="LKS92" s="8"/>
      <c r="LKT92" s="8"/>
      <c r="LKU92" s="8"/>
      <c r="LKV92" s="8"/>
      <c r="LKW92" s="8"/>
      <c r="LKX92" s="8"/>
      <c r="LKY92" s="8"/>
      <c r="LKZ92" s="8"/>
      <c r="LLA92" s="8"/>
      <c r="LLB92" s="8"/>
      <c r="LLC92" s="8"/>
      <c r="LLD92" s="8"/>
      <c r="LLE92" s="8"/>
      <c r="LLF92" s="8"/>
      <c r="LLG92" s="8"/>
      <c r="LLH92" s="8"/>
      <c r="LLI92" s="8"/>
      <c r="LLJ92" s="8"/>
      <c r="LLK92" s="8"/>
      <c r="LLL92" s="8"/>
      <c r="LLM92" s="8"/>
      <c r="LLN92" s="8"/>
      <c r="LLO92" s="8"/>
      <c r="LLP92" s="8"/>
      <c r="LLQ92" s="8"/>
      <c r="LLR92" s="8"/>
      <c r="LLS92" s="8"/>
      <c r="LLT92" s="8"/>
      <c r="LLU92" s="8"/>
      <c r="LLV92" s="8"/>
      <c r="LLW92" s="8"/>
      <c r="LLX92" s="8"/>
      <c r="LLY92" s="8"/>
      <c r="LLZ92" s="8"/>
      <c r="LMA92" s="8"/>
      <c r="LMB92" s="8"/>
      <c r="LMC92" s="8"/>
      <c r="LMD92" s="8"/>
      <c r="LME92" s="8"/>
      <c r="LMF92" s="8"/>
      <c r="LMG92" s="8"/>
      <c r="LMH92" s="8"/>
      <c r="LMI92" s="8"/>
      <c r="LMJ92" s="8"/>
      <c r="LMK92" s="8"/>
      <c r="LML92" s="8"/>
      <c r="LMM92" s="8"/>
      <c r="LMN92" s="8"/>
      <c r="LMO92" s="8"/>
      <c r="LMP92" s="8"/>
      <c r="LMQ92" s="8"/>
      <c r="LMR92" s="8"/>
      <c r="LMS92" s="8"/>
      <c r="LMT92" s="8"/>
      <c r="LMU92" s="8"/>
      <c r="LMV92" s="8"/>
      <c r="LMW92" s="8"/>
      <c r="LMX92" s="8"/>
      <c r="LMY92" s="8"/>
      <c r="LMZ92" s="8"/>
      <c r="LNA92" s="8"/>
      <c r="LNB92" s="8"/>
      <c r="LNC92" s="8"/>
      <c r="LND92" s="8"/>
      <c r="LNE92" s="8"/>
      <c r="LNF92" s="8"/>
      <c r="LNG92" s="8"/>
      <c r="LNH92" s="8"/>
      <c r="LNI92" s="8"/>
      <c r="LNJ92" s="8"/>
      <c r="LNK92" s="8"/>
      <c r="LNL92" s="8"/>
      <c r="LNM92" s="8"/>
      <c r="LNN92" s="8"/>
      <c r="LNO92" s="8"/>
      <c r="LNP92" s="8"/>
      <c r="LNQ92" s="8"/>
      <c r="LNR92" s="8"/>
      <c r="LNS92" s="8"/>
      <c r="LNT92" s="8"/>
      <c r="LNU92" s="8"/>
      <c r="LNV92" s="8"/>
      <c r="LNW92" s="8"/>
      <c r="LNX92" s="8"/>
      <c r="LNY92" s="8"/>
      <c r="LNZ92" s="8"/>
      <c r="LOA92" s="8"/>
      <c r="LOB92" s="8"/>
      <c r="LOC92" s="8"/>
      <c r="LOD92" s="8"/>
      <c r="LOE92" s="8"/>
      <c r="LOF92" s="8"/>
      <c r="LOG92" s="8"/>
      <c r="LOH92" s="8"/>
      <c r="LOI92" s="8"/>
      <c r="LOJ92" s="8"/>
      <c r="LOK92" s="8"/>
      <c r="LOL92" s="8"/>
      <c r="LOM92" s="8"/>
      <c r="LON92" s="8"/>
      <c r="LOO92" s="8"/>
      <c r="LOP92" s="8"/>
      <c r="LOQ92" s="8"/>
      <c r="LOR92" s="8"/>
      <c r="LOS92" s="8"/>
      <c r="LOT92" s="8"/>
      <c r="LOU92" s="8"/>
      <c r="LOV92" s="8"/>
      <c r="LOW92" s="8"/>
      <c r="LOX92" s="8"/>
      <c r="LOY92" s="8"/>
      <c r="LOZ92" s="8"/>
      <c r="LPA92" s="8"/>
      <c r="LPB92" s="8"/>
      <c r="LPC92" s="8"/>
      <c r="LPD92" s="8"/>
      <c r="LPE92" s="8"/>
      <c r="LPF92" s="8"/>
      <c r="LPG92" s="8"/>
      <c r="LPH92" s="8"/>
      <c r="LPI92" s="8"/>
      <c r="LPJ92" s="8"/>
      <c r="LPK92" s="8"/>
      <c r="LPL92" s="8"/>
      <c r="LPM92" s="8"/>
      <c r="LPN92" s="8"/>
      <c r="LPO92" s="8"/>
      <c r="LPP92" s="8"/>
      <c r="LPQ92" s="8"/>
      <c r="LPR92" s="8"/>
      <c r="LPS92" s="8"/>
      <c r="LPT92" s="8"/>
      <c r="LPU92" s="8"/>
      <c r="LPV92" s="8"/>
      <c r="LPW92" s="8"/>
      <c r="LPX92" s="8"/>
      <c r="LPY92" s="8"/>
      <c r="LPZ92" s="8"/>
      <c r="LQA92" s="8"/>
      <c r="LQB92" s="8"/>
      <c r="LQC92" s="8"/>
      <c r="LQD92" s="8"/>
      <c r="LQE92" s="8"/>
      <c r="LQF92" s="8"/>
      <c r="LQG92" s="8"/>
      <c r="LQH92" s="8"/>
      <c r="LQI92" s="8"/>
      <c r="LQJ92" s="8"/>
      <c r="LQK92" s="8"/>
      <c r="LQL92" s="8"/>
      <c r="LQM92" s="8"/>
      <c r="LQN92" s="8"/>
      <c r="LQO92" s="8"/>
      <c r="LQP92" s="8"/>
      <c r="LQQ92" s="8"/>
      <c r="LQR92" s="8"/>
      <c r="LQS92" s="8"/>
      <c r="LQT92" s="8"/>
      <c r="LQU92" s="8"/>
      <c r="LQV92" s="8"/>
      <c r="LQW92" s="8"/>
      <c r="LQX92" s="8"/>
      <c r="LQY92" s="8"/>
      <c r="LQZ92" s="8"/>
      <c r="LRA92" s="8"/>
      <c r="LRB92" s="8"/>
      <c r="LRC92" s="8"/>
      <c r="LRD92" s="8"/>
      <c r="LRE92" s="8"/>
      <c r="LRF92" s="8"/>
      <c r="LRG92" s="8"/>
      <c r="LRH92" s="8"/>
      <c r="LRI92" s="8"/>
      <c r="LRJ92" s="8"/>
      <c r="LRK92" s="8"/>
      <c r="LRL92" s="8"/>
      <c r="LRM92" s="8"/>
      <c r="LRN92" s="8"/>
      <c r="LRO92" s="8"/>
      <c r="LRP92" s="8"/>
      <c r="LRQ92" s="8"/>
      <c r="LRR92" s="8"/>
      <c r="LRS92" s="8"/>
      <c r="LRT92" s="8"/>
      <c r="LRU92" s="8"/>
      <c r="LRV92" s="8"/>
      <c r="LRW92" s="8"/>
      <c r="LRX92" s="8"/>
      <c r="LRY92" s="8"/>
      <c r="LRZ92" s="8"/>
      <c r="LSA92" s="8"/>
      <c r="LSB92" s="8"/>
      <c r="LSC92" s="8"/>
      <c r="LSD92" s="8"/>
      <c r="LSE92" s="8"/>
      <c r="LSF92" s="8"/>
      <c r="LSG92" s="8"/>
      <c r="LSH92" s="8"/>
      <c r="LSI92" s="8"/>
      <c r="LSJ92" s="8"/>
      <c r="LSK92" s="8"/>
      <c r="LSL92" s="8"/>
      <c r="LSM92" s="8"/>
      <c r="LSN92" s="8"/>
      <c r="LSO92" s="8"/>
      <c r="LSP92" s="8"/>
      <c r="LSQ92" s="8"/>
      <c r="LSR92" s="8"/>
      <c r="LSS92" s="8"/>
      <c r="LST92" s="8"/>
      <c r="LSU92" s="8"/>
      <c r="LSV92" s="8"/>
      <c r="LSW92" s="8"/>
      <c r="LSX92" s="8"/>
      <c r="LSY92" s="8"/>
      <c r="LSZ92" s="8"/>
      <c r="LTA92" s="8"/>
      <c r="LTB92" s="8"/>
      <c r="LTC92" s="8"/>
      <c r="LTD92" s="8"/>
      <c r="LTE92" s="8"/>
      <c r="LTF92" s="8"/>
      <c r="LTG92" s="8"/>
      <c r="LTH92" s="8"/>
      <c r="LTI92" s="8"/>
      <c r="LTJ92" s="8"/>
      <c r="LTK92" s="8"/>
      <c r="LTL92" s="8"/>
      <c r="LTM92" s="8"/>
      <c r="LTN92" s="8"/>
      <c r="LTO92" s="8"/>
      <c r="LTP92" s="8"/>
      <c r="LTQ92" s="8"/>
      <c r="LTR92" s="8"/>
      <c r="LTS92" s="8"/>
      <c r="LTT92" s="8"/>
      <c r="LTU92" s="8"/>
      <c r="LTV92" s="8"/>
      <c r="LTW92" s="8"/>
      <c r="LTX92" s="8"/>
      <c r="LTY92" s="8"/>
      <c r="LTZ92" s="8"/>
      <c r="LUA92" s="8"/>
      <c r="LUB92" s="8"/>
      <c r="LUC92" s="8"/>
      <c r="LUD92" s="8"/>
      <c r="LUE92" s="8"/>
      <c r="LUF92" s="8"/>
      <c r="LUG92" s="8"/>
      <c r="LUH92" s="8"/>
      <c r="LUI92" s="8"/>
      <c r="LUJ92" s="8"/>
      <c r="LUK92" s="8"/>
      <c r="LUL92" s="8"/>
      <c r="LUM92" s="8"/>
      <c r="LUN92" s="8"/>
      <c r="LUO92" s="8"/>
      <c r="LUP92" s="8"/>
      <c r="LUQ92" s="8"/>
      <c r="LUR92" s="8"/>
      <c r="LUS92" s="8"/>
      <c r="LUT92" s="8"/>
      <c r="LUU92" s="8"/>
      <c r="LUV92" s="8"/>
      <c r="LUW92" s="8"/>
      <c r="LUX92" s="8"/>
      <c r="LUY92" s="8"/>
      <c r="LUZ92" s="8"/>
      <c r="LVA92" s="8"/>
      <c r="LVB92" s="8"/>
      <c r="LVC92" s="8"/>
      <c r="LVD92" s="8"/>
      <c r="LVE92" s="8"/>
      <c r="LVF92" s="8"/>
      <c r="LVG92" s="8"/>
      <c r="LVH92" s="8"/>
      <c r="LVI92" s="8"/>
      <c r="LVJ92" s="8"/>
      <c r="LVK92" s="8"/>
      <c r="LVL92" s="8"/>
      <c r="LVM92" s="8"/>
      <c r="LVN92" s="8"/>
      <c r="LVO92" s="8"/>
      <c r="LVP92" s="8"/>
      <c r="LVQ92" s="8"/>
      <c r="LVR92" s="8"/>
      <c r="LVS92" s="8"/>
      <c r="LVT92" s="8"/>
      <c r="LVU92" s="8"/>
      <c r="LVV92" s="8"/>
      <c r="LVW92" s="8"/>
      <c r="LVX92" s="8"/>
      <c r="LVY92" s="8"/>
      <c r="LVZ92" s="8"/>
      <c r="LWA92" s="8"/>
      <c r="LWB92" s="8"/>
      <c r="LWC92" s="8"/>
      <c r="LWD92" s="8"/>
      <c r="LWE92" s="8"/>
      <c r="LWF92" s="8"/>
      <c r="LWG92" s="8"/>
      <c r="LWH92" s="8"/>
      <c r="LWI92" s="8"/>
      <c r="LWJ92" s="8"/>
      <c r="LWK92" s="8"/>
      <c r="LWL92" s="8"/>
      <c r="LWM92" s="8"/>
      <c r="LWN92" s="8"/>
      <c r="LWO92" s="8"/>
      <c r="LWP92" s="8"/>
      <c r="LWQ92" s="8"/>
      <c r="LWR92" s="8"/>
      <c r="LWS92" s="8"/>
      <c r="LWT92" s="8"/>
      <c r="LWU92" s="8"/>
      <c r="LWV92" s="8"/>
      <c r="LWW92" s="8"/>
      <c r="LWX92" s="8"/>
      <c r="LWY92" s="8"/>
      <c r="LWZ92" s="8"/>
      <c r="LXA92" s="8"/>
      <c r="LXB92" s="8"/>
      <c r="LXC92" s="8"/>
      <c r="LXD92" s="8"/>
      <c r="LXE92" s="8"/>
      <c r="LXF92" s="8"/>
      <c r="LXG92" s="8"/>
      <c r="LXH92" s="8"/>
      <c r="LXI92" s="8"/>
      <c r="LXJ92" s="8"/>
      <c r="LXK92" s="8"/>
      <c r="LXL92" s="8"/>
      <c r="LXM92" s="8"/>
      <c r="LXN92" s="8"/>
      <c r="LXO92" s="8"/>
      <c r="LXP92" s="8"/>
      <c r="LXQ92" s="8"/>
      <c r="LXR92" s="8"/>
      <c r="LXS92" s="8"/>
      <c r="LXT92" s="8"/>
      <c r="LXU92" s="8"/>
      <c r="LXV92" s="8"/>
      <c r="LXW92" s="8"/>
      <c r="LXX92" s="8"/>
      <c r="LXY92" s="8"/>
      <c r="LXZ92" s="8"/>
      <c r="LYA92" s="8"/>
      <c r="LYB92" s="8"/>
      <c r="LYC92" s="8"/>
      <c r="LYD92" s="8"/>
      <c r="LYE92" s="8"/>
      <c r="LYF92" s="8"/>
      <c r="LYG92" s="8"/>
      <c r="LYH92" s="8"/>
      <c r="LYI92" s="8"/>
      <c r="LYJ92" s="8"/>
      <c r="LYK92" s="8"/>
      <c r="LYL92" s="8"/>
      <c r="LYM92" s="8"/>
      <c r="LYN92" s="8"/>
      <c r="LYO92" s="8"/>
      <c r="LYP92" s="8"/>
      <c r="LYQ92" s="8"/>
      <c r="LYR92" s="8"/>
      <c r="LYS92" s="8"/>
      <c r="LYT92" s="8"/>
      <c r="LYU92" s="8"/>
      <c r="LYV92" s="8"/>
      <c r="LYW92" s="8"/>
      <c r="LYX92" s="8"/>
      <c r="LYY92" s="8"/>
      <c r="LYZ92" s="8"/>
      <c r="LZA92" s="8"/>
      <c r="LZB92" s="8"/>
      <c r="LZC92" s="8"/>
      <c r="LZD92" s="8"/>
      <c r="LZE92" s="8"/>
      <c r="LZF92" s="8"/>
      <c r="LZG92" s="8"/>
      <c r="LZH92" s="8"/>
      <c r="LZI92" s="8"/>
      <c r="LZJ92" s="8"/>
      <c r="LZK92" s="8"/>
      <c r="LZL92" s="8"/>
      <c r="LZM92" s="8"/>
      <c r="LZN92" s="8"/>
      <c r="LZO92" s="8"/>
      <c r="LZP92" s="8"/>
      <c r="LZQ92" s="8"/>
      <c r="LZR92" s="8"/>
      <c r="LZS92" s="8"/>
      <c r="LZT92" s="8"/>
      <c r="LZU92" s="8"/>
      <c r="LZV92" s="8"/>
      <c r="LZW92" s="8"/>
      <c r="LZX92" s="8"/>
      <c r="LZY92" s="8"/>
      <c r="LZZ92" s="8"/>
      <c r="MAA92" s="8"/>
      <c r="MAB92" s="8"/>
      <c r="MAC92" s="8"/>
      <c r="MAD92" s="8"/>
      <c r="MAE92" s="8"/>
      <c r="MAF92" s="8"/>
      <c r="MAG92" s="8"/>
      <c r="MAH92" s="8"/>
      <c r="MAI92" s="8"/>
      <c r="MAJ92" s="8"/>
      <c r="MAK92" s="8"/>
      <c r="MAL92" s="8"/>
      <c r="MAM92" s="8"/>
      <c r="MAN92" s="8"/>
      <c r="MAO92" s="8"/>
      <c r="MAP92" s="8"/>
      <c r="MAQ92" s="8"/>
      <c r="MAR92" s="8"/>
      <c r="MAS92" s="8"/>
      <c r="MAT92" s="8"/>
      <c r="MAU92" s="8"/>
      <c r="MAV92" s="8"/>
      <c r="MAW92" s="8"/>
      <c r="MAX92" s="8"/>
      <c r="MAY92" s="8"/>
      <c r="MAZ92" s="8"/>
      <c r="MBA92" s="8"/>
      <c r="MBB92" s="8"/>
      <c r="MBC92" s="8"/>
      <c r="MBD92" s="8"/>
      <c r="MBE92" s="8"/>
      <c r="MBF92" s="8"/>
      <c r="MBG92" s="8"/>
      <c r="MBH92" s="8"/>
      <c r="MBI92" s="8"/>
      <c r="MBJ92" s="8"/>
      <c r="MBK92" s="8"/>
      <c r="MBL92" s="8"/>
      <c r="MBM92" s="8"/>
      <c r="MBN92" s="8"/>
      <c r="MBO92" s="8"/>
      <c r="MBP92" s="8"/>
      <c r="MBQ92" s="8"/>
      <c r="MBR92" s="8"/>
      <c r="MBS92" s="8"/>
      <c r="MBT92" s="8"/>
      <c r="MBU92" s="8"/>
      <c r="MBV92" s="8"/>
      <c r="MBW92" s="8"/>
      <c r="MBX92" s="8"/>
      <c r="MBY92" s="8"/>
      <c r="MBZ92" s="8"/>
      <c r="MCA92" s="8"/>
      <c r="MCB92" s="8"/>
      <c r="MCC92" s="8"/>
      <c r="MCD92" s="8"/>
      <c r="MCE92" s="8"/>
      <c r="MCF92" s="8"/>
      <c r="MCG92" s="8"/>
      <c r="MCH92" s="8"/>
      <c r="MCI92" s="8"/>
      <c r="MCJ92" s="8"/>
      <c r="MCK92" s="8"/>
      <c r="MCL92" s="8"/>
      <c r="MCM92" s="8"/>
      <c r="MCN92" s="8"/>
      <c r="MCO92" s="8"/>
      <c r="MCP92" s="8"/>
      <c r="MCQ92" s="8"/>
      <c r="MCR92" s="8"/>
      <c r="MCS92" s="8"/>
      <c r="MCT92" s="8"/>
      <c r="MCU92" s="8"/>
      <c r="MCV92" s="8"/>
      <c r="MCW92" s="8"/>
      <c r="MCX92" s="8"/>
      <c r="MCY92" s="8"/>
      <c r="MCZ92" s="8"/>
      <c r="MDA92" s="8"/>
      <c r="MDB92" s="8"/>
      <c r="MDC92" s="8"/>
      <c r="MDD92" s="8"/>
      <c r="MDE92" s="8"/>
      <c r="MDF92" s="8"/>
      <c r="MDG92" s="8"/>
      <c r="MDH92" s="8"/>
      <c r="MDI92" s="8"/>
      <c r="MDJ92" s="8"/>
      <c r="MDK92" s="8"/>
      <c r="MDL92" s="8"/>
      <c r="MDM92" s="8"/>
      <c r="MDN92" s="8"/>
      <c r="MDO92" s="8"/>
      <c r="MDP92" s="8"/>
      <c r="MDQ92" s="8"/>
      <c r="MDR92" s="8"/>
      <c r="MDS92" s="8"/>
      <c r="MDT92" s="8"/>
      <c r="MDU92" s="8"/>
      <c r="MDV92" s="8"/>
      <c r="MDW92" s="8"/>
      <c r="MDX92" s="8"/>
      <c r="MDY92" s="8"/>
      <c r="MDZ92" s="8"/>
      <c r="MEA92" s="8"/>
      <c r="MEB92" s="8"/>
      <c r="MEC92" s="8"/>
      <c r="MED92" s="8"/>
      <c r="MEE92" s="8"/>
      <c r="MEF92" s="8"/>
      <c r="MEG92" s="8"/>
      <c r="MEH92" s="8"/>
      <c r="MEI92" s="8"/>
      <c r="MEJ92" s="8"/>
      <c r="MEK92" s="8"/>
      <c r="MEL92" s="8"/>
      <c r="MEM92" s="8"/>
      <c r="MEN92" s="8"/>
      <c r="MEO92" s="8"/>
      <c r="MEP92" s="8"/>
      <c r="MEQ92" s="8"/>
      <c r="MER92" s="8"/>
      <c r="MES92" s="8"/>
      <c r="MET92" s="8"/>
      <c r="MEU92" s="8"/>
      <c r="MEV92" s="8"/>
      <c r="MEW92" s="8"/>
      <c r="MEX92" s="8"/>
      <c r="MEY92" s="8"/>
      <c r="MEZ92" s="8"/>
      <c r="MFA92" s="8"/>
      <c r="MFB92" s="8"/>
      <c r="MFC92" s="8"/>
      <c r="MFD92" s="8"/>
      <c r="MFE92" s="8"/>
      <c r="MFF92" s="8"/>
      <c r="MFG92" s="8"/>
      <c r="MFH92" s="8"/>
      <c r="MFI92" s="8"/>
      <c r="MFJ92" s="8"/>
      <c r="MFK92" s="8"/>
      <c r="MFL92" s="8"/>
      <c r="MFM92" s="8"/>
      <c r="MFN92" s="8"/>
      <c r="MFO92" s="8"/>
      <c r="MFP92" s="8"/>
      <c r="MFQ92" s="8"/>
      <c r="MFR92" s="8"/>
      <c r="MFS92" s="8"/>
      <c r="MFT92" s="8"/>
      <c r="MFU92" s="8"/>
      <c r="MFV92" s="8"/>
      <c r="MFW92" s="8"/>
      <c r="MFX92" s="8"/>
      <c r="MFY92" s="8"/>
      <c r="MFZ92" s="8"/>
      <c r="MGA92" s="8"/>
      <c r="MGB92" s="8"/>
      <c r="MGC92" s="8"/>
      <c r="MGD92" s="8"/>
      <c r="MGE92" s="8"/>
      <c r="MGF92" s="8"/>
      <c r="MGG92" s="8"/>
      <c r="MGH92" s="8"/>
      <c r="MGI92" s="8"/>
      <c r="MGJ92" s="8"/>
      <c r="MGK92" s="8"/>
      <c r="MGL92" s="8"/>
      <c r="MGM92" s="8"/>
      <c r="MGN92" s="8"/>
      <c r="MGO92" s="8"/>
      <c r="MGP92" s="8"/>
      <c r="MGQ92" s="8"/>
      <c r="MGR92" s="8"/>
      <c r="MGS92" s="8"/>
      <c r="MGT92" s="8"/>
      <c r="MGU92" s="8"/>
      <c r="MGV92" s="8"/>
      <c r="MGW92" s="8"/>
      <c r="MGX92" s="8"/>
      <c r="MGY92" s="8"/>
      <c r="MGZ92" s="8"/>
      <c r="MHA92" s="8"/>
      <c r="MHB92" s="8"/>
      <c r="MHC92" s="8"/>
      <c r="MHD92" s="8"/>
      <c r="MHE92" s="8"/>
      <c r="MHF92" s="8"/>
      <c r="MHG92" s="8"/>
      <c r="MHH92" s="8"/>
      <c r="MHI92" s="8"/>
      <c r="MHJ92" s="8"/>
      <c r="MHK92" s="8"/>
      <c r="MHL92" s="8"/>
      <c r="MHM92" s="8"/>
      <c r="MHN92" s="8"/>
      <c r="MHO92" s="8"/>
      <c r="MHP92" s="8"/>
      <c r="MHQ92" s="8"/>
      <c r="MHR92" s="8"/>
      <c r="MHS92" s="8"/>
      <c r="MHT92" s="8"/>
      <c r="MHU92" s="8"/>
      <c r="MHV92" s="8"/>
      <c r="MHW92" s="8"/>
      <c r="MHX92" s="8"/>
      <c r="MHY92" s="8"/>
      <c r="MHZ92" s="8"/>
      <c r="MIA92" s="8"/>
      <c r="MIB92" s="8"/>
      <c r="MIC92" s="8"/>
      <c r="MID92" s="8"/>
      <c r="MIE92" s="8"/>
      <c r="MIF92" s="8"/>
      <c r="MIG92" s="8"/>
      <c r="MIH92" s="8"/>
      <c r="MII92" s="8"/>
      <c r="MIJ92" s="8"/>
      <c r="MIK92" s="8"/>
      <c r="MIL92" s="8"/>
      <c r="MIM92" s="8"/>
      <c r="MIN92" s="8"/>
      <c r="MIO92" s="8"/>
      <c r="MIP92" s="8"/>
      <c r="MIQ92" s="8"/>
      <c r="MIR92" s="8"/>
      <c r="MIS92" s="8"/>
      <c r="MIT92" s="8"/>
      <c r="MIU92" s="8"/>
      <c r="MIV92" s="8"/>
      <c r="MIW92" s="8"/>
      <c r="MIX92" s="8"/>
      <c r="MIY92" s="8"/>
      <c r="MIZ92" s="8"/>
      <c r="MJA92" s="8"/>
      <c r="MJB92" s="8"/>
      <c r="MJC92" s="8"/>
      <c r="MJD92" s="8"/>
      <c r="MJE92" s="8"/>
      <c r="MJF92" s="8"/>
      <c r="MJG92" s="8"/>
      <c r="MJH92" s="8"/>
      <c r="MJI92" s="8"/>
      <c r="MJJ92" s="8"/>
      <c r="MJK92" s="8"/>
      <c r="MJL92" s="8"/>
      <c r="MJM92" s="8"/>
      <c r="MJN92" s="8"/>
      <c r="MJO92" s="8"/>
      <c r="MJP92" s="8"/>
      <c r="MJQ92" s="8"/>
      <c r="MJR92" s="8"/>
      <c r="MJS92" s="8"/>
      <c r="MJT92" s="8"/>
      <c r="MJU92" s="8"/>
      <c r="MJV92" s="8"/>
      <c r="MJW92" s="8"/>
      <c r="MJX92" s="8"/>
      <c r="MJY92" s="8"/>
      <c r="MJZ92" s="8"/>
      <c r="MKA92" s="8"/>
      <c r="MKB92" s="8"/>
      <c r="MKC92" s="8"/>
      <c r="MKD92" s="8"/>
      <c r="MKE92" s="8"/>
      <c r="MKF92" s="8"/>
      <c r="MKG92" s="8"/>
      <c r="MKH92" s="8"/>
      <c r="MKI92" s="8"/>
      <c r="MKJ92" s="8"/>
      <c r="MKK92" s="8"/>
      <c r="MKL92" s="8"/>
      <c r="MKM92" s="8"/>
      <c r="MKN92" s="8"/>
      <c r="MKO92" s="8"/>
      <c r="MKP92" s="8"/>
      <c r="MKQ92" s="8"/>
      <c r="MKR92" s="8"/>
      <c r="MKS92" s="8"/>
      <c r="MKT92" s="8"/>
      <c r="MKU92" s="8"/>
      <c r="MKV92" s="8"/>
      <c r="MKW92" s="8"/>
      <c r="MKX92" s="8"/>
      <c r="MKY92" s="8"/>
      <c r="MKZ92" s="8"/>
      <c r="MLA92" s="8"/>
      <c r="MLB92" s="8"/>
      <c r="MLC92" s="8"/>
      <c r="MLD92" s="8"/>
      <c r="MLE92" s="8"/>
      <c r="MLF92" s="8"/>
      <c r="MLG92" s="8"/>
      <c r="MLH92" s="8"/>
      <c r="MLI92" s="8"/>
      <c r="MLJ92" s="8"/>
      <c r="MLK92" s="8"/>
      <c r="MLL92" s="8"/>
      <c r="MLM92" s="8"/>
      <c r="MLN92" s="8"/>
      <c r="MLO92" s="8"/>
      <c r="MLP92" s="8"/>
      <c r="MLQ92" s="8"/>
      <c r="MLR92" s="8"/>
      <c r="MLS92" s="8"/>
      <c r="MLT92" s="8"/>
      <c r="MLU92" s="8"/>
      <c r="MLV92" s="8"/>
      <c r="MLW92" s="8"/>
      <c r="MLX92" s="8"/>
      <c r="MLY92" s="8"/>
      <c r="MLZ92" s="8"/>
      <c r="MMA92" s="8"/>
      <c r="MMB92" s="8"/>
      <c r="MMC92" s="8"/>
      <c r="MMD92" s="8"/>
      <c r="MME92" s="8"/>
      <c r="MMF92" s="8"/>
      <c r="MMG92" s="8"/>
      <c r="MMH92" s="8"/>
      <c r="MMI92" s="8"/>
      <c r="MMJ92" s="8"/>
      <c r="MMK92" s="8"/>
      <c r="MML92" s="8"/>
      <c r="MMM92" s="8"/>
      <c r="MMN92" s="8"/>
      <c r="MMO92" s="8"/>
      <c r="MMP92" s="8"/>
      <c r="MMQ92" s="8"/>
      <c r="MMR92" s="8"/>
      <c r="MMS92" s="8"/>
      <c r="MMT92" s="8"/>
      <c r="MMU92" s="8"/>
      <c r="MMV92" s="8"/>
      <c r="MMW92" s="8"/>
      <c r="MMX92" s="8"/>
      <c r="MMY92" s="8"/>
      <c r="MMZ92" s="8"/>
      <c r="MNA92" s="8"/>
      <c r="MNB92" s="8"/>
      <c r="MNC92" s="8"/>
      <c r="MND92" s="8"/>
      <c r="MNE92" s="8"/>
      <c r="MNF92" s="8"/>
      <c r="MNG92" s="8"/>
      <c r="MNH92" s="8"/>
      <c r="MNI92" s="8"/>
      <c r="MNJ92" s="8"/>
      <c r="MNK92" s="8"/>
      <c r="MNL92" s="8"/>
      <c r="MNM92" s="8"/>
      <c r="MNN92" s="8"/>
      <c r="MNO92" s="8"/>
      <c r="MNP92" s="8"/>
      <c r="MNQ92" s="8"/>
      <c r="MNR92" s="8"/>
      <c r="MNS92" s="8"/>
      <c r="MNT92" s="8"/>
      <c r="MNU92" s="8"/>
      <c r="MNV92" s="8"/>
      <c r="MNW92" s="8"/>
      <c r="MNX92" s="8"/>
      <c r="MNY92" s="8"/>
      <c r="MNZ92" s="8"/>
      <c r="MOA92" s="8"/>
      <c r="MOB92" s="8"/>
      <c r="MOC92" s="8"/>
      <c r="MOD92" s="8"/>
      <c r="MOE92" s="8"/>
      <c r="MOF92" s="8"/>
      <c r="MOG92" s="8"/>
      <c r="MOH92" s="8"/>
      <c r="MOI92" s="8"/>
      <c r="MOJ92" s="8"/>
      <c r="MOK92" s="8"/>
      <c r="MOL92" s="8"/>
      <c r="MOM92" s="8"/>
      <c r="MON92" s="8"/>
      <c r="MOO92" s="8"/>
      <c r="MOP92" s="8"/>
      <c r="MOQ92" s="8"/>
      <c r="MOR92" s="8"/>
      <c r="MOS92" s="8"/>
      <c r="MOT92" s="8"/>
      <c r="MOU92" s="8"/>
      <c r="MOV92" s="8"/>
      <c r="MOW92" s="8"/>
      <c r="MOX92" s="8"/>
      <c r="MOY92" s="8"/>
      <c r="MOZ92" s="8"/>
      <c r="MPA92" s="8"/>
      <c r="MPB92" s="8"/>
      <c r="MPC92" s="8"/>
      <c r="MPD92" s="8"/>
      <c r="MPE92" s="8"/>
      <c r="MPF92" s="8"/>
      <c r="MPG92" s="8"/>
      <c r="MPH92" s="8"/>
      <c r="MPI92" s="8"/>
      <c r="MPJ92" s="8"/>
      <c r="MPK92" s="8"/>
      <c r="MPL92" s="8"/>
      <c r="MPM92" s="8"/>
      <c r="MPN92" s="8"/>
      <c r="MPO92" s="8"/>
      <c r="MPP92" s="8"/>
      <c r="MPQ92" s="8"/>
      <c r="MPR92" s="8"/>
      <c r="MPS92" s="8"/>
      <c r="MPT92" s="8"/>
      <c r="MPU92" s="8"/>
      <c r="MPV92" s="8"/>
      <c r="MPW92" s="8"/>
      <c r="MPX92" s="8"/>
      <c r="MPY92" s="8"/>
      <c r="MPZ92" s="8"/>
      <c r="MQA92" s="8"/>
      <c r="MQB92" s="8"/>
      <c r="MQC92" s="8"/>
      <c r="MQD92" s="8"/>
      <c r="MQE92" s="8"/>
      <c r="MQF92" s="8"/>
      <c r="MQG92" s="8"/>
      <c r="MQH92" s="8"/>
      <c r="MQI92" s="8"/>
      <c r="MQJ92" s="8"/>
      <c r="MQK92" s="8"/>
      <c r="MQL92" s="8"/>
      <c r="MQM92" s="8"/>
      <c r="MQN92" s="8"/>
      <c r="MQO92" s="8"/>
      <c r="MQP92" s="8"/>
      <c r="MQQ92" s="8"/>
      <c r="MQR92" s="8"/>
      <c r="MQS92" s="8"/>
      <c r="MQT92" s="8"/>
      <c r="MQU92" s="8"/>
      <c r="MQV92" s="8"/>
      <c r="MQW92" s="8"/>
      <c r="MQX92" s="8"/>
      <c r="MQY92" s="8"/>
      <c r="MQZ92" s="8"/>
      <c r="MRA92" s="8"/>
      <c r="MRB92" s="8"/>
      <c r="MRC92" s="8"/>
      <c r="MRD92" s="8"/>
      <c r="MRE92" s="8"/>
      <c r="MRF92" s="8"/>
      <c r="MRG92" s="8"/>
      <c r="MRH92" s="8"/>
      <c r="MRI92" s="8"/>
      <c r="MRJ92" s="8"/>
      <c r="MRK92" s="8"/>
      <c r="MRL92" s="8"/>
      <c r="MRM92" s="8"/>
      <c r="MRN92" s="8"/>
      <c r="MRO92" s="8"/>
      <c r="MRP92" s="8"/>
      <c r="MRQ92" s="8"/>
      <c r="MRR92" s="8"/>
      <c r="MRS92" s="8"/>
      <c r="MRT92" s="8"/>
      <c r="MRU92" s="8"/>
      <c r="MRV92" s="8"/>
      <c r="MRW92" s="8"/>
      <c r="MRX92" s="8"/>
      <c r="MRY92" s="8"/>
      <c r="MRZ92" s="8"/>
      <c r="MSA92" s="8"/>
      <c r="MSB92" s="8"/>
      <c r="MSC92" s="8"/>
      <c r="MSD92" s="8"/>
      <c r="MSE92" s="8"/>
      <c r="MSF92" s="8"/>
      <c r="MSG92" s="8"/>
      <c r="MSH92" s="8"/>
      <c r="MSI92" s="8"/>
      <c r="MSJ92" s="8"/>
      <c r="MSK92" s="8"/>
      <c r="MSL92" s="8"/>
      <c r="MSM92" s="8"/>
      <c r="MSN92" s="8"/>
      <c r="MSO92" s="8"/>
      <c r="MSP92" s="8"/>
      <c r="MSQ92" s="8"/>
      <c r="MSR92" s="8"/>
      <c r="MSS92" s="8"/>
      <c r="MST92" s="8"/>
      <c r="MSU92" s="8"/>
      <c r="MSV92" s="8"/>
      <c r="MSW92" s="8"/>
      <c r="MSX92" s="8"/>
      <c r="MSY92" s="8"/>
      <c r="MSZ92" s="8"/>
      <c r="MTA92" s="8"/>
      <c r="MTB92" s="8"/>
      <c r="MTC92" s="8"/>
      <c r="MTD92" s="8"/>
      <c r="MTE92" s="8"/>
      <c r="MTF92" s="8"/>
      <c r="MTG92" s="8"/>
      <c r="MTH92" s="8"/>
      <c r="MTI92" s="8"/>
      <c r="MTJ92" s="8"/>
      <c r="MTK92" s="8"/>
      <c r="MTL92" s="8"/>
      <c r="MTM92" s="8"/>
      <c r="MTN92" s="8"/>
      <c r="MTO92" s="8"/>
      <c r="MTP92" s="8"/>
      <c r="MTQ92" s="8"/>
      <c r="MTR92" s="8"/>
      <c r="MTS92" s="8"/>
      <c r="MTT92" s="8"/>
      <c r="MTU92" s="8"/>
      <c r="MTV92" s="8"/>
      <c r="MTW92" s="8"/>
      <c r="MTX92" s="8"/>
      <c r="MTY92" s="8"/>
      <c r="MTZ92" s="8"/>
      <c r="MUA92" s="8"/>
      <c r="MUB92" s="8"/>
      <c r="MUC92" s="8"/>
      <c r="MUD92" s="8"/>
      <c r="MUE92" s="8"/>
      <c r="MUF92" s="8"/>
      <c r="MUG92" s="8"/>
      <c r="MUH92" s="8"/>
      <c r="MUI92" s="8"/>
      <c r="MUJ92" s="8"/>
      <c r="MUK92" s="8"/>
      <c r="MUL92" s="8"/>
      <c r="MUM92" s="8"/>
      <c r="MUN92" s="8"/>
      <c r="MUO92" s="8"/>
      <c r="MUP92" s="8"/>
      <c r="MUQ92" s="8"/>
      <c r="MUR92" s="8"/>
      <c r="MUS92" s="8"/>
      <c r="MUT92" s="8"/>
      <c r="MUU92" s="8"/>
      <c r="MUV92" s="8"/>
      <c r="MUW92" s="8"/>
      <c r="MUX92" s="8"/>
      <c r="MUY92" s="8"/>
      <c r="MUZ92" s="8"/>
      <c r="MVA92" s="8"/>
      <c r="MVB92" s="8"/>
      <c r="MVC92" s="8"/>
      <c r="MVD92" s="8"/>
      <c r="MVE92" s="8"/>
      <c r="MVF92" s="8"/>
      <c r="MVG92" s="8"/>
      <c r="MVH92" s="8"/>
      <c r="MVI92" s="8"/>
      <c r="MVJ92" s="8"/>
      <c r="MVK92" s="8"/>
      <c r="MVL92" s="8"/>
      <c r="MVM92" s="8"/>
      <c r="MVN92" s="8"/>
      <c r="MVO92" s="8"/>
      <c r="MVP92" s="8"/>
      <c r="MVQ92" s="8"/>
      <c r="MVR92" s="8"/>
      <c r="MVS92" s="8"/>
      <c r="MVT92" s="8"/>
      <c r="MVU92" s="8"/>
      <c r="MVV92" s="8"/>
      <c r="MVW92" s="8"/>
      <c r="MVX92" s="8"/>
      <c r="MVY92" s="8"/>
      <c r="MVZ92" s="8"/>
      <c r="MWA92" s="8"/>
      <c r="MWB92" s="8"/>
      <c r="MWC92" s="8"/>
      <c r="MWD92" s="8"/>
      <c r="MWE92" s="8"/>
      <c r="MWF92" s="8"/>
      <c r="MWG92" s="8"/>
      <c r="MWH92" s="8"/>
      <c r="MWI92" s="8"/>
      <c r="MWJ92" s="8"/>
      <c r="MWK92" s="8"/>
      <c r="MWL92" s="8"/>
      <c r="MWM92" s="8"/>
      <c r="MWN92" s="8"/>
      <c r="MWO92" s="8"/>
      <c r="MWP92" s="8"/>
      <c r="MWQ92" s="8"/>
      <c r="MWR92" s="8"/>
      <c r="MWS92" s="8"/>
      <c r="MWT92" s="8"/>
      <c r="MWU92" s="8"/>
      <c r="MWV92" s="8"/>
      <c r="MWW92" s="8"/>
      <c r="MWX92" s="8"/>
      <c r="MWY92" s="8"/>
      <c r="MWZ92" s="8"/>
      <c r="MXA92" s="8"/>
      <c r="MXB92" s="8"/>
      <c r="MXC92" s="8"/>
      <c r="MXD92" s="8"/>
      <c r="MXE92" s="8"/>
      <c r="MXF92" s="8"/>
      <c r="MXG92" s="8"/>
      <c r="MXH92" s="8"/>
      <c r="MXI92" s="8"/>
      <c r="MXJ92" s="8"/>
      <c r="MXK92" s="8"/>
      <c r="MXL92" s="8"/>
      <c r="MXM92" s="8"/>
      <c r="MXN92" s="8"/>
      <c r="MXO92" s="8"/>
      <c r="MXP92" s="8"/>
      <c r="MXQ92" s="8"/>
      <c r="MXR92" s="8"/>
      <c r="MXS92" s="8"/>
      <c r="MXT92" s="8"/>
      <c r="MXU92" s="8"/>
      <c r="MXV92" s="8"/>
      <c r="MXW92" s="8"/>
      <c r="MXX92" s="8"/>
      <c r="MXY92" s="8"/>
      <c r="MXZ92" s="8"/>
      <c r="MYA92" s="8"/>
      <c r="MYB92" s="8"/>
      <c r="MYC92" s="8"/>
      <c r="MYD92" s="8"/>
      <c r="MYE92" s="8"/>
      <c r="MYF92" s="8"/>
      <c r="MYG92" s="8"/>
      <c r="MYH92" s="8"/>
      <c r="MYI92" s="8"/>
      <c r="MYJ92" s="8"/>
      <c r="MYK92" s="8"/>
      <c r="MYL92" s="8"/>
      <c r="MYM92" s="8"/>
      <c r="MYN92" s="8"/>
      <c r="MYO92" s="8"/>
      <c r="MYP92" s="8"/>
      <c r="MYQ92" s="8"/>
      <c r="MYR92" s="8"/>
      <c r="MYS92" s="8"/>
      <c r="MYT92" s="8"/>
      <c r="MYU92" s="8"/>
      <c r="MYV92" s="8"/>
      <c r="MYW92" s="8"/>
      <c r="MYX92" s="8"/>
      <c r="MYY92" s="8"/>
      <c r="MYZ92" s="8"/>
      <c r="MZA92" s="8"/>
      <c r="MZB92" s="8"/>
      <c r="MZC92" s="8"/>
      <c r="MZD92" s="8"/>
      <c r="MZE92" s="8"/>
      <c r="MZF92" s="8"/>
      <c r="MZG92" s="8"/>
      <c r="MZH92" s="8"/>
      <c r="MZI92" s="8"/>
      <c r="MZJ92" s="8"/>
      <c r="MZK92" s="8"/>
      <c r="MZL92" s="8"/>
      <c r="MZM92" s="8"/>
      <c r="MZN92" s="8"/>
      <c r="MZO92" s="8"/>
      <c r="MZP92" s="8"/>
      <c r="MZQ92" s="8"/>
      <c r="MZR92" s="8"/>
      <c r="MZS92" s="8"/>
      <c r="MZT92" s="8"/>
      <c r="MZU92" s="8"/>
      <c r="MZV92" s="8"/>
      <c r="MZW92" s="8"/>
      <c r="MZX92" s="8"/>
      <c r="MZY92" s="8"/>
      <c r="MZZ92" s="8"/>
      <c r="NAA92" s="8"/>
      <c r="NAB92" s="8"/>
      <c r="NAC92" s="8"/>
      <c r="NAD92" s="8"/>
      <c r="NAE92" s="8"/>
      <c r="NAF92" s="8"/>
      <c r="NAG92" s="8"/>
      <c r="NAH92" s="8"/>
      <c r="NAI92" s="8"/>
      <c r="NAJ92" s="8"/>
      <c r="NAK92" s="8"/>
      <c r="NAL92" s="8"/>
      <c r="NAM92" s="8"/>
      <c r="NAN92" s="8"/>
      <c r="NAO92" s="8"/>
      <c r="NAP92" s="8"/>
      <c r="NAQ92" s="8"/>
      <c r="NAR92" s="8"/>
      <c r="NAS92" s="8"/>
      <c r="NAT92" s="8"/>
      <c r="NAU92" s="8"/>
      <c r="NAV92" s="8"/>
      <c r="NAW92" s="8"/>
      <c r="NAX92" s="8"/>
      <c r="NAY92" s="8"/>
      <c r="NAZ92" s="8"/>
      <c r="NBA92" s="8"/>
      <c r="NBB92" s="8"/>
      <c r="NBC92" s="8"/>
      <c r="NBD92" s="8"/>
      <c r="NBE92" s="8"/>
      <c r="NBF92" s="8"/>
      <c r="NBG92" s="8"/>
      <c r="NBH92" s="8"/>
      <c r="NBI92" s="8"/>
      <c r="NBJ92" s="8"/>
      <c r="NBK92" s="8"/>
      <c r="NBL92" s="8"/>
      <c r="NBM92" s="8"/>
      <c r="NBN92" s="8"/>
      <c r="NBO92" s="8"/>
      <c r="NBP92" s="8"/>
      <c r="NBQ92" s="8"/>
      <c r="NBR92" s="8"/>
      <c r="NBS92" s="8"/>
      <c r="NBT92" s="8"/>
      <c r="NBU92" s="8"/>
      <c r="NBV92" s="8"/>
      <c r="NBW92" s="8"/>
      <c r="NBX92" s="8"/>
      <c r="NBY92" s="8"/>
      <c r="NBZ92" s="8"/>
      <c r="NCA92" s="8"/>
      <c r="NCB92" s="8"/>
      <c r="NCC92" s="8"/>
      <c r="NCD92" s="8"/>
      <c r="NCE92" s="8"/>
      <c r="NCF92" s="8"/>
      <c r="NCG92" s="8"/>
      <c r="NCH92" s="8"/>
      <c r="NCI92" s="8"/>
      <c r="NCJ92" s="8"/>
      <c r="NCK92" s="8"/>
      <c r="NCL92" s="8"/>
      <c r="NCM92" s="8"/>
      <c r="NCN92" s="8"/>
      <c r="NCO92" s="8"/>
      <c r="NCP92" s="8"/>
      <c r="NCQ92" s="8"/>
      <c r="NCR92" s="8"/>
      <c r="NCS92" s="8"/>
      <c r="NCT92" s="8"/>
      <c r="NCU92" s="8"/>
      <c r="NCV92" s="8"/>
      <c r="NCW92" s="8"/>
      <c r="NCX92" s="8"/>
      <c r="NCY92" s="8"/>
      <c r="NCZ92" s="8"/>
      <c r="NDA92" s="8"/>
      <c r="NDB92" s="8"/>
      <c r="NDC92" s="8"/>
      <c r="NDD92" s="8"/>
      <c r="NDE92" s="8"/>
      <c r="NDF92" s="8"/>
      <c r="NDG92" s="8"/>
      <c r="NDH92" s="8"/>
      <c r="NDI92" s="8"/>
      <c r="NDJ92" s="8"/>
      <c r="NDK92" s="8"/>
      <c r="NDL92" s="8"/>
      <c r="NDM92" s="8"/>
      <c r="NDN92" s="8"/>
      <c r="NDO92" s="8"/>
      <c r="NDP92" s="8"/>
      <c r="NDQ92" s="8"/>
      <c r="NDR92" s="8"/>
      <c r="NDS92" s="8"/>
      <c r="NDT92" s="8"/>
      <c r="NDU92" s="8"/>
      <c r="NDV92" s="8"/>
      <c r="NDW92" s="8"/>
      <c r="NDX92" s="8"/>
      <c r="NDY92" s="8"/>
      <c r="NDZ92" s="8"/>
      <c r="NEA92" s="8"/>
      <c r="NEB92" s="8"/>
      <c r="NEC92" s="8"/>
      <c r="NED92" s="8"/>
      <c r="NEE92" s="8"/>
      <c r="NEF92" s="8"/>
      <c r="NEG92" s="8"/>
      <c r="NEH92" s="8"/>
      <c r="NEI92" s="8"/>
      <c r="NEJ92" s="8"/>
      <c r="NEK92" s="8"/>
      <c r="NEL92" s="8"/>
      <c r="NEM92" s="8"/>
      <c r="NEN92" s="8"/>
      <c r="NEO92" s="8"/>
      <c r="NEP92" s="8"/>
      <c r="NEQ92" s="8"/>
      <c r="NER92" s="8"/>
      <c r="NES92" s="8"/>
      <c r="NET92" s="8"/>
      <c r="NEU92" s="8"/>
      <c r="NEV92" s="8"/>
      <c r="NEW92" s="8"/>
      <c r="NEX92" s="8"/>
      <c r="NEY92" s="8"/>
      <c r="NEZ92" s="8"/>
      <c r="NFA92" s="8"/>
      <c r="NFB92" s="8"/>
      <c r="NFC92" s="8"/>
      <c r="NFD92" s="8"/>
      <c r="NFE92" s="8"/>
      <c r="NFF92" s="8"/>
      <c r="NFG92" s="8"/>
      <c r="NFH92" s="8"/>
      <c r="NFI92" s="8"/>
      <c r="NFJ92" s="8"/>
      <c r="NFK92" s="8"/>
      <c r="NFL92" s="8"/>
      <c r="NFM92" s="8"/>
      <c r="NFN92" s="8"/>
      <c r="NFO92" s="8"/>
      <c r="NFP92" s="8"/>
      <c r="NFQ92" s="8"/>
      <c r="NFR92" s="8"/>
      <c r="NFS92" s="8"/>
      <c r="NFT92" s="8"/>
      <c r="NFU92" s="8"/>
      <c r="NFV92" s="8"/>
      <c r="NFW92" s="8"/>
      <c r="NFX92" s="8"/>
      <c r="NFY92" s="8"/>
      <c r="NFZ92" s="8"/>
      <c r="NGA92" s="8"/>
      <c r="NGB92" s="8"/>
      <c r="NGC92" s="8"/>
      <c r="NGD92" s="8"/>
      <c r="NGE92" s="8"/>
      <c r="NGF92" s="8"/>
      <c r="NGG92" s="8"/>
      <c r="NGH92" s="8"/>
      <c r="NGI92" s="8"/>
      <c r="NGJ92" s="8"/>
      <c r="NGK92" s="8"/>
      <c r="NGL92" s="8"/>
      <c r="NGM92" s="8"/>
      <c r="NGN92" s="8"/>
      <c r="NGO92" s="8"/>
      <c r="NGP92" s="8"/>
      <c r="NGQ92" s="8"/>
      <c r="NGR92" s="8"/>
      <c r="NGS92" s="8"/>
      <c r="NGT92" s="8"/>
      <c r="NGU92" s="8"/>
      <c r="NGV92" s="8"/>
      <c r="NGW92" s="8"/>
      <c r="NGX92" s="8"/>
      <c r="NGY92" s="8"/>
      <c r="NGZ92" s="8"/>
      <c r="NHA92" s="8"/>
      <c r="NHB92" s="8"/>
      <c r="NHC92" s="8"/>
      <c r="NHD92" s="8"/>
      <c r="NHE92" s="8"/>
      <c r="NHF92" s="8"/>
      <c r="NHG92" s="8"/>
      <c r="NHH92" s="8"/>
      <c r="NHI92" s="8"/>
      <c r="NHJ92" s="8"/>
      <c r="NHK92" s="8"/>
      <c r="NHL92" s="8"/>
      <c r="NHM92" s="8"/>
      <c r="NHN92" s="8"/>
      <c r="NHO92" s="8"/>
      <c r="NHP92" s="8"/>
      <c r="NHQ92" s="8"/>
      <c r="NHR92" s="8"/>
      <c r="NHS92" s="8"/>
      <c r="NHT92" s="8"/>
      <c r="NHU92" s="8"/>
      <c r="NHV92" s="8"/>
      <c r="NHW92" s="8"/>
      <c r="NHX92" s="8"/>
      <c r="NHY92" s="8"/>
      <c r="NHZ92" s="8"/>
      <c r="NIA92" s="8"/>
      <c r="NIB92" s="8"/>
      <c r="NIC92" s="8"/>
      <c r="NID92" s="8"/>
      <c r="NIE92" s="8"/>
      <c r="NIF92" s="8"/>
      <c r="NIG92" s="8"/>
      <c r="NIH92" s="8"/>
      <c r="NII92" s="8"/>
      <c r="NIJ92" s="8"/>
      <c r="NIK92" s="8"/>
      <c r="NIL92" s="8"/>
      <c r="NIM92" s="8"/>
      <c r="NIN92" s="8"/>
      <c r="NIO92" s="8"/>
      <c r="NIP92" s="8"/>
      <c r="NIQ92" s="8"/>
      <c r="NIR92" s="8"/>
      <c r="NIS92" s="8"/>
      <c r="NIT92" s="8"/>
      <c r="NIU92" s="8"/>
      <c r="NIV92" s="8"/>
      <c r="NIW92" s="8"/>
      <c r="NIX92" s="8"/>
      <c r="NIY92" s="8"/>
      <c r="NIZ92" s="8"/>
      <c r="NJA92" s="8"/>
      <c r="NJB92" s="8"/>
      <c r="NJC92" s="8"/>
      <c r="NJD92" s="8"/>
      <c r="NJE92" s="8"/>
      <c r="NJF92" s="8"/>
      <c r="NJG92" s="8"/>
      <c r="NJH92" s="8"/>
      <c r="NJI92" s="8"/>
      <c r="NJJ92" s="8"/>
      <c r="NJK92" s="8"/>
      <c r="NJL92" s="8"/>
      <c r="NJM92" s="8"/>
      <c r="NJN92" s="8"/>
      <c r="NJO92" s="8"/>
      <c r="NJP92" s="8"/>
      <c r="NJQ92" s="8"/>
      <c r="NJR92" s="8"/>
      <c r="NJS92" s="8"/>
      <c r="NJT92" s="8"/>
      <c r="NJU92" s="8"/>
      <c r="NJV92" s="8"/>
      <c r="NJW92" s="8"/>
      <c r="NJX92" s="8"/>
      <c r="NJY92" s="8"/>
      <c r="NJZ92" s="8"/>
      <c r="NKA92" s="8"/>
      <c r="NKB92" s="8"/>
      <c r="NKC92" s="8"/>
      <c r="NKD92" s="8"/>
      <c r="NKE92" s="8"/>
      <c r="NKF92" s="8"/>
      <c r="NKG92" s="8"/>
      <c r="NKH92" s="8"/>
      <c r="NKI92" s="8"/>
      <c r="NKJ92" s="8"/>
      <c r="NKK92" s="8"/>
      <c r="NKL92" s="8"/>
      <c r="NKM92" s="8"/>
      <c r="NKN92" s="8"/>
      <c r="NKO92" s="8"/>
      <c r="NKP92" s="8"/>
      <c r="NKQ92" s="8"/>
      <c r="NKR92" s="8"/>
      <c r="NKS92" s="8"/>
      <c r="NKT92" s="8"/>
      <c r="NKU92" s="8"/>
      <c r="NKV92" s="8"/>
      <c r="NKW92" s="8"/>
      <c r="NKX92" s="8"/>
      <c r="NKY92" s="8"/>
      <c r="NKZ92" s="8"/>
      <c r="NLA92" s="8"/>
      <c r="NLB92" s="8"/>
      <c r="NLC92" s="8"/>
      <c r="NLD92" s="8"/>
      <c r="NLE92" s="8"/>
      <c r="NLF92" s="8"/>
      <c r="NLG92" s="8"/>
      <c r="NLH92" s="8"/>
      <c r="NLI92" s="8"/>
      <c r="NLJ92" s="8"/>
      <c r="NLK92" s="8"/>
      <c r="NLL92" s="8"/>
      <c r="NLM92" s="8"/>
      <c r="NLN92" s="8"/>
      <c r="NLO92" s="8"/>
      <c r="NLP92" s="8"/>
      <c r="NLQ92" s="8"/>
      <c r="NLR92" s="8"/>
      <c r="NLS92" s="8"/>
      <c r="NLT92" s="8"/>
      <c r="NLU92" s="8"/>
      <c r="NLV92" s="8"/>
      <c r="NLW92" s="8"/>
      <c r="NLX92" s="8"/>
      <c r="NLY92" s="8"/>
      <c r="NLZ92" s="8"/>
      <c r="NMA92" s="8"/>
      <c r="NMB92" s="8"/>
      <c r="NMC92" s="8"/>
      <c r="NMD92" s="8"/>
      <c r="NME92" s="8"/>
      <c r="NMF92" s="8"/>
      <c r="NMG92" s="8"/>
      <c r="NMH92" s="8"/>
      <c r="NMI92" s="8"/>
      <c r="NMJ92" s="8"/>
      <c r="NMK92" s="8"/>
      <c r="NML92" s="8"/>
      <c r="NMM92" s="8"/>
      <c r="NMN92" s="8"/>
      <c r="NMO92" s="8"/>
      <c r="NMP92" s="8"/>
      <c r="NMQ92" s="8"/>
      <c r="NMR92" s="8"/>
      <c r="NMS92" s="8"/>
      <c r="NMT92" s="8"/>
      <c r="NMU92" s="8"/>
      <c r="NMV92" s="8"/>
      <c r="NMW92" s="8"/>
      <c r="NMX92" s="8"/>
      <c r="NMY92" s="8"/>
      <c r="NMZ92" s="8"/>
      <c r="NNA92" s="8"/>
      <c r="NNB92" s="8"/>
      <c r="NNC92" s="8"/>
      <c r="NND92" s="8"/>
      <c r="NNE92" s="8"/>
      <c r="NNF92" s="8"/>
      <c r="NNG92" s="8"/>
      <c r="NNH92" s="8"/>
      <c r="NNI92" s="8"/>
      <c r="NNJ92" s="8"/>
      <c r="NNK92" s="8"/>
      <c r="NNL92" s="8"/>
      <c r="NNM92" s="8"/>
      <c r="NNN92" s="8"/>
      <c r="NNO92" s="8"/>
      <c r="NNP92" s="8"/>
      <c r="NNQ92" s="8"/>
      <c r="NNR92" s="8"/>
      <c r="NNS92" s="8"/>
      <c r="NNT92" s="8"/>
      <c r="NNU92" s="8"/>
      <c r="NNV92" s="8"/>
      <c r="NNW92" s="8"/>
      <c r="NNX92" s="8"/>
      <c r="NNY92" s="8"/>
      <c r="NNZ92" s="8"/>
      <c r="NOA92" s="8"/>
      <c r="NOB92" s="8"/>
      <c r="NOC92" s="8"/>
      <c r="NOD92" s="8"/>
      <c r="NOE92" s="8"/>
      <c r="NOF92" s="8"/>
      <c r="NOG92" s="8"/>
      <c r="NOH92" s="8"/>
      <c r="NOI92" s="8"/>
      <c r="NOJ92" s="8"/>
      <c r="NOK92" s="8"/>
      <c r="NOL92" s="8"/>
      <c r="NOM92" s="8"/>
      <c r="NON92" s="8"/>
      <c r="NOO92" s="8"/>
      <c r="NOP92" s="8"/>
      <c r="NOQ92" s="8"/>
      <c r="NOR92" s="8"/>
      <c r="NOS92" s="8"/>
      <c r="NOT92" s="8"/>
      <c r="NOU92" s="8"/>
      <c r="NOV92" s="8"/>
      <c r="NOW92" s="8"/>
      <c r="NOX92" s="8"/>
      <c r="NOY92" s="8"/>
      <c r="NOZ92" s="8"/>
      <c r="NPA92" s="8"/>
      <c r="NPB92" s="8"/>
      <c r="NPC92" s="8"/>
      <c r="NPD92" s="8"/>
      <c r="NPE92" s="8"/>
      <c r="NPF92" s="8"/>
      <c r="NPG92" s="8"/>
      <c r="NPH92" s="8"/>
      <c r="NPI92" s="8"/>
      <c r="NPJ92" s="8"/>
      <c r="NPK92" s="8"/>
      <c r="NPL92" s="8"/>
      <c r="NPM92" s="8"/>
      <c r="NPN92" s="8"/>
      <c r="NPO92" s="8"/>
      <c r="NPP92" s="8"/>
      <c r="NPQ92" s="8"/>
      <c r="NPR92" s="8"/>
      <c r="NPS92" s="8"/>
      <c r="NPT92" s="8"/>
      <c r="NPU92" s="8"/>
      <c r="NPV92" s="8"/>
      <c r="NPW92" s="8"/>
      <c r="NPX92" s="8"/>
      <c r="NPY92" s="8"/>
      <c r="NPZ92" s="8"/>
      <c r="NQA92" s="8"/>
      <c r="NQB92" s="8"/>
      <c r="NQC92" s="8"/>
      <c r="NQD92" s="8"/>
      <c r="NQE92" s="8"/>
      <c r="NQF92" s="8"/>
      <c r="NQG92" s="8"/>
      <c r="NQH92" s="8"/>
      <c r="NQI92" s="8"/>
      <c r="NQJ92" s="8"/>
      <c r="NQK92" s="8"/>
      <c r="NQL92" s="8"/>
      <c r="NQM92" s="8"/>
      <c r="NQN92" s="8"/>
      <c r="NQO92" s="8"/>
      <c r="NQP92" s="8"/>
      <c r="NQQ92" s="8"/>
      <c r="NQR92" s="8"/>
      <c r="NQS92" s="8"/>
      <c r="NQT92" s="8"/>
      <c r="NQU92" s="8"/>
      <c r="NQV92" s="8"/>
      <c r="NQW92" s="8"/>
      <c r="NQX92" s="8"/>
      <c r="NQY92" s="8"/>
      <c r="NQZ92" s="8"/>
      <c r="NRA92" s="8"/>
      <c r="NRB92" s="8"/>
      <c r="NRC92" s="8"/>
      <c r="NRD92" s="8"/>
      <c r="NRE92" s="8"/>
      <c r="NRF92" s="8"/>
      <c r="NRG92" s="8"/>
      <c r="NRH92" s="8"/>
      <c r="NRI92" s="8"/>
      <c r="NRJ92" s="8"/>
      <c r="NRK92" s="8"/>
      <c r="NRL92" s="8"/>
      <c r="NRM92" s="8"/>
      <c r="NRN92" s="8"/>
      <c r="NRO92" s="8"/>
      <c r="NRP92" s="8"/>
      <c r="NRQ92" s="8"/>
      <c r="NRR92" s="8"/>
      <c r="NRS92" s="8"/>
      <c r="NRT92" s="8"/>
      <c r="NRU92" s="8"/>
      <c r="NRV92" s="8"/>
      <c r="NRW92" s="8"/>
      <c r="NRX92" s="8"/>
      <c r="NRY92" s="8"/>
      <c r="NRZ92" s="8"/>
      <c r="NSA92" s="8"/>
      <c r="NSB92" s="8"/>
      <c r="NSC92" s="8"/>
      <c r="NSD92" s="8"/>
      <c r="NSE92" s="8"/>
      <c r="NSF92" s="8"/>
      <c r="NSG92" s="8"/>
      <c r="NSH92" s="8"/>
      <c r="NSI92" s="8"/>
      <c r="NSJ92" s="8"/>
      <c r="NSK92" s="8"/>
      <c r="NSL92" s="8"/>
      <c r="NSM92" s="8"/>
      <c r="NSN92" s="8"/>
      <c r="NSO92" s="8"/>
      <c r="NSP92" s="8"/>
      <c r="NSQ92" s="8"/>
      <c r="NSR92" s="8"/>
      <c r="NSS92" s="8"/>
      <c r="NST92" s="8"/>
      <c r="NSU92" s="8"/>
      <c r="NSV92" s="8"/>
      <c r="NSW92" s="8"/>
      <c r="NSX92" s="8"/>
      <c r="NSY92" s="8"/>
      <c r="NSZ92" s="8"/>
      <c r="NTA92" s="8"/>
      <c r="NTB92" s="8"/>
      <c r="NTC92" s="8"/>
      <c r="NTD92" s="8"/>
      <c r="NTE92" s="8"/>
      <c r="NTF92" s="8"/>
      <c r="NTG92" s="8"/>
      <c r="NTH92" s="8"/>
      <c r="NTI92" s="8"/>
      <c r="NTJ92" s="8"/>
      <c r="NTK92" s="8"/>
      <c r="NTL92" s="8"/>
      <c r="NTM92" s="8"/>
      <c r="NTN92" s="8"/>
      <c r="NTO92" s="8"/>
      <c r="NTP92" s="8"/>
      <c r="NTQ92" s="8"/>
      <c r="NTR92" s="8"/>
      <c r="NTS92" s="8"/>
      <c r="NTT92" s="8"/>
      <c r="NTU92" s="8"/>
      <c r="NTV92" s="8"/>
      <c r="NTW92" s="8"/>
      <c r="NTX92" s="8"/>
      <c r="NTY92" s="8"/>
      <c r="NTZ92" s="8"/>
      <c r="NUA92" s="8"/>
      <c r="NUB92" s="8"/>
      <c r="NUC92" s="8"/>
      <c r="NUD92" s="8"/>
      <c r="NUE92" s="8"/>
      <c r="NUF92" s="8"/>
      <c r="NUG92" s="8"/>
      <c r="NUH92" s="8"/>
      <c r="NUI92" s="8"/>
      <c r="NUJ92" s="8"/>
      <c r="NUK92" s="8"/>
      <c r="NUL92" s="8"/>
      <c r="NUM92" s="8"/>
      <c r="NUN92" s="8"/>
      <c r="NUO92" s="8"/>
      <c r="NUP92" s="8"/>
      <c r="NUQ92" s="8"/>
      <c r="NUR92" s="8"/>
      <c r="NUS92" s="8"/>
      <c r="NUT92" s="8"/>
      <c r="NUU92" s="8"/>
      <c r="NUV92" s="8"/>
      <c r="NUW92" s="8"/>
      <c r="NUX92" s="8"/>
      <c r="NUY92" s="8"/>
      <c r="NUZ92" s="8"/>
      <c r="NVA92" s="8"/>
      <c r="NVB92" s="8"/>
      <c r="NVC92" s="8"/>
      <c r="NVD92" s="8"/>
      <c r="NVE92" s="8"/>
      <c r="NVF92" s="8"/>
      <c r="NVG92" s="8"/>
      <c r="NVH92" s="8"/>
      <c r="NVI92" s="8"/>
      <c r="NVJ92" s="8"/>
      <c r="NVK92" s="8"/>
      <c r="NVL92" s="8"/>
      <c r="NVM92" s="8"/>
      <c r="NVN92" s="8"/>
      <c r="NVO92" s="8"/>
      <c r="NVP92" s="8"/>
      <c r="NVQ92" s="8"/>
      <c r="NVR92" s="8"/>
      <c r="NVS92" s="8"/>
      <c r="NVT92" s="8"/>
      <c r="NVU92" s="8"/>
      <c r="NVV92" s="8"/>
      <c r="NVW92" s="8"/>
      <c r="NVX92" s="8"/>
      <c r="NVY92" s="8"/>
      <c r="NVZ92" s="8"/>
      <c r="NWA92" s="8"/>
      <c r="NWB92" s="8"/>
      <c r="NWC92" s="8"/>
      <c r="NWD92" s="8"/>
      <c r="NWE92" s="8"/>
      <c r="NWF92" s="8"/>
      <c r="NWG92" s="8"/>
      <c r="NWH92" s="8"/>
      <c r="NWI92" s="8"/>
      <c r="NWJ92" s="8"/>
      <c r="NWK92" s="8"/>
      <c r="NWL92" s="8"/>
      <c r="NWM92" s="8"/>
      <c r="NWN92" s="8"/>
      <c r="NWO92" s="8"/>
      <c r="NWP92" s="8"/>
      <c r="NWQ92" s="8"/>
      <c r="NWR92" s="8"/>
      <c r="NWS92" s="8"/>
      <c r="NWT92" s="8"/>
      <c r="NWU92" s="8"/>
      <c r="NWV92" s="8"/>
      <c r="NWW92" s="8"/>
      <c r="NWX92" s="8"/>
      <c r="NWY92" s="8"/>
      <c r="NWZ92" s="8"/>
      <c r="NXA92" s="8"/>
      <c r="NXB92" s="8"/>
      <c r="NXC92" s="8"/>
      <c r="NXD92" s="8"/>
      <c r="NXE92" s="8"/>
      <c r="NXF92" s="8"/>
      <c r="NXG92" s="8"/>
      <c r="NXH92" s="8"/>
      <c r="NXI92" s="8"/>
      <c r="NXJ92" s="8"/>
      <c r="NXK92" s="8"/>
      <c r="NXL92" s="8"/>
      <c r="NXM92" s="8"/>
      <c r="NXN92" s="8"/>
      <c r="NXO92" s="8"/>
      <c r="NXP92" s="8"/>
      <c r="NXQ92" s="8"/>
      <c r="NXR92" s="8"/>
      <c r="NXS92" s="8"/>
      <c r="NXT92" s="8"/>
      <c r="NXU92" s="8"/>
      <c r="NXV92" s="8"/>
      <c r="NXW92" s="8"/>
      <c r="NXX92" s="8"/>
      <c r="NXY92" s="8"/>
      <c r="NXZ92" s="8"/>
      <c r="NYA92" s="8"/>
      <c r="NYB92" s="8"/>
      <c r="NYC92" s="8"/>
      <c r="NYD92" s="8"/>
      <c r="NYE92" s="8"/>
      <c r="NYF92" s="8"/>
      <c r="NYG92" s="8"/>
      <c r="NYH92" s="8"/>
      <c r="NYI92" s="8"/>
      <c r="NYJ92" s="8"/>
      <c r="NYK92" s="8"/>
      <c r="NYL92" s="8"/>
      <c r="NYM92" s="8"/>
      <c r="NYN92" s="8"/>
      <c r="NYO92" s="8"/>
      <c r="NYP92" s="8"/>
      <c r="NYQ92" s="8"/>
      <c r="NYR92" s="8"/>
      <c r="NYS92" s="8"/>
      <c r="NYT92" s="8"/>
      <c r="NYU92" s="8"/>
      <c r="NYV92" s="8"/>
      <c r="NYW92" s="8"/>
      <c r="NYX92" s="8"/>
      <c r="NYY92" s="8"/>
      <c r="NYZ92" s="8"/>
      <c r="NZA92" s="8"/>
      <c r="NZB92" s="8"/>
      <c r="NZC92" s="8"/>
      <c r="NZD92" s="8"/>
      <c r="NZE92" s="8"/>
      <c r="NZF92" s="8"/>
      <c r="NZG92" s="8"/>
      <c r="NZH92" s="8"/>
      <c r="NZI92" s="8"/>
      <c r="NZJ92" s="8"/>
      <c r="NZK92" s="8"/>
      <c r="NZL92" s="8"/>
      <c r="NZM92" s="8"/>
      <c r="NZN92" s="8"/>
      <c r="NZO92" s="8"/>
      <c r="NZP92" s="8"/>
      <c r="NZQ92" s="8"/>
      <c r="NZR92" s="8"/>
      <c r="NZS92" s="8"/>
      <c r="NZT92" s="8"/>
      <c r="NZU92" s="8"/>
      <c r="NZV92" s="8"/>
      <c r="NZW92" s="8"/>
      <c r="NZX92" s="8"/>
      <c r="NZY92" s="8"/>
      <c r="NZZ92" s="8"/>
      <c r="OAA92" s="8"/>
      <c r="OAB92" s="8"/>
      <c r="OAC92" s="8"/>
      <c r="OAD92" s="8"/>
      <c r="OAE92" s="8"/>
      <c r="OAF92" s="8"/>
      <c r="OAG92" s="8"/>
      <c r="OAH92" s="8"/>
      <c r="OAI92" s="8"/>
      <c r="OAJ92" s="8"/>
      <c r="OAK92" s="8"/>
      <c r="OAL92" s="8"/>
      <c r="OAM92" s="8"/>
      <c r="OAN92" s="8"/>
      <c r="OAO92" s="8"/>
      <c r="OAP92" s="8"/>
      <c r="OAQ92" s="8"/>
      <c r="OAR92" s="8"/>
      <c r="OAS92" s="8"/>
      <c r="OAT92" s="8"/>
      <c r="OAU92" s="8"/>
      <c r="OAV92" s="8"/>
      <c r="OAW92" s="8"/>
      <c r="OAX92" s="8"/>
      <c r="OAY92" s="8"/>
      <c r="OAZ92" s="8"/>
      <c r="OBA92" s="8"/>
      <c r="OBB92" s="8"/>
      <c r="OBC92" s="8"/>
      <c r="OBD92" s="8"/>
      <c r="OBE92" s="8"/>
      <c r="OBF92" s="8"/>
      <c r="OBG92" s="8"/>
      <c r="OBH92" s="8"/>
      <c r="OBI92" s="8"/>
      <c r="OBJ92" s="8"/>
      <c r="OBK92" s="8"/>
      <c r="OBL92" s="8"/>
      <c r="OBM92" s="8"/>
      <c r="OBN92" s="8"/>
      <c r="OBO92" s="8"/>
      <c r="OBP92" s="8"/>
      <c r="OBQ92" s="8"/>
      <c r="OBR92" s="8"/>
      <c r="OBS92" s="8"/>
      <c r="OBT92" s="8"/>
      <c r="OBU92" s="8"/>
      <c r="OBV92" s="8"/>
      <c r="OBW92" s="8"/>
      <c r="OBX92" s="8"/>
      <c r="OBY92" s="8"/>
      <c r="OBZ92" s="8"/>
      <c r="OCA92" s="8"/>
      <c r="OCB92" s="8"/>
      <c r="OCC92" s="8"/>
      <c r="OCD92" s="8"/>
      <c r="OCE92" s="8"/>
      <c r="OCF92" s="8"/>
      <c r="OCG92" s="8"/>
      <c r="OCH92" s="8"/>
      <c r="OCI92" s="8"/>
      <c r="OCJ92" s="8"/>
      <c r="OCK92" s="8"/>
      <c r="OCL92" s="8"/>
      <c r="OCM92" s="8"/>
      <c r="OCN92" s="8"/>
      <c r="OCO92" s="8"/>
      <c r="OCP92" s="8"/>
      <c r="OCQ92" s="8"/>
      <c r="OCR92" s="8"/>
      <c r="OCS92" s="8"/>
      <c r="OCT92" s="8"/>
      <c r="OCU92" s="8"/>
      <c r="OCV92" s="8"/>
      <c r="OCW92" s="8"/>
      <c r="OCX92" s="8"/>
      <c r="OCY92" s="8"/>
      <c r="OCZ92" s="8"/>
      <c r="ODA92" s="8"/>
      <c r="ODB92" s="8"/>
      <c r="ODC92" s="8"/>
      <c r="ODD92" s="8"/>
      <c r="ODE92" s="8"/>
      <c r="ODF92" s="8"/>
      <c r="ODG92" s="8"/>
      <c r="ODH92" s="8"/>
      <c r="ODI92" s="8"/>
      <c r="ODJ92" s="8"/>
      <c r="ODK92" s="8"/>
      <c r="ODL92" s="8"/>
      <c r="ODM92" s="8"/>
      <c r="ODN92" s="8"/>
      <c r="ODO92" s="8"/>
      <c r="ODP92" s="8"/>
      <c r="ODQ92" s="8"/>
      <c r="ODR92" s="8"/>
      <c r="ODS92" s="8"/>
      <c r="ODT92" s="8"/>
      <c r="ODU92" s="8"/>
      <c r="ODV92" s="8"/>
      <c r="ODW92" s="8"/>
      <c r="ODX92" s="8"/>
      <c r="ODY92" s="8"/>
      <c r="ODZ92" s="8"/>
      <c r="OEA92" s="8"/>
      <c r="OEB92" s="8"/>
      <c r="OEC92" s="8"/>
      <c r="OED92" s="8"/>
      <c r="OEE92" s="8"/>
      <c r="OEF92" s="8"/>
      <c r="OEG92" s="8"/>
      <c r="OEH92" s="8"/>
      <c r="OEI92" s="8"/>
      <c r="OEJ92" s="8"/>
      <c r="OEK92" s="8"/>
      <c r="OEL92" s="8"/>
      <c r="OEM92" s="8"/>
      <c r="OEN92" s="8"/>
      <c r="OEO92" s="8"/>
      <c r="OEP92" s="8"/>
      <c r="OEQ92" s="8"/>
      <c r="OER92" s="8"/>
      <c r="OES92" s="8"/>
      <c r="OET92" s="8"/>
      <c r="OEU92" s="8"/>
      <c r="OEV92" s="8"/>
      <c r="OEW92" s="8"/>
      <c r="OEX92" s="8"/>
      <c r="OEY92" s="8"/>
      <c r="OEZ92" s="8"/>
      <c r="OFA92" s="8"/>
      <c r="OFB92" s="8"/>
      <c r="OFC92" s="8"/>
      <c r="OFD92" s="8"/>
      <c r="OFE92" s="8"/>
      <c r="OFF92" s="8"/>
      <c r="OFG92" s="8"/>
      <c r="OFH92" s="8"/>
      <c r="OFI92" s="8"/>
      <c r="OFJ92" s="8"/>
      <c r="OFK92" s="8"/>
      <c r="OFL92" s="8"/>
      <c r="OFM92" s="8"/>
      <c r="OFN92" s="8"/>
      <c r="OFO92" s="8"/>
      <c r="OFP92" s="8"/>
      <c r="OFQ92" s="8"/>
      <c r="OFR92" s="8"/>
      <c r="OFS92" s="8"/>
      <c r="OFT92" s="8"/>
      <c r="OFU92" s="8"/>
      <c r="OFV92" s="8"/>
      <c r="OFW92" s="8"/>
      <c r="OFX92" s="8"/>
      <c r="OFY92" s="8"/>
      <c r="OFZ92" s="8"/>
      <c r="OGA92" s="8"/>
      <c r="OGB92" s="8"/>
      <c r="OGC92" s="8"/>
      <c r="OGD92" s="8"/>
      <c r="OGE92" s="8"/>
      <c r="OGF92" s="8"/>
      <c r="OGG92" s="8"/>
      <c r="OGH92" s="8"/>
      <c r="OGI92" s="8"/>
      <c r="OGJ92" s="8"/>
      <c r="OGK92" s="8"/>
      <c r="OGL92" s="8"/>
      <c r="OGM92" s="8"/>
      <c r="OGN92" s="8"/>
      <c r="OGO92" s="8"/>
      <c r="OGP92" s="8"/>
      <c r="OGQ92" s="8"/>
      <c r="OGR92" s="8"/>
      <c r="OGS92" s="8"/>
      <c r="OGT92" s="8"/>
      <c r="OGU92" s="8"/>
      <c r="OGV92" s="8"/>
      <c r="OGW92" s="8"/>
      <c r="OGX92" s="8"/>
      <c r="OGY92" s="8"/>
      <c r="OGZ92" s="8"/>
      <c r="OHA92" s="8"/>
      <c r="OHB92" s="8"/>
      <c r="OHC92" s="8"/>
      <c r="OHD92" s="8"/>
      <c r="OHE92" s="8"/>
      <c r="OHF92" s="8"/>
      <c r="OHG92" s="8"/>
      <c r="OHH92" s="8"/>
      <c r="OHI92" s="8"/>
      <c r="OHJ92" s="8"/>
      <c r="OHK92" s="8"/>
      <c r="OHL92" s="8"/>
      <c r="OHM92" s="8"/>
      <c r="OHN92" s="8"/>
      <c r="OHO92" s="8"/>
      <c r="OHP92" s="8"/>
      <c r="OHQ92" s="8"/>
      <c r="OHR92" s="8"/>
      <c r="OHS92" s="8"/>
      <c r="OHT92" s="8"/>
      <c r="OHU92" s="8"/>
      <c r="OHV92" s="8"/>
      <c r="OHW92" s="8"/>
      <c r="OHX92" s="8"/>
      <c r="OHY92" s="8"/>
      <c r="OHZ92" s="8"/>
      <c r="OIA92" s="8"/>
      <c r="OIB92" s="8"/>
      <c r="OIC92" s="8"/>
      <c r="OID92" s="8"/>
      <c r="OIE92" s="8"/>
      <c r="OIF92" s="8"/>
      <c r="OIG92" s="8"/>
      <c r="OIH92" s="8"/>
      <c r="OII92" s="8"/>
      <c r="OIJ92" s="8"/>
      <c r="OIK92" s="8"/>
      <c r="OIL92" s="8"/>
      <c r="OIM92" s="8"/>
      <c r="OIN92" s="8"/>
      <c r="OIO92" s="8"/>
      <c r="OIP92" s="8"/>
      <c r="OIQ92" s="8"/>
      <c r="OIR92" s="8"/>
      <c r="OIS92" s="8"/>
      <c r="OIT92" s="8"/>
      <c r="OIU92" s="8"/>
      <c r="OIV92" s="8"/>
      <c r="OIW92" s="8"/>
      <c r="OIX92" s="8"/>
      <c r="OIY92" s="8"/>
      <c r="OIZ92" s="8"/>
      <c r="OJA92" s="8"/>
      <c r="OJB92" s="8"/>
      <c r="OJC92" s="8"/>
      <c r="OJD92" s="8"/>
      <c r="OJE92" s="8"/>
      <c r="OJF92" s="8"/>
      <c r="OJG92" s="8"/>
      <c r="OJH92" s="8"/>
      <c r="OJI92" s="8"/>
      <c r="OJJ92" s="8"/>
      <c r="OJK92" s="8"/>
      <c r="OJL92" s="8"/>
      <c r="OJM92" s="8"/>
      <c r="OJN92" s="8"/>
      <c r="OJO92" s="8"/>
      <c r="OJP92" s="8"/>
      <c r="OJQ92" s="8"/>
      <c r="OJR92" s="8"/>
      <c r="OJS92" s="8"/>
      <c r="OJT92" s="8"/>
      <c r="OJU92" s="8"/>
      <c r="OJV92" s="8"/>
      <c r="OJW92" s="8"/>
      <c r="OJX92" s="8"/>
      <c r="OJY92" s="8"/>
      <c r="OJZ92" s="8"/>
      <c r="OKA92" s="8"/>
      <c r="OKB92" s="8"/>
      <c r="OKC92" s="8"/>
      <c r="OKD92" s="8"/>
      <c r="OKE92" s="8"/>
      <c r="OKF92" s="8"/>
      <c r="OKG92" s="8"/>
      <c r="OKH92" s="8"/>
      <c r="OKI92" s="8"/>
      <c r="OKJ92" s="8"/>
      <c r="OKK92" s="8"/>
      <c r="OKL92" s="8"/>
      <c r="OKM92" s="8"/>
      <c r="OKN92" s="8"/>
      <c r="OKO92" s="8"/>
      <c r="OKP92" s="8"/>
      <c r="OKQ92" s="8"/>
      <c r="OKR92" s="8"/>
      <c r="OKS92" s="8"/>
      <c r="OKT92" s="8"/>
      <c r="OKU92" s="8"/>
      <c r="OKV92" s="8"/>
      <c r="OKW92" s="8"/>
      <c r="OKX92" s="8"/>
      <c r="OKY92" s="8"/>
      <c r="OKZ92" s="8"/>
      <c r="OLA92" s="8"/>
      <c r="OLB92" s="8"/>
      <c r="OLC92" s="8"/>
      <c r="OLD92" s="8"/>
      <c r="OLE92" s="8"/>
      <c r="OLF92" s="8"/>
      <c r="OLG92" s="8"/>
      <c r="OLH92" s="8"/>
      <c r="OLI92" s="8"/>
      <c r="OLJ92" s="8"/>
      <c r="OLK92" s="8"/>
      <c r="OLL92" s="8"/>
      <c r="OLM92" s="8"/>
      <c r="OLN92" s="8"/>
      <c r="OLO92" s="8"/>
      <c r="OLP92" s="8"/>
      <c r="OLQ92" s="8"/>
      <c r="OLR92" s="8"/>
      <c r="OLS92" s="8"/>
      <c r="OLT92" s="8"/>
      <c r="OLU92" s="8"/>
      <c r="OLV92" s="8"/>
      <c r="OLW92" s="8"/>
      <c r="OLX92" s="8"/>
      <c r="OLY92" s="8"/>
      <c r="OLZ92" s="8"/>
      <c r="OMA92" s="8"/>
      <c r="OMB92" s="8"/>
      <c r="OMC92" s="8"/>
      <c r="OMD92" s="8"/>
      <c r="OME92" s="8"/>
      <c r="OMF92" s="8"/>
      <c r="OMG92" s="8"/>
      <c r="OMH92" s="8"/>
      <c r="OMI92" s="8"/>
      <c r="OMJ92" s="8"/>
      <c r="OMK92" s="8"/>
      <c r="OML92" s="8"/>
      <c r="OMM92" s="8"/>
      <c r="OMN92" s="8"/>
      <c r="OMO92" s="8"/>
      <c r="OMP92" s="8"/>
      <c r="OMQ92" s="8"/>
      <c r="OMR92" s="8"/>
      <c r="OMS92" s="8"/>
      <c r="OMT92" s="8"/>
      <c r="OMU92" s="8"/>
      <c r="OMV92" s="8"/>
      <c r="OMW92" s="8"/>
      <c r="OMX92" s="8"/>
      <c r="OMY92" s="8"/>
      <c r="OMZ92" s="8"/>
      <c r="ONA92" s="8"/>
      <c r="ONB92" s="8"/>
      <c r="ONC92" s="8"/>
      <c r="OND92" s="8"/>
      <c r="ONE92" s="8"/>
      <c r="ONF92" s="8"/>
      <c r="ONG92" s="8"/>
      <c r="ONH92" s="8"/>
      <c r="ONI92" s="8"/>
      <c r="ONJ92" s="8"/>
      <c r="ONK92" s="8"/>
      <c r="ONL92" s="8"/>
      <c r="ONM92" s="8"/>
      <c r="ONN92" s="8"/>
      <c r="ONO92" s="8"/>
      <c r="ONP92" s="8"/>
      <c r="ONQ92" s="8"/>
      <c r="ONR92" s="8"/>
      <c r="ONS92" s="8"/>
      <c r="ONT92" s="8"/>
      <c r="ONU92" s="8"/>
      <c r="ONV92" s="8"/>
      <c r="ONW92" s="8"/>
      <c r="ONX92" s="8"/>
      <c r="ONY92" s="8"/>
      <c r="ONZ92" s="8"/>
      <c r="OOA92" s="8"/>
      <c r="OOB92" s="8"/>
      <c r="OOC92" s="8"/>
      <c r="OOD92" s="8"/>
      <c r="OOE92" s="8"/>
      <c r="OOF92" s="8"/>
      <c r="OOG92" s="8"/>
      <c r="OOH92" s="8"/>
      <c r="OOI92" s="8"/>
      <c r="OOJ92" s="8"/>
      <c r="OOK92" s="8"/>
      <c r="OOL92" s="8"/>
      <c r="OOM92" s="8"/>
      <c r="OON92" s="8"/>
      <c r="OOO92" s="8"/>
      <c r="OOP92" s="8"/>
      <c r="OOQ92" s="8"/>
      <c r="OOR92" s="8"/>
      <c r="OOS92" s="8"/>
      <c r="OOT92" s="8"/>
      <c r="OOU92" s="8"/>
      <c r="OOV92" s="8"/>
      <c r="OOW92" s="8"/>
      <c r="OOX92" s="8"/>
      <c r="OOY92" s="8"/>
      <c r="OOZ92" s="8"/>
      <c r="OPA92" s="8"/>
      <c r="OPB92" s="8"/>
      <c r="OPC92" s="8"/>
      <c r="OPD92" s="8"/>
      <c r="OPE92" s="8"/>
      <c r="OPF92" s="8"/>
      <c r="OPG92" s="8"/>
      <c r="OPH92" s="8"/>
      <c r="OPI92" s="8"/>
      <c r="OPJ92" s="8"/>
      <c r="OPK92" s="8"/>
      <c r="OPL92" s="8"/>
      <c r="OPM92" s="8"/>
      <c r="OPN92" s="8"/>
      <c r="OPO92" s="8"/>
      <c r="OPP92" s="8"/>
      <c r="OPQ92" s="8"/>
      <c r="OPR92" s="8"/>
      <c r="OPS92" s="8"/>
      <c r="OPT92" s="8"/>
      <c r="OPU92" s="8"/>
      <c r="OPV92" s="8"/>
      <c r="OPW92" s="8"/>
      <c r="OPX92" s="8"/>
      <c r="OPY92" s="8"/>
      <c r="OPZ92" s="8"/>
      <c r="OQA92" s="8"/>
      <c r="OQB92" s="8"/>
      <c r="OQC92" s="8"/>
      <c r="OQD92" s="8"/>
      <c r="OQE92" s="8"/>
      <c r="OQF92" s="8"/>
      <c r="OQG92" s="8"/>
      <c r="OQH92" s="8"/>
      <c r="OQI92" s="8"/>
      <c r="OQJ92" s="8"/>
      <c r="OQK92" s="8"/>
      <c r="OQL92" s="8"/>
      <c r="OQM92" s="8"/>
      <c r="OQN92" s="8"/>
      <c r="OQO92" s="8"/>
      <c r="OQP92" s="8"/>
      <c r="OQQ92" s="8"/>
      <c r="OQR92" s="8"/>
      <c r="OQS92" s="8"/>
      <c r="OQT92" s="8"/>
      <c r="OQU92" s="8"/>
      <c r="OQV92" s="8"/>
      <c r="OQW92" s="8"/>
      <c r="OQX92" s="8"/>
      <c r="OQY92" s="8"/>
      <c r="OQZ92" s="8"/>
      <c r="ORA92" s="8"/>
      <c r="ORB92" s="8"/>
      <c r="ORC92" s="8"/>
      <c r="ORD92" s="8"/>
      <c r="ORE92" s="8"/>
      <c r="ORF92" s="8"/>
      <c r="ORG92" s="8"/>
      <c r="ORH92" s="8"/>
      <c r="ORI92" s="8"/>
      <c r="ORJ92" s="8"/>
      <c r="ORK92" s="8"/>
      <c r="ORL92" s="8"/>
      <c r="ORM92" s="8"/>
      <c r="ORN92" s="8"/>
      <c r="ORO92" s="8"/>
      <c r="ORP92" s="8"/>
      <c r="ORQ92" s="8"/>
      <c r="ORR92" s="8"/>
      <c r="ORS92" s="8"/>
      <c r="ORT92" s="8"/>
      <c r="ORU92" s="8"/>
      <c r="ORV92" s="8"/>
      <c r="ORW92" s="8"/>
      <c r="ORX92" s="8"/>
      <c r="ORY92" s="8"/>
      <c r="ORZ92" s="8"/>
      <c r="OSA92" s="8"/>
      <c r="OSB92" s="8"/>
      <c r="OSC92" s="8"/>
      <c r="OSD92" s="8"/>
      <c r="OSE92" s="8"/>
      <c r="OSF92" s="8"/>
      <c r="OSG92" s="8"/>
      <c r="OSH92" s="8"/>
      <c r="OSI92" s="8"/>
      <c r="OSJ92" s="8"/>
      <c r="OSK92" s="8"/>
      <c r="OSL92" s="8"/>
      <c r="OSM92" s="8"/>
      <c r="OSN92" s="8"/>
      <c r="OSO92" s="8"/>
      <c r="OSP92" s="8"/>
      <c r="OSQ92" s="8"/>
      <c r="OSR92" s="8"/>
      <c r="OSS92" s="8"/>
      <c r="OST92" s="8"/>
      <c r="OSU92" s="8"/>
      <c r="OSV92" s="8"/>
      <c r="OSW92" s="8"/>
      <c r="OSX92" s="8"/>
      <c r="OSY92" s="8"/>
      <c r="OSZ92" s="8"/>
      <c r="OTA92" s="8"/>
      <c r="OTB92" s="8"/>
      <c r="OTC92" s="8"/>
      <c r="OTD92" s="8"/>
      <c r="OTE92" s="8"/>
      <c r="OTF92" s="8"/>
      <c r="OTG92" s="8"/>
      <c r="OTH92" s="8"/>
      <c r="OTI92" s="8"/>
      <c r="OTJ92" s="8"/>
      <c r="OTK92" s="8"/>
      <c r="OTL92" s="8"/>
      <c r="OTM92" s="8"/>
      <c r="OTN92" s="8"/>
      <c r="OTO92" s="8"/>
      <c r="OTP92" s="8"/>
      <c r="OTQ92" s="8"/>
      <c r="OTR92" s="8"/>
      <c r="OTS92" s="8"/>
      <c r="OTT92" s="8"/>
      <c r="OTU92" s="8"/>
      <c r="OTV92" s="8"/>
      <c r="OTW92" s="8"/>
      <c r="OTX92" s="8"/>
      <c r="OTY92" s="8"/>
      <c r="OTZ92" s="8"/>
      <c r="OUA92" s="8"/>
      <c r="OUB92" s="8"/>
      <c r="OUC92" s="8"/>
      <c r="OUD92" s="8"/>
      <c r="OUE92" s="8"/>
      <c r="OUF92" s="8"/>
      <c r="OUG92" s="8"/>
      <c r="OUH92" s="8"/>
      <c r="OUI92" s="8"/>
      <c r="OUJ92" s="8"/>
      <c r="OUK92" s="8"/>
      <c r="OUL92" s="8"/>
      <c r="OUM92" s="8"/>
      <c r="OUN92" s="8"/>
      <c r="OUO92" s="8"/>
      <c r="OUP92" s="8"/>
      <c r="OUQ92" s="8"/>
      <c r="OUR92" s="8"/>
      <c r="OUS92" s="8"/>
      <c r="OUT92" s="8"/>
      <c r="OUU92" s="8"/>
      <c r="OUV92" s="8"/>
      <c r="OUW92" s="8"/>
      <c r="OUX92" s="8"/>
      <c r="OUY92" s="8"/>
      <c r="OUZ92" s="8"/>
      <c r="OVA92" s="8"/>
      <c r="OVB92" s="8"/>
      <c r="OVC92" s="8"/>
      <c r="OVD92" s="8"/>
      <c r="OVE92" s="8"/>
      <c r="OVF92" s="8"/>
      <c r="OVG92" s="8"/>
      <c r="OVH92" s="8"/>
      <c r="OVI92" s="8"/>
      <c r="OVJ92" s="8"/>
      <c r="OVK92" s="8"/>
      <c r="OVL92" s="8"/>
      <c r="OVM92" s="8"/>
      <c r="OVN92" s="8"/>
      <c r="OVO92" s="8"/>
      <c r="OVP92" s="8"/>
      <c r="OVQ92" s="8"/>
      <c r="OVR92" s="8"/>
      <c r="OVS92" s="8"/>
      <c r="OVT92" s="8"/>
      <c r="OVU92" s="8"/>
      <c r="OVV92" s="8"/>
      <c r="OVW92" s="8"/>
      <c r="OVX92" s="8"/>
      <c r="OVY92" s="8"/>
      <c r="OVZ92" s="8"/>
      <c r="OWA92" s="8"/>
      <c r="OWB92" s="8"/>
      <c r="OWC92" s="8"/>
      <c r="OWD92" s="8"/>
      <c r="OWE92" s="8"/>
      <c r="OWF92" s="8"/>
      <c r="OWG92" s="8"/>
      <c r="OWH92" s="8"/>
      <c r="OWI92" s="8"/>
      <c r="OWJ92" s="8"/>
      <c r="OWK92" s="8"/>
      <c r="OWL92" s="8"/>
      <c r="OWM92" s="8"/>
      <c r="OWN92" s="8"/>
      <c r="OWO92" s="8"/>
      <c r="OWP92" s="8"/>
      <c r="OWQ92" s="8"/>
      <c r="OWR92" s="8"/>
      <c r="OWS92" s="8"/>
      <c r="OWT92" s="8"/>
      <c r="OWU92" s="8"/>
      <c r="OWV92" s="8"/>
      <c r="OWW92" s="8"/>
      <c r="OWX92" s="8"/>
      <c r="OWY92" s="8"/>
      <c r="OWZ92" s="8"/>
      <c r="OXA92" s="8"/>
      <c r="OXB92" s="8"/>
      <c r="OXC92" s="8"/>
      <c r="OXD92" s="8"/>
      <c r="OXE92" s="8"/>
      <c r="OXF92" s="8"/>
      <c r="OXG92" s="8"/>
      <c r="OXH92" s="8"/>
      <c r="OXI92" s="8"/>
      <c r="OXJ92" s="8"/>
      <c r="OXK92" s="8"/>
      <c r="OXL92" s="8"/>
      <c r="OXM92" s="8"/>
      <c r="OXN92" s="8"/>
      <c r="OXO92" s="8"/>
      <c r="OXP92" s="8"/>
      <c r="OXQ92" s="8"/>
      <c r="OXR92" s="8"/>
      <c r="OXS92" s="8"/>
      <c r="OXT92" s="8"/>
      <c r="OXU92" s="8"/>
      <c r="OXV92" s="8"/>
      <c r="OXW92" s="8"/>
      <c r="OXX92" s="8"/>
      <c r="OXY92" s="8"/>
      <c r="OXZ92" s="8"/>
      <c r="OYA92" s="8"/>
      <c r="OYB92" s="8"/>
      <c r="OYC92" s="8"/>
      <c r="OYD92" s="8"/>
      <c r="OYE92" s="8"/>
      <c r="OYF92" s="8"/>
      <c r="OYG92" s="8"/>
      <c r="OYH92" s="8"/>
      <c r="OYI92" s="8"/>
      <c r="OYJ92" s="8"/>
      <c r="OYK92" s="8"/>
      <c r="OYL92" s="8"/>
      <c r="OYM92" s="8"/>
      <c r="OYN92" s="8"/>
      <c r="OYO92" s="8"/>
      <c r="OYP92" s="8"/>
      <c r="OYQ92" s="8"/>
      <c r="OYR92" s="8"/>
      <c r="OYS92" s="8"/>
      <c r="OYT92" s="8"/>
      <c r="OYU92" s="8"/>
      <c r="OYV92" s="8"/>
      <c r="OYW92" s="8"/>
      <c r="OYX92" s="8"/>
      <c r="OYY92" s="8"/>
      <c r="OYZ92" s="8"/>
      <c r="OZA92" s="8"/>
      <c r="OZB92" s="8"/>
      <c r="OZC92" s="8"/>
      <c r="OZD92" s="8"/>
      <c r="OZE92" s="8"/>
      <c r="OZF92" s="8"/>
      <c r="OZG92" s="8"/>
      <c r="OZH92" s="8"/>
      <c r="OZI92" s="8"/>
      <c r="OZJ92" s="8"/>
      <c r="OZK92" s="8"/>
      <c r="OZL92" s="8"/>
      <c r="OZM92" s="8"/>
      <c r="OZN92" s="8"/>
      <c r="OZO92" s="8"/>
      <c r="OZP92" s="8"/>
      <c r="OZQ92" s="8"/>
      <c r="OZR92" s="8"/>
      <c r="OZS92" s="8"/>
      <c r="OZT92" s="8"/>
      <c r="OZU92" s="8"/>
      <c r="OZV92" s="8"/>
      <c r="OZW92" s="8"/>
      <c r="OZX92" s="8"/>
      <c r="OZY92" s="8"/>
      <c r="OZZ92" s="8"/>
      <c r="PAA92" s="8"/>
      <c r="PAB92" s="8"/>
      <c r="PAC92" s="8"/>
      <c r="PAD92" s="8"/>
      <c r="PAE92" s="8"/>
      <c r="PAF92" s="8"/>
      <c r="PAG92" s="8"/>
      <c r="PAH92" s="8"/>
      <c r="PAI92" s="8"/>
      <c r="PAJ92" s="8"/>
      <c r="PAK92" s="8"/>
      <c r="PAL92" s="8"/>
      <c r="PAM92" s="8"/>
      <c r="PAN92" s="8"/>
      <c r="PAO92" s="8"/>
      <c r="PAP92" s="8"/>
      <c r="PAQ92" s="8"/>
      <c r="PAR92" s="8"/>
      <c r="PAS92" s="8"/>
      <c r="PAT92" s="8"/>
      <c r="PAU92" s="8"/>
      <c r="PAV92" s="8"/>
      <c r="PAW92" s="8"/>
      <c r="PAX92" s="8"/>
      <c r="PAY92" s="8"/>
      <c r="PAZ92" s="8"/>
      <c r="PBA92" s="8"/>
      <c r="PBB92" s="8"/>
      <c r="PBC92" s="8"/>
      <c r="PBD92" s="8"/>
      <c r="PBE92" s="8"/>
      <c r="PBF92" s="8"/>
      <c r="PBG92" s="8"/>
      <c r="PBH92" s="8"/>
      <c r="PBI92" s="8"/>
      <c r="PBJ92" s="8"/>
      <c r="PBK92" s="8"/>
      <c r="PBL92" s="8"/>
      <c r="PBM92" s="8"/>
      <c r="PBN92" s="8"/>
      <c r="PBO92" s="8"/>
      <c r="PBP92" s="8"/>
      <c r="PBQ92" s="8"/>
      <c r="PBR92" s="8"/>
      <c r="PBS92" s="8"/>
      <c r="PBT92" s="8"/>
      <c r="PBU92" s="8"/>
      <c r="PBV92" s="8"/>
      <c r="PBW92" s="8"/>
      <c r="PBX92" s="8"/>
      <c r="PBY92" s="8"/>
      <c r="PBZ92" s="8"/>
      <c r="PCA92" s="8"/>
      <c r="PCB92" s="8"/>
      <c r="PCC92" s="8"/>
      <c r="PCD92" s="8"/>
      <c r="PCE92" s="8"/>
      <c r="PCF92" s="8"/>
      <c r="PCG92" s="8"/>
      <c r="PCH92" s="8"/>
      <c r="PCI92" s="8"/>
      <c r="PCJ92" s="8"/>
      <c r="PCK92" s="8"/>
      <c r="PCL92" s="8"/>
      <c r="PCM92" s="8"/>
      <c r="PCN92" s="8"/>
      <c r="PCO92" s="8"/>
      <c r="PCP92" s="8"/>
      <c r="PCQ92" s="8"/>
      <c r="PCR92" s="8"/>
      <c r="PCS92" s="8"/>
      <c r="PCT92" s="8"/>
      <c r="PCU92" s="8"/>
      <c r="PCV92" s="8"/>
      <c r="PCW92" s="8"/>
      <c r="PCX92" s="8"/>
      <c r="PCY92" s="8"/>
      <c r="PCZ92" s="8"/>
      <c r="PDA92" s="8"/>
      <c r="PDB92" s="8"/>
      <c r="PDC92" s="8"/>
      <c r="PDD92" s="8"/>
      <c r="PDE92" s="8"/>
      <c r="PDF92" s="8"/>
      <c r="PDG92" s="8"/>
      <c r="PDH92" s="8"/>
      <c r="PDI92" s="8"/>
      <c r="PDJ92" s="8"/>
      <c r="PDK92" s="8"/>
      <c r="PDL92" s="8"/>
      <c r="PDM92" s="8"/>
      <c r="PDN92" s="8"/>
      <c r="PDO92" s="8"/>
      <c r="PDP92" s="8"/>
      <c r="PDQ92" s="8"/>
      <c r="PDR92" s="8"/>
      <c r="PDS92" s="8"/>
      <c r="PDT92" s="8"/>
      <c r="PDU92" s="8"/>
      <c r="PDV92" s="8"/>
      <c r="PDW92" s="8"/>
      <c r="PDX92" s="8"/>
      <c r="PDY92" s="8"/>
      <c r="PDZ92" s="8"/>
      <c r="PEA92" s="8"/>
      <c r="PEB92" s="8"/>
      <c r="PEC92" s="8"/>
      <c r="PED92" s="8"/>
      <c r="PEE92" s="8"/>
      <c r="PEF92" s="8"/>
      <c r="PEG92" s="8"/>
      <c r="PEH92" s="8"/>
      <c r="PEI92" s="8"/>
      <c r="PEJ92" s="8"/>
      <c r="PEK92" s="8"/>
      <c r="PEL92" s="8"/>
      <c r="PEM92" s="8"/>
      <c r="PEN92" s="8"/>
      <c r="PEO92" s="8"/>
      <c r="PEP92" s="8"/>
      <c r="PEQ92" s="8"/>
      <c r="PER92" s="8"/>
      <c r="PES92" s="8"/>
      <c r="PET92" s="8"/>
      <c r="PEU92" s="8"/>
      <c r="PEV92" s="8"/>
      <c r="PEW92" s="8"/>
      <c r="PEX92" s="8"/>
      <c r="PEY92" s="8"/>
      <c r="PEZ92" s="8"/>
      <c r="PFA92" s="8"/>
      <c r="PFB92" s="8"/>
      <c r="PFC92" s="8"/>
      <c r="PFD92" s="8"/>
      <c r="PFE92" s="8"/>
      <c r="PFF92" s="8"/>
      <c r="PFG92" s="8"/>
      <c r="PFH92" s="8"/>
      <c r="PFI92" s="8"/>
      <c r="PFJ92" s="8"/>
      <c r="PFK92" s="8"/>
      <c r="PFL92" s="8"/>
      <c r="PFM92" s="8"/>
      <c r="PFN92" s="8"/>
      <c r="PFO92" s="8"/>
      <c r="PFP92" s="8"/>
      <c r="PFQ92" s="8"/>
      <c r="PFR92" s="8"/>
      <c r="PFS92" s="8"/>
      <c r="PFT92" s="8"/>
      <c r="PFU92" s="8"/>
      <c r="PFV92" s="8"/>
      <c r="PFW92" s="8"/>
      <c r="PFX92" s="8"/>
      <c r="PFY92" s="8"/>
      <c r="PFZ92" s="8"/>
      <c r="PGA92" s="8"/>
      <c r="PGB92" s="8"/>
      <c r="PGC92" s="8"/>
      <c r="PGD92" s="8"/>
      <c r="PGE92" s="8"/>
      <c r="PGF92" s="8"/>
      <c r="PGG92" s="8"/>
      <c r="PGH92" s="8"/>
      <c r="PGI92" s="8"/>
      <c r="PGJ92" s="8"/>
      <c r="PGK92" s="8"/>
      <c r="PGL92" s="8"/>
      <c r="PGM92" s="8"/>
      <c r="PGN92" s="8"/>
      <c r="PGO92" s="8"/>
      <c r="PGP92" s="8"/>
      <c r="PGQ92" s="8"/>
      <c r="PGR92" s="8"/>
      <c r="PGS92" s="8"/>
      <c r="PGT92" s="8"/>
      <c r="PGU92" s="8"/>
      <c r="PGV92" s="8"/>
      <c r="PGW92" s="8"/>
      <c r="PGX92" s="8"/>
      <c r="PGY92" s="8"/>
      <c r="PGZ92" s="8"/>
      <c r="PHA92" s="8"/>
      <c r="PHB92" s="8"/>
      <c r="PHC92" s="8"/>
      <c r="PHD92" s="8"/>
      <c r="PHE92" s="8"/>
      <c r="PHF92" s="8"/>
      <c r="PHG92" s="8"/>
      <c r="PHH92" s="8"/>
      <c r="PHI92" s="8"/>
      <c r="PHJ92" s="8"/>
      <c r="PHK92" s="8"/>
      <c r="PHL92" s="8"/>
      <c r="PHM92" s="8"/>
      <c r="PHN92" s="8"/>
      <c r="PHO92" s="8"/>
      <c r="PHP92" s="8"/>
      <c r="PHQ92" s="8"/>
      <c r="PHR92" s="8"/>
      <c r="PHS92" s="8"/>
      <c r="PHT92" s="8"/>
      <c r="PHU92" s="8"/>
      <c r="PHV92" s="8"/>
      <c r="PHW92" s="8"/>
      <c r="PHX92" s="8"/>
      <c r="PHY92" s="8"/>
      <c r="PHZ92" s="8"/>
      <c r="PIA92" s="8"/>
      <c r="PIB92" s="8"/>
      <c r="PIC92" s="8"/>
      <c r="PID92" s="8"/>
      <c r="PIE92" s="8"/>
      <c r="PIF92" s="8"/>
      <c r="PIG92" s="8"/>
      <c r="PIH92" s="8"/>
      <c r="PII92" s="8"/>
      <c r="PIJ92" s="8"/>
      <c r="PIK92" s="8"/>
      <c r="PIL92" s="8"/>
      <c r="PIM92" s="8"/>
      <c r="PIN92" s="8"/>
      <c r="PIO92" s="8"/>
      <c r="PIP92" s="8"/>
      <c r="PIQ92" s="8"/>
      <c r="PIR92" s="8"/>
      <c r="PIS92" s="8"/>
      <c r="PIT92" s="8"/>
      <c r="PIU92" s="8"/>
      <c r="PIV92" s="8"/>
      <c r="PIW92" s="8"/>
      <c r="PIX92" s="8"/>
      <c r="PIY92" s="8"/>
      <c r="PIZ92" s="8"/>
      <c r="PJA92" s="8"/>
      <c r="PJB92" s="8"/>
      <c r="PJC92" s="8"/>
      <c r="PJD92" s="8"/>
      <c r="PJE92" s="8"/>
      <c r="PJF92" s="8"/>
      <c r="PJG92" s="8"/>
      <c r="PJH92" s="8"/>
      <c r="PJI92" s="8"/>
      <c r="PJJ92" s="8"/>
      <c r="PJK92" s="8"/>
      <c r="PJL92" s="8"/>
      <c r="PJM92" s="8"/>
      <c r="PJN92" s="8"/>
      <c r="PJO92" s="8"/>
      <c r="PJP92" s="8"/>
      <c r="PJQ92" s="8"/>
      <c r="PJR92" s="8"/>
      <c r="PJS92" s="8"/>
      <c r="PJT92" s="8"/>
      <c r="PJU92" s="8"/>
      <c r="PJV92" s="8"/>
      <c r="PJW92" s="8"/>
      <c r="PJX92" s="8"/>
      <c r="PJY92" s="8"/>
      <c r="PJZ92" s="8"/>
      <c r="PKA92" s="8"/>
      <c r="PKB92" s="8"/>
      <c r="PKC92" s="8"/>
      <c r="PKD92" s="8"/>
      <c r="PKE92" s="8"/>
      <c r="PKF92" s="8"/>
      <c r="PKG92" s="8"/>
      <c r="PKH92" s="8"/>
      <c r="PKI92" s="8"/>
      <c r="PKJ92" s="8"/>
      <c r="PKK92" s="8"/>
      <c r="PKL92" s="8"/>
      <c r="PKM92" s="8"/>
      <c r="PKN92" s="8"/>
      <c r="PKO92" s="8"/>
      <c r="PKP92" s="8"/>
      <c r="PKQ92" s="8"/>
      <c r="PKR92" s="8"/>
      <c r="PKS92" s="8"/>
      <c r="PKT92" s="8"/>
      <c r="PKU92" s="8"/>
      <c r="PKV92" s="8"/>
      <c r="PKW92" s="8"/>
      <c r="PKX92" s="8"/>
      <c r="PKY92" s="8"/>
      <c r="PKZ92" s="8"/>
      <c r="PLA92" s="8"/>
      <c r="PLB92" s="8"/>
      <c r="PLC92" s="8"/>
      <c r="PLD92" s="8"/>
      <c r="PLE92" s="8"/>
      <c r="PLF92" s="8"/>
      <c r="PLG92" s="8"/>
      <c r="PLH92" s="8"/>
      <c r="PLI92" s="8"/>
      <c r="PLJ92" s="8"/>
      <c r="PLK92" s="8"/>
      <c r="PLL92" s="8"/>
      <c r="PLM92" s="8"/>
      <c r="PLN92" s="8"/>
      <c r="PLO92" s="8"/>
      <c r="PLP92" s="8"/>
      <c r="PLQ92" s="8"/>
      <c r="PLR92" s="8"/>
      <c r="PLS92" s="8"/>
      <c r="PLT92" s="8"/>
      <c r="PLU92" s="8"/>
      <c r="PLV92" s="8"/>
      <c r="PLW92" s="8"/>
      <c r="PLX92" s="8"/>
      <c r="PLY92" s="8"/>
      <c r="PLZ92" s="8"/>
      <c r="PMA92" s="8"/>
      <c r="PMB92" s="8"/>
      <c r="PMC92" s="8"/>
      <c r="PMD92" s="8"/>
      <c r="PME92" s="8"/>
      <c r="PMF92" s="8"/>
      <c r="PMG92" s="8"/>
      <c r="PMH92" s="8"/>
      <c r="PMI92" s="8"/>
      <c r="PMJ92" s="8"/>
      <c r="PMK92" s="8"/>
      <c r="PML92" s="8"/>
      <c r="PMM92" s="8"/>
      <c r="PMN92" s="8"/>
      <c r="PMO92" s="8"/>
      <c r="PMP92" s="8"/>
      <c r="PMQ92" s="8"/>
      <c r="PMR92" s="8"/>
      <c r="PMS92" s="8"/>
      <c r="PMT92" s="8"/>
      <c r="PMU92" s="8"/>
      <c r="PMV92" s="8"/>
      <c r="PMW92" s="8"/>
      <c r="PMX92" s="8"/>
      <c r="PMY92" s="8"/>
      <c r="PMZ92" s="8"/>
      <c r="PNA92" s="8"/>
      <c r="PNB92" s="8"/>
      <c r="PNC92" s="8"/>
      <c r="PND92" s="8"/>
      <c r="PNE92" s="8"/>
      <c r="PNF92" s="8"/>
      <c r="PNG92" s="8"/>
      <c r="PNH92" s="8"/>
      <c r="PNI92" s="8"/>
      <c r="PNJ92" s="8"/>
      <c r="PNK92" s="8"/>
      <c r="PNL92" s="8"/>
      <c r="PNM92" s="8"/>
      <c r="PNN92" s="8"/>
      <c r="PNO92" s="8"/>
      <c r="PNP92" s="8"/>
      <c r="PNQ92" s="8"/>
      <c r="PNR92" s="8"/>
      <c r="PNS92" s="8"/>
      <c r="PNT92" s="8"/>
      <c r="PNU92" s="8"/>
      <c r="PNV92" s="8"/>
      <c r="PNW92" s="8"/>
      <c r="PNX92" s="8"/>
      <c r="PNY92" s="8"/>
      <c r="PNZ92" s="8"/>
      <c r="POA92" s="8"/>
      <c r="POB92" s="8"/>
      <c r="POC92" s="8"/>
      <c r="POD92" s="8"/>
      <c r="POE92" s="8"/>
      <c r="POF92" s="8"/>
      <c r="POG92" s="8"/>
      <c r="POH92" s="8"/>
      <c r="POI92" s="8"/>
      <c r="POJ92" s="8"/>
      <c r="POK92" s="8"/>
      <c r="POL92" s="8"/>
      <c r="POM92" s="8"/>
      <c r="PON92" s="8"/>
      <c r="POO92" s="8"/>
      <c r="POP92" s="8"/>
      <c r="POQ92" s="8"/>
      <c r="POR92" s="8"/>
      <c r="POS92" s="8"/>
      <c r="POT92" s="8"/>
      <c r="POU92" s="8"/>
      <c r="POV92" s="8"/>
      <c r="POW92" s="8"/>
      <c r="POX92" s="8"/>
      <c r="POY92" s="8"/>
      <c r="POZ92" s="8"/>
      <c r="PPA92" s="8"/>
      <c r="PPB92" s="8"/>
      <c r="PPC92" s="8"/>
      <c r="PPD92" s="8"/>
      <c r="PPE92" s="8"/>
      <c r="PPF92" s="8"/>
      <c r="PPG92" s="8"/>
      <c r="PPH92" s="8"/>
      <c r="PPI92" s="8"/>
      <c r="PPJ92" s="8"/>
      <c r="PPK92" s="8"/>
      <c r="PPL92" s="8"/>
      <c r="PPM92" s="8"/>
      <c r="PPN92" s="8"/>
      <c r="PPO92" s="8"/>
      <c r="PPP92" s="8"/>
      <c r="PPQ92" s="8"/>
      <c r="PPR92" s="8"/>
      <c r="PPS92" s="8"/>
      <c r="PPT92" s="8"/>
      <c r="PPU92" s="8"/>
      <c r="PPV92" s="8"/>
      <c r="PPW92" s="8"/>
      <c r="PPX92" s="8"/>
      <c r="PPY92" s="8"/>
      <c r="PPZ92" s="8"/>
      <c r="PQA92" s="8"/>
      <c r="PQB92" s="8"/>
      <c r="PQC92" s="8"/>
      <c r="PQD92" s="8"/>
      <c r="PQE92" s="8"/>
      <c r="PQF92" s="8"/>
      <c r="PQG92" s="8"/>
      <c r="PQH92" s="8"/>
      <c r="PQI92" s="8"/>
      <c r="PQJ92" s="8"/>
      <c r="PQK92" s="8"/>
      <c r="PQL92" s="8"/>
      <c r="PQM92" s="8"/>
      <c r="PQN92" s="8"/>
      <c r="PQO92" s="8"/>
      <c r="PQP92" s="8"/>
      <c r="PQQ92" s="8"/>
      <c r="PQR92" s="8"/>
      <c r="PQS92" s="8"/>
      <c r="PQT92" s="8"/>
      <c r="PQU92" s="8"/>
      <c r="PQV92" s="8"/>
      <c r="PQW92" s="8"/>
      <c r="PQX92" s="8"/>
      <c r="PQY92" s="8"/>
      <c r="PQZ92" s="8"/>
      <c r="PRA92" s="8"/>
      <c r="PRB92" s="8"/>
      <c r="PRC92" s="8"/>
      <c r="PRD92" s="8"/>
      <c r="PRE92" s="8"/>
      <c r="PRF92" s="8"/>
      <c r="PRG92" s="8"/>
      <c r="PRH92" s="8"/>
      <c r="PRI92" s="8"/>
      <c r="PRJ92" s="8"/>
      <c r="PRK92" s="8"/>
      <c r="PRL92" s="8"/>
      <c r="PRM92" s="8"/>
      <c r="PRN92" s="8"/>
      <c r="PRO92" s="8"/>
      <c r="PRP92" s="8"/>
      <c r="PRQ92" s="8"/>
      <c r="PRR92" s="8"/>
      <c r="PRS92" s="8"/>
      <c r="PRT92" s="8"/>
      <c r="PRU92" s="8"/>
      <c r="PRV92" s="8"/>
      <c r="PRW92" s="8"/>
      <c r="PRX92" s="8"/>
      <c r="PRY92" s="8"/>
      <c r="PRZ92" s="8"/>
      <c r="PSA92" s="8"/>
      <c r="PSB92" s="8"/>
      <c r="PSC92" s="8"/>
      <c r="PSD92" s="8"/>
      <c r="PSE92" s="8"/>
      <c r="PSF92" s="8"/>
      <c r="PSG92" s="8"/>
      <c r="PSH92" s="8"/>
      <c r="PSI92" s="8"/>
      <c r="PSJ92" s="8"/>
      <c r="PSK92" s="8"/>
      <c r="PSL92" s="8"/>
      <c r="PSM92" s="8"/>
      <c r="PSN92" s="8"/>
      <c r="PSO92" s="8"/>
      <c r="PSP92" s="8"/>
      <c r="PSQ92" s="8"/>
      <c r="PSR92" s="8"/>
      <c r="PSS92" s="8"/>
      <c r="PST92" s="8"/>
      <c r="PSU92" s="8"/>
      <c r="PSV92" s="8"/>
      <c r="PSW92" s="8"/>
      <c r="PSX92" s="8"/>
      <c r="PSY92" s="8"/>
      <c r="PSZ92" s="8"/>
      <c r="PTA92" s="8"/>
      <c r="PTB92" s="8"/>
      <c r="PTC92" s="8"/>
      <c r="PTD92" s="8"/>
      <c r="PTE92" s="8"/>
      <c r="PTF92" s="8"/>
      <c r="PTG92" s="8"/>
      <c r="PTH92" s="8"/>
      <c r="PTI92" s="8"/>
      <c r="PTJ92" s="8"/>
      <c r="PTK92" s="8"/>
      <c r="PTL92" s="8"/>
      <c r="PTM92" s="8"/>
      <c r="PTN92" s="8"/>
      <c r="PTO92" s="8"/>
      <c r="PTP92" s="8"/>
      <c r="PTQ92" s="8"/>
      <c r="PTR92" s="8"/>
      <c r="PTS92" s="8"/>
      <c r="PTT92" s="8"/>
      <c r="PTU92" s="8"/>
      <c r="PTV92" s="8"/>
      <c r="PTW92" s="8"/>
      <c r="PTX92" s="8"/>
      <c r="PTY92" s="8"/>
      <c r="PTZ92" s="8"/>
      <c r="PUA92" s="8"/>
      <c r="PUB92" s="8"/>
      <c r="PUC92" s="8"/>
      <c r="PUD92" s="8"/>
      <c r="PUE92" s="8"/>
      <c r="PUF92" s="8"/>
      <c r="PUG92" s="8"/>
      <c r="PUH92" s="8"/>
      <c r="PUI92" s="8"/>
      <c r="PUJ92" s="8"/>
      <c r="PUK92" s="8"/>
      <c r="PUL92" s="8"/>
      <c r="PUM92" s="8"/>
      <c r="PUN92" s="8"/>
      <c r="PUO92" s="8"/>
      <c r="PUP92" s="8"/>
      <c r="PUQ92" s="8"/>
      <c r="PUR92" s="8"/>
      <c r="PUS92" s="8"/>
      <c r="PUT92" s="8"/>
      <c r="PUU92" s="8"/>
      <c r="PUV92" s="8"/>
      <c r="PUW92" s="8"/>
      <c r="PUX92" s="8"/>
      <c r="PUY92" s="8"/>
      <c r="PUZ92" s="8"/>
      <c r="PVA92" s="8"/>
      <c r="PVB92" s="8"/>
      <c r="PVC92" s="8"/>
      <c r="PVD92" s="8"/>
      <c r="PVE92" s="8"/>
      <c r="PVF92" s="8"/>
      <c r="PVG92" s="8"/>
      <c r="PVH92" s="8"/>
      <c r="PVI92" s="8"/>
      <c r="PVJ92" s="8"/>
      <c r="PVK92" s="8"/>
      <c r="PVL92" s="8"/>
      <c r="PVM92" s="8"/>
      <c r="PVN92" s="8"/>
      <c r="PVO92" s="8"/>
      <c r="PVP92" s="8"/>
      <c r="PVQ92" s="8"/>
      <c r="PVR92" s="8"/>
      <c r="PVS92" s="8"/>
      <c r="PVT92" s="8"/>
      <c r="PVU92" s="8"/>
      <c r="PVV92" s="8"/>
      <c r="PVW92" s="8"/>
      <c r="PVX92" s="8"/>
      <c r="PVY92" s="8"/>
      <c r="PVZ92" s="8"/>
      <c r="PWA92" s="8"/>
      <c r="PWB92" s="8"/>
      <c r="PWC92" s="8"/>
      <c r="PWD92" s="8"/>
      <c r="PWE92" s="8"/>
      <c r="PWF92" s="8"/>
      <c r="PWG92" s="8"/>
      <c r="PWH92" s="8"/>
      <c r="PWI92" s="8"/>
      <c r="PWJ92" s="8"/>
      <c r="PWK92" s="8"/>
      <c r="PWL92" s="8"/>
      <c r="PWM92" s="8"/>
      <c r="PWN92" s="8"/>
      <c r="PWO92" s="8"/>
      <c r="PWP92" s="8"/>
      <c r="PWQ92" s="8"/>
      <c r="PWR92" s="8"/>
      <c r="PWS92" s="8"/>
      <c r="PWT92" s="8"/>
      <c r="PWU92" s="8"/>
      <c r="PWV92" s="8"/>
      <c r="PWW92" s="8"/>
      <c r="PWX92" s="8"/>
      <c r="PWY92" s="8"/>
      <c r="PWZ92" s="8"/>
      <c r="PXA92" s="8"/>
      <c r="PXB92" s="8"/>
      <c r="PXC92" s="8"/>
      <c r="PXD92" s="8"/>
      <c r="PXE92" s="8"/>
      <c r="PXF92" s="8"/>
      <c r="PXG92" s="8"/>
      <c r="PXH92" s="8"/>
      <c r="PXI92" s="8"/>
      <c r="PXJ92" s="8"/>
      <c r="PXK92" s="8"/>
      <c r="PXL92" s="8"/>
      <c r="PXM92" s="8"/>
      <c r="PXN92" s="8"/>
      <c r="PXO92" s="8"/>
      <c r="PXP92" s="8"/>
      <c r="PXQ92" s="8"/>
      <c r="PXR92" s="8"/>
      <c r="PXS92" s="8"/>
      <c r="PXT92" s="8"/>
      <c r="PXU92" s="8"/>
      <c r="PXV92" s="8"/>
      <c r="PXW92" s="8"/>
      <c r="PXX92" s="8"/>
      <c r="PXY92" s="8"/>
      <c r="PXZ92" s="8"/>
      <c r="PYA92" s="8"/>
      <c r="PYB92" s="8"/>
      <c r="PYC92" s="8"/>
      <c r="PYD92" s="8"/>
      <c r="PYE92" s="8"/>
      <c r="PYF92" s="8"/>
      <c r="PYG92" s="8"/>
      <c r="PYH92" s="8"/>
      <c r="PYI92" s="8"/>
      <c r="PYJ92" s="8"/>
      <c r="PYK92" s="8"/>
      <c r="PYL92" s="8"/>
      <c r="PYM92" s="8"/>
      <c r="PYN92" s="8"/>
      <c r="PYO92" s="8"/>
      <c r="PYP92" s="8"/>
      <c r="PYQ92" s="8"/>
      <c r="PYR92" s="8"/>
      <c r="PYS92" s="8"/>
      <c r="PYT92" s="8"/>
      <c r="PYU92" s="8"/>
      <c r="PYV92" s="8"/>
      <c r="PYW92" s="8"/>
      <c r="PYX92" s="8"/>
      <c r="PYY92" s="8"/>
      <c r="PYZ92" s="8"/>
      <c r="PZA92" s="8"/>
      <c r="PZB92" s="8"/>
      <c r="PZC92" s="8"/>
      <c r="PZD92" s="8"/>
      <c r="PZE92" s="8"/>
      <c r="PZF92" s="8"/>
      <c r="PZG92" s="8"/>
      <c r="PZH92" s="8"/>
      <c r="PZI92" s="8"/>
      <c r="PZJ92" s="8"/>
      <c r="PZK92" s="8"/>
      <c r="PZL92" s="8"/>
      <c r="PZM92" s="8"/>
      <c r="PZN92" s="8"/>
      <c r="PZO92" s="8"/>
      <c r="PZP92" s="8"/>
      <c r="PZQ92" s="8"/>
      <c r="PZR92" s="8"/>
      <c r="PZS92" s="8"/>
      <c r="PZT92" s="8"/>
      <c r="PZU92" s="8"/>
      <c r="PZV92" s="8"/>
      <c r="PZW92" s="8"/>
      <c r="PZX92" s="8"/>
      <c r="PZY92" s="8"/>
      <c r="PZZ92" s="8"/>
      <c r="QAA92" s="8"/>
      <c r="QAB92" s="8"/>
      <c r="QAC92" s="8"/>
      <c r="QAD92" s="8"/>
      <c r="QAE92" s="8"/>
      <c r="QAF92" s="8"/>
      <c r="QAG92" s="8"/>
      <c r="QAH92" s="8"/>
      <c r="QAI92" s="8"/>
      <c r="QAJ92" s="8"/>
      <c r="QAK92" s="8"/>
      <c r="QAL92" s="8"/>
      <c r="QAM92" s="8"/>
      <c r="QAN92" s="8"/>
      <c r="QAO92" s="8"/>
      <c r="QAP92" s="8"/>
      <c r="QAQ92" s="8"/>
      <c r="QAR92" s="8"/>
      <c r="QAS92" s="8"/>
      <c r="QAT92" s="8"/>
      <c r="QAU92" s="8"/>
      <c r="QAV92" s="8"/>
      <c r="QAW92" s="8"/>
      <c r="QAX92" s="8"/>
      <c r="QAY92" s="8"/>
      <c r="QAZ92" s="8"/>
      <c r="QBA92" s="8"/>
      <c r="QBB92" s="8"/>
      <c r="QBC92" s="8"/>
      <c r="QBD92" s="8"/>
      <c r="QBE92" s="8"/>
      <c r="QBF92" s="8"/>
      <c r="QBG92" s="8"/>
      <c r="QBH92" s="8"/>
      <c r="QBI92" s="8"/>
      <c r="QBJ92" s="8"/>
      <c r="QBK92" s="8"/>
      <c r="QBL92" s="8"/>
      <c r="QBM92" s="8"/>
      <c r="QBN92" s="8"/>
      <c r="QBO92" s="8"/>
      <c r="QBP92" s="8"/>
      <c r="QBQ92" s="8"/>
      <c r="QBR92" s="8"/>
      <c r="QBS92" s="8"/>
      <c r="QBT92" s="8"/>
      <c r="QBU92" s="8"/>
      <c r="QBV92" s="8"/>
      <c r="QBW92" s="8"/>
      <c r="QBX92" s="8"/>
      <c r="QBY92" s="8"/>
      <c r="QBZ92" s="8"/>
      <c r="QCA92" s="8"/>
      <c r="QCB92" s="8"/>
      <c r="QCC92" s="8"/>
      <c r="QCD92" s="8"/>
      <c r="QCE92" s="8"/>
      <c r="QCF92" s="8"/>
      <c r="QCG92" s="8"/>
      <c r="QCH92" s="8"/>
      <c r="QCI92" s="8"/>
      <c r="QCJ92" s="8"/>
      <c r="QCK92" s="8"/>
      <c r="QCL92" s="8"/>
      <c r="QCM92" s="8"/>
      <c r="QCN92" s="8"/>
      <c r="QCO92" s="8"/>
      <c r="QCP92" s="8"/>
      <c r="QCQ92" s="8"/>
      <c r="QCR92" s="8"/>
      <c r="QCS92" s="8"/>
      <c r="QCT92" s="8"/>
      <c r="QCU92" s="8"/>
      <c r="QCV92" s="8"/>
      <c r="QCW92" s="8"/>
      <c r="QCX92" s="8"/>
      <c r="QCY92" s="8"/>
      <c r="QCZ92" s="8"/>
      <c r="QDA92" s="8"/>
      <c r="QDB92" s="8"/>
      <c r="QDC92" s="8"/>
      <c r="QDD92" s="8"/>
      <c r="QDE92" s="8"/>
      <c r="QDF92" s="8"/>
      <c r="QDG92" s="8"/>
      <c r="QDH92" s="8"/>
      <c r="QDI92" s="8"/>
      <c r="QDJ92" s="8"/>
      <c r="QDK92" s="8"/>
      <c r="QDL92" s="8"/>
      <c r="QDM92" s="8"/>
      <c r="QDN92" s="8"/>
      <c r="QDO92" s="8"/>
      <c r="QDP92" s="8"/>
      <c r="QDQ92" s="8"/>
      <c r="QDR92" s="8"/>
      <c r="QDS92" s="8"/>
      <c r="QDT92" s="8"/>
      <c r="QDU92" s="8"/>
      <c r="QDV92" s="8"/>
      <c r="QDW92" s="8"/>
      <c r="QDX92" s="8"/>
      <c r="QDY92" s="8"/>
      <c r="QDZ92" s="8"/>
      <c r="QEA92" s="8"/>
      <c r="QEB92" s="8"/>
      <c r="QEC92" s="8"/>
      <c r="QED92" s="8"/>
      <c r="QEE92" s="8"/>
      <c r="QEF92" s="8"/>
      <c r="QEG92" s="8"/>
      <c r="QEH92" s="8"/>
      <c r="QEI92" s="8"/>
      <c r="QEJ92" s="8"/>
      <c r="QEK92" s="8"/>
      <c r="QEL92" s="8"/>
      <c r="QEM92" s="8"/>
      <c r="QEN92" s="8"/>
      <c r="QEO92" s="8"/>
      <c r="QEP92" s="8"/>
      <c r="QEQ92" s="8"/>
      <c r="QER92" s="8"/>
      <c r="QES92" s="8"/>
      <c r="QET92" s="8"/>
      <c r="QEU92" s="8"/>
      <c r="QEV92" s="8"/>
      <c r="QEW92" s="8"/>
      <c r="QEX92" s="8"/>
      <c r="QEY92" s="8"/>
      <c r="QEZ92" s="8"/>
      <c r="QFA92" s="8"/>
      <c r="QFB92" s="8"/>
      <c r="QFC92" s="8"/>
      <c r="QFD92" s="8"/>
      <c r="QFE92" s="8"/>
      <c r="QFF92" s="8"/>
      <c r="QFG92" s="8"/>
      <c r="QFH92" s="8"/>
      <c r="QFI92" s="8"/>
      <c r="QFJ92" s="8"/>
      <c r="QFK92" s="8"/>
      <c r="QFL92" s="8"/>
      <c r="QFM92" s="8"/>
      <c r="QFN92" s="8"/>
      <c r="QFO92" s="8"/>
      <c r="QFP92" s="8"/>
      <c r="QFQ92" s="8"/>
      <c r="QFR92" s="8"/>
      <c r="QFS92" s="8"/>
      <c r="QFT92" s="8"/>
      <c r="QFU92" s="8"/>
      <c r="QFV92" s="8"/>
      <c r="QFW92" s="8"/>
      <c r="QFX92" s="8"/>
      <c r="QFY92" s="8"/>
      <c r="QFZ92" s="8"/>
      <c r="QGA92" s="8"/>
      <c r="QGB92" s="8"/>
      <c r="QGC92" s="8"/>
      <c r="QGD92" s="8"/>
      <c r="QGE92" s="8"/>
      <c r="QGF92" s="8"/>
      <c r="QGG92" s="8"/>
      <c r="QGH92" s="8"/>
      <c r="QGI92" s="8"/>
      <c r="QGJ92" s="8"/>
      <c r="QGK92" s="8"/>
      <c r="QGL92" s="8"/>
      <c r="QGM92" s="8"/>
      <c r="QGN92" s="8"/>
      <c r="QGO92" s="8"/>
      <c r="QGP92" s="8"/>
      <c r="QGQ92" s="8"/>
      <c r="QGR92" s="8"/>
      <c r="QGS92" s="8"/>
      <c r="QGT92" s="8"/>
      <c r="QGU92" s="8"/>
      <c r="QGV92" s="8"/>
      <c r="QGW92" s="8"/>
      <c r="QGX92" s="8"/>
      <c r="QGY92" s="8"/>
      <c r="QGZ92" s="8"/>
      <c r="QHA92" s="8"/>
      <c r="QHB92" s="8"/>
      <c r="QHC92" s="8"/>
      <c r="QHD92" s="8"/>
      <c r="QHE92" s="8"/>
      <c r="QHF92" s="8"/>
      <c r="QHG92" s="8"/>
      <c r="QHH92" s="8"/>
      <c r="QHI92" s="8"/>
      <c r="QHJ92" s="8"/>
      <c r="QHK92" s="8"/>
      <c r="QHL92" s="8"/>
      <c r="QHM92" s="8"/>
      <c r="QHN92" s="8"/>
      <c r="QHO92" s="8"/>
      <c r="QHP92" s="8"/>
      <c r="QHQ92" s="8"/>
      <c r="QHR92" s="8"/>
      <c r="QHS92" s="8"/>
      <c r="QHT92" s="8"/>
      <c r="QHU92" s="8"/>
      <c r="QHV92" s="8"/>
      <c r="QHW92" s="8"/>
      <c r="QHX92" s="8"/>
      <c r="QHY92" s="8"/>
      <c r="QHZ92" s="8"/>
      <c r="QIA92" s="8"/>
      <c r="QIB92" s="8"/>
      <c r="QIC92" s="8"/>
      <c r="QID92" s="8"/>
      <c r="QIE92" s="8"/>
      <c r="QIF92" s="8"/>
      <c r="QIG92" s="8"/>
      <c r="QIH92" s="8"/>
      <c r="QII92" s="8"/>
      <c r="QIJ92" s="8"/>
      <c r="QIK92" s="8"/>
      <c r="QIL92" s="8"/>
      <c r="QIM92" s="8"/>
      <c r="QIN92" s="8"/>
      <c r="QIO92" s="8"/>
      <c r="QIP92" s="8"/>
      <c r="QIQ92" s="8"/>
      <c r="QIR92" s="8"/>
      <c r="QIS92" s="8"/>
      <c r="QIT92" s="8"/>
      <c r="QIU92" s="8"/>
      <c r="QIV92" s="8"/>
      <c r="QIW92" s="8"/>
      <c r="QIX92" s="8"/>
      <c r="QIY92" s="8"/>
      <c r="QIZ92" s="8"/>
      <c r="QJA92" s="8"/>
      <c r="QJB92" s="8"/>
      <c r="QJC92" s="8"/>
      <c r="QJD92" s="8"/>
      <c r="QJE92" s="8"/>
      <c r="QJF92" s="8"/>
      <c r="QJG92" s="8"/>
      <c r="QJH92" s="8"/>
      <c r="QJI92" s="8"/>
      <c r="QJJ92" s="8"/>
      <c r="QJK92" s="8"/>
      <c r="QJL92" s="8"/>
      <c r="QJM92" s="8"/>
      <c r="QJN92" s="8"/>
      <c r="QJO92" s="8"/>
      <c r="QJP92" s="8"/>
      <c r="QJQ92" s="8"/>
      <c r="QJR92" s="8"/>
      <c r="QJS92" s="8"/>
      <c r="QJT92" s="8"/>
      <c r="QJU92" s="8"/>
      <c r="QJV92" s="8"/>
      <c r="QJW92" s="8"/>
      <c r="QJX92" s="8"/>
      <c r="QJY92" s="8"/>
      <c r="QJZ92" s="8"/>
      <c r="QKA92" s="8"/>
      <c r="QKB92" s="8"/>
      <c r="QKC92" s="8"/>
      <c r="QKD92" s="8"/>
      <c r="QKE92" s="8"/>
      <c r="QKF92" s="8"/>
      <c r="QKG92" s="8"/>
      <c r="QKH92" s="8"/>
      <c r="QKI92" s="8"/>
      <c r="QKJ92" s="8"/>
      <c r="QKK92" s="8"/>
      <c r="QKL92" s="8"/>
      <c r="QKM92" s="8"/>
      <c r="QKN92" s="8"/>
      <c r="QKO92" s="8"/>
      <c r="QKP92" s="8"/>
      <c r="QKQ92" s="8"/>
      <c r="QKR92" s="8"/>
      <c r="QKS92" s="8"/>
      <c r="QKT92" s="8"/>
      <c r="QKU92" s="8"/>
      <c r="QKV92" s="8"/>
      <c r="QKW92" s="8"/>
      <c r="QKX92" s="8"/>
      <c r="QKY92" s="8"/>
      <c r="QKZ92" s="8"/>
      <c r="QLA92" s="8"/>
      <c r="QLB92" s="8"/>
      <c r="QLC92" s="8"/>
      <c r="QLD92" s="8"/>
      <c r="QLE92" s="8"/>
      <c r="QLF92" s="8"/>
      <c r="QLG92" s="8"/>
      <c r="QLH92" s="8"/>
      <c r="QLI92" s="8"/>
      <c r="QLJ92" s="8"/>
      <c r="QLK92" s="8"/>
      <c r="QLL92" s="8"/>
      <c r="QLM92" s="8"/>
      <c r="QLN92" s="8"/>
      <c r="QLO92" s="8"/>
      <c r="QLP92" s="8"/>
      <c r="QLQ92" s="8"/>
      <c r="QLR92" s="8"/>
      <c r="QLS92" s="8"/>
      <c r="QLT92" s="8"/>
      <c r="QLU92" s="8"/>
      <c r="QLV92" s="8"/>
      <c r="QLW92" s="8"/>
      <c r="QLX92" s="8"/>
      <c r="QLY92" s="8"/>
      <c r="QLZ92" s="8"/>
      <c r="QMA92" s="8"/>
      <c r="QMB92" s="8"/>
      <c r="QMC92" s="8"/>
      <c r="QMD92" s="8"/>
      <c r="QME92" s="8"/>
      <c r="QMF92" s="8"/>
      <c r="QMG92" s="8"/>
      <c r="QMH92" s="8"/>
      <c r="QMI92" s="8"/>
      <c r="QMJ92" s="8"/>
      <c r="QMK92" s="8"/>
      <c r="QML92" s="8"/>
      <c r="QMM92" s="8"/>
      <c r="QMN92" s="8"/>
      <c r="QMO92" s="8"/>
      <c r="QMP92" s="8"/>
      <c r="QMQ92" s="8"/>
      <c r="QMR92" s="8"/>
      <c r="QMS92" s="8"/>
      <c r="QMT92" s="8"/>
      <c r="QMU92" s="8"/>
      <c r="QMV92" s="8"/>
      <c r="QMW92" s="8"/>
      <c r="QMX92" s="8"/>
      <c r="QMY92" s="8"/>
      <c r="QMZ92" s="8"/>
      <c r="QNA92" s="8"/>
      <c r="QNB92" s="8"/>
      <c r="QNC92" s="8"/>
      <c r="QND92" s="8"/>
      <c r="QNE92" s="8"/>
      <c r="QNF92" s="8"/>
      <c r="QNG92" s="8"/>
      <c r="QNH92" s="8"/>
      <c r="QNI92" s="8"/>
      <c r="QNJ92" s="8"/>
      <c r="QNK92" s="8"/>
      <c r="QNL92" s="8"/>
      <c r="QNM92" s="8"/>
      <c r="QNN92" s="8"/>
      <c r="QNO92" s="8"/>
      <c r="QNP92" s="8"/>
      <c r="QNQ92" s="8"/>
      <c r="QNR92" s="8"/>
      <c r="QNS92" s="8"/>
      <c r="QNT92" s="8"/>
      <c r="QNU92" s="8"/>
      <c r="QNV92" s="8"/>
      <c r="QNW92" s="8"/>
      <c r="QNX92" s="8"/>
      <c r="QNY92" s="8"/>
      <c r="QNZ92" s="8"/>
      <c r="QOA92" s="8"/>
      <c r="QOB92" s="8"/>
      <c r="QOC92" s="8"/>
      <c r="QOD92" s="8"/>
      <c r="QOE92" s="8"/>
      <c r="QOF92" s="8"/>
      <c r="QOG92" s="8"/>
      <c r="QOH92" s="8"/>
      <c r="QOI92" s="8"/>
      <c r="QOJ92" s="8"/>
      <c r="QOK92" s="8"/>
      <c r="QOL92" s="8"/>
      <c r="QOM92" s="8"/>
      <c r="QON92" s="8"/>
      <c r="QOO92" s="8"/>
      <c r="QOP92" s="8"/>
      <c r="QOQ92" s="8"/>
      <c r="QOR92" s="8"/>
      <c r="QOS92" s="8"/>
      <c r="QOT92" s="8"/>
      <c r="QOU92" s="8"/>
      <c r="QOV92" s="8"/>
      <c r="QOW92" s="8"/>
      <c r="QOX92" s="8"/>
      <c r="QOY92" s="8"/>
      <c r="QOZ92" s="8"/>
      <c r="QPA92" s="8"/>
      <c r="QPB92" s="8"/>
      <c r="QPC92" s="8"/>
      <c r="QPD92" s="8"/>
      <c r="QPE92" s="8"/>
      <c r="QPF92" s="8"/>
      <c r="QPG92" s="8"/>
      <c r="QPH92" s="8"/>
      <c r="QPI92" s="8"/>
      <c r="QPJ92" s="8"/>
      <c r="QPK92" s="8"/>
      <c r="QPL92" s="8"/>
      <c r="QPM92" s="8"/>
      <c r="QPN92" s="8"/>
      <c r="QPO92" s="8"/>
      <c r="QPP92" s="8"/>
      <c r="QPQ92" s="8"/>
      <c r="QPR92" s="8"/>
      <c r="QPS92" s="8"/>
      <c r="QPT92" s="8"/>
      <c r="QPU92" s="8"/>
      <c r="QPV92" s="8"/>
      <c r="QPW92" s="8"/>
      <c r="QPX92" s="8"/>
      <c r="QPY92" s="8"/>
      <c r="QPZ92" s="8"/>
      <c r="QQA92" s="8"/>
      <c r="QQB92" s="8"/>
      <c r="QQC92" s="8"/>
      <c r="QQD92" s="8"/>
      <c r="QQE92" s="8"/>
      <c r="QQF92" s="8"/>
      <c r="QQG92" s="8"/>
      <c r="QQH92" s="8"/>
      <c r="QQI92" s="8"/>
      <c r="QQJ92" s="8"/>
      <c r="QQK92" s="8"/>
      <c r="QQL92" s="8"/>
      <c r="QQM92" s="8"/>
      <c r="QQN92" s="8"/>
      <c r="QQO92" s="8"/>
      <c r="QQP92" s="8"/>
      <c r="QQQ92" s="8"/>
      <c r="QQR92" s="8"/>
      <c r="QQS92" s="8"/>
      <c r="QQT92" s="8"/>
      <c r="QQU92" s="8"/>
      <c r="QQV92" s="8"/>
      <c r="QQW92" s="8"/>
      <c r="QQX92" s="8"/>
      <c r="QQY92" s="8"/>
      <c r="QQZ92" s="8"/>
      <c r="QRA92" s="8"/>
      <c r="QRB92" s="8"/>
      <c r="QRC92" s="8"/>
      <c r="QRD92" s="8"/>
      <c r="QRE92" s="8"/>
      <c r="QRF92" s="8"/>
      <c r="QRG92" s="8"/>
      <c r="QRH92" s="8"/>
      <c r="QRI92" s="8"/>
      <c r="QRJ92" s="8"/>
      <c r="QRK92" s="8"/>
      <c r="QRL92" s="8"/>
      <c r="QRM92" s="8"/>
      <c r="QRN92" s="8"/>
      <c r="QRO92" s="8"/>
      <c r="QRP92" s="8"/>
      <c r="QRQ92" s="8"/>
      <c r="QRR92" s="8"/>
      <c r="QRS92" s="8"/>
      <c r="QRT92" s="8"/>
      <c r="QRU92" s="8"/>
      <c r="QRV92" s="8"/>
      <c r="QRW92" s="8"/>
      <c r="QRX92" s="8"/>
      <c r="QRY92" s="8"/>
      <c r="QRZ92" s="8"/>
      <c r="QSA92" s="8"/>
      <c r="QSB92" s="8"/>
      <c r="QSC92" s="8"/>
      <c r="QSD92" s="8"/>
      <c r="QSE92" s="8"/>
      <c r="QSF92" s="8"/>
      <c r="QSG92" s="8"/>
      <c r="QSH92" s="8"/>
      <c r="QSI92" s="8"/>
      <c r="QSJ92" s="8"/>
      <c r="QSK92" s="8"/>
      <c r="QSL92" s="8"/>
      <c r="QSM92" s="8"/>
      <c r="QSN92" s="8"/>
      <c r="QSO92" s="8"/>
      <c r="QSP92" s="8"/>
      <c r="QSQ92" s="8"/>
      <c r="QSR92" s="8"/>
      <c r="QSS92" s="8"/>
      <c r="QST92" s="8"/>
      <c r="QSU92" s="8"/>
      <c r="QSV92" s="8"/>
      <c r="QSW92" s="8"/>
      <c r="QSX92" s="8"/>
      <c r="QSY92" s="8"/>
      <c r="QSZ92" s="8"/>
      <c r="QTA92" s="8"/>
      <c r="QTB92" s="8"/>
      <c r="QTC92" s="8"/>
      <c r="QTD92" s="8"/>
      <c r="QTE92" s="8"/>
      <c r="QTF92" s="8"/>
      <c r="QTG92" s="8"/>
      <c r="QTH92" s="8"/>
      <c r="QTI92" s="8"/>
      <c r="QTJ92" s="8"/>
      <c r="QTK92" s="8"/>
      <c r="QTL92" s="8"/>
      <c r="QTM92" s="8"/>
      <c r="QTN92" s="8"/>
      <c r="QTO92" s="8"/>
      <c r="QTP92" s="8"/>
      <c r="QTQ92" s="8"/>
      <c r="QTR92" s="8"/>
      <c r="QTS92" s="8"/>
      <c r="QTT92" s="8"/>
      <c r="QTU92" s="8"/>
      <c r="QTV92" s="8"/>
      <c r="QTW92" s="8"/>
      <c r="QTX92" s="8"/>
      <c r="QTY92" s="8"/>
      <c r="QTZ92" s="8"/>
      <c r="QUA92" s="8"/>
      <c r="QUB92" s="8"/>
      <c r="QUC92" s="8"/>
      <c r="QUD92" s="8"/>
      <c r="QUE92" s="8"/>
      <c r="QUF92" s="8"/>
      <c r="QUG92" s="8"/>
      <c r="QUH92" s="8"/>
      <c r="QUI92" s="8"/>
      <c r="QUJ92" s="8"/>
      <c r="QUK92" s="8"/>
      <c r="QUL92" s="8"/>
      <c r="QUM92" s="8"/>
      <c r="QUN92" s="8"/>
      <c r="QUO92" s="8"/>
      <c r="QUP92" s="8"/>
      <c r="QUQ92" s="8"/>
      <c r="QUR92" s="8"/>
      <c r="QUS92" s="8"/>
      <c r="QUT92" s="8"/>
      <c r="QUU92" s="8"/>
      <c r="QUV92" s="8"/>
      <c r="QUW92" s="8"/>
      <c r="QUX92" s="8"/>
      <c r="QUY92" s="8"/>
      <c r="QUZ92" s="8"/>
      <c r="QVA92" s="8"/>
      <c r="QVB92" s="8"/>
      <c r="QVC92" s="8"/>
      <c r="QVD92" s="8"/>
      <c r="QVE92" s="8"/>
      <c r="QVF92" s="8"/>
      <c r="QVG92" s="8"/>
      <c r="QVH92" s="8"/>
      <c r="QVI92" s="8"/>
      <c r="QVJ92" s="8"/>
      <c r="QVK92" s="8"/>
      <c r="QVL92" s="8"/>
      <c r="QVM92" s="8"/>
      <c r="QVN92" s="8"/>
      <c r="QVO92" s="8"/>
      <c r="QVP92" s="8"/>
      <c r="QVQ92" s="8"/>
      <c r="QVR92" s="8"/>
      <c r="QVS92" s="8"/>
      <c r="QVT92" s="8"/>
      <c r="QVU92" s="8"/>
      <c r="QVV92" s="8"/>
      <c r="QVW92" s="8"/>
      <c r="QVX92" s="8"/>
      <c r="QVY92" s="8"/>
      <c r="QVZ92" s="8"/>
      <c r="QWA92" s="8"/>
      <c r="QWB92" s="8"/>
      <c r="QWC92" s="8"/>
      <c r="QWD92" s="8"/>
      <c r="QWE92" s="8"/>
      <c r="QWF92" s="8"/>
      <c r="QWG92" s="8"/>
      <c r="QWH92" s="8"/>
      <c r="QWI92" s="8"/>
      <c r="QWJ92" s="8"/>
      <c r="QWK92" s="8"/>
      <c r="QWL92" s="8"/>
      <c r="QWM92" s="8"/>
      <c r="QWN92" s="8"/>
      <c r="QWO92" s="8"/>
      <c r="QWP92" s="8"/>
      <c r="QWQ92" s="8"/>
      <c r="QWR92" s="8"/>
      <c r="QWS92" s="8"/>
      <c r="QWT92" s="8"/>
      <c r="QWU92" s="8"/>
      <c r="QWV92" s="8"/>
      <c r="QWW92" s="8"/>
      <c r="QWX92" s="8"/>
      <c r="QWY92" s="8"/>
      <c r="QWZ92" s="8"/>
      <c r="QXA92" s="8"/>
      <c r="QXB92" s="8"/>
      <c r="QXC92" s="8"/>
      <c r="QXD92" s="8"/>
      <c r="QXE92" s="8"/>
      <c r="QXF92" s="8"/>
      <c r="QXG92" s="8"/>
      <c r="QXH92" s="8"/>
      <c r="QXI92" s="8"/>
      <c r="QXJ92" s="8"/>
      <c r="QXK92" s="8"/>
      <c r="QXL92" s="8"/>
      <c r="QXM92" s="8"/>
      <c r="QXN92" s="8"/>
      <c r="QXO92" s="8"/>
      <c r="QXP92" s="8"/>
      <c r="QXQ92" s="8"/>
      <c r="QXR92" s="8"/>
      <c r="QXS92" s="8"/>
      <c r="QXT92" s="8"/>
      <c r="QXU92" s="8"/>
      <c r="QXV92" s="8"/>
      <c r="QXW92" s="8"/>
      <c r="QXX92" s="8"/>
      <c r="QXY92" s="8"/>
      <c r="QXZ92" s="8"/>
      <c r="QYA92" s="8"/>
      <c r="QYB92" s="8"/>
      <c r="QYC92" s="8"/>
      <c r="QYD92" s="8"/>
      <c r="QYE92" s="8"/>
      <c r="QYF92" s="8"/>
      <c r="QYG92" s="8"/>
      <c r="QYH92" s="8"/>
      <c r="QYI92" s="8"/>
      <c r="QYJ92" s="8"/>
      <c r="QYK92" s="8"/>
      <c r="QYL92" s="8"/>
      <c r="QYM92" s="8"/>
      <c r="QYN92" s="8"/>
      <c r="QYO92" s="8"/>
      <c r="QYP92" s="8"/>
      <c r="QYQ92" s="8"/>
      <c r="QYR92" s="8"/>
      <c r="QYS92" s="8"/>
      <c r="QYT92" s="8"/>
      <c r="QYU92" s="8"/>
      <c r="QYV92" s="8"/>
      <c r="QYW92" s="8"/>
      <c r="QYX92" s="8"/>
      <c r="QYY92" s="8"/>
      <c r="QYZ92" s="8"/>
      <c r="QZA92" s="8"/>
      <c r="QZB92" s="8"/>
      <c r="QZC92" s="8"/>
      <c r="QZD92" s="8"/>
      <c r="QZE92" s="8"/>
      <c r="QZF92" s="8"/>
      <c r="QZG92" s="8"/>
      <c r="QZH92" s="8"/>
      <c r="QZI92" s="8"/>
      <c r="QZJ92" s="8"/>
      <c r="QZK92" s="8"/>
      <c r="QZL92" s="8"/>
      <c r="QZM92" s="8"/>
      <c r="QZN92" s="8"/>
      <c r="QZO92" s="8"/>
      <c r="QZP92" s="8"/>
      <c r="QZQ92" s="8"/>
      <c r="QZR92" s="8"/>
      <c r="QZS92" s="8"/>
      <c r="QZT92" s="8"/>
      <c r="QZU92" s="8"/>
      <c r="QZV92" s="8"/>
      <c r="QZW92" s="8"/>
      <c r="QZX92" s="8"/>
      <c r="QZY92" s="8"/>
      <c r="QZZ92" s="8"/>
      <c r="RAA92" s="8"/>
      <c r="RAB92" s="8"/>
      <c r="RAC92" s="8"/>
      <c r="RAD92" s="8"/>
      <c r="RAE92" s="8"/>
      <c r="RAF92" s="8"/>
      <c r="RAG92" s="8"/>
      <c r="RAH92" s="8"/>
      <c r="RAI92" s="8"/>
      <c r="RAJ92" s="8"/>
      <c r="RAK92" s="8"/>
      <c r="RAL92" s="8"/>
      <c r="RAM92" s="8"/>
      <c r="RAN92" s="8"/>
      <c r="RAO92" s="8"/>
      <c r="RAP92" s="8"/>
      <c r="RAQ92" s="8"/>
      <c r="RAR92" s="8"/>
      <c r="RAS92" s="8"/>
      <c r="RAT92" s="8"/>
      <c r="RAU92" s="8"/>
      <c r="RAV92" s="8"/>
      <c r="RAW92" s="8"/>
      <c r="RAX92" s="8"/>
      <c r="RAY92" s="8"/>
      <c r="RAZ92" s="8"/>
      <c r="RBA92" s="8"/>
      <c r="RBB92" s="8"/>
      <c r="RBC92" s="8"/>
      <c r="RBD92" s="8"/>
      <c r="RBE92" s="8"/>
      <c r="RBF92" s="8"/>
      <c r="RBG92" s="8"/>
      <c r="RBH92" s="8"/>
      <c r="RBI92" s="8"/>
      <c r="RBJ92" s="8"/>
      <c r="RBK92" s="8"/>
      <c r="RBL92" s="8"/>
      <c r="RBM92" s="8"/>
      <c r="RBN92" s="8"/>
      <c r="RBO92" s="8"/>
      <c r="RBP92" s="8"/>
      <c r="RBQ92" s="8"/>
      <c r="RBR92" s="8"/>
      <c r="RBS92" s="8"/>
      <c r="RBT92" s="8"/>
      <c r="RBU92" s="8"/>
      <c r="RBV92" s="8"/>
      <c r="RBW92" s="8"/>
      <c r="RBX92" s="8"/>
      <c r="RBY92" s="8"/>
      <c r="RBZ92" s="8"/>
      <c r="RCA92" s="8"/>
      <c r="RCB92" s="8"/>
      <c r="RCC92" s="8"/>
      <c r="RCD92" s="8"/>
      <c r="RCE92" s="8"/>
      <c r="RCF92" s="8"/>
      <c r="RCG92" s="8"/>
      <c r="RCH92" s="8"/>
      <c r="RCI92" s="8"/>
      <c r="RCJ92" s="8"/>
      <c r="RCK92" s="8"/>
      <c r="RCL92" s="8"/>
      <c r="RCM92" s="8"/>
      <c r="RCN92" s="8"/>
      <c r="RCO92" s="8"/>
      <c r="RCP92" s="8"/>
      <c r="RCQ92" s="8"/>
      <c r="RCR92" s="8"/>
      <c r="RCS92" s="8"/>
      <c r="RCT92" s="8"/>
      <c r="RCU92" s="8"/>
      <c r="RCV92" s="8"/>
      <c r="RCW92" s="8"/>
      <c r="RCX92" s="8"/>
      <c r="RCY92" s="8"/>
      <c r="RCZ92" s="8"/>
      <c r="RDA92" s="8"/>
      <c r="RDB92" s="8"/>
      <c r="RDC92" s="8"/>
      <c r="RDD92" s="8"/>
      <c r="RDE92" s="8"/>
      <c r="RDF92" s="8"/>
      <c r="RDG92" s="8"/>
      <c r="RDH92" s="8"/>
      <c r="RDI92" s="8"/>
      <c r="RDJ92" s="8"/>
      <c r="RDK92" s="8"/>
      <c r="RDL92" s="8"/>
      <c r="RDM92" s="8"/>
      <c r="RDN92" s="8"/>
      <c r="RDO92" s="8"/>
      <c r="RDP92" s="8"/>
      <c r="RDQ92" s="8"/>
      <c r="RDR92" s="8"/>
      <c r="RDS92" s="8"/>
      <c r="RDT92" s="8"/>
      <c r="RDU92" s="8"/>
      <c r="RDV92" s="8"/>
      <c r="RDW92" s="8"/>
      <c r="RDX92" s="8"/>
      <c r="RDY92" s="8"/>
      <c r="RDZ92" s="8"/>
      <c r="REA92" s="8"/>
      <c r="REB92" s="8"/>
      <c r="REC92" s="8"/>
      <c r="RED92" s="8"/>
      <c r="REE92" s="8"/>
      <c r="REF92" s="8"/>
      <c r="REG92" s="8"/>
      <c r="REH92" s="8"/>
      <c r="REI92" s="8"/>
      <c r="REJ92" s="8"/>
      <c r="REK92" s="8"/>
      <c r="REL92" s="8"/>
      <c r="REM92" s="8"/>
      <c r="REN92" s="8"/>
      <c r="REO92" s="8"/>
      <c r="REP92" s="8"/>
      <c r="REQ92" s="8"/>
      <c r="RER92" s="8"/>
      <c r="RES92" s="8"/>
      <c r="RET92" s="8"/>
      <c r="REU92" s="8"/>
      <c r="REV92" s="8"/>
      <c r="REW92" s="8"/>
      <c r="REX92" s="8"/>
      <c r="REY92" s="8"/>
      <c r="REZ92" s="8"/>
      <c r="RFA92" s="8"/>
      <c r="RFB92" s="8"/>
      <c r="RFC92" s="8"/>
      <c r="RFD92" s="8"/>
      <c r="RFE92" s="8"/>
      <c r="RFF92" s="8"/>
      <c r="RFG92" s="8"/>
      <c r="RFH92" s="8"/>
      <c r="RFI92" s="8"/>
      <c r="RFJ92" s="8"/>
      <c r="RFK92" s="8"/>
      <c r="RFL92" s="8"/>
      <c r="RFM92" s="8"/>
      <c r="RFN92" s="8"/>
      <c r="RFO92" s="8"/>
      <c r="RFP92" s="8"/>
      <c r="RFQ92" s="8"/>
      <c r="RFR92" s="8"/>
      <c r="RFS92" s="8"/>
      <c r="RFT92" s="8"/>
      <c r="RFU92" s="8"/>
      <c r="RFV92" s="8"/>
      <c r="RFW92" s="8"/>
      <c r="RFX92" s="8"/>
      <c r="RFY92" s="8"/>
      <c r="RFZ92" s="8"/>
      <c r="RGA92" s="8"/>
      <c r="RGB92" s="8"/>
      <c r="RGC92" s="8"/>
      <c r="RGD92" s="8"/>
      <c r="RGE92" s="8"/>
      <c r="RGF92" s="8"/>
      <c r="RGG92" s="8"/>
      <c r="RGH92" s="8"/>
      <c r="RGI92" s="8"/>
      <c r="RGJ92" s="8"/>
      <c r="RGK92" s="8"/>
      <c r="RGL92" s="8"/>
      <c r="RGM92" s="8"/>
      <c r="RGN92" s="8"/>
      <c r="RGO92" s="8"/>
      <c r="RGP92" s="8"/>
      <c r="RGQ92" s="8"/>
      <c r="RGR92" s="8"/>
      <c r="RGS92" s="8"/>
      <c r="RGT92" s="8"/>
      <c r="RGU92" s="8"/>
      <c r="RGV92" s="8"/>
      <c r="RGW92" s="8"/>
      <c r="RGX92" s="8"/>
      <c r="RGY92" s="8"/>
      <c r="RGZ92" s="8"/>
      <c r="RHA92" s="8"/>
      <c r="RHB92" s="8"/>
      <c r="RHC92" s="8"/>
      <c r="RHD92" s="8"/>
      <c r="RHE92" s="8"/>
      <c r="RHF92" s="8"/>
      <c r="RHG92" s="8"/>
      <c r="RHH92" s="8"/>
      <c r="RHI92" s="8"/>
      <c r="RHJ92" s="8"/>
      <c r="RHK92" s="8"/>
      <c r="RHL92" s="8"/>
      <c r="RHM92" s="8"/>
      <c r="RHN92" s="8"/>
      <c r="RHO92" s="8"/>
      <c r="RHP92" s="8"/>
      <c r="RHQ92" s="8"/>
      <c r="RHR92" s="8"/>
      <c r="RHS92" s="8"/>
      <c r="RHT92" s="8"/>
      <c r="RHU92" s="8"/>
      <c r="RHV92" s="8"/>
      <c r="RHW92" s="8"/>
      <c r="RHX92" s="8"/>
      <c r="RHY92" s="8"/>
      <c r="RHZ92" s="8"/>
      <c r="RIA92" s="8"/>
      <c r="RIB92" s="8"/>
      <c r="RIC92" s="8"/>
      <c r="RID92" s="8"/>
      <c r="RIE92" s="8"/>
      <c r="RIF92" s="8"/>
      <c r="RIG92" s="8"/>
      <c r="RIH92" s="8"/>
      <c r="RII92" s="8"/>
      <c r="RIJ92" s="8"/>
      <c r="RIK92" s="8"/>
      <c r="RIL92" s="8"/>
      <c r="RIM92" s="8"/>
      <c r="RIN92" s="8"/>
      <c r="RIO92" s="8"/>
      <c r="RIP92" s="8"/>
      <c r="RIQ92" s="8"/>
      <c r="RIR92" s="8"/>
      <c r="RIS92" s="8"/>
      <c r="RIT92" s="8"/>
      <c r="RIU92" s="8"/>
      <c r="RIV92" s="8"/>
      <c r="RIW92" s="8"/>
      <c r="RIX92" s="8"/>
      <c r="RIY92" s="8"/>
      <c r="RIZ92" s="8"/>
      <c r="RJA92" s="8"/>
      <c r="RJB92" s="8"/>
      <c r="RJC92" s="8"/>
      <c r="RJD92" s="8"/>
      <c r="RJE92" s="8"/>
      <c r="RJF92" s="8"/>
      <c r="RJG92" s="8"/>
      <c r="RJH92" s="8"/>
      <c r="RJI92" s="8"/>
      <c r="RJJ92" s="8"/>
      <c r="RJK92" s="8"/>
      <c r="RJL92" s="8"/>
      <c r="RJM92" s="8"/>
      <c r="RJN92" s="8"/>
      <c r="RJO92" s="8"/>
      <c r="RJP92" s="8"/>
      <c r="RJQ92" s="8"/>
      <c r="RJR92" s="8"/>
      <c r="RJS92" s="8"/>
      <c r="RJT92" s="8"/>
      <c r="RJU92" s="8"/>
      <c r="RJV92" s="8"/>
      <c r="RJW92" s="8"/>
      <c r="RJX92" s="8"/>
      <c r="RJY92" s="8"/>
      <c r="RJZ92" s="8"/>
      <c r="RKA92" s="8"/>
      <c r="RKB92" s="8"/>
      <c r="RKC92" s="8"/>
      <c r="RKD92" s="8"/>
      <c r="RKE92" s="8"/>
      <c r="RKF92" s="8"/>
      <c r="RKG92" s="8"/>
      <c r="RKH92" s="8"/>
      <c r="RKI92" s="8"/>
      <c r="RKJ92" s="8"/>
      <c r="RKK92" s="8"/>
      <c r="RKL92" s="8"/>
      <c r="RKM92" s="8"/>
      <c r="RKN92" s="8"/>
      <c r="RKO92" s="8"/>
      <c r="RKP92" s="8"/>
      <c r="RKQ92" s="8"/>
      <c r="RKR92" s="8"/>
      <c r="RKS92" s="8"/>
      <c r="RKT92" s="8"/>
      <c r="RKU92" s="8"/>
      <c r="RKV92" s="8"/>
      <c r="RKW92" s="8"/>
      <c r="RKX92" s="8"/>
      <c r="RKY92" s="8"/>
      <c r="RKZ92" s="8"/>
      <c r="RLA92" s="8"/>
      <c r="RLB92" s="8"/>
      <c r="RLC92" s="8"/>
      <c r="RLD92" s="8"/>
      <c r="RLE92" s="8"/>
      <c r="RLF92" s="8"/>
      <c r="RLG92" s="8"/>
      <c r="RLH92" s="8"/>
      <c r="RLI92" s="8"/>
      <c r="RLJ92" s="8"/>
      <c r="RLK92" s="8"/>
      <c r="RLL92" s="8"/>
      <c r="RLM92" s="8"/>
      <c r="RLN92" s="8"/>
      <c r="RLO92" s="8"/>
      <c r="RLP92" s="8"/>
      <c r="RLQ92" s="8"/>
      <c r="RLR92" s="8"/>
      <c r="RLS92" s="8"/>
      <c r="RLT92" s="8"/>
      <c r="RLU92" s="8"/>
      <c r="RLV92" s="8"/>
      <c r="RLW92" s="8"/>
      <c r="RLX92" s="8"/>
      <c r="RLY92" s="8"/>
      <c r="RLZ92" s="8"/>
      <c r="RMA92" s="8"/>
      <c r="RMB92" s="8"/>
      <c r="RMC92" s="8"/>
      <c r="RMD92" s="8"/>
      <c r="RME92" s="8"/>
      <c r="RMF92" s="8"/>
      <c r="RMG92" s="8"/>
      <c r="RMH92" s="8"/>
      <c r="RMI92" s="8"/>
      <c r="RMJ92" s="8"/>
      <c r="RMK92" s="8"/>
      <c r="RML92" s="8"/>
      <c r="RMM92" s="8"/>
      <c r="RMN92" s="8"/>
      <c r="RMO92" s="8"/>
      <c r="RMP92" s="8"/>
      <c r="RMQ92" s="8"/>
      <c r="RMR92" s="8"/>
      <c r="RMS92" s="8"/>
      <c r="RMT92" s="8"/>
      <c r="RMU92" s="8"/>
      <c r="RMV92" s="8"/>
      <c r="RMW92" s="8"/>
      <c r="RMX92" s="8"/>
      <c r="RMY92" s="8"/>
      <c r="RMZ92" s="8"/>
      <c r="RNA92" s="8"/>
      <c r="RNB92" s="8"/>
      <c r="RNC92" s="8"/>
      <c r="RND92" s="8"/>
      <c r="RNE92" s="8"/>
      <c r="RNF92" s="8"/>
      <c r="RNG92" s="8"/>
      <c r="RNH92" s="8"/>
      <c r="RNI92" s="8"/>
      <c r="RNJ92" s="8"/>
      <c r="RNK92" s="8"/>
      <c r="RNL92" s="8"/>
      <c r="RNM92" s="8"/>
      <c r="RNN92" s="8"/>
      <c r="RNO92" s="8"/>
      <c r="RNP92" s="8"/>
      <c r="RNQ92" s="8"/>
      <c r="RNR92" s="8"/>
      <c r="RNS92" s="8"/>
      <c r="RNT92" s="8"/>
      <c r="RNU92" s="8"/>
      <c r="RNV92" s="8"/>
      <c r="RNW92" s="8"/>
      <c r="RNX92" s="8"/>
      <c r="RNY92" s="8"/>
      <c r="RNZ92" s="8"/>
      <c r="ROA92" s="8"/>
      <c r="ROB92" s="8"/>
      <c r="ROC92" s="8"/>
      <c r="ROD92" s="8"/>
      <c r="ROE92" s="8"/>
      <c r="ROF92" s="8"/>
      <c r="ROG92" s="8"/>
      <c r="ROH92" s="8"/>
      <c r="ROI92" s="8"/>
      <c r="ROJ92" s="8"/>
      <c r="ROK92" s="8"/>
      <c r="ROL92" s="8"/>
      <c r="ROM92" s="8"/>
      <c r="RON92" s="8"/>
      <c r="ROO92" s="8"/>
      <c r="ROP92" s="8"/>
      <c r="ROQ92" s="8"/>
      <c r="ROR92" s="8"/>
      <c r="ROS92" s="8"/>
      <c r="ROT92" s="8"/>
      <c r="ROU92" s="8"/>
      <c r="ROV92" s="8"/>
      <c r="ROW92" s="8"/>
      <c r="ROX92" s="8"/>
      <c r="ROY92" s="8"/>
      <c r="ROZ92" s="8"/>
      <c r="RPA92" s="8"/>
      <c r="RPB92" s="8"/>
      <c r="RPC92" s="8"/>
      <c r="RPD92" s="8"/>
      <c r="RPE92" s="8"/>
      <c r="RPF92" s="8"/>
      <c r="RPG92" s="8"/>
      <c r="RPH92" s="8"/>
      <c r="RPI92" s="8"/>
      <c r="RPJ92" s="8"/>
      <c r="RPK92" s="8"/>
      <c r="RPL92" s="8"/>
      <c r="RPM92" s="8"/>
      <c r="RPN92" s="8"/>
      <c r="RPO92" s="8"/>
      <c r="RPP92" s="8"/>
      <c r="RPQ92" s="8"/>
      <c r="RPR92" s="8"/>
      <c r="RPS92" s="8"/>
      <c r="RPT92" s="8"/>
      <c r="RPU92" s="8"/>
      <c r="RPV92" s="8"/>
      <c r="RPW92" s="8"/>
      <c r="RPX92" s="8"/>
      <c r="RPY92" s="8"/>
      <c r="RPZ92" s="8"/>
      <c r="RQA92" s="8"/>
      <c r="RQB92" s="8"/>
      <c r="RQC92" s="8"/>
      <c r="RQD92" s="8"/>
      <c r="RQE92" s="8"/>
      <c r="RQF92" s="8"/>
      <c r="RQG92" s="8"/>
      <c r="RQH92" s="8"/>
      <c r="RQI92" s="8"/>
      <c r="RQJ92" s="8"/>
      <c r="RQK92" s="8"/>
      <c r="RQL92" s="8"/>
      <c r="RQM92" s="8"/>
      <c r="RQN92" s="8"/>
      <c r="RQO92" s="8"/>
      <c r="RQP92" s="8"/>
      <c r="RQQ92" s="8"/>
      <c r="RQR92" s="8"/>
      <c r="RQS92" s="8"/>
      <c r="RQT92" s="8"/>
      <c r="RQU92" s="8"/>
      <c r="RQV92" s="8"/>
      <c r="RQW92" s="8"/>
      <c r="RQX92" s="8"/>
      <c r="RQY92" s="8"/>
      <c r="RQZ92" s="8"/>
      <c r="RRA92" s="8"/>
      <c r="RRB92" s="8"/>
      <c r="RRC92" s="8"/>
      <c r="RRD92" s="8"/>
      <c r="RRE92" s="8"/>
      <c r="RRF92" s="8"/>
      <c r="RRG92" s="8"/>
      <c r="RRH92" s="8"/>
      <c r="RRI92" s="8"/>
      <c r="RRJ92" s="8"/>
      <c r="RRK92" s="8"/>
      <c r="RRL92" s="8"/>
      <c r="RRM92" s="8"/>
      <c r="RRN92" s="8"/>
      <c r="RRO92" s="8"/>
      <c r="RRP92" s="8"/>
      <c r="RRQ92" s="8"/>
      <c r="RRR92" s="8"/>
      <c r="RRS92" s="8"/>
      <c r="RRT92" s="8"/>
      <c r="RRU92" s="8"/>
      <c r="RRV92" s="8"/>
      <c r="RRW92" s="8"/>
      <c r="RRX92" s="8"/>
      <c r="RRY92" s="8"/>
      <c r="RRZ92" s="8"/>
      <c r="RSA92" s="8"/>
      <c r="RSB92" s="8"/>
      <c r="RSC92" s="8"/>
      <c r="RSD92" s="8"/>
      <c r="RSE92" s="8"/>
      <c r="RSF92" s="8"/>
      <c r="RSG92" s="8"/>
      <c r="RSH92" s="8"/>
      <c r="RSI92" s="8"/>
      <c r="RSJ92" s="8"/>
      <c r="RSK92" s="8"/>
      <c r="RSL92" s="8"/>
      <c r="RSM92" s="8"/>
      <c r="RSN92" s="8"/>
      <c r="RSO92" s="8"/>
      <c r="RSP92" s="8"/>
      <c r="RSQ92" s="8"/>
      <c r="RSR92" s="8"/>
      <c r="RSS92" s="8"/>
      <c r="RST92" s="8"/>
      <c r="RSU92" s="8"/>
      <c r="RSV92" s="8"/>
      <c r="RSW92" s="8"/>
      <c r="RSX92" s="8"/>
      <c r="RSY92" s="8"/>
      <c r="RSZ92" s="8"/>
      <c r="RTA92" s="8"/>
      <c r="RTB92" s="8"/>
      <c r="RTC92" s="8"/>
      <c r="RTD92" s="8"/>
      <c r="RTE92" s="8"/>
      <c r="RTF92" s="8"/>
      <c r="RTG92" s="8"/>
      <c r="RTH92" s="8"/>
      <c r="RTI92" s="8"/>
      <c r="RTJ92" s="8"/>
      <c r="RTK92" s="8"/>
      <c r="RTL92" s="8"/>
      <c r="RTM92" s="8"/>
      <c r="RTN92" s="8"/>
      <c r="RTO92" s="8"/>
      <c r="RTP92" s="8"/>
      <c r="RTQ92" s="8"/>
      <c r="RTR92" s="8"/>
      <c r="RTS92" s="8"/>
      <c r="RTT92" s="8"/>
      <c r="RTU92" s="8"/>
      <c r="RTV92" s="8"/>
      <c r="RTW92" s="8"/>
      <c r="RTX92" s="8"/>
      <c r="RTY92" s="8"/>
      <c r="RTZ92" s="8"/>
      <c r="RUA92" s="8"/>
      <c r="RUB92" s="8"/>
      <c r="RUC92" s="8"/>
      <c r="RUD92" s="8"/>
      <c r="RUE92" s="8"/>
      <c r="RUF92" s="8"/>
      <c r="RUG92" s="8"/>
      <c r="RUH92" s="8"/>
      <c r="RUI92" s="8"/>
      <c r="RUJ92" s="8"/>
      <c r="RUK92" s="8"/>
      <c r="RUL92" s="8"/>
      <c r="RUM92" s="8"/>
      <c r="RUN92" s="8"/>
      <c r="RUO92" s="8"/>
      <c r="RUP92" s="8"/>
      <c r="RUQ92" s="8"/>
      <c r="RUR92" s="8"/>
      <c r="RUS92" s="8"/>
      <c r="RUT92" s="8"/>
      <c r="RUU92" s="8"/>
      <c r="RUV92" s="8"/>
      <c r="RUW92" s="8"/>
      <c r="RUX92" s="8"/>
      <c r="RUY92" s="8"/>
      <c r="RUZ92" s="8"/>
      <c r="RVA92" s="8"/>
      <c r="RVB92" s="8"/>
      <c r="RVC92" s="8"/>
      <c r="RVD92" s="8"/>
      <c r="RVE92" s="8"/>
      <c r="RVF92" s="8"/>
      <c r="RVG92" s="8"/>
      <c r="RVH92" s="8"/>
      <c r="RVI92" s="8"/>
      <c r="RVJ92" s="8"/>
      <c r="RVK92" s="8"/>
      <c r="RVL92" s="8"/>
      <c r="RVM92" s="8"/>
      <c r="RVN92" s="8"/>
      <c r="RVO92" s="8"/>
      <c r="RVP92" s="8"/>
      <c r="RVQ92" s="8"/>
      <c r="RVR92" s="8"/>
      <c r="RVS92" s="8"/>
      <c r="RVT92" s="8"/>
      <c r="RVU92" s="8"/>
      <c r="RVV92" s="8"/>
      <c r="RVW92" s="8"/>
      <c r="RVX92" s="8"/>
      <c r="RVY92" s="8"/>
      <c r="RVZ92" s="8"/>
      <c r="RWA92" s="8"/>
      <c r="RWB92" s="8"/>
      <c r="RWC92" s="8"/>
      <c r="RWD92" s="8"/>
      <c r="RWE92" s="8"/>
      <c r="RWF92" s="8"/>
      <c r="RWG92" s="8"/>
      <c r="RWH92" s="8"/>
      <c r="RWI92" s="8"/>
      <c r="RWJ92" s="8"/>
      <c r="RWK92" s="8"/>
      <c r="RWL92" s="8"/>
      <c r="RWM92" s="8"/>
      <c r="RWN92" s="8"/>
      <c r="RWO92" s="8"/>
      <c r="RWP92" s="8"/>
      <c r="RWQ92" s="8"/>
      <c r="RWR92" s="8"/>
      <c r="RWS92" s="8"/>
      <c r="RWT92" s="8"/>
      <c r="RWU92" s="8"/>
      <c r="RWV92" s="8"/>
      <c r="RWW92" s="8"/>
      <c r="RWX92" s="8"/>
      <c r="RWY92" s="8"/>
      <c r="RWZ92" s="8"/>
      <c r="RXA92" s="8"/>
      <c r="RXB92" s="8"/>
      <c r="RXC92" s="8"/>
      <c r="RXD92" s="8"/>
      <c r="RXE92" s="8"/>
      <c r="RXF92" s="8"/>
      <c r="RXG92" s="8"/>
      <c r="RXH92" s="8"/>
      <c r="RXI92" s="8"/>
      <c r="RXJ92" s="8"/>
      <c r="RXK92" s="8"/>
      <c r="RXL92" s="8"/>
      <c r="RXM92" s="8"/>
      <c r="RXN92" s="8"/>
      <c r="RXO92" s="8"/>
      <c r="RXP92" s="8"/>
      <c r="RXQ92" s="8"/>
      <c r="RXR92" s="8"/>
      <c r="RXS92" s="8"/>
      <c r="RXT92" s="8"/>
      <c r="RXU92" s="8"/>
      <c r="RXV92" s="8"/>
      <c r="RXW92" s="8"/>
      <c r="RXX92" s="8"/>
      <c r="RXY92" s="8"/>
      <c r="RXZ92" s="8"/>
      <c r="RYA92" s="8"/>
      <c r="RYB92" s="8"/>
      <c r="RYC92" s="8"/>
      <c r="RYD92" s="8"/>
      <c r="RYE92" s="8"/>
      <c r="RYF92" s="8"/>
      <c r="RYG92" s="8"/>
      <c r="RYH92" s="8"/>
      <c r="RYI92" s="8"/>
      <c r="RYJ92" s="8"/>
      <c r="RYK92" s="8"/>
      <c r="RYL92" s="8"/>
      <c r="RYM92" s="8"/>
      <c r="RYN92" s="8"/>
      <c r="RYO92" s="8"/>
      <c r="RYP92" s="8"/>
      <c r="RYQ92" s="8"/>
      <c r="RYR92" s="8"/>
      <c r="RYS92" s="8"/>
      <c r="RYT92" s="8"/>
      <c r="RYU92" s="8"/>
      <c r="RYV92" s="8"/>
      <c r="RYW92" s="8"/>
      <c r="RYX92" s="8"/>
      <c r="RYY92" s="8"/>
      <c r="RYZ92" s="8"/>
      <c r="RZA92" s="8"/>
      <c r="RZB92" s="8"/>
      <c r="RZC92" s="8"/>
      <c r="RZD92" s="8"/>
      <c r="RZE92" s="8"/>
      <c r="RZF92" s="8"/>
      <c r="RZG92" s="8"/>
      <c r="RZH92" s="8"/>
      <c r="RZI92" s="8"/>
      <c r="RZJ92" s="8"/>
      <c r="RZK92" s="8"/>
      <c r="RZL92" s="8"/>
      <c r="RZM92" s="8"/>
      <c r="RZN92" s="8"/>
      <c r="RZO92" s="8"/>
      <c r="RZP92" s="8"/>
      <c r="RZQ92" s="8"/>
      <c r="RZR92" s="8"/>
      <c r="RZS92" s="8"/>
      <c r="RZT92" s="8"/>
      <c r="RZU92" s="8"/>
      <c r="RZV92" s="8"/>
      <c r="RZW92" s="8"/>
      <c r="RZX92" s="8"/>
      <c r="RZY92" s="8"/>
      <c r="RZZ92" s="8"/>
      <c r="SAA92" s="8"/>
      <c r="SAB92" s="8"/>
      <c r="SAC92" s="8"/>
      <c r="SAD92" s="8"/>
      <c r="SAE92" s="8"/>
      <c r="SAF92" s="8"/>
      <c r="SAG92" s="8"/>
      <c r="SAH92" s="8"/>
      <c r="SAI92" s="8"/>
      <c r="SAJ92" s="8"/>
      <c r="SAK92" s="8"/>
      <c r="SAL92" s="8"/>
      <c r="SAM92" s="8"/>
      <c r="SAN92" s="8"/>
      <c r="SAO92" s="8"/>
      <c r="SAP92" s="8"/>
      <c r="SAQ92" s="8"/>
      <c r="SAR92" s="8"/>
      <c r="SAS92" s="8"/>
      <c r="SAT92" s="8"/>
      <c r="SAU92" s="8"/>
      <c r="SAV92" s="8"/>
      <c r="SAW92" s="8"/>
      <c r="SAX92" s="8"/>
      <c r="SAY92" s="8"/>
      <c r="SAZ92" s="8"/>
      <c r="SBA92" s="8"/>
      <c r="SBB92" s="8"/>
      <c r="SBC92" s="8"/>
      <c r="SBD92" s="8"/>
      <c r="SBE92" s="8"/>
      <c r="SBF92" s="8"/>
      <c r="SBG92" s="8"/>
      <c r="SBH92" s="8"/>
      <c r="SBI92" s="8"/>
      <c r="SBJ92" s="8"/>
      <c r="SBK92" s="8"/>
      <c r="SBL92" s="8"/>
      <c r="SBM92" s="8"/>
      <c r="SBN92" s="8"/>
      <c r="SBO92" s="8"/>
      <c r="SBP92" s="8"/>
      <c r="SBQ92" s="8"/>
      <c r="SBR92" s="8"/>
      <c r="SBS92" s="8"/>
      <c r="SBT92" s="8"/>
      <c r="SBU92" s="8"/>
      <c r="SBV92" s="8"/>
      <c r="SBW92" s="8"/>
      <c r="SBX92" s="8"/>
      <c r="SBY92" s="8"/>
      <c r="SBZ92" s="8"/>
      <c r="SCA92" s="8"/>
      <c r="SCB92" s="8"/>
      <c r="SCC92" s="8"/>
      <c r="SCD92" s="8"/>
      <c r="SCE92" s="8"/>
      <c r="SCF92" s="8"/>
      <c r="SCG92" s="8"/>
      <c r="SCH92" s="8"/>
      <c r="SCI92" s="8"/>
      <c r="SCJ92" s="8"/>
      <c r="SCK92" s="8"/>
      <c r="SCL92" s="8"/>
      <c r="SCM92" s="8"/>
      <c r="SCN92" s="8"/>
      <c r="SCO92" s="8"/>
      <c r="SCP92" s="8"/>
      <c r="SCQ92" s="8"/>
      <c r="SCR92" s="8"/>
      <c r="SCS92" s="8"/>
      <c r="SCT92" s="8"/>
      <c r="SCU92" s="8"/>
      <c r="SCV92" s="8"/>
      <c r="SCW92" s="8"/>
      <c r="SCX92" s="8"/>
      <c r="SCY92" s="8"/>
      <c r="SCZ92" s="8"/>
      <c r="SDA92" s="8"/>
      <c r="SDB92" s="8"/>
      <c r="SDC92" s="8"/>
      <c r="SDD92" s="8"/>
      <c r="SDE92" s="8"/>
      <c r="SDF92" s="8"/>
      <c r="SDG92" s="8"/>
      <c r="SDH92" s="8"/>
      <c r="SDI92" s="8"/>
      <c r="SDJ92" s="8"/>
      <c r="SDK92" s="8"/>
      <c r="SDL92" s="8"/>
      <c r="SDM92" s="8"/>
      <c r="SDN92" s="8"/>
      <c r="SDO92" s="8"/>
      <c r="SDP92" s="8"/>
      <c r="SDQ92" s="8"/>
      <c r="SDR92" s="8"/>
      <c r="SDS92" s="8"/>
      <c r="SDT92" s="8"/>
      <c r="SDU92" s="8"/>
      <c r="SDV92" s="8"/>
      <c r="SDW92" s="8"/>
      <c r="SDX92" s="8"/>
      <c r="SDY92" s="8"/>
      <c r="SDZ92" s="8"/>
      <c r="SEA92" s="8"/>
      <c r="SEB92" s="8"/>
      <c r="SEC92" s="8"/>
      <c r="SED92" s="8"/>
      <c r="SEE92" s="8"/>
      <c r="SEF92" s="8"/>
      <c r="SEG92" s="8"/>
      <c r="SEH92" s="8"/>
      <c r="SEI92" s="8"/>
      <c r="SEJ92" s="8"/>
      <c r="SEK92" s="8"/>
      <c r="SEL92" s="8"/>
      <c r="SEM92" s="8"/>
      <c r="SEN92" s="8"/>
      <c r="SEO92" s="8"/>
      <c r="SEP92" s="8"/>
      <c r="SEQ92" s="8"/>
      <c r="SER92" s="8"/>
      <c r="SES92" s="8"/>
      <c r="SET92" s="8"/>
      <c r="SEU92" s="8"/>
      <c r="SEV92" s="8"/>
      <c r="SEW92" s="8"/>
      <c r="SEX92" s="8"/>
      <c r="SEY92" s="8"/>
      <c r="SEZ92" s="8"/>
      <c r="SFA92" s="8"/>
      <c r="SFB92" s="8"/>
      <c r="SFC92" s="8"/>
      <c r="SFD92" s="8"/>
      <c r="SFE92" s="8"/>
      <c r="SFF92" s="8"/>
      <c r="SFG92" s="8"/>
      <c r="SFH92" s="8"/>
      <c r="SFI92" s="8"/>
      <c r="SFJ92" s="8"/>
      <c r="SFK92" s="8"/>
      <c r="SFL92" s="8"/>
      <c r="SFM92" s="8"/>
      <c r="SFN92" s="8"/>
      <c r="SFO92" s="8"/>
      <c r="SFP92" s="8"/>
      <c r="SFQ92" s="8"/>
      <c r="SFR92" s="8"/>
      <c r="SFS92" s="8"/>
      <c r="SFT92" s="8"/>
      <c r="SFU92" s="8"/>
      <c r="SFV92" s="8"/>
      <c r="SFW92" s="8"/>
      <c r="SFX92" s="8"/>
      <c r="SFY92" s="8"/>
      <c r="SFZ92" s="8"/>
      <c r="SGA92" s="8"/>
      <c r="SGB92" s="8"/>
      <c r="SGC92" s="8"/>
      <c r="SGD92" s="8"/>
      <c r="SGE92" s="8"/>
      <c r="SGF92" s="8"/>
      <c r="SGG92" s="8"/>
      <c r="SGH92" s="8"/>
      <c r="SGI92" s="8"/>
      <c r="SGJ92" s="8"/>
      <c r="SGK92" s="8"/>
      <c r="SGL92" s="8"/>
      <c r="SGM92" s="8"/>
      <c r="SGN92" s="8"/>
      <c r="SGO92" s="8"/>
      <c r="SGP92" s="8"/>
      <c r="SGQ92" s="8"/>
      <c r="SGR92" s="8"/>
      <c r="SGS92" s="8"/>
      <c r="SGT92" s="8"/>
      <c r="SGU92" s="8"/>
      <c r="SGV92" s="8"/>
      <c r="SGW92" s="8"/>
      <c r="SGX92" s="8"/>
      <c r="SGY92" s="8"/>
      <c r="SGZ92" s="8"/>
      <c r="SHA92" s="8"/>
      <c r="SHB92" s="8"/>
      <c r="SHC92" s="8"/>
      <c r="SHD92" s="8"/>
      <c r="SHE92" s="8"/>
      <c r="SHF92" s="8"/>
      <c r="SHG92" s="8"/>
      <c r="SHH92" s="8"/>
      <c r="SHI92" s="8"/>
      <c r="SHJ92" s="8"/>
      <c r="SHK92" s="8"/>
      <c r="SHL92" s="8"/>
      <c r="SHM92" s="8"/>
      <c r="SHN92" s="8"/>
      <c r="SHO92" s="8"/>
      <c r="SHP92" s="8"/>
      <c r="SHQ92" s="8"/>
      <c r="SHR92" s="8"/>
      <c r="SHS92" s="8"/>
      <c r="SHT92" s="8"/>
      <c r="SHU92" s="8"/>
      <c r="SHV92" s="8"/>
      <c r="SHW92" s="8"/>
      <c r="SHX92" s="8"/>
      <c r="SHY92" s="8"/>
      <c r="SHZ92" s="8"/>
      <c r="SIA92" s="8"/>
      <c r="SIB92" s="8"/>
      <c r="SIC92" s="8"/>
      <c r="SID92" s="8"/>
      <c r="SIE92" s="8"/>
      <c r="SIF92" s="8"/>
      <c r="SIG92" s="8"/>
      <c r="SIH92" s="8"/>
      <c r="SII92" s="8"/>
      <c r="SIJ92" s="8"/>
      <c r="SIK92" s="8"/>
      <c r="SIL92" s="8"/>
      <c r="SIM92" s="8"/>
      <c r="SIN92" s="8"/>
      <c r="SIO92" s="8"/>
      <c r="SIP92" s="8"/>
      <c r="SIQ92" s="8"/>
      <c r="SIR92" s="8"/>
      <c r="SIS92" s="8"/>
      <c r="SIT92" s="8"/>
      <c r="SIU92" s="8"/>
      <c r="SIV92" s="8"/>
      <c r="SIW92" s="8"/>
      <c r="SIX92" s="8"/>
      <c r="SIY92" s="8"/>
      <c r="SIZ92" s="8"/>
      <c r="SJA92" s="8"/>
      <c r="SJB92" s="8"/>
      <c r="SJC92" s="8"/>
      <c r="SJD92" s="8"/>
      <c r="SJE92" s="8"/>
      <c r="SJF92" s="8"/>
      <c r="SJG92" s="8"/>
      <c r="SJH92" s="8"/>
      <c r="SJI92" s="8"/>
      <c r="SJJ92" s="8"/>
      <c r="SJK92" s="8"/>
      <c r="SJL92" s="8"/>
      <c r="SJM92" s="8"/>
      <c r="SJN92" s="8"/>
      <c r="SJO92" s="8"/>
      <c r="SJP92" s="8"/>
      <c r="SJQ92" s="8"/>
      <c r="SJR92" s="8"/>
      <c r="SJS92" s="8"/>
      <c r="SJT92" s="8"/>
      <c r="SJU92" s="8"/>
      <c r="SJV92" s="8"/>
      <c r="SJW92" s="8"/>
      <c r="SJX92" s="8"/>
      <c r="SJY92" s="8"/>
      <c r="SJZ92" s="8"/>
      <c r="SKA92" s="8"/>
      <c r="SKB92" s="8"/>
      <c r="SKC92" s="8"/>
      <c r="SKD92" s="8"/>
      <c r="SKE92" s="8"/>
      <c r="SKF92" s="8"/>
      <c r="SKG92" s="8"/>
      <c r="SKH92" s="8"/>
      <c r="SKI92" s="8"/>
      <c r="SKJ92" s="8"/>
      <c r="SKK92" s="8"/>
      <c r="SKL92" s="8"/>
      <c r="SKM92" s="8"/>
      <c r="SKN92" s="8"/>
      <c r="SKO92" s="8"/>
      <c r="SKP92" s="8"/>
      <c r="SKQ92" s="8"/>
      <c r="SKR92" s="8"/>
      <c r="SKS92" s="8"/>
      <c r="SKT92" s="8"/>
      <c r="SKU92" s="8"/>
      <c r="SKV92" s="8"/>
      <c r="SKW92" s="8"/>
      <c r="SKX92" s="8"/>
      <c r="SKY92" s="8"/>
      <c r="SKZ92" s="8"/>
      <c r="SLA92" s="8"/>
      <c r="SLB92" s="8"/>
      <c r="SLC92" s="8"/>
      <c r="SLD92" s="8"/>
      <c r="SLE92" s="8"/>
      <c r="SLF92" s="8"/>
      <c r="SLG92" s="8"/>
      <c r="SLH92" s="8"/>
      <c r="SLI92" s="8"/>
      <c r="SLJ92" s="8"/>
      <c r="SLK92" s="8"/>
      <c r="SLL92" s="8"/>
      <c r="SLM92" s="8"/>
      <c r="SLN92" s="8"/>
      <c r="SLO92" s="8"/>
      <c r="SLP92" s="8"/>
      <c r="SLQ92" s="8"/>
      <c r="SLR92" s="8"/>
      <c r="SLS92" s="8"/>
      <c r="SLT92" s="8"/>
      <c r="SLU92" s="8"/>
      <c r="SLV92" s="8"/>
      <c r="SLW92" s="8"/>
      <c r="SLX92" s="8"/>
      <c r="SLY92" s="8"/>
      <c r="SLZ92" s="8"/>
      <c r="SMA92" s="8"/>
      <c r="SMB92" s="8"/>
      <c r="SMC92" s="8"/>
      <c r="SMD92" s="8"/>
      <c r="SME92" s="8"/>
      <c r="SMF92" s="8"/>
      <c r="SMG92" s="8"/>
      <c r="SMH92" s="8"/>
      <c r="SMI92" s="8"/>
      <c r="SMJ92" s="8"/>
      <c r="SMK92" s="8"/>
      <c r="SML92" s="8"/>
      <c r="SMM92" s="8"/>
      <c r="SMN92" s="8"/>
      <c r="SMO92" s="8"/>
      <c r="SMP92" s="8"/>
      <c r="SMQ92" s="8"/>
      <c r="SMR92" s="8"/>
      <c r="SMS92" s="8"/>
      <c r="SMT92" s="8"/>
      <c r="SMU92" s="8"/>
      <c r="SMV92" s="8"/>
      <c r="SMW92" s="8"/>
      <c r="SMX92" s="8"/>
      <c r="SMY92" s="8"/>
      <c r="SMZ92" s="8"/>
      <c r="SNA92" s="8"/>
      <c r="SNB92" s="8"/>
      <c r="SNC92" s="8"/>
      <c r="SND92" s="8"/>
      <c r="SNE92" s="8"/>
      <c r="SNF92" s="8"/>
      <c r="SNG92" s="8"/>
      <c r="SNH92" s="8"/>
      <c r="SNI92" s="8"/>
      <c r="SNJ92" s="8"/>
      <c r="SNK92" s="8"/>
      <c r="SNL92" s="8"/>
      <c r="SNM92" s="8"/>
      <c r="SNN92" s="8"/>
      <c r="SNO92" s="8"/>
      <c r="SNP92" s="8"/>
      <c r="SNQ92" s="8"/>
      <c r="SNR92" s="8"/>
      <c r="SNS92" s="8"/>
      <c r="SNT92" s="8"/>
      <c r="SNU92" s="8"/>
      <c r="SNV92" s="8"/>
      <c r="SNW92" s="8"/>
      <c r="SNX92" s="8"/>
      <c r="SNY92" s="8"/>
      <c r="SNZ92" s="8"/>
      <c r="SOA92" s="8"/>
      <c r="SOB92" s="8"/>
      <c r="SOC92" s="8"/>
      <c r="SOD92" s="8"/>
      <c r="SOE92" s="8"/>
      <c r="SOF92" s="8"/>
      <c r="SOG92" s="8"/>
      <c r="SOH92" s="8"/>
      <c r="SOI92" s="8"/>
      <c r="SOJ92" s="8"/>
      <c r="SOK92" s="8"/>
      <c r="SOL92" s="8"/>
      <c r="SOM92" s="8"/>
      <c r="SON92" s="8"/>
      <c r="SOO92" s="8"/>
      <c r="SOP92" s="8"/>
      <c r="SOQ92" s="8"/>
      <c r="SOR92" s="8"/>
      <c r="SOS92" s="8"/>
      <c r="SOT92" s="8"/>
      <c r="SOU92" s="8"/>
      <c r="SOV92" s="8"/>
      <c r="SOW92" s="8"/>
      <c r="SOX92" s="8"/>
      <c r="SOY92" s="8"/>
      <c r="SOZ92" s="8"/>
      <c r="SPA92" s="8"/>
      <c r="SPB92" s="8"/>
      <c r="SPC92" s="8"/>
      <c r="SPD92" s="8"/>
      <c r="SPE92" s="8"/>
      <c r="SPF92" s="8"/>
      <c r="SPG92" s="8"/>
      <c r="SPH92" s="8"/>
      <c r="SPI92" s="8"/>
      <c r="SPJ92" s="8"/>
      <c r="SPK92" s="8"/>
      <c r="SPL92" s="8"/>
      <c r="SPM92" s="8"/>
      <c r="SPN92" s="8"/>
      <c r="SPO92" s="8"/>
      <c r="SPP92" s="8"/>
      <c r="SPQ92" s="8"/>
      <c r="SPR92" s="8"/>
      <c r="SPS92" s="8"/>
      <c r="SPT92" s="8"/>
      <c r="SPU92" s="8"/>
      <c r="SPV92" s="8"/>
      <c r="SPW92" s="8"/>
      <c r="SPX92" s="8"/>
      <c r="SPY92" s="8"/>
      <c r="SPZ92" s="8"/>
      <c r="SQA92" s="8"/>
      <c r="SQB92" s="8"/>
      <c r="SQC92" s="8"/>
      <c r="SQD92" s="8"/>
      <c r="SQE92" s="8"/>
      <c r="SQF92" s="8"/>
      <c r="SQG92" s="8"/>
      <c r="SQH92" s="8"/>
      <c r="SQI92" s="8"/>
      <c r="SQJ92" s="8"/>
      <c r="SQK92" s="8"/>
      <c r="SQL92" s="8"/>
      <c r="SQM92" s="8"/>
      <c r="SQN92" s="8"/>
      <c r="SQO92" s="8"/>
      <c r="SQP92" s="8"/>
      <c r="SQQ92" s="8"/>
      <c r="SQR92" s="8"/>
      <c r="SQS92" s="8"/>
      <c r="SQT92" s="8"/>
      <c r="SQU92" s="8"/>
      <c r="SQV92" s="8"/>
      <c r="SQW92" s="8"/>
      <c r="SQX92" s="8"/>
      <c r="SQY92" s="8"/>
      <c r="SQZ92" s="8"/>
      <c r="SRA92" s="8"/>
      <c r="SRB92" s="8"/>
      <c r="SRC92" s="8"/>
      <c r="SRD92" s="8"/>
      <c r="SRE92" s="8"/>
      <c r="SRF92" s="8"/>
      <c r="SRG92" s="8"/>
      <c r="SRH92" s="8"/>
      <c r="SRI92" s="8"/>
      <c r="SRJ92" s="8"/>
      <c r="SRK92" s="8"/>
      <c r="SRL92" s="8"/>
      <c r="SRM92" s="8"/>
      <c r="SRN92" s="8"/>
      <c r="SRO92" s="8"/>
      <c r="SRP92" s="8"/>
      <c r="SRQ92" s="8"/>
      <c r="SRR92" s="8"/>
      <c r="SRS92" s="8"/>
      <c r="SRT92" s="8"/>
      <c r="SRU92" s="8"/>
      <c r="SRV92" s="8"/>
      <c r="SRW92" s="8"/>
      <c r="SRX92" s="8"/>
      <c r="SRY92" s="8"/>
      <c r="SRZ92" s="8"/>
      <c r="SSA92" s="8"/>
      <c r="SSB92" s="8"/>
      <c r="SSC92" s="8"/>
      <c r="SSD92" s="8"/>
      <c r="SSE92" s="8"/>
      <c r="SSF92" s="8"/>
      <c r="SSG92" s="8"/>
      <c r="SSH92" s="8"/>
      <c r="SSI92" s="8"/>
      <c r="SSJ92" s="8"/>
      <c r="SSK92" s="8"/>
      <c r="SSL92" s="8"/>
      <c r="SSM92" s="8"/>
      <c r="SSN92" s="8"/>
      <c r="SSO92" s="8"/>
      <c r="SSP92" s="8"/>
      <c r="SSQ92" s="8"/>
      <c r="SSR92" s="8"/>
      <c r="SSS92" s="8"/>
      <c r="SST92" s="8"/>
      <c r="SSU92" s="8"/>
      <c r="SSV92" s="8"/>
      <c r="SSW92" s="8"/>
      <c r="SSX92" s="8"/>
      <c r="SSY92" s="8"/>
      <c r="SSZ92" s="8"/>
      <c r="STA92" s="8"/>
      <c r="STB92" s="8"/>
      <c r="STC92" s="8"/>
      <c r="STD92" s="8"/>
      <c r="STE92" s="8"/>
      <c r="STF92" s="8"/>
      <c r="STG92" s="8"/>
      <c r="STH92" s="8"/>
      <c r="STI92" s="8"/>
      <c r="STJ92" s="8"/>
      <c r="STK92" s="8"/>
      <c r="STL92" s="8"/>
      <c r="STM92" s="8"/>
      <c r="STN92" s="8"/>
      <c r="STO92" s="8"/>
      <c r="STP92" s="8"/>
      <c r="STQ92" s="8"/>
      <c r="STR92" s="8"/>
      <c r="STS92" s="8"/>
      <c r="STT92" s="8"/>
      <c r="STU92" s="8"/>
      <c r="STV92" s="8"/>
      <c r="STW92" s="8"/>
      <c r="STX92" s="8"/>
      <c r="STY92" s="8"/>
      <c r="STZ92" s="8"/>
      <c r="SUA92" s="8"/>
      <c r="SUB92" s="8"/>
      <c r="SUC92" s="8"/>
      <c r="SUD92" s="8"/>
      <c r="SUE92" s="8"/>
      <c r="SUF92" s="8"/>
      <c r="SUG92" s="8"/>
      <c r="SUH92" s="8"/>
      <c r="SUI92" s="8"/>
      <c r="SUJ92" s="8"/>
      <c r="SUK92" s="8"/>
      <c r="SUL92" s="8"/>
      <c r="SUM92" s="8"/>
      <c r="SUN92" s="8"/>
      <c r="SUO92" s="8"/>
      <c r="SUP92" s="8"/>
      <c r="SUQ92" s="8"/>
      <c r="SUR92" s="8"/>
      <c r="SUS92" s="8"/>
      <c r="SUT92" s="8"/>
      <c r="SUU92" s="8"/>
      <c r="SUV92" s="8"/>
      <c r="SUW92" s="8"/>
      <c r="SUX92" s="8"/>
      <c r="SUY92" s="8"/>
      <c r="SUZ92" s="8"/>
      <c r="SVA92" s="8"/>
      <c r="SVB92" s="8"/>
      <c r="SVC92" s="8"/>
      <c r="SVD92" s="8"/>
      <c r="SVE92" s="8"/>
      <c r="SVF92" s="8"/>
      <c r="SVG92" s="8"/>
      <c r="SVH92" s="8"/>
      <c r="SVI92" s="8"/>
      <c r="SVJ92" s="8"/>
      <c r="SVK92" s="8"/>
      <c r="SVL92" s="8"/>
      <c r="SVM92" s="8"/>
      <c r="SVN92" s="8"/>
      <c r="SVO92" s="8"/>
      <c r="SVP92" s="8"/>
      <c r="SVQ92" s="8"/>
      <c r="SVR92" s="8"/>
      <c r="SVS92" s="8"/>
      <c r="SVT92" s="8"/>
      <c r="SVU92" s="8"/>
      <c r="SVV92" s="8"/>
      <c r="SVW92" s="8"/>
      <c r="SVX92" s="8"/>
      <c r="SVY92" s="8"/>
      <c r="SVZ92" s="8"/>
      <c r="SWA92" s="8"/>
      <c r="SWB92" s="8"/>
      <c r="SWC92" s="8"/>
      <c r="SWD92" s="8"/>
      <c r="SWE92" s="8"/>
      <c r="SWF92" s="8"/>
      <c r="SWG92" s="8"/>
      <c r="SWH92" s="8"/>
      <c r="SWI92" s="8"/>
      <c r="SWJ92" s="8"/>
      <c r="SWK92" s="8"/>
      <c r="SWL92" s="8"/>
      <c r="SWM92" s="8"/>
      <c r="SWN92" s="8"/>
      <c r="SWO92" s="8"/>
      <c r="SWP92" s="8"/>
      <c r="SWQ92" s="8"/>
      <c r="SWR92" s="8"/>
      <c r="SWS92" s="8"/>
      <c r="SWT92" s="8"/>
      <c r="SWU92" s="8"/>
      <c r="SWV92" s="8"/>
      <c r="SWW92" s="8"/>
      <c r="SWX92" s="8"/>
      <c r="SWY92" s="8"/>
      <c r="SWZ92" s="8"/>
      <c r="SXA92" s="8"/>
      <c r="SXB92" s="8"/>
      <c r="SXC92" s="8"/>
      <c r="SXD92" s="8"/>
      <c r="SXE92" s="8"/>
      <c r="SXF92" s="8"/>
      <c r="SXG92" s="8"/>
      <c r="SXH92" s="8"/>
      <c r="SXI92" s="8"/>
      <c r="SXJ92" s="8"/>
      <c r="SXK92" s="8"/>
      <c r="SXL92" s="8"/>
      <c r="SXM92" s="8"/>
      <c r="SXN92" s="8"/>
      <c r="SXO92" s="8"/>
      <c r="SXP92" s="8"/>
      <c r="SXQ92" s="8"/>
      <c r="SXR92" s="8"/>
      <c r="SXS92" s="8"/>
      <c r="SXT92" s="8"/>
      <c r="SXU92" s="8"/>
      <c r="SXV92" s="8"/>
      <c r="SXW92" s="8"/>
      <c r="SXX92" s="8"/>
      <c r="SXY92" s="8"/>
      <c r="SXZ92" s="8"/>
      <c r="SYA92" s="8"/>
      <c r="SYB92" s="8"/>
      <c r="SYC92" s="8"/>
      <c r="SYD92" s="8"/>
      <c r="SYE92" s="8"/>
      <c r="SYF92" s="8"/>
      <c r="SYG92" s="8"/>
      <c r="SYH92" s="8"/>
      <c r="SYI92" s="8"/>
      <c r="SYJ92" s="8"/>
      <c r="SYK92" s="8"/>
      <c r="SYL92" s="8"/>
      <c r="SYM92" s="8"/>
      <c r="SYN92" s="8"/>
      <c r="SYO92" s="8"/>
      <c r="SYP92" s="8"/>
      <c r="SYQ92" s="8"/>
      <c r="SYR92" s="8"/>
      <c r="SYS92" s="8"/>
      <c r="SYT92" s="8"/>
      <c r="SYU92" s="8"/>
      <c r="SYV92" s="8"/>
      <c r="SYW92" s="8"/>
      <c r="SYX92" s="8"/>
      <c r="SYY92" s="8"/>
      <c r="SYZ92" s="8"/>
      <c r="SZA92" s="8"/>
      <c r="SZB92" s="8"/>
      <c r="SZC92" s="8"/>
      <c r="SZD92" s="8"/>
      <c r="SZE92" s="8"/>
      <c r="SZF92" s="8"/>
      <c r="SZG92" s="8"/>
      <c r="SZH92" s="8"/>
      <c r="SZI92" s="8"/>
      <c r="SZJ92" s="8"/>
      <c r="SZK92" s="8"/>
      <c r="SZL92" s="8"/>
      <c r="SZM92" s="8"/>
      <c r="SZN92" s="8"/>
      <c r="SZO92" s="8"/>
      <c r="SZP92" s="8"/>
      <c r="SZQ92" s="8"/>
      <c r="SZR92" s="8"/>
      <c r="SZS92" s="8"/>
      <c r="SZT92" s="8"/>
      <c r="SZU92" s="8"/>
      <c r="SZV92" s="8"/>
      <c r="SZW92" s="8"/>
      <c r="SZX92" s="8"/>
      <c r="SZY92" s="8"/>
      <c r="SZZ92" s="8"/>
      <c r="TAA92" s="8"/>
      <c r="TAB92" s="8"/>
      <c r="TAC92" s="8"/>
      <c r="TAD92" s="8"/>
      <c r="TAE92" s="8"/>
      <c r="TAF92" s="8"/>
      <c r="TAG92" s="8"/>
      <c r="TAH92" s="8"/>
      <c r="TAI92" s="8"/>
      <c r="TAJ92" s="8"/>
      <c r="TAK92" s="8"/>
      <c r="TAL92" s="8"/>
      <c r="TAM92" s="8"/>
      <c r="TAN92" s="8"/>
      <c r="TAO92" s="8"/>
      <c r="TAP92" s="8"/>
      <c r="TAQ92" s="8"/>
      <c r="TAR92" s="8"/>
      <c r="TAS92" s="8"/>
      <c r="TAT92" s="8"/>
      <c r="TAU92" s="8"/>
      <c r="TAV92" s="8"/>
      <c r="TAW92" s="8"/>
      <c r="TAX92" s="8"/>
      <c r="TAY92" s="8"/>
      <c r="TAZ92" s="8"/>
      <c r="TBA92" s="8"/>
      <c r="TBB92" s="8"/>
      <c r="TBC92" s="8"/>
      <c r="TBD92" s="8"/>
      <c r="TBE92" s="8"/>
      <c r="TBF92" s="8"/>
      <c r="TBG92" s="8"/>
      <c r="TBH92" s="8"/>
      <c r="TBI92" s="8"/>
      <c r="TBJ92" s="8"/>
      <c r="TBK92" s="8"/>
      <c r="TBL92" s="8"/>
      <c r="TBM92" s="8"/>
      <c r="TBN92" s="8"/>
      <c r="TBO92" s="8"/>
      <c r="TBP92" s="8"/>
      <c r="TBQ92" s="8"/>
      <c r="TBR92" s="8"/>
      <c r="TBS92" s="8"/>
      <c r="TBT92" s="8"/>
      <c r="TBU92" s="8"/>
      <c r="TBV92" s="8"/>
      <c r="TBW92" s="8"/>
      <c r="TBX92" s="8"/>
      <c r="TBY92" s="8"/>
      <c r="TBZ92" s="8"/>
      <c r="TCA92" s="8"/>
      <c r="TCB92" s="8"/>
      <c r="TCC92" s="8"/>
      <c r="TCD92" s="8"/>
      <c r="TCE92" s="8"/>
      <c r="TCF92" s="8"/>
      <c r="TCG92" s="8"/>
      <c r="TCH92" s="8"/>
      <c r="TCI92" s="8"/>
      <c r="TCJ92" s="8"/>
      <c r="TCK92" s="8"/>
      <c r="TCL92" s="8"/>
      <c r="TCM92" s="8"/>
      <c r="TCN92" s="8"/>
      <c r="TCO92" s="8"/>
      <c r="TCP92" s="8"/>
      <c r="TCQ92" s="8"/>
      <c r="TCR92" s="8"/>
      <c r="TCS92" s="8"/>
      <c r="TCT92" s="8"/>
      <c r="TCU92" s="8"/>
      <c r="TCV92" s="8"/>
      <c r="TCW92" s="8"/>
      <c r="TCX92" s="8"/>
      <c r="TCY92" s="8"/>
      <c r="TCZ92" s="8"/>
      <c r="TDA92" s="8"/>
      <c r="TDB92" s="8"/>
      <c r="TDC92" s="8"/>
      <c r="TDD92" s="8"/>
      <c r="TDE92" s="8"/>
      <c r="TDF92" s="8"/>
      <c r="TDG92" s="8"/>
      <c r="TDH92" s="8"/>
      <c r="TDI92" s="8"/>
      <c r="TDJ92" s="8"/>
      <c r="TDK92" s="8"/>
      <c r="TDL92" s="8"/>
      <c r="TDM92" s="8"/>
      <c r="TDN92" s="8"/>
      <c r="TDO92" s="8"/>
      <c r="TDP92" s="8"/>
      <c r="TDQ92" s="8"/>
      <c r="TDR92" s="8"/>
      <c r="TDS92" s="8"/>
      <c r="TDT92" s="8"/>
      <c r="TDU92" s="8"/>
      <c r="TDV92" s="8"/>
      <c r="TDW92" s="8"/>
      <c r="TDX92" s="8"/>
      <c r="TDY92" s="8"/>
      <c r="TDZ92" s="8"/>
      <c r="TEA92" s="8"/>
      <c r="TEB92" s="8"/>
      <c r="TEC92" s="8"/>
      <c r="TED92" s="8"/>
      <c r="TEE92" s="8"/>
      <c r="TEF92" s="8"/>
      <c r="TEG92" s="8"/>
      <c r="TEH92" s="8"/>
      <c r="TEI92" s="8"/>
      <c r="TEJ92" s="8"/>
      <c r="TEK92" s="8"/>
      <c r="TEL92" s="8"/>
      <c r="TEM92" s="8"/>
      <c r="TEN92" s="8"/>
      <c r="TEO92" s="8"/>
      <c r="TEP92" s="8"/>
      <c r="TEQ92" s="8"/>
      <c r="TER92" s="8"/>
      <c r="TES92" s="8"/>
      <c r="TET92" s="8"/>
      <c r="TEU92" s="8"/>
      <c r="TEV92" s="8"/>
      <c r="TEW92" s="8"/>
      <c r="TEX92" s="8"/>
      <c r="TEY92" s="8"/>
      <c r="TEZ92" s="8"/>
      <c r="TFA92" s="8"/>
      <c r="TFB92" s="8"/>
      <c r="TFC92" s="8"/>
      <c r="TFD92" s="8"/>
      <c r="TFE92" s="8"/>
      <c r="TFF92" s="8"/>
      <c r="TFG92" s="8"/>
      <c r="TFH92" s="8"/>
      <c r="TFI92" s="8"/>
      <c r="TFJ92" s="8"/>
      <c r="TFK92" s="8"/>
      <c r="TFL92" s="8"/>
      <c r="TFM92" s="8"/>
      <c r="TFN92" s="8"/>
      <c r="TFO92" s="8"/>
      <c r="TFP92" s="8"/>
      <c r="TFQ92" s="8"/>
      <c r="TFR92" s="8"/>
      <c r="TFS92" s="8"/>
      <c r="TFT92" s="8"/>
      <c r="TFU92" s="8"/>
      <c r="TFV92" s="8"/>
      <c r="TFW92" s="8"/>
      <c r="TFX92" s="8"/>
      <c r="TFY92" s="8"/>
      <c r="TFZ92" s="8"/>
      <c r="TGA92" s="8"/>
      <c r="TGB92" s="8"/>
      <c r="TGC92" s="8"/>
      <c r="TGD92" s="8"/>
      <c r="TGE92" s="8"/>
      <c r="TGF92" s="8"/>
      <c r="TGG92" s="8"/>
      <c r="TGH92" s="8"/>
      <c r="TGI92" s="8"/>
      <c r="TGJ92" s="8"/>
      <c r="TGK92" s="8"/>
      <c r="TGL92" s="8"/>
      <c r="TGM92" s="8"/>
      <c r="TGN92" s="8"/>
      <c r="TGO92" s="8"/>
      <c r="TGP92" s="8"/>
      <c r="TGQ92" s="8"/>
      <c r="TGR92" s="8"/>
      <c r="TGS92" s="8"/>
      <c r="TGT92" s="8"/>
      <c r="TGU92" s="8"/>
      <c r="TGV92" s="8"/>
      <c r="TGW92" s="8"/>
      <c r="TGX92" s="8"/>
      <c r="TGY92" s="8"/>
      <c r="TGZ92" s="8"/>
      <c r="THA92" s="8"/>
      <c r="THB92" s="8"/>
      <c r="THC92" s="8"/>
      <c r="THD92" s="8"/>
      <c r="THE92" s="8"/>
      <c r="THF92" s="8"/>
      <c r="THG92" s="8"/>
      <c r="THH92" s="8"/>
      <c r="THI92" s="8"/>
      <c r="THJ92" s="8"/>
      <c r="THK92" s="8"/>
      <c r="THL92" s="8"/>
      <c r="THM92" s="8"/>
      <c r="THN92" s="8"/>
      <c r="THO92" s="8"/>
      <c r="THP92" s="8"/>
      <c r="THQ92" s="8"/>
      <c r="THR92" s="8"/>
      <c r="THS92" s="8"/>
      <c r="THT92" s="8"/>
      <c r="THU92" s="8"/>
      <c r="THV92" s="8"/>
      <c r="THW92" s="8"/>
      <c r="THX92" s="8"/>
      <c r="THY92" s="8"/>
      <c r="THZ92" s="8"/>
      <c r="TIA92" s="8"/>
      <c r="TIB92" s="8"/>
      <c r="TIC92" s="8"/>
      <c r="TID92" s="8"/>
      <c r="TIE92" s="8"/>
      <c r="TIF92" s="8"/>
      <c r="TIG92" s="8"/>
      <c r="TIH92" s="8"/>
      <c r="TII92" s="8"/>
      <c r="TIJ92" s="8"/>
      <c r="TIK92" s="8"/>
      <c r="TIL92" s="8"/>
      <c r="TIM92" s="8"/>
      <c r="TIN92" s="8"/>
      <c r="TIO92" s="8"/>
      <c r="TIP92" s="8"/>
      <c r="TIQ92" s="8"/>
      <c r="TIR92" s="8"/>
      <c r="TIS92" s="8"/>
      <c r="TIT92" s="8"/>
      <c r="TIU92" s="8"/>
      <c r="TIV92" s="8"/>
      <c r="TIW92" s="8"/>
      <c r="TIX92" s="8"/>
      <c r="TIY92" s="8"/>
      <c r="TIZ92" s="8"/>
      <c r="TJA92" s="8"/>
      <c r="TJB92" s="8"/>
      <c r="TJC92" s="8"/>
      <c r="TJD92" s="8"/>
      <c r="TJE92" s="8"/>
      <c r="TJF92" s="8"/>
      <c r="TJG92" s="8"/>
      <c r="TJH92" s="8"/>
      <c r="TJI92" s="8"/>
      <c r="TJJ92" s="8"/>
      <c r="TJK92" s="8"/>
      <c r="TJL92" s="8"/>
      <c r="TJM92" s="8"/>
      <c r="TJN92" s="8"/>
      <c r="TJO92" s="8"/>
      <c r="TJP92" s="8"/>
      <c r="TJQ92" s="8"/>
      <c r="TJR92" s="8"/>
      <c r="TJS92" s="8"/>
      <c r="TJT92" s="8"/>
      <c r="TJU92" s="8"/>
      <c r="TJV92" s="8"/>
      <c r="TJW92" s="8"/>
      <c r="TJX92" s="8"/>
      <c r="TJY92" s="8"/>
      <c r="TJZ92" s="8"/>
      <c r="TKA92" s="8"/>
      <c r="TKB92" s="8"/>
      <c r="TKC92" s="8"/>
      <c r="TKD92" s="8"/>
      <c r="TKE92" s="8"/>
      <c r="TKF92" s="8"/>
      <c r="TKG92" s="8"/>
      <c r="TKH92" s="8"/>
      <c r="TKI92" s="8"/>
      <c r="TKJ92" s="8"/>
      <c r="TKK92" s="8"/>
      <c r="TKL92" s="8"/>
      <c r="TKM92" s="8"/>
      <c r="TKN92" s="8"/>
      <c r="TKO92" s="8"/>
      <c r="TKP92" s="8"/>
      <c r="TKQ92" s="8"/>
      <c r="TKR92" s="8"/>
      <c r="TKS92" s="8"/>
      <c r="TKT92" s="8"/>
      <c r="TKU92" s="8"/>
      <c r="TKV92" s="8"/>
      <c r="TKW92" s="8"/>
      <c r="TKX92" s="8"/>
      <c r="TKY92" s="8"/>
      <c r="TKZ92" s="8"/>
      <c r="TLA92" s="8"/>
      <c r="TLB92" s="8"/>
      <c r="TLC92" s="8"/>
      <c r="TLD92" s="8"/>
      <c r="TLE92" s="8"/>
      <c r="TLF92" s="8"/>
      <c r="TLG92" s="8"/>
      <c r="TLH92" s="8"/>
      <c r="TLI92" s="8"/>
      <c r="TLJ92" s="8"/>
      <c r="TLK92" s="8"/>
      <c r="TLL92" s="8"/>
      <c r="TLM92" s="8"/>
      <c r="TLN92" s="8"/>
      <c r="TLO92" s="8"/>
      <c r="TLP92" s="8"/>
      <c r="TLQ92" s="8"/>
      <c r="TLR92" s="8"/>
      <c r="TLS92" s="8"/>
      <c r="TLT92" s="8"/>
      <c r="TLU92" s="8"/>
      <c r="TLV92" s="8"/>
      <c r="TLW92" s="8"/>
      <c r="TLX92" s="8"/>
      <c r="TLY92" s="8"/>
      <c r="TLZ92" s="8"/>
      <c r="TMA92" s="8"/>
      <c r="TMB92" s="8"/>
      <c r="TMC92" s="8"/>
      <c r="TMD92" s="8"/>
      <c r="TME92" s="8"/>
      <c r="TMF92" s="8"/>
      <c r="TMG92" s="8"/>
      <c r="TMH92" s="8"/>
      <c r="TMI92" s="8"/>
      <c r="TMJ92" s="8"/>
      <c r="TMK92" s="8"/>
      <c r="TML92" s="8"/>
      <c r="TMM92" s="8"/>
      <c r="TMN92" s="8"/>
      <c r="TMO92" s="8"/>
      <c r="TMP92" s="8"/>
      <c r="TMQ92" s="8"/>
      <c r="TMR92" s="8"/>
      <c r="TMS92" s="8"/>
      <c r="TMT92" s="8"/>
      <c r="TMU92" s="8"/>
      <c r="TMV92" s="8"/>
      <c r="TMW92" s="8"/>
      <c r="TMX92" s="8"/>
      <c r="TMY92" s="8"/>
      <c r="TMZ92" s="8"/>
      <c r="TNA92" s="8"/>
      <c r="TNB92" s="8"/>
      <c r="TNC92" s="8"/>
      <c r="TND92" s="8"/>
      <c r="TNE92" s="8"/>
      <c r="TNF92" s="8"/>
      <c r="TNG92" s="8"/>
      <c r="TNH92" s="8"/>
      <c r="TNI92" s="8"/>
      <c r="TNJ92" s="8"/>
      <c r="TNK92" s="8"/>
      <c r="TNL92" s="8"/>
      <c r="TNM92" s="8"/>
      <c r="TNN92" s="8"/>
      <c r="TNO92" s="8"/>
      <c r="TNP92" s="8"/>
      <c r="TNQ92" s="8"/>
      <c r="TNR92" s="8"/>
      <c r="TNS92" s="8"/>
      <c r="TNT92" s="8"/>
      <c r="TNU92" s="8"/>
      <c r="TNV92" s="8"/>
      <c r="TNW92" s="8"/>
      <c r="TNX92" s="8"/>
      <c r="TNY92" s="8"/>
      <c r="TNZ92" s="8"/>
      <c r="TOA92" s="8"/>
      <c r="TOB92" s="8"/>
      <c r="TOC92" s="8"/>
      <c r="TOD92" s="8"/>
      <c r="TOE92" s="8"/>
      <c r="TOF92" s="8"/>
      <c r="TOG92" s="8"/>
      <c r="TOH92" s="8"/>
      <c r="TOI92" s="8"/>
      <c r="TOJ92" s="8"/>
      <c r="TOK92" s="8"/>
      <c r="TOL92" s="8"/>
      <c r="TOM92" s="8"/>
      <c r="TON92" s="8"/>
      <c r="TOO92" s="8"/>
      <c r="TOP92" s="8"/>
      <c r="TOQ92" s="8"/>
      <c r="TOR92" s="8"/>
      <c r="TOS92" s="8"/>
      <c r="TOT92" s="8"/>
      <c r="TOU92" s="8"/>
      <c r="TOV92" s="8"/>
      <c r="TOW92" s="8"/>
      <c r="TOX92" s="8"/>
      <c r="TOY92" s="8"/>
      <c r="TOZ92" s="8"/>
      <c r="TPA92" s="8"/>
      <c r="TPB92" s="8"/>
      <c r="TPC92" s="8"/>
      <c r="TPD92" s="8"/>
      <c r="TPE92" s="8"/>
      <c r="TPF92" s="8"/>
      <c r="TPG92" s="8"/>
      <c r="TPH92" s="8"/>
      <c r="TPI92" s="8"/>
      <c r="TPJ92" s="8"/>
      <c r="TPK92" s="8"/>
      <c r="TPL92" s="8"/>
      <c r="TPM92" s="8"/>
      <c r="TPN92" s="8"/>
      <c r="TPO92" s="8"/>
      <c r="TPP92" s="8"/>
      <c r="TPQ92" s="8"/>
      <c r="TPR92" s="8"/>
      <c r="TPS92" s="8"/>
      <c r="TPT92" s="8"/>
      <c r="TPU92" s="8"/>
      <c r="TPV92" s="8"/>
      <c r="TPW92" s="8"/>
      <c r="TPX92" s="8"/>
      <c r="TPY92" s="8"/>
      <c r="TPZ92" s="8"/>
      <c r="TQA92" s="8"/>
      <c r="TQB92" s="8"/>
      <c r="TQC92" s="8"/>
      <c r="TQD92" s="8"/>
      <c r="TQE92" s="8"/>
      <c r="TQF92" s="8"/>
      <c r="TQG92" s="8"/>
      <c r="TQH92" s="8"/>
      <c r="TQI92" s="8"/>
      <c r="TQJ92" s="8"/>
      <c r="TQK92" s="8"/>
      <c r="TQL92" s="8"/>
      <c r="TQM92" s="8"/>
      <c r="TQN92" s="8"/>
      <c r="TQO92" s="8"/>
      <c r="TQP92" s="8"/>
      <c r="TQQ92" s="8"/>
      <c r="TQR92" s="8"/>
      <c r="TQS92" s="8"/>
      <c r="TQT92" s="8"/>
      <c r="TQU92" s="8"/>
      <c r="TQV92" s="8"/>
      <c r="TQW92" s="8"/>
      <c r="TQX92" s="8"/>
      <c r="TQY92" s="8"/>
      <c r="TQZ92" s="8"/>
      <c r="TRA92" s="8"/>
      <c r="TRB92" s="8"/>
      <c r="TRC92" s="8"/>
      <c r="TRD92" s="8"/>
      <c r="TRE92" s="8"/>
      <c r="TRF92" s="8"/>
      <c r="TRG92" s="8"/>
      <c r="TRH92" s="8"/>
      <c r="TRI92" s="8"/>
      <c r="TRJ92" s="8"/>
      <c r="TRK92" s="8"/>
      <c r="TRL92" s="8"/>
      <c r="TRM92" s="8"/>
      <c r="TRN92" s="8"/>
      <c r="TRO92" s="8"/>
      <c r="TRP92" s="8"/>
      <c r="TRQ92" s="8"/>
      <c r="TRR92" s="8"/>
      <c r="TRS92" s="8"/>
      <c r="TRT92" s="8"/>
      <c r="TRU92" s="8"/>
      <c r="TRV92" s="8"/>
      <c r="TRW92" s="8"/>
      <c r="TRX92" s="8"/>
      <c r="TRY92" s="8"/>
      <c r="TRZ92" s="8"/>
      <c r="TSA92" s="8"/>
      <c r="TSB92" s="8"/>
      <c r="TSC92" s="8"/>
      <c r="TSD92" s="8"/>
      <c r="TSE92" s="8"/>
      <c r="TSF92" s="8"/>
      <c r="TSG92" s="8"/>
      <c r="TSH92" s="8"/>
      <c r="TSI92" s="8"/>
      <c r="TSJ92" s="8"/>
      <c r="TSK92" s="8"/>
      <c r="TSL92" s="8"/>
      <c r="TSM92" s="8"/>
      <c r="TSN92" s="8"/>
      <c r="TSO92" s="8"/>
      <c r="TSP92" s="8"/>
      <c r="TSQ92" s="8"/>
      <c r="TSR92" s="8"/>
      <c r="TSS92" s="8"/>
      <c r="TST92" s="8"/>
      <c r="TSU92" s="8"/>
      <c r="TSV92" s="8"/>
      <c r="TSW92" s="8"/>
      <c r="TSX92" s="8"/>
      <c r="TSY92" s="8"/>
      <c r="TSZ92" s="8"/>
      <c r="TTA92" s="8"/>
      <c r="TTB92" s="8"/>
      <c r="TTC92" s="8"/>
      <c r="TTD92" s="8"/>
      <c r="TTE92" s="8"/>
      <c r="TTF92" s="8"/>
      <c r="TTG92" s="8"/>
      <c r="TTH92" s="8"/>
      <c r="TTI92" s="8"/>
      <c r="TTJ92" s="8"/>
      <c r="TTK92" s="8"/>
      <c r="TTL92" s="8"/>
      <c r="TTM92" s="8"/>
      <c r="TTN92" s="8"/>
      <c r="TTO92" s="8"/>
      <c r="TTP92" s="8"/>
      <c r="TTQ92" s="8"/>
      <c r="TTR92" s="8"/>
      <c r="TTS92" s="8"/>
      <c r="TTT92" s="8"/>
      <c r="TTU92" s="8"/>
      <c r="TTV92" s="8"/>
      <c r="TTW92" s="8"/>
      <c r="TTX92" s="8"/>
      <c r="TTY92" s="8"/>
      <c r="TTZ92" s="8"/>
      <c r="TUA92" s="8"/>
      <c r="TUB92" s="8"/>
      <c r="TUC92" s="8"/>
      <c r="TUD92" s="8"/>
      <c r="TUE92" s="8"/>
      <c r="TUF92" s="8"/>
      <c r="TUG92" s="8"/>
      <c r="TUH92" s="8"/>
      <c r="TUI92" s="8"/>
      <c r="TUJ92" s="8"/>
      <c r="TUK92" s="8"/>
      <c r="TUL92" s="8"/>
      <c r="TUM92" s="8"/>
      <c r="TUN92" s="8"/>
      <c r="TUO92" s="8"/>
      <c r="TUP92" s="8"/>
      <c r="TUQ92" s="8"/>
      <c r="TUR92" s="8"/>
      <c r="TUS92" s="8"/>
      <c r="TUT92" s="8"/>
      <c r="TUU92" s="8"/>
      <c r="TUV92" s="8"/>
      <c r="TUW92" s="8"/>
      <c r="TUX92" s="8"/>
      <c r="TUY92" s="8"/>
      <c r="TUZ92" s="8"/>
      <c r="TVA92" s="8"/>
      <c r="TVB92" s="8"/>
      <c r="TVC92" s="8"/>
      <c r="TVD92" s="8"/>
      <c r="TVE92" s="8"/>
      <c r="TVF92" s="8"/>
      <c r="TVG92" s="8"/>
      <c r="TVH92" s="8"/>
      <c r="TVI92" s="8"/>
      <c r="TVJ92" s="8"/>
      <c r="TVK92" s="8"/>
      <c r="TVL92" s="8"/>
      <c r="TVM92" s="8"/>
      <c r="TVN92" s="8"/>
      <c r="TVO92" s="8"/>
      <c r="TVP92" s="8"/>
      <c r="TVQ92" s="8"/>
      <c r="TVR92" s="8"/>
      <c r="TVS92" s="8"/>
      <c r="TVT92" s="8"/>
      <c r="TVU92" s="8"/>
      <c r="TVV92" s="8"/>
      <c r="TVW92" s="8"/>
      <c r="TVX92" s="8"/>
      <c r="TVY92" s="8"/>
      <c r="TVZ92" s="8"/>
      <c r="TWA92" s="8"/>
      <c r="TWB92" s="8"/>
      <c r="TWC92" s="8"/>
      <c r="TWD92" s="8"/>
      <c r="TWE92" s="8"/>
      <c r="TWF92" s="8"/>
      <c r="TWG92" s="8"/>
      <c r="TWH92" s="8"/>
      <c r="TWI92" s="8"/>
      <c r="TWJ92" s="8"/>
      <c r="TWK92" s="8"/>
      <c r="TWL92" s="8"/>
      <c r="TWM92" s="8"/>
      <c r="TWN92" s="8"/>
      <c r="TWO92" s="8"/>
      <c r="TWP92" s="8"/>
      <c r="TWQ92" s="8"/>
      <c r="TWR92" s="8"/>
      <c r="TWS92" s="8"/>
      <c r="TWT92" s="8"/>
      <c r="TWU92" s="8"/>
      <c r="TWV92" s="8"/>
      <c r="TWW92" s="8"/>
      <c r="TWX92" s="8"/>
      <c r="TWY92" s="8"/>
      <c r="TWZ92" s="8"/>
      <c r="TXA92" s="8"/>
      <c r="TXB92" s="8"/>
      <c r="TXC92" s="8"/>
      <c r="TXD92" s="8"/>
      <c r="TXE92" s="8"/>
      <c r="TXF92" s="8"/>
      <c r="TXG92" s="8"/>
      <c r="TXH92" s="8"/>
      <c r="TXI92" s="8"/>
      <c r="TXJ92" s="8"/>
      <c r="TXK92" s="8"/>
      <c r="TXL92" s="8"/>
      <c r="TXM92" s="8"/>
      <c r="TXN92" s="8"/>
      <c r="TXO92" s="8"/>
      <c r="TXP92" s="8"/>
      <c r="TXQ92" s="8"/>
      <c r="TXR92" s="8"/>
      <c r="TXS92" s="8"/>
      <c r="TXT92" s="8"/>
      <c r="TXU92" s="8"/>
      <c r="TXV92" s="8"/>
      <c r="TXW92" s="8"/>
      <c r="TXX92" s="8"/>
      <c r="TXY92" s="8"/>
      <c r="TXZ92" s="8"/>
      <c r="TYA92" s="8"/>
      <c r="TYB92" s="8"/>
      <c r="TYC92" s="8"/>
      <c r="TYD92" s="8"/>
      <c r="TYE92" s="8"/>
      <c r="TYF92" s="8"/>
      <c r="TYG92" s="8"/>
      <c r="TYH92" s="8"/>
      <c r="TYI92" s="8"/>
      <c r="TYJ92" s="8"/>
      <c r="TYK92" s="8"/>
      <c r="TYL92" s="8"/>
      <c r="TYM92" s="8"/>
      <c r="TYN92" s="8"/>
      <c r="TYO92" s="8"/>
      <c r="TYP92" s="8"/>
      <c r="TYQ92" s="8"/>
      <c r="TYR92" s="8"/>
      <c r="TYS92" s="8"/>
      <c r="TYT92" s="8"/>
      <c r="TYU92" s="8"/>
      <c r="TYV92" s="8"/>
      <c r="TYW92" s="8"/>
      <c r="TYX92" s="8"/>
      <c r="TYY92" s="8"/>
      <c r="TYZ92" s="8"/>
      <c r="TZA92" s="8"/>
      <c r="TZB92" s="8"/>
      <c r="TZC92" s="8"/>
      <c r="TZD92" s="8"/>
      <c r="TZE92" s="8"/>
      <c r="TZF92" s="8"/>
      <c r="TZG92" s="8"/>
      <c r="TZH92" s="8"/>
      <c r="TZI92" s="8"/>
      <c r="TZJ92" s="8"/>
      <c r="TZK92" s="8"/>
      <c r="TZL92" s="8"/>
      <c r="TZM92" s="8"/>
      <c r="TZN92" s="8"/>
      <c r="TZO92" s="8"/>
      <c r="TZP92" s="8"/>
      <c r="TZQ92" s="8"/>
      <c r="TZR92" s="8"/>
      <c r="TZS92" s="8"/>
      <c r="TZT92" s="8"/>
      <c r="TZU92" s="8"/>
      <c r="TZV92" s="8"/>
      <c r="TZW92" s="8"/>
      <c r="TZX92" s="8"/>
      <c r="TZY92" s="8"/>
      <c r="TZZ92" s="8"/>
      <c r="UAA92" s="8"/>
      <c r="UAB92" s="8"/>
      <c r="UAC92" s="8"/>
      <c r="UAD92" s="8"/>
      <c r="UAE92" s="8"/>
      <c r="UAF92" s="8"/>
      <c r="UAG92" s="8"/>
      <c r="UAH92" s="8"/>
      <c r="UAI92" s="8"/>
      <c r="UAJ92" s="8"/>
      <c r="UAK92" s="8"/>
      <c r="UAL92" s="8"/>
      <c r="UAM92" s="8"/>
      <c r="UAN92" s="8"/>
      <c r="UAO92" s="8"/>
      <c r="UAP92" s="8"/>
      <c r="UAQ92" s="8"/>
      <c r="UAR92" s="8"/>
      <c r="UAS92" s="8"/>
      <c r="UAT92" s="8"/>
      <c r="UAU92" s="8"/>
      <c r="UAV92" s="8"/>
      <c r="UAW92" s="8"/>
      <c r="UAX92" s="8"/>
      <c r="UAY92" s="8"/>
      <c r="UAZ92" s="8"/>
      <c r="UBA92" s="8"/>
      <c r="UBB92" s="8"/>
      <c r="UBC92" s="8"/>
      <c r="UBD92" s="8"/>
      <c r="UBE92" s="8"/>
      <c r="UBF92" s="8"/>
      <c r="UBG92" s="8"/>
      <c r="UBH92" s="8"/>
      <c r="UBI92" s="8"/>
      <c r="UBJ92" s="8"/>
      <c r="UBK92" s="8"/>
      <c r="UBL92" s="8"/>
      <c r="UBM92" s="8"/>
      <c r="UBN92" s="8"/>
      <c r="UBO92" s="8"/>
      <c r="UBP92" s="8"/>
      <c r="UBQ92" s="8"/>
      <c r="UBR92" s="8"/>
      <c r="UBS92" s="8"/>
      <c r="UBT92" s="8"/>
      <c r="UBU92" s="8"/>
      <c r="UBV92" s="8"/>
      <c r="UBW92" s="8"/>
      <c r="UBX92" s="8"/>
      <c r="UBY92" s="8"/>
      <c r="UBZ92" s="8"/>
      <c r="UCA92" s="8"/>
      <c r="UCB92" s="8"/>
      <c r="UCC92" s="8"/>
      <c r="UCD92" s="8"/>
      <c r="UCE92" s="8"/>
      <c r="UCF92" s="8"/>
      <c r="UCG92" s="8"/>
      <c r="UCH92" s="8"/>
      <c r="UCI92" s="8"/>
      <c r="UCJ92" s="8"/>
      <c r="UCK92" s="8"/>
      <c r="UCL92" s="8"/>
      <c r="UCM92" s="8"/>
      <c r="UCN92" s="8"/>
      <c r="UCO92" s="8"/>
      <c r="UCP92" s="8"/>
      <c r="UCQ92" s="8"/>
      <c r="UCR92" s="8"/>
      <c r="UCS92" s="8"/>
      <c r="UCT92" s="8"/>
      <c r="UCU92" s="8"/>
      <c r="UCV92" s="8"/>
      <c r="UCW92" s="8"/>
      <c r="UCX92" s="8"/>
      <c r="UCY92" s="8"/>
      <c r="UCZ92" s="8"/>
      <c r="UDA92" s="8"/>
      <c r="UDB92" s="8"/>
      <c r="UDC92" s="8"/>
      <c r="UDD92" s="8"/>
      <c r="UDE92" s="8"/>
      <c r="UDF92" s="8"/>
      <c r="UDG92" s="8"/>
      <c r="UDH92" s="8"/>
      <c r="UDI92" s="8"/>
      <c r="UDJ92" s="8"/>
      <c r="UDK92" s="8"/>
      <c r="UDL92" s="8"/>
      <c r="UDM92" s="8"/>
      <c r="UDN92" s="8"/>
      <c r="UDO92" s="8"/>
      <c r="UDP92" s="8"/>
      <c r="UDQ92" s="8"/>
      <c r="UDR92" s="8"/>
      <c r="UDS92" s="8"/>
      <c r="UDT92" s="8"/>
      <c r="UDU92" s="8"/>
      <c r="UDV92" s="8"/>
      <c r="UDW92" s="8"/>
      <c r="UDX92" s="8"/>
      <c r="UDY92" s="8"/>
      <c r="UDZ92" s="8"/>
      <c r="UEA92" s="8"/>
      <c r="UEB92" s="8"/>
      <c r="UEC92" s="8"/>
      <c r="UED92" s="8"/>
      <c r="UEE92" s="8"/>
      <c r="UEF92" s="8"/>
      <c r="UEG92" s="8"/>
      <c r="UEH92" s="8"/>
      <c r="UEI92" s="8"/>
      <c r="UEJ92" s="8"/>
      <c r="UEK92" s="8"/>
      <c r="UEL92" s="8"/>
      <c r="UEM92" s="8"/>
      <c r="UEN92" s="8"/>
      <c r="UEO92" s="8"/>
      <c r="UEP92" s="8"/>
      <c r="UEQ92" s="8"/>
      <c r="UER92" s="8"/>
      <c r="UES92" s="8"/>
      <c r="UET92" s="8"/>
      <c r="UEU92" s="8"/>
      <c r="UEV92" s="8"/>
      <c r="UEW92" s="8"/>
      <c r="UEX92" s="8"/>
      <c r="UEY92" s="8"/>
      <c r="UEZ92" s="8"/>
      <c r="UFA92" s="8"/>
      <c r="UFB92" s="8"/>
      <c r="UFC92" s="8"/>
      <c r="UFD92" s="8"/>
      <c r="UFE92" s="8"/>
      <c r="UFF92" s="8"/>
      <c r="UFG92" s="8"/>
      <c r="UFH92" s="8"/>
      <c r="UFI92" s="8"/>
      <c r="UFJ92" s="8"/>
      <c r="UFK92" s="8"/>
      <c r="UFL92" s="8"/>
      <c r="UFM92" s="8"/>
      <c r="UFN92" s="8"/>
      <c r="UFO92" s="8"/>
      <c r="UFP92" s="8"/>
      <c r="UFQ92" s="8"/>
      <c r="UFR92" s="8"/>
      <c r="UFS92" s="8"/>
      <c r="UFT92" s="8"/>
      <c r="UFU92" s="8"/>
      <c r="UFV92" s="8"/>
      <c r="UFW92" s="8"/>
      <c r="UFX92" s="8"/>
      <c r="UFY92" s="8"/>
      <c r="UFZ92" s="8"/>
      <c r="UGA92" s="8"/>
      <c r="UGB92" s="8"/>
      <c r="UGC92" s="8"/>
      <c r="UGD92" s="8"/>
      <c r="UGE92" s="8"/>
      <c r="UGF92" s="8"/>
      <c r="UGG92" s="8"/>
      <c r="UGH92" s="8"/>
      <c r="UGI92" s="8"/>
      <c r="UGJ92" s="8"/>
      <c r="UGK92" s="8"/>
      <c r="UGL92" s="8"/>
      <c r="UGM92" s="8"/>
      <c r="UGN92" s="8"/>
      <c r="UGO92" s="8"/>
      <c r="UGP92" s="8"/>
      <c r="UGQ92" s="8"/>
      <c r="UGR92" s="8"/>
      <c r="UGS92" s="8"/>
      <c r="UGT92" s="8"/>
      <c r="UGU92" s="8"/>
      <c r="UGV92" s="8"/>
      <c r="UGW92" s="8"/>
      <c r="UGX92" s="8"/>
      <c r="UGY92" s="8"/>
      <c r="UGZ92" s="8"/>
      <c r="UHA92" s="8"/>
      <c r="UHB92" s="8"/>
      <c r="UHC92" s="8"/>
      <c r="UHD92" s="8"/>
      <c r="UHE92" s="8"/>
      <c r="UHF92" s="8"/>
      <c r="UHG92" s="8"/>
      <c r="UHH92" s="8"/>
      <c r="UHI92" s="8"/>
      <c r="UHJ92" s="8"/>
      <c r="UHK92" s="8"/>
      <c r="UHL92" s="8"/>
      <c r="UHM92" s="8"/>
      <c r="UHN92" s="8"/>
      <c r="UHO92" s="8"/>
      <c r="UHP92" s="8"/>
      <c r="UHQ92" s="8"/>
      <c r="UHR92" s="8"/>
      <c r="UHS92" s="8"/>
      <c r="UHT92" s="8"/>
      <c r="UHU92" s="8"/>
      <c r="UHV92" s="8"/>
      <c r="UHW92" s="8"/>
      <c r="UHX92" s="8"/>
      <c r="UHY92" s="8"/>
      <c r="UHZ92" s="8"/>
      <c r="UIA92" s="8"/>
      <c r="UIB92" s="8"/>
      <c r="UIC92" s="8"/>
      <c r="UID92" s="8"/>
      <c r="UIE92" s="8"/>
      <c r="UIF92" s="8"/>
      <c r="UIG92" s="8"/>
      <c r="UIH92" s="8"/>
      <c r="UII92" s="8"/>
      <c r="UIJ92" s="8"/>
      <c r="UIK92" s="8"/>
      <c r="UIL92" s="8"/>
      <c r="UIM92" s="8"/>
      <c r="UIN92" s="8"/>
      <c r="UIO92" s="8"/>
      <c r="UIP92" s="8"/>
      <c r="UIQ92" s="8"/>
      <c r="UIR92" s="8"/>
      <c r="UIS92" s="8"/>
      <c r="UIT92" s="8"/>
      <c r="UIU92" s="8"/>
      <c r="UIV92" s="8"/>
      <c r="UIW92" s="8"/>
      <c r="UIX92" s="8"/>
      <c r="UIY92" s="8"/>
      <c r="UIZ92" s="8"/>
      <c r="UJA92" s="8"/>
      <c r="UJB92" s="8"/>
      <c r="UJC92" s="8"/>
      <c r="UJD92" s="8"/>
      <c r="UJE92" s="8"/>
      <c r="UJF92" s="8"/>
      <c r="UJG92" s="8"/>
      <c r="UJH92" s="8"/>
      <c r="UJI92" s="8"/>
      <c r="UJJ92" s="8"/>
      <c r="UJK92" s="8"/>
      <c r="UJL92" s="8"/>
      <c r="UJM92" s="8"/>
      <c r="UJN92" s="8"/>
      <c r="UJO92" s="8"/>
      <c r="UJP92" s="8"/>
      <c r="UJQ92" s="8"/>
      <c r="UJR92" s="8"/>
      <c r="UJS92" s="8"/>
      <c r="UJT92" s="8"/>
      <c r="UJU92" s="8"/>
      <c r="UJV92" s="8"/>
      <c r="UJW92" s="8"/>
      <c r="UJX92" s="8"/>
      <c r="UJY92" s="8"/>
      <c r="UJZ92" s="8"/>
      <c r="UKA92" s="8"/>
      <c r="UKB92" s="8"/>
      <c r="UKC92" s="8"/>
      <c r="UKD92" s="8"/>
      <c r="UKE92" s="8"/>
      <c r="UKF92" s="8"/>
      <c r="UKG92" s="8"/>
      <c r="UKH92" s="8"/>
      <c r="UKI92" s="8"/>
      <c r="UKJ92" s="8"/>
      <c r="UKK92" s="8"/>
      <c r="UKL92" s="8"/>
      <c r="UKM92" s="8"/>
      <c r="UKN92" s="8"/>
      <c r="UKO92" s="8"/>
      <c r="UKP92" s="8"/>
      <c r="UKQ92" s="8"/>
      <c r="UKR92" s="8"/>
      <c r="UKS92" s="8"/>
      <c r="UKT92" s="8"/>
      <c r="UKU92" s="8"/>
      <c r="UKV92" s="8"/>
      <c r="UKW92" s="8"/>
      <c r="UKX92" s="8"/>
      <c r="UKY92" s="8"/>
      <c r="UKZ92" s="8"/>
      <c r="ULA92" s="8"/>
      <c r="ULB92" s="8"/>
      <c r="ULC92" s="8"/>
      <c r="ULD92" s="8"/>
      <c r="ULE92" s="8"/>
      <c r="ULF92" s="8"/>
      <c r="ULG92" s="8"/>
      <c r="ULH92" s="8"/>
      <c r="ULI92" s="8"/>
      <c r="ULJ92" s="8"/>
      <c r="ULK92" s="8"/>
      <c r="ULL92" s="8"/>
      <c r="ULM92" s="8"/>
      <c r="ULN92" s="8"/>
      <c r="ULO92" s="8"/>
      <c r="ULP92" s="8"/>
      <c r="ULQ92" s="8"/>
      <c r="ULR92" s="8"/>
      <c r="ULS92" s="8"/>
      <c r="ULT92" s="8"/>
      <c r="ULU92" s="8"/>
      <c r="ULV92" s="8"/>
      <c r="ULW92" s="8"/>
      <c r="ULX92" s="8"/>
      <c r="ULY92" s="8"/>
      <c r="ULZ92" s="8"/>
      <c r="UMA92" s="8"/>
      <c r="UMB92" s="8"/>
      <c r="UMC92" s="8"/>
      <c r="UMD92" s="8"/>
      <c r="UME92" s="8"/>
      <c r="UMF92" s="8"/>
      <c r="UMG92" s="8"/>
      <c r="UMH92" s="8"/>
      <c r="UMI92" s="8"/>
      <c r="UMJ92" s="8"/>
      <c r="UMK92" s="8"/>
      <c r="UML92" s="8"/>
      <c r="UMM92" s="8"/>
      <c r="UMN92" s="8"/>
      <c r="UMO92" s="8"/>
      <c r="UMP92" s="8"/>
      <c r="UMQ92" s="8"/>
      <c r="UMR92" s="8"/>
      <c r="UMS92" s="8"/>
      <c r="UMT92" s="8"/>
      <c r="UMU92" s="8"/>
      <c r="UMV92" s="8"/>
      <c r="UMW92" s="8"/>
      <c r="UMX92" s="8"/>
      <c r="UMY92" s="8"/>
      <c r="UMZ92" s="8"/>
      <c r="UNA92" s="8"/>
      <c r="UNB92" s="8"/>
      <c r="UNC92" s="8"/>
      <c r="UND92" s="8"/>
      <c r="UNE92" s="8"/>
      <c r="UNF92" s="8"/>
      <c r="UNG92" s="8"/>
      <c r="UNH92" s="8"/>
      <c r="UNI92" s="8"/>
      <c r="UNJ92" s="8"/>
      <c r="UNK92" s="8"/>
      <c r="UNL92" s="8"/>
      <c r="UNM92" s="8"/>
      <c r="UNN92" s="8"/>
      <c r="UNO92" s="8"/>
      <c r="UNP92" s="8"/>
      <c r="UNQ92" s="8"/>
      <c r="UNR92" s="8"/>
      <c r="UNS92" s="8"/>
      <c r="UNT92" s="8"/>
      <c r="UNU92" s="8"/>
      <c r="UNV92" s="8"/>
      <c r="UNW92" s="8"/>
      <c r="UNX92" s="8"/>
      <c r="UNY92" s="8"/>
      <c r="UNZ92" s="8"/>
      <c r="UOA92" s="8"/>
      <c r="UOB92" s="8"/>
      <c r="UOC92" s="8"/>
      <c r="UOD92" s="8"/>
      <c r="UOE92" s="8"/>
      <c r="UOF92" s="8"/>
      <c r="UOG92" s="8"/>
      <c r="UOH92" s="8"/>
      <c r="UOI92" s="8"/>
      <c r="UOJ92" s="8"/>
      <c r="UOK92" s="8"/>
      <c r="UOL92" s="8"/>
      <c r="UOM92" s="8"/>
      <c r="UON92" s="8"/>
      <c r="UOO92" s="8"/>
      <c r="UOP92" s="8"/>
      <c r="UOQ92" s="8"/>
      <c r="UOR92" s="8"/>
      <c r="UOS92" s="8"/>
      <c r="UOT92" s="8"/>
      <c r="UOU92" s="8"/>
      <c r="UOV92" s="8"/>
      <c r="UOW92" s="8"/>
      <c r="UOX92" s="8"/>
      <c r="UOY92" s="8"/>
      <c r="UOZ92" s="8"/>
      <c r="UPA92" s="8"/>
      <c r="UPB92" s="8"/>
      <c r="UPC92" s="8"/>
      <c r="UPD92" s="8"/>
      <c r="UPE92" s="8"/>
      <c r="UPF92" s="8"/>
      <c r="UPG92" s="8"/>
      <c r="UPH92" s="8"/>
      <c r="UPI92" s="8"/>
      <c r="UPJ92" s="8"/>
      <c r="UPK92" s="8"/>
      <c r="UPL92" s="8"/>
      <c r="UPM92" s="8"/>
      <c r="UPN92" s="8"/>
      <c r="UPO92" s="8"/>
      <c r="UPP92" s="8"/>
      <c r="UPQ92" s="8"/>
      <c r="UPR92" s="8"/>
      <c r="UPS92" s="8"/>
      <c r="UPT92" s="8"/>
      <c r="UPU92" s="8"/>
      <c r="UPV92" s="8"/>
      <c r="UPW92" s="8"/>
      <c r="UPX92" s="8"/>
      <c r="UPY92" s="8"/>
      <c r="UPZ92" s="8"/>
      <c r="UQA92" s="8"/>
      <c r="UQB92" s="8"/>
      <c r="UQC92" s="8"/>
      <c r="UQD92" s="8"/>
      <c r="UQE92" s="8"/>
      <c r="UQF92" s="8"/>
      <c r="UQG92" s="8"/>
      <c r="UQH92" s="8"/>
      <c r="UQI92" s="8"/>
      <c r="UQJ92" s="8"/>
      <c r="UQK92" s="8"/>
      <c r="UQL92" s="8"/>
      <c r="UQM92" s="8"/>
      <c r="UQN92" s="8"/>
      <c r="UQO92" s="8"/>
      <c r="UQP92" s="8"/>
      <c r="UQQ92" s="8"/>
      <c r="UQR92" s="8"/>
      <c r="UQS92" s="8"/>
      <c r="UQT92" s="8"/>
      <c r="UQU92" s="8"/>
      <c r="UQV92" s="8"/>
      <c r="UQW92" s="8"/>
      <c r="UQX92" s="8"/>
      <c r="UQY92" s="8"/>
      <c r="UQZ92" s="8"/>
      <c r="URA92" s="8"/>
      <c r="URB92" s="8"/>
      <c r="URC92" s="8"/>
      <c r="URD92" s="8"/>
      <c r="URE92" s="8"/>
      <c r="URF92" s="8"/>
      <c r="URG92" s="8"/>
      <c r="URH92" s="8"/>
      <c r="URI92" s="8"/>
      <c r="URJ92" s="8"/>
      <c r="URK92" s="8"/>
      <c r="URL92" s="8"/>
      <c r="URM92" s="8"/>
      <c r="URN92" s="8"/>
      <c r="URO92" s="8"/>
      <c r="URP92" s="8"/>
      <c r="URQ92" s="8"/>
      <c r="URR92" s="8"/>
      <c r="URS92" s="8"/>
      <c r="URT92" s="8"/>
      <c r="URU92" s="8"/>
      <c r="URV92" s="8"/>
      <c r="URW92" s="8"/>
      <c r="URX92" s="8"/>
      <c r="URY92" s="8"/>
      <c r="URZ92" s="8"/>
      <c r="USA92" s="8"/>
      <c r="USB92" s="8"/>
      <c r="USC92" s="8"/>
      <c r="USD92" s="8"/>
      <c r="USE92" s="8"/>
      <c r="USF92" s="8"/>
      <c r="USG92" s="8"/>
      <c r="USH92" s="8"/>
      <c r="USI92" s="8"/>
      <c r="USJ92" s="8"/>
      <c r="USK92" s="8"/>
      <c r="USL92" s="8"/>
      <c r="USM92" s="8"/>
      <c r="USN92" s="8"/>
      <c r="USO92" s="8"/>
      <c r="USP92" s="8"/>
      <c r="USQ92" s="8"/>
      <c r="USR92" s="8"/>
      <c r="USS92" s="8"/>
      <c r="UST92" s="8"/>
      <c r="USU92" s="8"/>
      <c r="USV92" s="8"/>
      <c r="USW92" s="8"/>
      <c r="USX92" s="8"/>
      <c r="USY92" s="8"/>
      <c r="USZ92" s="8"/>
      <c r="UTA92" s="8"/>
      <c r="UTB92" s="8"/>
      <c r="UTC92" s="8"/>
      <c r="UTD92" s="8"/>
      <c r="UTE92" s="8"/>
      <c r="UTF92" s="8"/>
      <c r="UTG92" s="8"/>
      <c r="UTH92" s="8"/>
      <c r="UTI92" s="8"/>
      <c r="UTJ92" s="8"/>
      <c r="UTK92" s="8"/>
      <c r="UTL92" s="8"/>
      <c r="UTM92" s="8"/>
      <c r="UTN92" s="8"/>
      <c r="UTO92" s="8"/>
      <c r="UTP92" s="8"/>
      <c r="UTQ92" s="8"/>
      <c r="UTR92" s="8"/>
      <c r="UTS92" s="8"/>
      <c r="UTT92" s="8"/>
      <c r="UTU92" s="8"/>
      <c r="UTV92" s="8"/>
      <c r="UTW92" s="8"/>
      <c r="UTX92" s="8"/>
      <c r="UTY92" s="8"/>
      <c r="UTZ92" s="8"/>
      <c r="UUA92" s="8"/>
      <c r="UUB92" s="8"/>
      <c r="UUC92" s="8"/>
      <c r="UUD92" s="8"/>
      <c r="UUE92" s="8"/>
      <c r="UUF92" s="8"/>
      <c r="UUG92" s="8"/>
      <c r="UUH92" s="8"/>
      <c r="UUI92" s="8"/>
      <c r="UUJ92" s="8"/>
      <c r="UUK92" s="8"/>
      <c r="UUL92" s="8"/>
      <c r="UUM92" s="8"/>
      <c r="UUN92" s="8"/>
      <c r="UUO92" s="8"/>
      <c r="UUP92" s="8"/>
      <c r="UUQ92" s="8"/>
      <c r="UUR92" s="8"/>
      <c r="UUS92" s="8"/>
      <c r="UUT92" s="8"/>
      <c r="UUU92" s="8"/>
      <c r="UUV92" s="8"/>
      <c r="UUW92" s="8"/>
      <c r="UUX92" s="8"/>
      <c r="UUY92" s="8"/>
      <c r="UUZ92" s="8"/>
      <c r="UVA92" s="8"/>
      <c r="UVB92" s="8"/>
      <c r="UVC92" s="8"/>
      <c r="UVD92" s="8"/>
      <c r="UVE92" s="8"/>
      <c r="UVF92" s="8"/>
      <c r="UVG92" s="8"/>
      <c r="UVH92" s="8"/>
      <c r="UVI92" s="8"/>
      <c r="UVJ92" s="8"/>
      <c r="UVK92" s="8"/>
      <c r="UVL92" s="8"/>
      <c r="UVM92" s="8"/>
      <c r="UVN92" s="8"/>
      <c r="UVO92" s="8"/>
      <c r="UVP92" s="8"/>
      <c r="UVQ92" s="8"/>
      <c r="UVR92" s="8"/>
      <c r="UVS92" s="8"/>
      <c r="UVT92" s="8"/>
      <c r="UVU92" s="8"/>
      <c r="UVV92" s="8"/>
      <c r="UVW92" s="8"/>
      <c r="UVX92" s="8"/>
      <c r="UVY92" s="8"/>
      <c r="UVZ92" s="8"/>
      <c r="UWA92" s="8"/>
      <c r="UWB92" s="8"/>
      <c r="UWC92" s="8"/>
      <c r="UWD92" s="8"/>
      <c r="UWE92" s="8"/>
      <c r="UWF92" s="8"/>
      <c r="UWG92" s="8"/>
      <c r="UWH92" s="8"/>
      <c r="UWI92" s="8"/>
      <c r="UWJ92" s="8"/>
      <c r="UWK92" s="8"/>
      <c r="UWL92" s="8"/>
      <c r="UWM92" s="8"/>
      <c r="UWN92" s="8"/>
      <c r="UWO92" s="8"/>
      <c r="UWP92" s="8"/>
      <c r="UWQ92" s="8"/>
      <c r="UWR92" s="8"/>
      <c r="UWS92" s="8"/>
      <c r="UWT92" s="8"/>
      <c r="UWU92" s="8"/>
      <c r="UWV92" s="8"/>
      <c r="UWW92" s="8"/>
      <c r="UWX92" s="8"/>
      <c r="UWY92" s="8"/>
      <c r="UWZ92" s="8"/>
      <c r="UXA92" s="8"/>
      <c r="UXB92" s="8"/>
      <c r="UXC92" s="8"/>
      <c r="UXD92" s="8"/>
      <c r="UXE92" s="8"/>
      <c r="UXF92" s="8"/>
      <c r="UXG92" s="8"/>
      <c r="UXH92" s="8"/>
      <c r="UXI92" s="8"/>
      <c r="UXJ92" s="8"/>
      <c r="UXK92" s="8"/>
      <c r="UXL92" s="8"/>
      <c r="UXM92" s="8"/>
      <c r="UXN92" s="8"/>
      <c r="UXO92" s="8"/>
      <c r="UXP92" s="8"/>
      <c r="UXQ92" s="8"/>
      <c r="UXR92" s="8"/>
      <c r="UXS92" s="8"/>
      <c r="UXT92" s="8"/>
      <c r="UXU92" s="8"/>
      <c r="UXV92" s="8"/>
      <c r="UXW92" s="8"/>
      <c r="UXX92" s="8"/>
      <c r="UXY92" s="8"/>
      <c r="UXZ92" s="8"/>
      <c r="UYA92" s="8"/>
      <c r="UYB92" s="8"/>
      <c r="UYC92" s="8"/>
      <c r="UYD92" s="8"/>
      <c r="UYE92" s="8"/>
      <c r="UYF92" s="8"/>
      <c r="UYG92" s="8"/>
      <c r="UYH92" s="8"/>
      <c r="UYI92" s="8"/>
      <c r="UYJ92" s="8"/>
      <c r="UYK92" s="8"/>
      <c r="UYL92" s="8"/>
      <c r="UYM92" s="8"/>
      <c r="UYN92" s="8"/>
      <c r="UYO92" s="8"/>
      <c r="UYP92" s="8"/>
      <c r="UYQ92" s="8"/>
      <c r="UYR92" s="8"/>
      <c r="UYS92" s="8"/>
      <c r="UYT92" s="8"/>
      <c r="UYU92" s="8"/>
      <c r="UYV92" s="8"/>
      <c r="UYW92" s="8"/>
      <c r="UYX92" s="8"/>
      <c r="UYY92" s="8"/>
      <c r="UYZ92" s="8"/>
      <c r="UZA92" s="8"/>
      <c r="UZB92" s="8"/>
      <c r="UZC92" s="8"/>
      <c r="UZD92" s="8"/>
      <c r="UZE92" s="8"/>
      <c r="UZF92" s="8"/>
      <c r="UZG92" s="8"/>
      <c r="UZH92" s="8"/>
      <c r="UZI92" s="8"/>
      <c r="UZJ92" s="8"/>
      <c r="UZK92" s="8"/>
      <c r="UZL92" s="8"/>
      <c r="UZM92" s="8"/>
      <c r="UZN92" s="8"/>
      <c r="UZO92" s="8"/>
      <c r="UZP92" s="8"/>
      <c r="UZQ92" s="8"/>
      <c r="UZR92" s="8"/>
      <c r="UZS92" s="8"/>
      <c r="UZT92" s="8"/>
      <c r="UZU92" s="8"/>
      <c r="UZV92" s="8"/>
      <c r="UZW92" s="8"/>
      <c r="UZX92" s="8"/>
      <c r="UZY92" s="8"/>
      <c r="UZZ92" s="8"/>
      <c r="VAA92" s="8"/>
      <c r="VAB92" s="8"/>
      <c r="VAC92" s="8"/>
      <c r="VAD92" s="8"/>
      <c r="VAE92" s="8"/>
      <c r="VAF92" s="8"/>
      <c r="VAG92" s="8"/>
      <c r="VAH92" s="8"/>
      <c r="VAI92" s="8"/>
      <c r="VAJ92" s="8"/>
      <c r="VAK92" s="8"/>
      <c r="VAL92" s="8"/>
      <c r="VAM92" s="8"/>
      <c r="VAN92" s="8"/>
      <c r="VAO92" s="8"/>
      <c r="VAP92" s="8"/>
      <c r="VAQ92" s="8"/>
      <c r="VAR92" s="8"/>
      <c r="VAS92" s="8"/>
      <c r="VAT92" s="8"/>
      <c r="VAU92" s="8"/>
      <c r="VAV92" s="8"/>
      <c r="VAW92" s="8"/>
      <c r="VAX92" s="8"/>
      <c r="VAY92" s="8"/>
      <c r="VAZ92" s="8"/>
      <c r="VBA92" s="8"/>
      <c r="VBB92" s="8"/>
      <c r="VBC92" s="8"/>
      <c r="VBD92" s="8"/>
      <c r="VBE92" s="8"/>
      <c r="VBF92" s="8"/>
      <c r="VBG92" s="8"/>
      <c r="VBH92" s="8"/>
      <c r="VBI92" s="8"/>
      <c r="VBJ92" s="8"/>
      <c r="VBK92" s="8"/>
      <c r="VBL92" s="8"/>
      <c r="VBM92" s="8"/>
      <c r="VBN92" s="8"/>
      <c r="VBO92" s="8"/>
      <c r="VBP92" s="8"/>
      <c r="VBQ92" s="8"/>
      <c r="VBR92" s="8"/>
      <c r="VBS92" s="8"/>
      <c r="VBT92" s="8"/>
      <c r="VBU92" s="8"/>
      <c r="VBV92" s="8"/>
      <c r="VBW92" s="8"/>
      <c r="VBX92" s="8"/>
      <c r="VBY92" s="8"/>
      <c r="VBZ92" s="8"/>
      <c r="VCA92" s="8"/>
      <c r="VCB92" s="8"/>
      <c r="VCC92" s="8"/>
      <c r="VCD92" s="8"/>
      <c r="VCE92" s="8"/>
      <c r="VCF92" s="8"/>
      <c r="VCG92" s="8"/>
      <c r="VCH92" s="8"/>
      <c r="VCI92" s="8"/>
      <c r="VCJ92" s="8"/>
      <c r="VCK92" s="8"/>
      <c r="VCL92" s="8"/>
      <c r="VCM92" s="8"/>
      <c r="VCN92" s="8"/>
      <c r="VCO92" s="8"/>
      <c r="VCP92" s="8"/>
      <c r="VCQ92" s="8"/>
      <c r="VCR92" s="8"/>
      <c r="VCS92" s="8"/>
      <c r="VCT92" s="8"/>
      <c r="VCU92" s="8"/>
      <c r="VCV92" s="8"/>
      <c r="VCW92" s="8"/>
      <c r="VCX92" s="8"/>
      <c r="VCY92" s="8"/>
      <c r="VCZ92" s="8"/>
      <c r="VDA92" s="8"/>
      <c r="VDB92" s="8"/>
      <c r="VDC92" s="8"/>
      <c r="VDD92" s="8"/>
      <c r="VDE92" s="8"/>
      <c r="VDF92" s="8"/>
      <c r="VDG92" s="8"/>
      <c r="VDH92" s="8"/>
      <c r="VDI92" s="8"/>
      <c r="VDJ92" s="8"/>
      <c r="VDK92" s="8"/>
      <c r="VDL92" s="8"/>
      <c r="VDM92" s="8"/>
      <c r="VDN92" s="8"/>
      <c r="VDO92" s="8"/>
      <c r="VDP92" s="8"/>
      <c r="VDQ92" s="8"/>
      <c r="VDR92" s="8"/>
      <c r="VDS92" s="8"/>
      <c r="VDT92" s="8"/>
      <c r="VDU92" s="8"/>
      <c r="VDV92" s="8"/>
      <c r="VDW92" s="8"/>
      <c r="VDX92" s="8"/>
      <c r="VDY92" s="8"/>
      <c r="VDZ92" s="8"/>
      <c r="VEA92" s="8"/>
      <c r="VEB92" s="8"/>
      <c r="VEC92" s="8"/>
      <c r="VED92" s="8"/>
      <c r="VEE92" s="8"/>
      <c r="VEF92" s="8"/>
      <c r="VEG92" s="8"/>
      <c r="VEH92" s="8"/>
      <c r="VEI92" s="8"/>
      <c r="VEJ92" s="8"/>
      <c r="VEK92" s="8"/>
      <c r="VEL92" s="8"/>
      <c r="VEM92" s="8"/>
      <c r="VEN92" s="8"/>
      <c r="VEO92" s="8"/>
      <c r="VEP92" s="8"/>
      <c r="VEQ92" s="8"/>
      <c r="VER92" s="8"/>
      <c r="VES92" s="8"/>
      <c r="VET92" s="8"/>
      <c r="VEU92" s="8"/>
      <c r="VEV92" s="8"/>
      <c r="VEW92" s="8"/>
      <c r="VEX92" s="8"/>
      <c r="VEY92" s="8"/>
      <c r="VEZ92" s="8"/>
      <c r="VFA92" s="8"/>
      <c r="VFB92" s="8"/>
      <c r="VFC92" s="8"/>
      <c r="VFD92" s="8"/>
      <c r="VFE92" s="8"/>
      <c r="VFF92" s="8"/>
      <c r="VFG92" s="8"/>
      <c r="VFH92" s="8"/>
      <c r="VFI92" s="8"/>
      <c r="VFJ92" s="8"/>
      <c r="VFK92" s="8"/>
      <c r="VFL92" s="8"/>
      <c r="VFM92" s="8"/>
      <c r="VFN92" s="8"/>
      <c r="VFO92" s="8"/>
      <c r="VFP92" s="8"/>
      <c r="VFQ92" s="8"/>
      <c r="VFR92" s="8"/>
      <c r="VFS92" s="8"/>
      <c r="VFT92" s="8"/>
      <c r="VFU92" s="8"/>
      <c r="VFV92" s="8"/>
      <c r="VFW92" s="8"/>
      <c r="VFX92" s="8"/>
      <c r="VFY92" s="8"/>
      <c r="VFZ92" s="8"/>
      <c r="VGA92" s="8"/>
      <c r="VGB92" s="8"/>
      <c r="VGC92" s="8"/>
      <c r="VGD92" s="8"/>
      <c r="VGE92" s="8"/>
      <c r="VGF92" s="8"/>
      <c r="VGG92" s="8"/>
      <c r="VGH92" s="8"/>
      <c r="VGI92" s="8"/>
      <c r="VGJ92" s="8"/>
      <c r="VGK92" s="8"/>
      <c r="VGL92" s="8"/>
      <c r="VGM92" s="8"/>
      <c r="VGN92" s="8"/>
      <c r="VGO92" s="8"/>
      <c r="VGP92" s="8"/>
      <c r="VGQ92" s="8"/>
      <c r="VGR92" s="8"/>
      <c r="VGS92" s="8"/>
      <c r="VGT92" s="8"/>
      <c r="VGU92" s="8"/>
      <c r="VGV92" s="8"/>
      <c r="VGW92" s="8"/>
      <c r="VGX92" s="8"/>
      <c r="VGY92" s="8"/>
      <c r="VGZ92" s="8"/>
      <c r="VHA92" s="8"/>
      <c r="VHB92" s="8"/>
      <c r="VHC92" s="8"/>
      <c r="VHD92" s="8"/>
      <c r="VHE92" s="8"/>
      <c r="VHF92" s="8"/>
      <c r="VHG92" s="8"/>
      <c r="VHH92" s="8"/>
      <c r="VHI92" s="8"/>
      <c r="VHJ92" s="8"/>
      <c r="VHK92" s="8"/>
      <c r="VHL92" s="8"/>
      <c r="VHM92" s="8"/>
      <c r="VHN92" s="8"/>
      <c r="VHO92" s="8"/>
      <c r="VHP92" s="8"/>
      <c r="VHQ92" s="8"/>
      <c r="VHR92" s="8"/>
      <c r="VHS92" s="8"/>
      <c r="VHT92" s="8"/>
      <c r="VHU92" s="8"/>
      <c r="VHV92" s="8"/>
      <c r="VHW92" s="8"/>
      <c r="VHX92" s="8"/>
      <c r="VHY92" s="8"/>
      <c r="VHZ92" s="8"/>
      <c r="VIA92" s="8"/>
      <c r="VIB92" s="8"/>
      <c r="VIC92" s="8"/>
      <c r="VID92" s="8"/>
      <c r="VIE92" s="8"/>
      <c r="VIF92" s="8"/>
      <c r="VIG92" s="8"/>
      <c r="VIH92" s="8"/>
      <c r="VII92" s="8"/>
      <c r="VIJ92" s="8"/>
      <c r="VIK92" s="8"/>
      <c r="VIL92" s="8"/>
      <c r="VIM92" s="8"/>
      <c r="VIN92" s="8"/>
      <c r="VIO92" s="8"/>
      <c r="VIP92" s="8"/>
      <c r="VIQ92" s="8"/>
      <c r="VIR92" s="8"/>
      <c r="VIS92" s="8"/>
      <c r="VIT92" s="8"/>
      <c r="VIU92" s="8"/>
      <c r="VIV92" s="8"/>
      <c r="VIW92" s="8"/>
      <c r="VIX92" s="8"/>
      <c r="VIY92" s="8"/>
      <c r="VIZ92" s="8"/>
      <c r="VJA92" s="8"/>
      <c r="VJB92" s="8"/>
      <c r="VJC92" s="8"/>
      <c r="VJD92" s="8"/>
      <c r="VJE92" s="8"/>
      <c r="VJF92" s="8"/>
      <c r="VJG92" s="8"/>
      <c r="VJH92" s="8"/>
      <c r="VJI92" s="8"/>
      <c r="VJJ92" s="8"/>
      <c r="VJK92" s="8"/>
      <c r="VJL92" s="8"/>
      <c r="VJM92" s="8"/>
      <c r="VJN92" s="8"/>
      <c r="VJO92" s="8"/>
      <c r="VJP92" s="8"/>
      <c r="VJQ92" s="8"/>
      <c r="VJR92" s="8"/>
      <c r="VJS92" s="8"/>
      <c r="VJT92" s="8"/>
      <c r="VJU92" s="8"/>
      <c r="VJV92" s="8"/>
      <c r="VJW92" s="8"/>
      <c r="VJX92" s="8"/>
      <c r="VJY92" s="8"/>
      <c r="VJZ92" s="8"/>
      <c r="VKA92" s="8"/>
      <c r="VKB92" s="8"/>
      <c r="VKC92" s="8"/>
      <c r="VKD92" s="8"/>
      <c r="VKE92" s="8"/>
      <c r="VKF92" s="8"/>
      <c r="VKG92" s="8"/>
      <c r="VKH92" s="8"/>
      <c r="VKI92" s="8"/>
      <c r="VKJ92" s="8"/>
      <c r="VKK92" s="8"/>
      <c r="VKL92" s="8"/>
      <c r="VKM92" s="8"/>
      <c r="VKN92" s="8"/>
      <c r="VKO92" s="8"/>
      <c r="VKP92" s="8"/>
      <c r="VKQ92" s="8"/>
      <c r="VKR92" s="8"/>
      <c r="VKS92" s="8"/>
      <c r="VKT92" s="8"/>
      <c r="VKU92" s="8"/>
      <c r="VKV92" s="8"/>
      <c r="VKW92" s="8"/>
      <c r="VKX92" s="8"/>
      <c r="VKY92" s="8"/>
      <c r="VKZ92" s="8"/>
      <c r="VLA92" s="8"/>
      <c r="VLB92" s="8"/>
      <c r="VLC92" s="8"/>
      <c r="VLD92" s="8"/>
      <c r="VLE92" s="8"/>
      <c r="VLF92" s="8"/>
      <c r="VLG92" s="8"/>
      <c r="VLH92" s="8"/>
      <c r="VLI92" s="8"/>
      <c r="VLJ92" s="8"/>
      <c r="VLK92" s="8"/>
      <c r="VLL92" s="8"/>
      <c r="VLM92" s="8"/>
      <c r="VLN92" s="8"/>
      <c r="VLO92" s="8"/>
      <c r="VLP92" s="8"/>
      <c r="VLQ92" s="8"/>
      <c r="VLR92" s="8"/>
      <c r="VLS92" s="8"/>
      <c r="VLT92" s="8"/>
      <c r="VLU92" s="8"/>
      <c r="VLV92" s="8"/>
      <c r="VLW92" s="8"/>
      <c r="VLX92" s="8"/>
      <c r="VLY92" s="8"/>
      <c r="VLZ92" s="8"/>
      <c r="VMA92" s="8"/>
      <c r="VMB92" s="8"/>
      <c r="VMC92" s="8"/>
      <c r="VMD92" s="8"/>
      <c r="VME92" s="8"/>
      <c r="VMF92" s="8"/>
      <c r="VMG92" s="8"/>
      <c r="VMH92" s="8"/>
      <c r="VMI92" s="8"/>
      <c r="VMJ92" s="8"/>
      <c r="VMK92" s="8"/>
      <c r="VML92" s="8"/>
      <c r="VMM92" s="8"/>
      <c r="VMN92" s="8"/>
      <c r="VMO92" s="8"/>
      <c r="VMP92" s="8"/>
      <c r="VMQ92" s="8"/>
      <c r="VMR92" s="8"/>
      <c r="VMS92" s="8"/>
      <c r="VMT92" s="8"/>
      <c r="VMU92" s="8"/>
      <c r="VMV92" s="8"/>
      <c r="VMW92" s="8"/>
      <c r="VMX92" s="8"/>
      <c r="VMY92" s="8"/>
      <c r="VMZ92" s="8"/>
      <c r="VNA92" s="8"/>
      <c r="VNB92" s="8"/>
      <c r="VNC92" s="8"/>
      <c r="VND92" s="8"/>
      <c r="VNE92" s="8"/>
      <c r="VNF92" s="8"/>
      <c r="VNG92" s="8"/>
      <c r="VNH92" s="8"/>
      <c r="VNI92" s="8"/>
      <c r="VNJ92" s="8"/>
      <c r="VNK92" s="8"/>
      <c r="VNL92" s="8"/>
      <c r="VNM92" s="8"/>
      <c r="VNN92" s="8"/>
      <c r="VNO92" s="8"/>
      <c r="VNP92" s="8"/>
      <c r="VNQ92" s="8"/>
      <c r="VNR92" s="8"/>
      <c r="VNS92" s="8"/>
      <c r="VNT92" s="8"/>
      <c r="VNU92" s="8"/>
      <c r="VNV92" s="8"/>
      <c r="VNW92" s="8"/>
      <c r="VNX92" s="8"/>
      <c r="VNY92" s="8"/>
      <c r="VNZ92" s="8"/>
      <c r="VOA92" s="8"/>
      <c r="VOB92" s="8"/>
      <c r="VOC92" s="8"/>
      <c r="VOD92" s="8"/>
      <c r="VOE92" s="8"/>
      <c r="VOF92" s="8"/>
      <c r="VOG92" s="8"/>
      <c r="VOH92" s="8"/>
      <c r="VOI92" s="8"/>
      <c r="VOJ92" s="8"/>
      <c r="VOK92" s="8"/>
      <c r="VOL92" s="8"/>
      <c r="VOM92" s="8"/>
      <c r="VON92" s="8"/>
      <c r="VOO92" s="8"/>
      <c r="VOP92" s="8"/>
      <c r="VOQ92" s="8"/>
      <c r="VOR92" s="8"/>
      <c r="VOS92" s="8"/>
      <c r="VOT92" s="8"/>
      <c r="VOU92" s="8"/>
      <c r="VOV92" s="8"/>
      <c r="VOW92" s="8"/>
      <c r="VOX92" s="8"/>
      <c r="VOY92" s="8"/>
      <c r="VOZ92" s="8"/>
      <c r="VPA92" s="8"/>
      <c r="VPB92" s="8"/>
      <c r="VPC92" s="8"/>
      <c r="VPD92" s="8"/>
      <c r="VPE92" s="8"/>
      <c r="VPF92" s="8"/>
      <c r="VPG92" s="8"/>
      <c r="VPH92" s="8"/>
      <c r="VPI92" s="8"/>
      <c r="VPJ92" s="8"/>
      <c r="VPK92" s="8"/>
      <c r="VPL92" s="8"/>
      <c r="VPM92" s="8"/>
      <c r="VPN92" s="8"/>
      <c r="VPO92" s="8"/>
      <c r="VPP92" s="8"/>
      <c r="VPQ92" s="8"/>
      <c r="VPR92" s="8"/>
      <c r="VPS92" s="8"/>
      <c r="VPT92" s="8"/>
      <c r="VPU92" s="8"/>
      <c r="VPV92" s="8"/>
      <c r="VPW92" s="8"/>
      <c r="VPX92" s="8"/>
      <c r="VPY92" s="8"/>
      <c r="VPZ92" s="8"/>
      <c r="VQA92" s="8"/>
      <c r="VQB92" s="8"/>
      <c r="VQC92" s="8"/>
      <c r="VQD92" s="8"/>
      <c r="VQE92" s="8"/>
      <c r="VQF92" s="8"/>
      <c r="VQG92" s="8"/>
      <c r="VQH92" s="8"/>
      <c r="VQI92" s="8"/>
      <c r="VQJ92" s="8"/>
      <c r="VQK92" s="8"/>
      <c r="VQL92" s="8"/>
      <c r="VQM92" s="8"/>
      <c r="VQN92" s="8"/>
      <c r="VQO92" s="8"/>
      <c r="VQP92" s="8"/>
      <c r="VQQ92" s="8"/>
      <c r="VQR92" s="8"/>
      <c r="VQS92" s="8"/>
      <c r="VQT92" s="8"/>
      <c r="VQU92" s="8"/>
      <c r="VQV92" s="8"/>
      <c r="VQW92" s="8"/>
      <c r="VQX92" s="8"/>
      <c r="VQY92" s="8"/>
      <c r="VQZ92" s="8"/>
      <c r="VRA92" s="8"/>
      <c r="VRB92" s="8"/>
      <c r="VRC92" s="8"/>
      <c r="VRD92" s="8"/>
      <c r="VRE92" s="8"/>
      <c r="VRF92" s="8"/>
      <c r="VRG92" s="8"/>
      <c r="VRH92" s="8"/>
      <c r="VRI92" s="8"/>
      <c r="VRJ92" s="8"/>
      <c r="VRK92" s="8"/>
      <c r="VRL92" s="8"/>
      <c r="VRM92" s="8"/>
      <c r="VRN92" s="8"/>
      <c r="VRO92" s="8"/>
      <c r="VRP92" s="8"/>
      <c r="VRQ92" s="8"/>
      <c r="VRR92" s="8"/>
      <c r="VRS92" s="8"/>
      <c r="VRT92" s="8"/>
      <c r="VRU92" s="8"/>
      <c r="VRV92" s="8"/>
      <c r="VRW92" s="8"/>
      <c r="VRX92" s="8"/>
      <c r="VRY92" s="8"/>
      <c r="VRZ92" s="8"/>
      <c r="VSA92" s="8"/>
      <c r="VSB92" s="8"/>
      <c r="VSC92" s="8"/>
      <c r="VSD92" s="8"/>
      <c r="VSE92" s="8"/>
      <c r="VSF92" s="8"/>
      <c r="VSG92" s="8"/>
      <c r="VSH92" s="8"/>
      <c r="VSI92" s="8"/>
      <c r="VSJ92" s="8"/>
      <c r="VSK92" s="8"/>
      <c r="VSL92" s="8"/>
      <c r="VSM92" s="8"/>
      <c r="VSN92" s="8"/>
      <c r="VSO92" s="8"/>
      <c r="VSP92" s="8"/>
      <c r="VSQ92" s="8"/>
      <c r="VSR92" s="8"/>
      <c r="VSS92" s="8"/>
      <c r="VST92" s="8"/>
      <c r="VSU92" s="8"/>
      <c r="VSV92" s="8"/>
      <c r="VSW92" s="8"/>
      <c r="VSX92" s="8"/>
      <c r="VSY92" s="8"/>
      <c r="VSZ92" s="8"/>
      <c r="VTA92" s="8"/>
      <c r="VTB92" s="8"/>
      <c r="VTC92" s="8"/>
      <c r="VTD92" s="8"/>
      <c r="VTE92" s="8"/>
      <c r="VTF92" s="8"/>
      <c r="VTG92" s="8"/>
      <c r="VTH92" s="8"/>
      <c r="VTI92" s="8"/>
      <c r="VTJ92" s="8"/>
      <c r="VTK92" s="8"/>
      <c r="VTL92" s="8"/>
      <c r="VTM92" s="8"/>
      <c r="VTN92" s="8"/>
      <c r="VTO92" s="8"/>
      <c r="VTP92" s="8"/>
      <c r="VTQ92" s="8"/>
      <c r="VTR92" s="8"/>
      <c r="VTS92" s="8"/>
      <c r="VTT92" s="8"/>
      <c r="VTU92" s="8"/>
      <c r="VTV92" s="8"/>
      <c r="VTW92" s="8"/>
      <c r="VTX92" s="8"/>
      <c r="VTY92" s="8"/>
      <c r="VTZ92" s="8"/>
      <c r="VUA92" s="8"/>
      <c r="VUB92" s="8"/>
      <c r="VUC92" s="8"/>
      <c r="VUD92" s="8"/>
      <c r="VUE92" s="8"/>
      <c r="VUF92" s="8"/>
      <c r="VUG92" s="8"/>
      <c r="VUH92" s="8"/>
      <c r="VUI92" s="8"/>
      <c r="VUJ92" s="8"/>
      <c r="VUK92" s="8"/>
      <c r="VUL92" s="8"/>
      <c r="VUM92" s="8"/>
      <c r="VUN92" s="8"/>
      <c r="VUO92" s="8"/>
      <c r="VUP92" s="8"/>
      <c r="VUQ92" s="8"/>
      <c r="VUR92" s="8"/>
      <c r="VUS92" s="8"/>
      <c r="VUT92" s="8"/>
      <c r="VUU92" s="8"/>
      <c r="VUV92" s="8"/>
      <c r="VUW92" s="8"/>
      <c r="VUX92" s="8"/>
      <c r="VUY92" s="8"/>
      <c r="VUZ92" s="8"/>
      <c r="VVA92" s="8"/>
      <c r="VVB92" s="8"/>
      <c r="VVC92" s="8"/>
      <c r="VVD92" s="8"/>
      <c r="VVE92" s="8"/>
      <c r="VVF92" s="8"/>
      <c r="VVG92" s="8"/>
      <c r="VVH92" s="8"/>
      <c r="VVI92" s="8"/>
      <c r="VVJ92" s="8"/>
      <c r="VVK92" s="8"/>
      <c r="VVL92" s="8"/>
      <c r="VVM92" s="8"/>
      <c r="VVN92" s="8"/>
      <c r="VVO92" s="8"/>
      <c r="VVP92" s="8"/>
      <c r="VVQ92" s="8"/>
      <c r="VVR92" s="8"/>
      <c r="VVS92" s="8"/>
      <c r="VVT92" s="8"/>
      <c r="VVU92" s="8"/>
      <c r="VVV92" s="8"/>
      <c r="VVW92" s="8"/>
      <c r="VVX92" s="8"/>
      <c r="VVY92" s="8"/>
      <c r="VVZ92" s="8"/>
      <c r="VWA92" s="8"/>
      <c r="VWB92" s="8"/>
      <c r="VWC92" s="8"/>
      <c r="VWD92" s="8"/>
      <c r="VWE92" s="8"/>
      <c r="VWF92" s="8"/>
      <c r="VWG92" s="8"/>
      <c r="VWH92" s="8"/>
      <c r="VWI92" s="8"/>
      <c r="VWJ92" s="8"/>
      <c r="VWK92" s="8"/>
      <c r="VWL92" s="8"/>
      <c r="VWM92" s="8"/>
      <c r="VWN92" s="8"/>
      <c r="VWO92" s="8"/>
      <c r="VWP92" s="8"/>
      <c r="VWQ92" s="8"/>
      <c r="VWR92" s="8"/>
      <c r="VWS92" s="8"/>
      <c r="VWT92" s="8"/>
      <c r="VWU92" s="8"/>
      <c r="VWV92" s="8"/>
      <c r="VWW92" s="8"/>
      <c r="VWX92" s="8"/>
      <c r="VWY92" s="8"/>
      <c r="VWZ92" s="8"/>
      <c r="VXA92" s="8"/>
      <c r="VXB92" s="8"/>
      <c r="VXC92" s="8"/>
      <c r="VXD92" s="8"/>
      <c r="VXE92" s="8"/>
      <c r="VXF92" s="8"/>
      <c r="VXG92" s="8"/>
      <c r="VXH92" s="8"/>
      <c r="VXI92" s="8"/>
      <c r="VXJ92" s="8"/>
      <c r="VXK92" s="8"/>
      <c r="VXL92" s="8"/>
      <c r="VXM92" s="8"/>
      <c r="VXN92" s="8"/>
      <c r="VXO92" s="8"/>
      <c r="VXP92" s="8"/>
      <c r="VXQ92" s="8"/>
      <c r="VXR92" s="8"/>
      <c r="VXS92" s="8"/>
      <c r="VXT92" s="8"/>
      <c r="VXU92" s="8"/>
      <c r="VXV92" s="8"/>
      <c r="VXW92" s="8"/>
      <c r="VXX92" s="8"/>
      <c r="VXY92" s="8"/>
      <c r="VXZ92" s="8"/>
      <c r="VYA92" s="8"/>
      <c r="VYB92" s="8"/>
      <c r="VYC92" s="8"/>
      <c r="VYD92" s="8"/>
      <c r="VYE92" s="8"/>
      <c r="VYF92" s="8"/>
      <c r="VYG92" s="8"/>
      <c r="VYH92" s="8"/>
      <c r="VYI92" s="8"/>
      <c r="VYJ92" s="8"/>
      <c r="VYK92" s="8"/>
      <c r="VYL92" s="8"/>
      <c r="VYM92" s="8"/>
      <c r="VYN92" s="8"/>
      <c r="VYO92" s="8"/>
      <c r="VYP92" s="8"/>
      <c r="VYQ92" s="8"/>
      <c r="VYR92" s="8"/>
      <c r="VYS92" s="8"/>
      <c r="VYT92" s="8"/>
      <c r="VYU92" s="8"/>
      <c r="VYV92" s="8"/>
      <c r="VYW92" s="8"/>
      <c r="VYX92" s="8"/>
      <c r="VYY92" s="8"/>
      <c r="VYZ92" s="8"/>
      <c r="VZA92" s="8"/>
      <c r="VZB92" s="8"/>
      <c r="VZC92" s="8"/>
      <c r="VZD92" s="8"/>
      <c r="VZE92" s="8"/>
      <c r="VZF92" s="8"/>
      <c r="VZG92" s="8"/>
      <c r="VZH92" s="8"/>
      <c r="VZI92" s="8"/>
      <c r="VZJ92" s="8"/>
      <c r="VZK92" s="8"/>
      <c r="VZL92" s="8"/>
      <c r="VZM92" s="8"/>
      <c r="VZN92" s="8"/>
      <c r="VZO92" s="8"/>
      <c r="VZP92" s="8"/>
      <c r="VZQ92" s="8"/>
      <c r="VZR92" s="8"/>
      <c r="VZS92" s="8"/>
      <c r="VZT92" s="8"/>
      <c r="VZU92" s="8"/>
      <c r="VZV92" s="8"/>
      <c r="VZW92" s="8"/>
      <c r="VZX92" s="8"/>
      <c r="VZY92" s="8"/>
      <c r="VZZ92" s="8"/>
      <c r="WAA92" s="8"/>
      <c r="WAB92" s="8"/>
      <c r="WAC92" s="8"/>
      <c r="WAD92" s="8"/>
      <c r="WAE92" s="8"/>
      <c r="WAF92" s="8"/>
      <c r="WAG92" s="8"/>
      <c r="WAH92" s="8"/>
      <c r="WAI92" s="8"/>
      <c r="WAJ92" s="8"/>
      <c r="WAK92" s="8"/>
      <c r="WAL92" s="8"/>
      <c r="WAM92" s="8"/>
      <c r="WAN92" s="8"/>
      <c r="WAO92" s="8"/>
      <c r="WAP92" s="8"/>
      <c r="WAQ92" s="8"/>
      <c r="WAR92" s="8"/>
      <c r="WAS92" s="8"/>
      <c r="WAT92" s="8"/>
      <c r="WAU92" s="8"/>
      <c r="WAV92" s="8"/>
      <c r="WAW92" s="8"/>
      <c r="WAX92" s="8"/>
      <c r="WAY92" s="8"/>
      <c r="WAZ92" s="8"/>
      <c r="WBA92" s="8"/>
      <c r="WBB92" s="8"/>
      <c r="WBC92" s="8"/>
      <c r="WBD92" s="8"/>
      <c r="WBE92" s="8"/>
      <c r="WBF92" s="8"/>
      <c r="WBG92" s="8"/>
      <c r="WBH92" s="8"/>
      <c r="WBI92" s="8"/>
      <c r="WBJ92" s="8"/>
      <c r="WBK92" s="8"/>
      <c r="WBL92" s="8"/>
      <c r="WBM92" s="8"/>
      <c r="WBN92" s="8"/>
      <c r="WBO92" s="8"/>
      <c r="WBP92" s="8"/>
      <c r="WBQ92" s="8"/>
      <c r="WBR92" s="8"/>
      <c r="WBS92" s="8"/>
      <c r="WBT92" s="8"/>
      <c r="WBU92" s="8"/>
      <c r="WBV92" s="8"/>
      <c r="WBW92" s="8"/>
      <c r="WBX92" s="8"/>
      <c r="WBY92" s="8"/>
      <c r="WBZ92" s="8"/>
      <c r="WCA92" s="8"/>
      <c r="WCB92" s="8"/>
      <c r="WCC92" s="8"/>
      <c r="WCD92" s="8"/>
      <c r="WCE92" s="8"/>
      <c r="WCF92" s="8"/>
      <c r="WCG92" s="8"/>
      <c r="WCH92" s="8"/>
      <c r="WCI92" s="8"/>
      <c r="WCJ92" s="8"/>
      <c r="WCK92" s="8"/>
      <c r="WCL92" s="8"/>
      <c r="WCM92" s="8"/>
      <c r="WCN92" s="8"/>
      <c r="WCO92" s="8"/>
      <c r="WCP92" s="8"/>
      <c r="WCQ92" s="8"/>
      <c r="WCR92" s="8"/>
      <c r="WCS92" s="8"/>
      <c r="WCT92" s="8"/>
      <c r="WCU92" s="8"/>
      <c r="WCV92" s="8"/>
      <c r="WCW92" s="8"/>
      <c r="WCX92" s="8"/>
      <c r="WCY92" s="8"/>
      <c r="WCZ92" s="8"/>
      <c r="WDA92" s="8"/>
      <c r="WDB92" s="8"/>
      <c r="WDC92" s="8"/>
      <c r="WDD92" s="8"/>
      <c r="WDE92" s="8"/>
      <c r="WDF92" s="8"/>
      <c r="WDG92" s="8"/>
      <c r="WDH92" s="8"/>
      <c r="WDI92" s="8"/>
      <c r="WDJ92" s="8"/>
      <c r="WDK92" s="8"/>
      <c r="WDL92" s="8"/>
      <c r="WDM92" s="8"/>
      <c r="WDN92" s="8"/>
      <c r="WDO92" s="8"/>
      <c r="WDP92" s="8"/>
      <c r="WDQ92" s="8"/>
      <c r="WDR92" s="8"/>
      <c r="WDS92" s="8"/>
      <c r="WDT92" s="8"/>
      <c r="WDU92" s="8"/>
      <c r="WDV92" s="8"/>
      <c r="WDW92" s="8"/>
      <c r="WDX92" s="8"/>
      <c r="WDY92" s="8"/>
      <c r="WDZ92" s="8"/>
      <c r="WEA92" s="8"/>
      <c r="WEB92" s="8"/>
      <c r="WEC92" s="8"/>
      <c r="WED92" s="8"/>
      <c r="WEE92" s="8"/>
      <c r="WEF92" s="8"/>
      <c r="WEG92" s="8"/>
      <c r="WEH92" s="8"/>
      <c r="WEI92" s="8"/>
      <c r="WEJ92" s="8"/>
      <c r="WEK92" s="8"/>
      <c r="WEL92" s="8"/>
      <c r="WEM92" s="8"/>
      <c r="WEN92" s="8"/>
      <c r="WEO92" s="8"/>
      <c r="WEP92" s="8"/>
      <c r="WEQ92" s="8"/>
      <c r="WER92" s="8"/>
      <c r="WES92" s="8"/>
      <c r="WET92" s="8"/>
      <c r="WEU92" s="8"/>
      <c r="WEV92" s="8"/>
      <c r="WEW92" s="8"/>
      <c r="WEX92" s="8"/>
      <c r="WEY92" s="8"/>
      <c r="WEZ92" s="8"/>
      <c r="WFA92" s="8"/>
      <c r="WFB92" s="8"/>
      <c r="WFC92" s="8"/>
      <c r="WFD92" s="8"/>
      <c r="WFE92" s="8"/>
      <c r="WFF92" s="8"/>
      <c r="WFG92" s="8"/>
      <c r="WFH92" s="8"/>
      <c r="WFI92" s="8"/>
      <c r="WFJ92" s="8"/>
      <c r="WFK92" s="8"/>
      <c r="WFL92" s="8"/>
      <c r="WFM92" s="8"/>
      <c r="WFN92" s="8"/>
      <c r="WFO92" s="8"/>
      <c r="WFP92" s="8"/>
      <c r="WFQ92" s="8"/>
      <c r="WFR92" s="8"/>
      <c r="WFS92" s="8"/>
      <c r="WFT92" s="8"/>
      <c r="WFU92" s="8"/>
      <c r="WFV92" s="8"/>
      <c r="WFW92" s="8"/>
      <c r="WFX92" s="8"/>
      <c r="WFY92" s="8"/>
      <c r="WFZ92" s="8"/>
      <c r="WGA92" s="8"/>
      <c r="WGB92" s="8"/>
      <c r="WGC92" s="8"/>
      <c r="WGD92" s="8"/>
      <c r="WGE92" s="8"/>
      <c r="WGF92" s="8"/>
      <c r="WGG92" s="8"/>
      <c r="WGH92" s="8"/>
      <c r="WGI92" s="8"/>
      <c r="WGJ92" s="8"/>
      <c r="WGK92" s="8"/>
      <c r="WGL92" s="8"/>
      <c r="WGM92" s="8"/>
      <c r="WGN92" s="8"/>
      <c r="WGO92" s="8"/>
      <c r="WGP92" s="8"/>
      <c r="WGQ92" s="8"/>
      <c r="WGR92" s="8"/>
      <c r="WGS92" s="8"/>
      <c r="WGT92" s="8"/>
      <c r="WGU92" s="8"/>
      <c r="WGV92" s="8"/>
      <c r="WGW92" s="8"/>
      <c r="WGX92" s="8"/>
      <c r="WGY92" s="8"/>
      <c r="WGZ92" s="8"/>
      <c r="WHA92" s="8"/>
      <c r="WHB92" s="8"/>
      <c r="WHC92" s="8"/>
      <c r="WHD92" s="8"/>
      <c r="WHE92" s="8"/>
      <c r="WHF92" s="8"/>
      <c r="WHG92" s="8"/>
      <c r="WHH92" s="8"/>
      <c r="WHI92" s="8"/>
      <c r="WHJ92" s="8"/>
      <c r="WHK92" s="8"/>
      <c r="WHL92" s="8"/>
      <c r="WHM92" s="8"/>
      <c r="WHN92" s="8"/>
      <c r="WHO92" s="8"/>
      <c r="WHP92" s="8"/>
      <c r="WHQ92" s="8"/>
      <c r="WHR92" s="8"/>
      <c r="WHS92" s="8"/>
      <c r="WHT92" s="8"/>
      <c r="WHU92" s="8"/>
      <c r="WHV92" s="8"/>
      <c r="WHW92" s="8"/>
      <c r="WHX92" s="8"/>
      <c r="WHY92" s="8"/>
      <c r="WHZ92" s="8"/>
      <c r="WIA92" s="8"/>
      <c r="WIB92" s="8"/>
      <c r="WIC92" s="8"/>
      <c r="WID92" s="8"/>
      <c r="WIE92" s="8"/>
      <c r="WIF92" s="8"/>
      <c r="WIG92" s="8"/>
      <c r="WIH92" s="8"/>
      <c r="WII92" s="8"/>
      <c r="WIJ92" s="8"/>
      <c r="WIK92" s="8"/>
      <c r="WIL92" s="8"/>
      <c r="WIM92" s="8"/>
      <c r="WIN92" s="8"/>
      <c r="WIO92" s="8"/>
      <c r="WIP92" s="8"/>
      <c r="WIQ92" s="8"/>
      <c r="WIR92" s="8"/>
      <c r="WIS92" s="8"/>
      <c r="WIT92" s="8"/>
      <c r="WIU92" s="8"/>
      <c r="WIV92" s="8"/>
      <c r="WIW92" s="8"/>
      <c r="WIX92" s="8"/>
      <c r="WIY92" s="8"/>
      <c r="WIZ92" s="8"/>
      <c r="WJA92" s="8"/>
      <c r="WJB92" s="8"/>
      <c r="WJC92" s="8"/>
      <c r="WJD92" s="8"/>
      <c r="WJE92" s="8"/>
      <c r="WJF92" s="8"/>
      <c r="WJG92" s="8"/>
      <c r="WJH92" s="8"/>
      <c r="WJI92" s="8"/>
      <c r="WJJ92" s="8"/>
      <c r="WJK92" s="8"/>
      <c r="WJL92" s="8"/>
      <c r="WJM92" s="8"/>
      <c r="WJN92" s="8"/>
      <c r="WJO92" s="8"/>
      <c r="WJP92" s="8"/>
      <c r="WJQ92" s="8"/>
      <c r="WJR92" s="8"/>
      <c r="WJS92" s="8"/>
      <c r="WJT92" s="8"/>
      <c r="WJU92" s="8"/>
      <c r="WJV92" s="8"/>
      <c r="WJW92" s="8"/>
      <c r="WJX92" s="8"/>
      <c r="WJY92" s="8"/>
      <c r="WJZ92" s="8"/>
      <c r="WKA92" s="8"/>
      <c r="WKB92" s="8"/>
      <c r="WKC92" s="8"/>
      <c r="WKD92" s="8"/>
      <c r="WKE92" s="8"/>
      <c r="WKF92" s="8"/>
      <c r="WKG92" s="8"/>
      <c r="WKH92" s="8"/>
      <c r="WKI92" s="8"/>
      <c r="WKJ92" s="8"/>
      <c r="WKK92" s="8"/>
      <c r="WKL92" s="8"/>
      <c r="WKM92" s="8"/>
      <c r="WKN92" s="8"/>
      <c r="WKO92" s="8"/>
      <c r="WKP92" s="8"/>
      <c r="WKQ92" s="8"/>
      <c r="WKR92" s="8"/>
      <c r="WKS92" s="8"/>
      <c r="WKT92" s="8"/>
      <c r="WKU92" s="8"/>
      <c r="WKV92" s="8"/>
      <c r="WKW92" s="8"/>
      <c r="WKX92" s="8"/>
      <c r="WKY92" s="8"/>
      <c r="WKZ92" s="8"/>
      <c r="WLA92" s="8"/>
      <c r="WLB92" s="8"/>
      <c r="WLC92" s="8"/>
      <c r="WLD92" s="8"/>
      <c r="WLE92" s="8"/>
      <c r="WLF92" s="8"/>
      <c r="WLG92" s="8"/>
      <c r="WLH92" s="8"/>
      <c r="WLI92" s="8"/>
      <c r="WLJ92" s="8"/>
      <c r="WLK92" s="8"/>
      <c r="WLL92" s="8"/>
      <c r="WLM92" s="8"/>
      <c r="WLN92" s="8"/>
      <c r="WLO92" s="8"/>
      <c r="WLP92" s="8"/>
      <c r="WLQ92" s="8"/>
      <c r="WLR92" s="8"/>
      <c r="WLS92" s="8"/>
      <c r="WLT92" s="8"/>
      <c r="WLU92" s="8"/>
      <c r="WLV92" s="8"/>
      <c r="WLW92" s="8"/>
      <c r="WLX92" s="8"/>
      <c r="WLY92" s="8"/>
      <c r="WLZ92" s="8"/>
      <c r="WMA92" s="8"/>
      <c r="WMB92" s="8"/>
      <c r="WMC92" s="8"/>
      <c r="WMD92" s="8"/>
      <c r="WME92" s="8"/>
      <c r="WMF92" s="8"/>
      <c r="WMG92" s="8"/>
      <c r="WMH92" s="8"/>
      <c r="WMI92" s="8"/>
      <c r="WMJ92" s="8"/>
      <c r="WMK92" s="8"/>
      <c r="WML92" s="8"/>
      <c r="WMM92" s="8"/>
      <c r="WMN92" s="8"/>
      <c r="WMO92" s="8"/>
      <c r="WMP92" s="8"/>
      <c r="WMQ92" s="8"/>
      <c r="WMR92" s="8"/>
      <c r="WMS92" s="8"/>
      <c r="WMT92" s="8"/>
      <c r="WMU92" s="8"/>
      <c r="WMV92" s="8"/>
      <c r="WMW92" s="8"/>
      <c r="WMX92" s="8"/>
      <c r="WMY92" s="8"/>
      <c r="WMZ92" s="8"/>
      <c r="WNA92" s="8"/>
      <c r="WNB92" s="8"/>
      <c r="WNC92" s="8"/>
      <c r="WND92" s="8"/>
      <c r="WNE92" s="8"/>
      <c r="WNF92" s="8"/>
      <c r="WNG92" s="8"/>
      <c r="WNH92" s="8"/>
      <c r="WNI92" s="8"/>
      <c r="WNJ92" s="8"/>
      <c r="WNK92" s="8"/>
      <c r="WNL92" s="8"/>
      <c r="WNM92" s="8"/>
      <c r="WNN92" s="8"/>
      <c r="WNO92" s="8"/>
      <c r="WNP92" s="8"/>
      <c r="WNQ92" s="8"/>
      <c r="WNR92" s="8"/>
      <c r="WNS92" s="8"/>
      <c r="WNT92" s="8"/>
      <c r="WNU92" s="8"/>
      <c r="WNV92" s="8"/>
      <c r="WNW92" s="8"/>
      <c r="WNX92" s="8"/>
      <c r="WNY92" s="8"/>
      <c r="WNZ92" s="8"/>
      <c r="WOA92" s="8"/>
      <c r="WOB92" s="8"/>
      <c r="WOC92" s="8"/>
      <c r="WOD92" s="8"/>
      <c r="WOE92" s="8"/>
      <c r="WOF92" s="8"/>
      <c r="WOG92" s="8"/>
      <c r="WOH92" s="8"/>
      <c r="WOI92" s="8"/>
      <c r="WOJ92" s="8"/>
      <c r="WOK92" s="8"/>
      <c r="WOL92" s="8"/>
      <c r="WOM92" s="8"/>
      <c r="WON92" s="8"/>
      <c r="WOO92" s="8"/>
      <c r="WOP92" s="8"/>
      <c r="WOQ92" s="8"/>
      <c r="WOR92" s="8"/>
      <c r="WOS92" s="8"/>
      <c r="WOT92" s="8"/>
      <c r="WOU92" s="8"/>
      <c r="WOV92" s="8"/>
      <c r="WOW92" s="8"/>
      <c r="WOX92" s="8"/>
      <c r="WOY92" s="8"/>
      <c r="WOZ92" s="8"/>
      <c r="WPA92" s="8"/>
      <c r="WPB92" s="8"/>
      <c r="WPC92" s="8"/>
      <c r="WPD92" s="8"/>
      <c r="WPE92" s="8"/>
      <c r="WPF92" s="8"/>
      <c r="WPG92" s="8"/>
      <c r="WPH92" s="8"/>
      <c r="WPI92" s="8"/>
      <c r="WPJ92" s="8"/>
      <c r="WPK92" s="8"/>
      <c r="WPL92" s="8"/>
      <c r="WPM92" s="8"/>
      <c r="WPN92" s="8"/>
      <c r="WPO92" s="8"/>
      <c r="WPP92" s="8"/>
      <c r="WPQ92" s="8"/>
      <c r="WPR92" s="8"/>
      <c r="WPS92" s="8"/>
      <c r="WPT92" s="8"/>
      <c r="WPU92" s="8"/>
      <c r="WPV92" s="8"/>
      <c r="WPW92" s="8"/>
      <c r="WPX92" s="8"/>
      <c r="WPY92" s="8"/>
      <c r="WPZ92" s="8"/>
      <c r="WQA92" s="8"/>
      <c r="WQB92" s="8"/>
      <c r="WQC92" s="8"/>
      <c r="WQD92" s="8"/>
      <c r="WQE92" s="8"/>
      <c r="WQF92" s="8"/>
      <c r="WQG92" s="8"/>
      <c r="WQH92" s="8"/>
      <c r="WQI92" s="8"/>
      <c r="WQJ92" s="8"/>
      <c r="WQK92" s="8"/>
      <c r="WQL92" s="8"/>
      <c r="WQM92" s="8"/>
      <c r="WQN92" s="8"/>
      <c r="WQO92" s="8"/>
      <c r="WQP92" s="8"/>
      <c r="WQQ92" s="8"/>
      <c r="WQR92" s="8"/>
      <c r="WQS92" s="8"/>
      <c r="WQT92" s="8"/>
      <c r="WQU92" s="8"/>
      <c r="WQV92" s="8"/>
      <c r="WQW92" s="8"/>
      <c r="WQX92" s="8"/>
      <c r="WQY92" s="8"/>
      <c r="WQZ92" s="8"/>
      <c r="WRA92" s="8"/>
      <c r="WRB92" s="8"/>
      <c r="WRC92" s="8"/>
      <c r="WRD92" s="8"/>
      <c r="WRE92" s="8"/>
      <c r="WRF92" s="8"/>
      <c r="WRG92" s="8"/>
      <c r="WRH92" s="8"/>
      <c r="WRI92" s="8"/>
      <c r="WRJ92" s="8"/>
      <c r="WRK92" s="8"/>
      <c r="WRL92" s="8"/>
      <c r="WRM92" s="8"/>
      <c r="WRN92" s="8"/>
      <c r="WRO92" s="8"/>
      <c r="WRP92" s="8"/>
      <c r="WRQ92" s="8"/>
      <c r="WRR92" s="8"/>
      <c r="WRS92" s="8"/>
      <c r="WRT92" s="8"/>
      <c r="WRU92" s="8"/>
      <c r="WRV92" s="8"/>
      <c r="WRW92" s="8"/>
      <c r="WRX92" s="8"/>
      <c r="WRY92" s="8"/>
      <c r="WRZ92" s="8"/>
      <c r="WSA92" s="8"/>
      <c r="WSB92" s="8"/>
      <c r="WSC92" s="8"/>
      <c r="WSD92" s="8"/>
      <c r="WSE92" s="8"/>
      <c r="WSF92" s="8"/>
      <c r="WSG92" s="8"/>
      <c r="WSH92" s="8"/>
      <c r="WSI92" s="8"/>
      <c r="WSJ92" s="8"/>
      <c r="WSK92" s="8"/>
      <c r="WSL92" s="8"/>
      <c r="WSM92" s="8"/>
      <c r="WSN92" s="8"/>
      <c r="WSO92" s="8"/>
      <c r="WSP92" s="8"/>
      <c r="WSQ92" s="8"/>
      <c r="WSR92" s="8"/>
      <c r="WSS92" s="8"/>
      <c r="WST92" s="8"/>
      <c r="WSU92" s="8"/>
      <c r="WSV92" s="8"/>
      <c r="WSW92" s="8"/>
      <c r="WSX92" s="8"/>
      <c r="WSY92" s="8"/>
      <c r="WSZ92" s="8"/>
      <c r="WTA92" s="8"/>
      <c r="WTB92" s="8"/>
      <c r="WTC92" s="8"/>
      <c r="WTD92" s="8"/>
      <c r="WTE92" s="8"/>
      <c r="WTF92" s="8"/>
      <c r="WTG92" s="8"/>
      <c r="WTH92" s="8"/>
      <c r="WTI92" s="8"/>
      <c r="WTJ92" s="8"/>
      <c r="WTK92" s="8"/>
      <c r="WTL92" s="8"/>
      <c r="WTM92" s="8"/>
      <c r="WTN92" s="8"/>
      <c r="WTO92" s="8"/>
      <c r="WTP92" s="8"/>
      <c r="WTQ92" s="8"/>
      <c r="WTR92" s="8"/>
      <c r="WTS92" s="8"/>
      <c r="WTT92" s="8"/>
      <c r="WTU92" s="8"/>
      <c r="WTV92" s="8"/>
      <c r="WTW92" s="8"/>
      <c r="WTX92" s="8"/>
      <c r="WTY92" s="8"/>
      <c r="WTZ92" s="8"/>
      <c r="WUA92" s="8"/>
      <c r="WUB92" s="8"/>
      <c r="WUC92" s="8"/>
      <c r="WUD92" s="8"/>
      <c r="WUE92" s="8"/>
      <c r="WUF92" s="8"/>
      <c r="WUG92" s="8"/>
      <c r="WUH92" s="8"/>
      <c r="WUI92" s="8"/>
      <c r="WUJ92" s="8"/>
      <c r="WUK92" s="8"/>
      <c r="WUL92" s="8"/>
      <c r="WUM92" s="8"/>
      <c r="WUN92" s="8"/>
      <c r="WUO92" s="8"/>
      <c r="WUP92" s="8"/>
      <c r="WUQ92" s="8"/>
      <c r="WUR92" s="8"/>
      <c r="WUS92" s="8"/>
      <c r="WUT92" s="8"/>
      <c r="WUU92" s="8"/>
      <c r="WUV92" s="8"/>
      <c r="WUW92" s="8"/>
      <c r="WUX92" s="8"/>
      <c r="WUY92" s="8"/>
      <c r="WUZ92" s="8"/>
      <c r="WVA92" s="8"/>
      <c r="WVB92" s="8"/>
      <c r="WVC92" s="8"/>
      <c r="WVD92" s="8"/>
      <c r="WVE92" s="8"/>
      <c r="WVF92" s="8"/>
      <c r="WVG92" s="8"/>
      <c r="WVH92" s="8"/>
      <c r="WVI92" s="8"/>
      <c r="WVJ92" s="8"/>
      <c r="WVK92" s="8"/>
      <c r="WVL92" s="8"/>
      <c r="WVM92" s="8"/>
      <c r="WVN92" s="8"/>
      <c r="WVO92" s="8"/>
      <c r="WVP92" s="8"/>
      <c r="WVQ92" s="8"/>
      <c r="WVR92" s="8"/>
      <c r="WVS92" s="8"/>
      <c r="WVT92" s="8"/>
      <c r="WVU92" s="8"/>
      <c r="WVV92" s="8"/>
      <c r="WVW92" s="8"/>
      <c r="WVX92" s="8"/>
      <c r="WVY92" s="8"/>
      <c r="WVZ92" s="8"/>
      <c r="WWA92" s="8"/>
      <c r="WWB92" s="8"/>
      <c r="WWC92" s="8"/>
      <c r="WWD92" s="8"/>
      <c r="WWE92" s="8"/>
      <c r="WWF92" s="8"/>
      <c r="WWG92" s="8"/>
      <c r="WWH92" s="8"/>
      <c r="WWI92" s="8"/>
      <c r="WWJ92" s="8"/>
      <c r="WWK92" s="8"/>
      <c r="WWL92" s="8"/>
      <c r="WWM92" s="8"/>
      <c r="WWN92" s="8"/>
      <c r="WWO92" s="8"/>
      <c r="WWP92" s="8"/>
      <c r="WWQ92" s="8"/>
      <c r="WWR92" s="8"/>
      <c r="WWS92" s="8"/>
      <c r="WWT92" s="8"/>
      <c r="WWU92" s="8"/>
      <c r="WWV92" s="8"/>
      <c r="WWW92" s="8"/>
      <c r="WWX92" s="8"/>
      <c r="WWY92" s="8"/>
      <c r="WWZ92" s="8"/>
      <c r="WXA92" s="8"/>
      <c r="WXB92" s="8"/>
      <c r="WXC92" s="8"/>
      <c r="WXD92" s="8"/>
      <c r="WXE92" s="8"/>
      <c r="WXF92" s="8"/>
      <c r="WXG92" s="8"/>
      <c r="WXH92" s="8"/>
      <c r="WXI92" s="8"/>
      <c r="WXJ92" s="8"/>
      <c r="WXK92" s="8"/>
      <c r="WXL92" s="8"/>
      <c r="WXM92" s="8"/>
      <c r="WXN92" s="8"/>
      <c r="WXO92" s="8"/>
      <c r="WXP92" s="8"/>
      <c r="WXQ92" s="8"/>
      <c r="WXR92" s="8"/>
      <c r="WXS92" s="8"/>
      <c r="WXT92" s="8"/>
      <c r="WXU92" s="8"/>
      <c r="WXV92" s="8"/>
      <c r="WXW92" s="8"/>
      <c r="WXX92" s="8"/>
      <c r="WXY92" s="8"/>
      <c r="WXZ92" s="8"/>
      <c r="WYA92" s="8"/>
      <c r="WYB92" s="8"/>
      <c r="WYC92" s="8"/>
      <c r="WYD92" s="8"/>
      <c r="WYE92" s="8"/>
      <c r="WYF92" s="8"/>
      <c r="WYG92" s="8"/>
      <c r="WYH92" s="8"/>
      <c r="WYI92" s="8"/>
      <c r="WYJ92" s="8"/>
      <c r="WYK92" s="8"/>
      <c r="WYL92" s="8"/>
      <c r="WYM92" s="8"/>
      <c r="WYN92" s="8"/>
      <c r="WYO92" s="8"/>
      <c r="WYP92" s="8"/>
      <c r="WYQ92" s="8"/>
      <c r="WYR92" s="8"/>
      <c r="WYS92" s="8"/>
      <c r="WYT92" s="8"/>
      <c r="WYU92" s="8"/>
      <c r="WYV92" s="8"/>
      <c r="WYW92" s="8"/>
      <c r="WYX92" s="8"/>
      <c r="WYY92" s="8"/>
      <c r="WYZ92" s="8"/>
      <c r="WZA92" s="8"/>
      <c r="WZB92" s="8"/>
      <c r="WZC92" s="8"/>
      <c r="WZD92" s="8"/>
      <c r="WZE92" s="8"/>
      <c r="WZF92" s="8"/>
      <c r="WZG92" s="8"/>
      <c r="WZH92" s="8"/>
      <c r="WZI92" s="8"/>
      <c r="WZJ92" s="8"/>
      <c r="WZK92" s="8"/>
      <c r="WZL92" s="8"/>
      <c r="WZM92" s="8"/>
      <c r="WZN92" s="8"/>
      <c r="WZO92" s="8"/>
      <c r="WZP92" s="8"/>
      <c r="WZQ92" s="8"/>
      <c r="WZR92" s="8"/>
      <c r="WZS92" s="8"/>
      <c r="WZT92" s="8"/>
      <c r="WZU92" s="8"/>
      <c r="WZV92" s="8"/>
      <c r="WZW92" s="8"/>
      <c r="WZX92" s="8"/>
      <c r="WZY92" s="8"/>
      <c r="WZZ92" s="8"/>
      <c r="XAA92" s="8"/>
      <c r="XAB92" s="8"/>
      <c r="XAC92" s="8"/>
      <c r="XAD92" s="8"/>
      <c r="XAE92" s="8"/>
      <c r="XAF92" s="8"/>
      <c r="XAG92" s="8"/>
      <c r="XAH92" s="8"/>
      <c r="XAI92" s="8"/>
      <c r="XAJ92" s="8"/>
      <c r="XAK92" s="8"/>
      <c r="XAL92" s="8"/>
      <c r="XAM92" s="8"/>
      <c r="XAN92" s="8"/>
      <c r="XAO92" s="8"/>
      <c r="XAP92" s="8"/>
      <c r="XAQ92" s="8"/>
      <c r="XAR92" s="8"/>
      <c r="XAS92" s="8"/>
      <c r="XAT92" s="8"/>
      <c r="XAU92" s="8"/>
      <c r="XAV92" s="8"/>
      <c r="XAW92" s="8"/>
      <c r="XAX92" s="8"/>
      <c r="XAY92" s="8"/>
      <c r="XAZ92" s="8"/>
      <c r="XBA92" s="8"/>
      <c r="XBB92" s="8"/>
      <c r="XBC92" s="8"/>
      <c r="XBD92" s="8"/>
      <c r="XBE92" s="8"/>
      <c r="XBF92" s="8"/>
      <c r="XBG92" s="8"/>
      <c r="XBH92" s="8"/>
      <c r="XBI92" s="8"/>
      <c r="XBJ92" s="8"/>
      <c r="XBK92" s="8"/>
      <c r="XBL92" s="8"/>
      <c r="XBM92" s="8"/>
      <c r="XBN92" s="8"/>
      <c r="XBO92" s="8"/>
      <c r="XBP92" s="8"/>
      <c r="XBQ92" s="8"/>
      <c r="XBR92" s="8"/>
      <c r="XBS92" s="8"/>
      <c r="XBT92" s="8"/>
      <c r="XBU92" s="8"/>
      <c r="XBV92" s="8"/>
      <c r="XBW92" s="8"/>
      <c r="XBX92" s="8"/>
      <c r="XBY92" s="8"/>
      <c r="XBZ92" s="8"/>
      <c r="XCA92" s="8"/>
      <c r="XCB92" s="8"/>
      <c r="XCC92" s="8"/>
      <c r="XCD92" s="8"/>
      <c r="XCE92" s="8"/>
      <c r="XCF92" s="8"/>
      <c r="XCG92" s="8"/>
      <c r="XCH92" s="8"/>
      <c r="XCI92" s="8"/>
      <c r="XCJ92" s="8"/>
      <c r="XCK92" s="8"/>
      <c r="XCL92" s="8"/>
      <c r="XCM92" s="8"/>
      <c r="XCN92" s="8"/>
      <c r="XCO92" s="8"/>
      <c r="XCP92" s="8"/>
      <c r="XCQ92" s="8"/>
      <c r="XCR92" s="8"/>
      <c r="XCS92" s="8"/>
      <c r="XCT92" s="8"/>
      <c r="XCU92" s="8"/>
      <c r="XCV92" s="8"/>
      <c r="XCW92" s="8"/>
      <c r="XCX92" s="8"/>
      <c r="XCY92" s="8"/>
      <c r="XCZ92" s="8"/>
      <c r="XDA92" s="8"/>
      <c r="XDB92" s="8"/>
      <c r="XDC92" s="8"/>
      <c r="XDD92" s="8"/>
      <c r="XDE92" s="8"/>
      <c r="XDF92" s="8"/>
      <c r="XDG92" s="8"/>
      <c r="XDH92" s="8"/>
      <c r="XDI92" s="8"/>
      <c r="XDJ92" s="8"/>
      <c r="XDK92" s="8"/>
      <c r="XDL92" s="8"/>
      <c r="XDM92" s="8"/>
      <c r="XDN92" s="8"/>
      <c r="XDO92" s="8"/>
      <c r="XDP92" s="8"/>
      <c r="XDQ92" s="8"/>
      <c r="XDR92" s="8"/>
      <c r="XDS92" s="8"/>
      <c r="XDT92" s="8"/>
      <c r="XDU92" s="8"/>
      <c r="XDV92" s="8"/>
      <c r="XDW92" s="8"/>
      <c r="XDX92" s="8"/>
      <c r="XDY92" s="8"/>
      <c r="XDZ92" s="8"/>
      <c r="XEA92" s="8"/>
      <c r="XEB92" s="8"/>
      <c r="XEC92" s="8"/>
      <c r="XED92" s="8"/>
      <c r="XEE92" s="8"/>
      <c r="XEF92" s="8"/>
      <c r="XEG92" s="8"/>
      <c r="XEH92" s="8"/>
      <c r="XEI92" s="8"/>
      <c r="XEJ92" s="8"/>
      <c r="XEK92" s="8"/>
      <c r="XEL92" s="8"/>
      <c r="XEM92" s="8"/>
      <c r="XEN92" s="8"/>
      <c r="XEO92" s="8"/>
      <c r="XEP92" s="8"/>
      <c r="XEQ92" s="8"/>
      <c r="XER92" s="8"/>
      <c r="XES92" s="8"/>
      <c r="XET92" s="8"/>
      <c r="XEU92" s="8"/>
      <c r="XEV92" s="8"/>
      <c r="XEW92" s="8"/>
      <c r="XEX92" s="8"/>
      <c r="XEY92" s="8"/>
      <c r="XEZ92" s="8"/>
      <c r="XFA92" s="8"/>
      <c r="XFB92" s="8"/>
      <c r="XFC92" s="8"/>
      <c r="XFD92" s="8"/>
    </row>
    <row r="93" spans="2:16384" x14ac:dyDescent="0.25">
      <c r="B93" s="11">
        <v>39630</v>
      </c>
      <c r="C93" s="188">
        <v>63.157894736842103</v>
      </c>
      <c r="D93" s="188">
        <v>57.894736842105267</v>
      </c>
      <c r="E93" s="188">
        <v>52.631578947368418</v>
      </c>
      <c r="F93" s="188">
        <v>31.578947368421051</v>
      </c>
      <c r="G93" s="188">
        <v>5.2631578947368416</v>
      </c>
      <c r="H93" s="188">
        <v>68.421052631578945</v>
      </c>
      <c r="I93" s="188">
        <v>-42.105263157894733</v>
      </c>
      <c r="J93" s="188">
        <v>15.789473684210526</v>
      </c>
      <c r="K93" s="188">
        <v>-15.789473684210526</v>
      </c>
      <c r="L93" s="188">
        <v>5.2631578947368416</v>
      </c>
      <c r="M93" s="188">
        <v>-5.2631578947368416</v>
      </c>
    </row>
    <row r="94" spans="2:16384" x14ac:dyDescent="0.25">
      <c r="B94" s="11">
        <v>39722</v>
      </c>
      <c r="C94" s="188">
        <v>66.666666666666657</v>
      </c>
      <c r="D94" s="188">
        <v>47.619047619047613</v>
      </c>
      <c r="E94" s="188">
        <v>42.857142857142854</v>
      </c>
      <c r="F94" s="188">
        <v>-4.7619047619047619</v>
      </c>
      <c r="G94" s="188">
        <v>-14.285714285714285</v>
      </c>
      <c r="H94" s="188">
        <v>61.904761904761905</v>
      </c>
      <c r="I94" s="188">
        <v>-14.285714285714285</v>
      </c>
      <c r="J94" s="188">
        <v>14.285714285714285</v>
      </c>
      <c r="K94" s="188">
        <v>-14.285714285714285</v>
      </c>
      <c r="L94" s="188">
        <v>0</v>
      </c>
      <c r="M94" s="188">
        <v>0</v>
      </c>
    </row>
    <row r="95" spans="2:16384" x14ac:dyDescent="0.25">
      <c r="B95" s="11">
        <v>39873</v>
      </c>
      <c r="C95" s="188">
        <v>60</v>
      </c>
      <c r="D95" s="188">
        <v>65</v>
      </c>
      <c r="E95" s="188">
        <v>30</v>
      </c>
      <c r="F95" s="188">
        <v>-30</v>
      </c>
      <c r="G95" s="188">
        <v>-25</v>
      </c>
      <c r="H95" s="188">
        <v>30</v>
      </c>
      <c r="I95" s="188">
        <v>-30</v>
      </c>
      <c r="J95" s="188">
        <v>-30</v>
      </c>
      <c r="K95" s="188">
        <v>-40</v>
      </c>
      <c r="L95" s="188">
        <v>0</v>
      </c>
      <c r="M95" s="188">
        <v>0</v>
      </c>
    </row>
    <row r="96" spans="2:16384" x14ac:dyDescent="0.25">
      <c r="B96" s="11">
        <v>39965</v>
      </c>
      <c r="C96" s="188">
        <v>59.090909090909093</v>
      </c>
      <c r="D96" s="188">
        <v>68.181818181818173</v>
      </c>
      <c r="E96" s="188">
        <v>45.454545454545453</v>
      </c>
      <c r="F96" s="188">
        <v>-9.0909090909090917</v>
      </c>
      <c r="G96" s="188">
        <v>-40.909090909090914</v>
      </c>
      <c r="H96" s="188">
        <v>45.454545454545453</v>
      </c>
      <c r="I96" s="188">
        <v>-59.090909090909093</v>
      </c>
      <c r="J96" s="188">
        <v>-31.818181818181817</v>
      </c>
      <c r="K96" s="188">
        <v>-18.181818181818183</v>
      </c>
      <c r="L96" s="188">
        <v>9.0909090909090917</v>
      </c>
      <c r="M96" s="188">
        <v>0</v>
      </c>
    </row>
    <row r="97" spans="2:13" x14ac:dyDescent="0.25">
      <c r="B97" s="11">
        <v>40057</v>
      </c>
      <c r="C97" s="188">
        <v>59.090909090909093</v>
      </c>
      <c r="D97" s="188">
        <v>68.181818181818173</v>
      </c>
      <c r="E97" s="188">
        <v>45.454545454545453</v>
      </c>
      <c r="F97" s="188">
        <v>-9.0909090909090917</v>
      </c>
      <c r="G97" s="188">
        <v>-40.909090909090914</v>
      </c>
      <c r="H97" s="188">
        <v>45.454545454545453</v>
      </c>
      <c r="I97" s="188">
        <v>-59.090909090909093</v>
      </c>
      <c r="J97" s="188">
        <v>-31.818181818181817</v>
      </c>
      <c r="K97" s="188">
        <v>-18.181818181818183</v>
      </c>
      <c r="L97" s="188">
        <v>9.0909090909090917</v>
      </c>
      <c r="M97" s="188">
        <v>0</v>
      </c>
    </row>
    <row r="98" spans="2:13" x14ac:dyDescent="0.25">
      <c r="B98" s="11">
        <v>40148</v>
      </c>
      <c r="C98" s="188">
        <v>36.363636363636367</v>
      </c>
      <c r="D98" s="188">
        <v>50</v>
      </c>
      <c r="E98" s="188">
        <v>13.636363636363635</v>
      </c>
      <c r="F98" s="188">
        <v>0</v>
      </c>
      <c r="G98" s="188">
        <v>-54.54545454545454</v>
      </c>
      <c r="H98" s="188">
        <v>36.363636363636367</v>
      </c>
      <c r="I98" s="188">
        <v>-50</v>
      </c>
      <c r="J98" s="188">
        <v>0</v>
      </c>
      <c r="K98" s="188">
        <v>-22.727272727272727</v>
      </c>
      <c r="L98" s="188">
        <v>9.0909090909090917</v>
      </c>
      <c r="M98" s="188">
        <v>0</v>
      </c>
    </row>
    <row r="99" spans="2:13" x14ac:dyDescent="0.25">
      <c r="B99" s="11">
        <v>40238</v>
      </c>
      <c r="C99" s="188">
        <v>50</v>
      </c>
      <c r="D99" s="188">
        <v>50</v>
      </c>
      <c r="E99" s="188">
        <v>40.909090909090914</v>
      </c>
      <c r="F99" s="188">
        <v>27.27272727272727</v>
      </c>
      <c r="G99" s="188">
        <v>-31.818181818181817</v>
      </c>
      <c r="H99" s="188">
        <v>68.181818181818173</v>
      </c>
      <c r="I99" s="188">
        <v>-9.0909090909090917</v>
      </c>
      <c r="J99" s="188">
        <v>22.727272727272727</v>
      </c>
      <c r="K99" s="188">
        <v>-13.636363636363635</v>
      </c>
      <c r="L99" s="188">
        <v>31.818181818181817</v>
      </c>
      <c r="M99" s="188">
        <v>-4.5454545454545459</v>
      </c>
    </row>
    <row r="100" spans="2:13" x14ac:dyDescent="0.25">
      <c r="B100" s="11">
        <v>40330</v>
      </c>
      <c r="C100" s="188">
        <v>55.555555555555557</v>
      </c>
      <c r="D100" s="188">
        <v>72.222222222222214</v>
      </c>
      <c r="E100" s="188">
        <v>33.333333333333329</v>
      </c>
      <c r="F100" s="188">
        <v>5.5555555555555554</v>
      </c>
      <c r="G100" s="188">
        <v>-55.555555555555557</v>
      </c>
      <c r="H100" s="188">
        <v>38.888888888888893</v>
      </c>
      <c r="I100" s="188">
        <v>-38.888888888888893</v>
      </c>
      <c r="J100" s="188">
        <v>-5.5555555555555554</v>
      </c>
      <c r="K100" s="188">
        <v>-16.666666666666664</v>
      </c>
      <c r="L100" s="188">
        <v>27.777777777777779</v>
      </c>
      <c r="M100" s="188">
        <v>-5.5555555555555554</v>
      </c>
    </row>
    <row r="101" spans="2:13" x14ac:dyDescent="0.25">
      <c r="B101" s="11">
        <v>40422</v>
      </c>
      <c r="C101" s="188">
        <v>77.777777777777786</v>
      </c>
      <c r="D101" s="188">
        <v>72.222222222222214</v>
      </c>
      <c r="E101" s="188">
        <v>72.222222222222214</v>
      </c>
      <c r="F101" s="188">
        <v>33.333333333333329</v>
      </c>
      <c r="G101" s="188">
        <v>-50</v>
      </c>
      <c r="H101" s="188">
        <v>50</v>
      </c>
      <c r="I101" s="188">
        <v>-33.333333333333329</v>
      </c>
      <c r="J101" s="188">
        <v>11.111111111111111</v>
      </c>
      <c r="K101" s="188">
        <v>-16.666666666666664</v>
      </c>
      <c r="L101" s="188">
        <v>44.444444444444443</v>
      </c>
      <c r="M101" s="188">
        <v>5.5555555555555554</v>
      </c>
    </row>
    <row r="102" spans="2:13" x14ac:dyDescent="0.25">
      <c r="B102" s="11">
        <v>40513</v>
      </c>
      <c r="C102" s="188">
        <v>83.333333333333343</v>
      </c>
      <c r="D102" s="188">
        <v>88.888888888888886</v>
      </c>
      <c r="E102" s="188">
        <v>72.222222222222214</v>
      </c>
      <c r="F102" s="188">
        <v>50</v>
      </c>
      <c r="G102" s="188">
        <v>-61.111111111111114</v>
      </c>
      <c r="H102" s="188">
        <v>50</v>
      </c>
      <c r="I102" s="188">
        <v>-50</v>
      </c>
      <c r="J102" s="188">
        <v>5.5555555555555554</v>
      </c>
      <c r="K102" s="188">
        <v>-16.666666666666664</v>
      </c>
      <c r="L102" s="188">
        <v>66.666666666666657</v>
      </c>
      <c r="M102" s="188">
        <v>5.5555555555555554</v>
      </c>
    </row>
    <row r="103" spans="2:13" x14ac:dyDescent="0.25">
      <c r="B103" s="11">
        <v>40603</v>
      </c>
      <c r="C103" s="188">
        <v>93.75</v>
      </c>
      <c r="D103" s="188">
        <v>81.25</v>
      </c>
      <c r="E103" s="188">
        <v>62.5</v>
      </c>
      <c r="F103" s="188">
        <v>43.75</v>
      </c>
      <c r="G103" s="188">
        <v>-68.75</v>
      </c>
      <c r="H103" s="188">
        <v>37.5</v>
      </c>
      <c r="I103" s="188">
        <v>25</v>
      </c>
      <c r="J103" s="188">
        <v>31.25</v>
      </c>
      <c r="K103" s="188">
        <v>-18.75</v>
      </c>
      <c r="L103" s="188">
        <v>62.5</v>
      </c>
      <c r="M103" s="188">
        <v>0</v>
      </c>
    </row>
    <row r="104" spans="2:13" x14ac:dyDescent="0.25">
      <c r="B104" s="11">
        <v>40695</v>
      </c>
      <c r="C104" s="188">
        <v>93.75</v>
      </c>
      <c r="D104" s="188">
        <v>93.75</v>
      </c>
      <c r="E104" s="188">
        <v>68.75</v>
      </c>
      <c r="F104" s="188">
        <v>43.75</v>
      </c>
      <c r="G104" s="188">
        <v>-62.5</v>
      </c>
      <c r="H104" s="188">
        <v>68.75</v>
      </c>
      <c r="I104" s="188">
        <v>-25</v>
      </c>
      <c r="J104" s="188">
        <v>25</v>
      </c>
      <c r="K104" s="188">
        <v>-25</v>
      </c>
      <c r="L104" s="188">
        <v>75</v>
      </c>
      <c r="M104" s="188">
        <v>0</v>
      </c>
    </row>
    <row r="105" spans="2:13" x14ac:dyDescent="0.25">
      <c r="B105" s="11">
        <v>40787</v>
      </c>
      <c r="C105" s="188">
        <v>100</v>
      </c>
      <c r="D105" s="188">
        <v>92.857142857142861</v>
      </c>
      <c r="E105" s="188">
        <v>78.571428571428569</v>
      </c>
      <c r="F105" s="188">
        <v>57.142857142857139</v>
      </c>
      <c r="G105" s="188">
        <v>-57.142857142857139</v>
      </c>
      <c r="H105" s="188">
        <v>57.142857142857139</v>
      </c>
      <c r="I105" s="188">
        <v>28.571428571428569</v>
      </c>
      <c r="J105" s="188">
        <v>64.285714285714292</v>
      </c>
      <c r="K105" s="188">
        <v>-21.428571428571427</v>
      </c>
      <c r="L105" s="188">
        <v>64.285714285714292</v>
      </c>
      <c r="M105" s="188">
        <v>0</v>
      </c>
    </row>
    <row r="106" spans="2:13" x14ac:dyDescent="0.25">
      <c r="B106" s="11">
        <v>40878</v>
      </c>
      <c r="C106" s="188">
        <v>78.571428571428569</v>
      </c>
      <c r="D106" s="188">
        <v>78.571428571428569</v>
      </c>
      <c r="E106" s="188">
        <v>85.714285714285708</v>
      </c>
      <c r="F106" s="188">
        <v>14.285714285714285</v>
      </c>
      <c r="G106" s="188">
        <v>-57.142857142857139</v>
      </c>
      <c r="H106" s="188">
        <v>35.714285714285715</v>
      </c>
      <c r="I106" s="188">
        <v>-7.1428571428571423</v>
      </c>
      <c r="J106" s="188">
        <v>42.857142857142854</v>
      </c>
      <c r="K106" s="188">
        <v>-21.428571428571427</v>
      </c>
      <c r="L106" s="188">
        <v>71.428571428571431</v>
      </c>
      <c r="M106" s="188">
        <v>-7.1428571428571423</v>
      </c>
    </row>
    <row r="107" spans="2:13" x14ac:dyDescent="0.25">
      <c r="B107" s="11">
        <v>40969</v>
      </c>
      <c r="C107" s="188">
        <v>80</v>
      </c>
      <c r="D107" s="188">
        <v>80</v>
      </c>
      <c r="E107" s="188">
        <v>73.333333333333329</v>
      </c>
      <c r="F107" s="188">
        <v>20</v>
      </c>
      <c r="G107" s="188">
        <v>-53.333333333333336</v>
      </c>
      <c r="H107" s="188">
        <v>40</v>
      </c>
      <c r="I107" s="188">
        <v>-20</v>
      </c>
      <c r="J107" s="188">
        <v>40</v>
      </c>
      <c r="K107" s="188">
        <v>-26.666666666666668</v>
      </c>
      <c r="L107" s="188">
        <v>66.666666666666657</v>
      </c>
      <c r="M107" s="188">
        <v>0</v>
      </c>
    </row>
    <row r="108" spans="2:13" x14ac:dyDescent="0.25">
      <c r="B108" s="11">
        <v>41061</v>
      </c>
      <c r="C108" s="188">
        <v>86.666666666666671</v>
      </c>
      <c r="D108" s="188">
        <v>73.333333333333329</v>
      </c>
      <c r="E108" s="188">
        <v>60</v>
      </c>
      <c r="F108" s="188">
        <v>40</v>
      </c>
      <c r="G108" s="188">
        <v>-66.666666666666657</v>
      </c>
      <c r="H108" s="188">
        <v>40</v>
      </c>
      <c r="I108" s="188">
        <v>0</v>
      </c>
      <c r="J108" s="188">
        <v>13.333333333333334</v>
      </c>
      <c r="K108" s="188">
        <v>6.666666666666667</v>
      </c>
      <c r="L108" s="188">
        <v>66.666666666666657</v>
      </c>
      <c r="M108" s="188">
        <v>0</v>
      </c>
    </row>
    <row r="109" spans="2:13" x14ac:dyDescent="0.25">
      <c r="B109" s="11">
        <v>41153</v>
      </c>
      <c r="C109" s="188">
        <v>92.307692307692307</v>
      </c>
      <c r="D109" s="188">
        <v>84.615384615384613</v>
      </c>
      <c r="E109" s="188">
        <v>76.923076923076934</v>
      </c>
      <c r="F109" s="188">
        <v>46.153846153846153</v>
      </c>
      <c r="G109" s="188">
        <v>-69.230769230769226</v>
      </c>
      <c r="H109" s="188">
        <v>46</v>
      </c>
      <c r="I109" s="188">
        <v>7.6923076923076925</v>
      </c>
      <c r="J109" s="188">
        <v>61.53846153846154</v>
      </c>
      <c r="K109" s="188">
        <v>7.6923076923076925</v>
      </c>
      <c r="L109" s="188">
        <v>61.53846153846154</v>
      </c>
      <c r="M109" s="188">
        <v>0</v>
      </c>
    </row>
    <row r="110" spans="2:13" x14ac:dyDescent="0.25">
      <c r="B110" s="11">
        <v>41244</v>
      </c>
      <c r="C110" s="188">
        <v>93.333333333333329</v>
      </c>
      <c r="D110" s="188">
        <v>100</v>
      </c>
      <c r="E110" s="188">
        <v>80</v>
      </c>
      <c r="F110" s="188">
        <v>53.333333333333336</v>
      </c>
      <c r="G110" s="188">
        <v>-60</v>
      </c>
      <c r="H110" s="188">
        <v>40</v>
      </c>
      <c r="I110" s="188">
        <v>13.333333333333334</v>
      </c>
      <c r="J110" s="188">
        <v>46.666666666666664</v>
      </c>
      <c r="K110" s="188">
        <v>-20</v>
      </c>
      <c r="L110" s="188">
        <v>60</v>
      </c>
      <c r="M110" s="188">
        <v>0</v>
      </c>
    </row>
    <row r="111" spans="2:13" x14ac:dyDescent="0.25">
      <c r="B111" s="11">
        <v>41334</v>
      </c>
      <c r="C111" s="188">
        <v>75</v>
      </c>
      <c r="D111" s="188">
        <v>93.75</v>
      </c>
      <c r="E111" s="188">
        <v>100</v>
      </c>
      <c r="F111" s="188">
        <v>43.75</v>
      </c>
      <c r="G111" s="188">
        <v>-56.25</v>
      </c>
      <c r="H111" s="188">
        <v>68.75</v>
      </c>
      <c r="I111" s="188">
        <v>0</v>
      </c>
      <c r="J111" s="188">
        <v>50</v>
      </c>
      <c r="K111" s="188">
        <v>31.25</v>
      </c>
      <c r="L111" s="188">
        <v>50</v>
      </c>
      <c r="M111" s="188">
        <v>0</v>
      </c>
    </row>
    <row r="112" spans="2:13" x14ac:dyDescent="0.25">
      <c r="B112" s="11">
        <v>41426</v>
      </c>
      <c r="C112" s="188">
        <v>73.333333333333329</v>
      </c>
      <c r="D112" s="188">
        <v>73.333333333333329</v>
      </c>
      <c r="E112" s="188">
        <v>66.666666666666657</v>
      </c>
      <c r="F112" s="188">
        <v>26.666666666666668</v>
      </c>
      <c r="G112" s="188">
        <v>-53.333333333333336</v>
      </c>
      <c r="H112" s="188">
        <v>33.333333333333329</v>
      </c>
      <c r="I112" s="188">
        <v>6.666666666666667</v>
      </c>
      <c r="J112" s="188">
        <v>26.666666666666668</v>
      </c>
      <c r="K112" s="188">
        <v>-13.333333333333334</v>
      </c>
      <c r="L112" s="188">
        <v>40</v>
      </c>
      <c r="M112" s="188">
        <v>0</v>
      </c>
    </row>
    <row r="113" spans="2:14" x14ac:dyDescent="0.25">
      <c r="B113" s="11">
        <v>41518</v>
      </c>
      <c r="C113" s="188">
        <v>52.941176470588239</v>
      </c>
      <c r="D113" s="188">
        <v>64.705882352941174</v>
      </c>
      <c r="E113" s="188">
        <v>70.588235294117652</v>
      </c>
      <c r="F113" s="188">
        <v>47.058823529411761</v>
      </c>
      <c r="G113" s="188">
        <v>-58.82352941176471</v>
      </c>
      <c r="H113" s="188">
        <v>52.941176470588239</v>
      </c>
      <c r="I113" s="188">
        <v>0</v>
      </c>
      <c r="J113" s="188">
        <v>29.411764705882355</v>
      </c>
      <c r="K113" s="188">
        <v>-17.647058823529413</v>
      </c>
      <c r="L113" s="188">
        <v>47.058823529411761</v>
      </c>
      <c r="M113" s="188">
        <v>0</v>
      </c>
    </row>
    <row r="114" spans="2:14" x14ac:dyDescent="0.25">
      <c r="B114" s="11">
        <v>41609</v>
      </c>
      <c r="C114" s="188">
        <v>14.285714285714285</v>
      </c>
      <c r="D114" s="188">
        <v>42.857142857142854</v>
      </c>
      <c r="E114" s="188">
        <v>21.428571428571427</v>
      </c>
      <c r="F114" s="188">
        <v>50</v>
      </c>
      <c r="G114" s="188">
        <v>-50</v>
      </c>
      <c r="H114" s="188">
        <v>7.1428571428571423</v>
      </c>
      <c r="I114" s="188">
        <v>0</v>
      </c>
      <c r="J114" s="188">
        <v>46.153846153846153</v>
      </c>
      <c r="K114" s="188">
        <v>-7.1428571428571423</v>
      </c>
      <c r="L114" s="188">
        <v>50</v>
      </c>
      <c r="M114" s="188">
        <v>0</v>
      </c>
    </row>
    <row r="115" spans="2:14" x14ac:dyDescent="0.25">
      <c r="B115" s="11">
        <v>41699</v>
      </c>
      <c r="C115" s="188">
        <v>30</v>
      </c>
      <c r="D115" s="188">
        <v>70</v>
      </c>
      <c r="E115" s="188">
        <v>80</v>
      </c>
      <c r="F115" s="188">
        <v>30</v>
      </c>
      <c r="G115" s="188">
        <v>-80</v>
      </c>
      <c r="H115" s="188">
        <v>30</v>
      </c>
      <c r="I115" s="188">
        <v>-30</v>
      </c>
      <c r="J115" s="188">
        <v>0</v>
      </c>
      <c r="K115" s="188">
        <v>-30</v>
      </c>
      <c r="L115" s="188">
        <v>60</v>
      </c>
      <c r="M115" s="188">
        <v>0</v>
      </c>
      <c r="N115" s="190"/>
    </row>
    <row r="116" spans="2:14" ht="14.25" customHeight="1" x14ac:dyDescent="0.25">
      <c r="B116" s="11">
        <v>41791</v>
      </c>
      <c r="C116" s="188">
        <v>27.27272727272727</v>
      </c>
      <c r="D116" s="188">
        <v>81.818181818181827</v>
      </c>
      <c r="E116" s="188">
        <v>54.54545454545454</v>
      </c>
      <c r="F116" s="188">
        <v>36.363636363636367</v>
      </c>
      <c r="G116" s="188">
        <v>-72.727272727272734</v>
      </c>
      <c r="H116" s="188">
        <v>27.27272727272727</v>
      </c>
      <c r="I116" s="188">
        <v>-9.0909090909090917</v>
      </c>
      <c r="J116" s="188">
        <v>9.0909090909090917</v>
      </c>
      <c r="K116" s="188">
        <v>-27.27272727272727</v>
      </c>
      <c r="L116" s="188">
        <v>63.636363636363633</v>
      </c>
      <c r="M116" s="188">
        <v>0</v>
      </c>
      <c r="N116" s="190"/>
    </row>
    <row r="117" spans="2:14" ht="14.25" customHeight="1" x14ac:dyDescent="0.25">
      <c r="B117" s="11">
        <v>41883</v>
      </c>
      <c r="C117" s="188">
        <v>57.142857142857139</v>
      </c>
      <c r="D117" s="188">
        <v>57.142857142857139</v>
      </c>
      <c r="E117" s="188">
        <v>57.142857142857139</v>
      </c>
      <c r="F117" s="188">
        <v>64.285714285714292</v>
      </c>
      <c r="G117" s="188">
        <v>-50</v>
      </c>
      <c r="H117" s="188">
        <v>28.571428571428569</v>
      </c>
      <c r="I117" s="188">
        <v>14.285714285714285</v>
      </c>
      <c r="J117" s="188">
        <v>35.714285714285715</v>
      </c>
      <c r="K117" s="188">
        <v>0</v>
      </c>
      <c r="L117" s="188">
        <v>64.285714285714292</v>
      </c>
      <c r="M117" s="188">
        <v>-7.1428571428571423</v>
      </c>
      <c r="N117" s="190"/>
    </row>
    <row r="118" spans="2:14" ht="14.25" customHeight="1" x14ac:dyDescent="0.25">
      <c r="B118" s="11">
        <v>41974</v>
      </c>
      <c r="C118" s="188">
        <v>44.444444444444443</v>
      </c>
      <c r="D118" s="186">
        <v>66.666666666666657</v>
      </c>
      <c r="E118" s="188">
        <v>66.666666666666657</v>
      </c>
      <c r="F118" s="188">
        <v>66.666666666666657</v>
      </c>
      <c r="G118" s="188">
        <v>-77.777777777777786</v>
      </c>
      <c r="H118" s="188">
        <v>66.666666666666657</v>
      </c>
      <c r="I118" s="188">
        <v>22.222222222222221</v>
      </c>
      <c r="J118" s="188">
        <v>22.222222222222221</v>
      </c>
      <c r="K118" s="188">
        <v>0</v>
      </c>
      <c r="L118" s="188">
        <v>66.666666666666657</v>
      </c>
      <c r="M118" s="188">
        <v>-22.222222222222221</v>
      </c>
    </row>
    <row r="119" spans="2:14" ht="14.25" customHeight="1" x14ac:dyDescent="0.25">
      <c r="B119" s="11">
        <v>42064</v>
      </c>
      <c r="C119" s="188">
        <v>66.666666666666657</v>
      </c>
      <c r="D119" s="186">
        <v>77.777777777777786</v>
      </c>
      <c r="E119" s="188">
        <v>66.666666666666657</v>
      </c>
      <c r="F119" s="188">
        <v>22.222222222222221</v>
      </c>
      <c r="G119" s="188">
        <v>-77.777777777777786</v>
      </c>
      <c r="H119" s="188">
        <v>55.555555555555557</v>
      </c>
      <c r="I119" s="188">
        <v>44.444444444444443</v>
      </c>
      <c r="J119" s="188">
        <v>-11.111111111111111</v>
      </c>
      <c r="K119" s="188">
        <v>-22.222222222222221</v>
      </c>
      <c r="L119" s="188">
        <v>77.777777777777786</v>
      </c>
      <c r="M119" s="188">
        <v>-11.111111111111111</v>
      </c>
    </row>
    <row r="120" spans="2:14" x14ac:dyDescent="0.25">
      <c r="B120" s="11">
        <v>42156</v>
      </c>
      <c r="C120" s="147">
        <v>42.857142857142854</v>
      </c>
      <c r="D120" s="147">
        <v>35.714285714285715</v>
      </c>
      <c r="E120" s="147">
        <v>57.142857142857139</v>
      </c>
      <c r="F120" s="147">
        <v>57.142857142857139</v>
      </c>
      <c r="G120" s="147">
        <v>-28.571428571428569</v>
      </c>
      <c r="H120" s="147">
        <v>35.714285714285715</v>
      </c>
      <c r="I120" s="147">
        <v>21.428571428571427</v>
      </c>
      <c r="J120" s="147">
        <v>14.285714285714285</v>
      </c>
      <c r="K120" s="147">
        <v>-14.285714285714285</v>
      </c>
      <c r="L120" s="147">
        <v>50</v>
      </c>
      <c r="M120" s="147">
        <v>-7.1428571428571423</v>
      </c>
    </row>
    <row r="121" spans="2:14" x14ac:dyDescent="0.25">
      <c r="B121" s="11">
        <v>42248</v>
      </c>
      <c r="C121" s="147">
        <v>69.230769230769226</v>
      </c>
      <c r="D121" s="147">
        <v>76.923076923076934</v>
      </c>
      <c r="E121" s="147">
        <v>38.461538461538467</v>
      </c>
      <c r="F121" s="147">
        <v>23.076923076923077</v>
      </c>
      <c r="G121" s="147">
        <v>-84.615384615384613</v>
      </c>
      <c r="H121" s="147">
        <v>15.384615384615385</v>
      </c>
      <c r="I121" s="147">
        <v>-7.6923076923076925</v>
      </c>
      <c r="J121" s="147">
        <v>-38.461538461538467</v>
      </c>
      <c r="K121" s="147">
        <v>-46.153846153846153</v>
      </c>
      <c r="L121" s="147">
        <v>30.76923076923077</v>
      </c>
      <c r="M121" s="147">
        <v>-15.384615384615385</v>
      </c>
    </row>
    <row r="122" spans="2:14" x14ac:dyDescent="0.25">
      <c r="B122" s="11">
        <v>42339</v>
      </c>
      <c r="C122" s="147">
        <v>63.636363636363633</v>
      </c>
      <c r="D122" s="147">
        <v>63.636363636363633</v>
      </c>
      <c r="E122" s="147">
        <v>63.636363636363633</v>
      </c>
      <c r="F122" s="147">
        <v>27.27272727272727</v>
      </c>
      <c r="G122" s="147">
        <v>-54.54545454545454</v>
      </c>
      <c r="H122" s="147">
        <v>36.363636363636367</v>
      </c>
      <c r="I122" s="147">
        <v>27.27272727272727</v>
      </c>
      <c r="J122" s="147">
        <v>-27.27272727272727</v>
      </c>
      <c r="K122" s="147">
        <v>-18.181818181818183</v>
      </c>
      <c r="L122" s="147">
        <v>36.363636363636367</v>
      </c>
      <c r="M122" s="147">
        <v>0</v>
      </c>
    </row>
    <row r="123" spans="2:14" x14ac:dyDescent="0.25">
      <c r="B123" s="11">
        <v>42430</v>
      </c>
      <c r="C123" s="147">
        <v>44.444444444444443</v>
      </c>
      <c r="D123" s="147">
        <v>11.111111111111111</v>
      </c>
      <c r="E123" s="147">
        <v>33.333333333333329</v>
      </c>
      <c r="F123" s="147">
        <v>22.222222222222221</v>
      </c>
      <c r="G123" s="147">
        <v>-55.555555555555557</v>
      </c>
      <c r="H123" s="147">
        <v>-22.222222222222221</v>
      </c>
      <c r="I123" s="147">
        <v>-11.111111111111111</v>
      </c>
      <c r="J123" s="147">
        <v>0</v>
      </c>
      <c r="K123" s="147">
        <v>-11.111111111111111</v>
      </c>
      <c r="L123" s="147">
        <v>44.444444444444443</v>
      </c>
      <c r="M123" s="147">
        <v>-11.111111111111111</v>
      </c>
    </row>
    <row r="124" spans="2:14" x14ac:dyDescent="0.25">
      <c r="B124" s="11">
        <v>42522</v>
      </c>
      <c r="C124" s="147">
        <v>70</v>
      </c>
      <c r="D124" s="147">
        <v>40</v>
      </c>
      <c r="E124" s="147">
        <v>80</v>
      </c>
      <c r="F124" s="147">
        <v>60</v>
      </c>
      <c r="G124" s="147">
        <v>-50</v>
      </c>
      <c r="H124" s="147">
        <v>70</v>
      </c>
      <c r="I124" s="147">
        <v>30</v>
      </c>
      <c r="J124" s="147">
        <v>-80</v>
      </c>
      <c r="K124" s="147">
        <v>-80</v>
      </c>
      <c r="L124" s="147">
        <v>30</v>
      </c>
      <c r="M124" s="147">
        <v>0</v>
      </c>
    </row>
    <row r="125" spans="2:14" x14ac:dyDescent="0.25">
      <c r="B125" s="11">
        <v>42614</v>
      </c>
      <c r="C125" s="147">
        <v>75</v>
      </c>
      <c r="D125" s="147">
        <v>50</v>
      </c>
      <c r="E125" s="147">
        <v>50</v>
      </c>
      <c r="F125" s="147">
        <v>62.5</v>
      </c>
      <c r="G125" s="147">
        <v>-50</v>
      </c>
      <c r="H125" s="147">
        <v>50</v>
      </c>
      <c r="I125" s="147">
        <v>37.5</v>
      </c>
      <c r="J125" s="147">
        <v>-25</v>
      </c>
      <c r="K125" s="147">
        <v>-37.5</v>
      </c>
      <c r="L125" s="147">
        <v>50</v>
      </c>
      <c r="M125" s="147">
        <v>12.5</v>
      </c>
    </row>
    <row r="126" spans="2:14" x14ac:dyDescent="0.25">
      <c r="B126" s="11">
        <v>42705</v>
      </c>
      <c r="C126" s="147">
        <v>90</v>
      </c>
      <c r="D126" s="147">
        <v>80</v>
      </c>
      <c r="E126" s="147">
        <v>80</v>
      </c>
      <c r="F126" s="147">
        <v>40</v>
      </c>
      <c r="G126" s="147">
        <v>-60</v>
      </c>
      <c r="H126" s="147">
        <v>60</v>
      </c>
      <c r="I126" s="147">
        <v>30</v>
      </c>
      <c r="J126" s="147">
        <v>-20</v>
      </c>
      <c r="K126" s="147">
        <v>-60</v>
      </c>
      <c r="L126" s="147">
        <v>-10</v>
      </c>
      <c r="M126" s="147">
        <v>0</v>
      </c>
    </row>
    <row r="127" spans="2:14" x14ac:dyDescent="0.25">
      <c r="B127" s="11">
        <v>42795</v>
      </c>
      <c r="C127" s="188">
        <v>60</v>
      </c>
      <c r="D127" s="188">
        <v>50</v>
      </c>
      <c r="E127" s="188">
        <v>50</v>
      </c>
      <c r="F127" s="188">
        <v>10</v>
      </c>
      <c r="G127" s="188">
        <v>-50</v>
      </c>
      <c r="H127" s="188">
        <v>10</v>
      </c>
      <c r="I127" s="188">
        <v>0</v>
      </c>
      <c r="J127" s="188">
        <v>-10</v>
      </c>
      <c r="K127" s="188">
        <v>-70</v>
      </c>
      <c r="L127" s="188">
        <v>40</v>
      </c>
      <c r="M127" s="188">
        <v>0</v>
      </c>
    </row>
    <row r="128" spans="2:14" x14ac:dyDescent="0.25">
      <c r="B128" s="11">
        <v>42887</v>
      </c>
      <c r="C128" s="188">
        <v>50</v>
      </c>
      <c r="D128" s="188">
        <v>50</v>
      </c>
      <c r="E128" s="188">
        <v>40</v>
      </c>
      <c r="F128" s="188">
        <v>-10</v>
      </c>
      <c r="G128" s="188">
        <v>-80</v>
      </c>
      <c r="H128" s="188">
        <v>30</v>
      </c>
      <c r="I128" s="188">
        <v>20</v>
      </c>
      <c r="J128" s="188">
        <v>-10</v>
      </c>
      <c r="K128" s="188">
        <v>-60</v>
      </c>
      <c r="L128" s="188">
        <v>20</v>
      </c>
      <c r="M128" s="188">
        <v>10</v>
      </c>
    </row>
    <row r="129" spans="2:13" x14ac:dyDescent="0.25">
      <c r="B129" s="11">
        <v>42979</v>
      </c>
      <c r="C129" s="188">
        <v>66.666666666666657</v>
      </c>
      <c r="D129" s="188">
        <v>11.111111111111111</v>
      </c>
      <c r="E129" s="188">
        <v>22.222222222222221</v>
      </c>
      <c r="F129" s="188">
        <v>-11.111111111111111</v>
      </c>
      <c r="G129" s="188">
        <v>-33.333333333333329</v>
      </c>
      <c r="H129" s="188">
        <v>-11.111111111111111</v>
      </c>
      <c r="I129" s="188">
        <v>44.444444444444443</v>
      </c>
      <c r="J129" s="188">
        <v>11.111111111111111</v>
      </c>
      <c r="K129" s="188">
        <v>-22.222222222222221</v>
      </c>
      <c r="L129" s="188">
        <v>22.222222222222221</v>
      </c>
      <c r="M129" s="188">
        <v>0</v>
      </c>
    </row>
    <row r="130" spans="2:13" x14ac:dyDescent="0.25">
      <c r="B130" s="11"/>
      <c r="C130" s="188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</row>
    <row r="131" spans="2:13" x14ac:dyDescent="0.25">
      <c r="B131" s="184" t="s">
        <v>16</v>
      </c>
    </row>
    <row r="132" spans="2:13" x14ac:dyDescent="0.25">
      <c r="C132" s="248" t="s">
        <v>6</v>
      </c>
      <c r="D132" s="248" t="s">
        <v>7</v>
      </c>
      <c r="E132" s="248" t="s">
        <v>8</v>
      </c>
      <c r="F132" s="248" t="s">
        <v>9</v>
      </c>
      <c r="G132" s="248" t="s">
        <v>10</v>
      </c>
      <c r="H132" s="248" t="s">
        <v>12</v>
      </c>
      <c r="I132" s="248" t="s">
        <v>11</v>
      </c>
      <c r="J132" s="248" t="s">
        <v>13</v>
      </c>
      <c r="K132" s="248" t="s">
        <v>121</v>
      </c>
      <c r="L132" s="248" t="s">
        <v>14</v>
      </c>
      <c r="M132" s="248" t="s">
        <v>15</v>
      </c>
    </row>
    <row r="133" spans="2:13" x14ac:dyDescent="0.25">
      <c r="B133" s="185">
        <v>39539</v>
      </c>
      <c r="C133" s="186">
        <v>50</v>
      </c>
      <c r="D133" s="186">
        <v>25</v>
      </c>
      <c r="E133" s="186">
        <v>50</v>
      </c>
      <c r="F133" s="186">
        <v>50</v>
      </c>
      <c r="G133" s="186">
        <v>-25</v>
      </c>
      <c r="H133" s="186">
        <v>-75</v>
      </c>
      <c r="I133" s="186">
        <v>-50</v>
      </c>
      <c r="J133" s="186">
        <v>-50</v>
      </c>
      <c r="K133" s="186">
        <v>-50</v>
      </c>
      <c r="L133" s="186">
        <v>0</v>
      </c>
      <c r="M133" s="186">
        <v>-25</v>
      </c>
    </row>
    <row r="134" spans="2:13" x14ac:dyDescent="0.25">
      <c r="B134" s="11">
        <v>39630</v>
      </c>
      <c r="C134" s="188">
        <v>40</v>
      </c>
      <c r="D134" s="188">
        <v>60</v>
      </c>
      <c r="E134" s="188">
        <v>80</v>
      </c>
      <c r="F134" s="188">
        <v>20</v>
      </c>
      <c r="G134" s="188">
        <v>-20</v>
      </c>
      <c r="H134" s="188">
        <v>-20</v>
      </c>
      <c r="I134" s="188">
        <v>-20</v>
      </c>
      <c r="J134" s="188">
        <v>-40</v>
      </c>
      <c r="K134" s="188">
        <v>20</v>
      </c>
      <c r="L134" s="188">
        <v>100</v>
      </c>
      <c r="M134" s="188">
        <v>0</v>
      </c>
    </row>
    <row r="135" spans="2:13" x14ac:dyDescent="0.25">
      <c r="B135" s="11">
        <v>39722</v>
      </c>
      <c r="C135" s="188">
        <v>42.857142857142854</v>
      </c>
      <c r="D135" s="188">
        <v>28.571428571428569</v>
      </c>
      <c r="E135" s="188">
        <v>71.428571428571431</v>
      </c>
      <c r="F135" s="188">
        <v>0</v>
      </c>
      <c r="G135" s="188">
        <v>-28.571428571428569</v>
      </c>
      <c r="H135" s="188">
        <v>14.285714285714285</v>
      </c>
      <c r="I135" s="188">
        <v>-14.285714285714285</v>
      </c>
      <c r="J135" s="188">
        <v>71.428571428571431</v>
      </c>
      <c r="K135" s="188">
        <v>14.285714285714285</v>
      </c>
      <c r="L135" s="188">
        <v>57.142857142857139</v>
      </c>
      <c r="M135" s="188">
        <v>-14.285714285714285</v>
      </c>
    </row>
    <row r="136" spans="2:13" x14ac:dyDescent="0.25">
      <c r="B136" s="11">
        <v>39873</v>
      </c>
      <c r="C136" s="188">
        <v>57.142857142857139</v>
      </c>
      <c r="D136" s="188">
        <v>57.142857142857139</v>
      </c>
      <c r="E136" s="188">
        <v>42.857142857142854</v>
      </c>
      <c r="F136" s="188">
        <v>-14.285714285714285</v>
      </c>
      <c r="G136" s="188">
        <v>-42.857142857142854</v>
      </c>
      <c r="H136" s="188">
        <v>14.285714285714285</v>
      </c>
      <c r="I136" s="188">
        <v>0</v>
      </c>
      <c r="J136" s="188">
        <v>14.285714285714285</v>
      </c>
      <c r="K136" s="188">
        <v>-14.285714285714285</v>
      </c>
      <c r="L136" s="188">
        <v>42.857142857142854</v>
      </c>
      <c r="M136" s="188">
        <v>0</v>
      </c>
    </row>
    <row r="137" spans="2:13" x14ac:dyDescent="0.25">
      <c r="B137" s="11">
        <v>39965</v>
      </c>
      <c r="C137" s="188">
        <v>28.571428571428569</v>
      </c>
      <c r="D137" s="188">
        <v>14.285714285714285</v>
      </c>
      <c r="E137" s="188">
        <v>0</v>
      </c>
      <c r="F137" s="188">
        <v>-71.428571428571431</v>
      </c>
      <c r="G137" s="188">
        <v>-57.142857142857139</v>
      </c>
      <c r="H137" s="188">
        <v>0</v>
      </c>
      <c r="I137" s="188">
        <v>-71.428571428571431</v>
      </c>
      <c r="J137" s="188">
        <v>-42.857142857142854</v>
      </c>
      <c r="K137" s="188">
        <v>-28.571428571428569</v>
      </c>
      <c r="L137" s="188">
        <v>28.571428571428569</v>
      </c>
      <c r="M137" s="188">
        <v>0</v>
      </c>
    </row>
    <row r="138" spans="2:13" x14ac:dyDescent="0.25">
      <c r="B138" s="11">
        <v>40057</v>
      </c>
      <c r="C138" s="188">
        <v>33.333333333333329</v>
      </c>
      <c r="D138" s="188">
        <v>33.3333333333333</v>
      </c>
      <c r="E138" s="188">
        <v>33.333333333333329</v>
      </c>
      <c r="F138" s="188">
        <v>-50</v>
      </c>
      <c r="G138" s="188">
        <v>-50</v>
      </c>
      <c r="H138" s="188">
        <v>16.666666666666664</v>
      </c>
      <c r="I138" s="188">
        <v>-83.333333333333343</v>
      </c>
      <c r="J138" s="188">
        <v>-33.333333333333329</v>
      </c>
      <c r="K138" s="188">
        <v>-16.666666666666664</v>
      </c>
      <c r="L138" s="188">
        <v>50</v>
      </c>
      <c r="M138" s="188">
        <v>0</v>
      </c>
    </row>
    <row r="139" spans="2:13" x14ac:dyDescent="0.25">
      <c r="B139" s="11">
        <v>40148</v>
      </c>
      <c r="C139" s="188">
        <v>14.285714285714285</v>
      </c>
      <c r="D139" s="188">
        <v>14.285714285714285</v>
      </c>
      <c r="E139" s="188">
        <v>42.857142857142854</v>
      </c>
      <c r="F139" s="188">
        <v>-14.285714285714285</v>
      </c>
      <c r="G139" s="188">
        <v>-42.857142857142854</v>
      </c>
      <c r="H139" s="188">
        <v>0</v>
      </c>
      <c r="I139" s="188">
        <v>-85.714285714285708</v>
      </c>
      <c r="J139" s="188">
        <v>-42.857142857142854</v>
      </c>
      <c r="K139" s="188">
        <v>-28.571428571428569</v>
      </c>
      <c r="L139" s="188">
        <v>-28.571428571428569</v>
      </c>
      <c r="M139" s="188">
        <v>-14.285714285714285</v>
      </c>
    </row>
    <row r="140" spans="2:13" x14ac:dyDescent="0.25">
      <c r="B140" s="11">
        <v>40238</v>
      </c>
      <c r="C140" s="188">
        <v>0</v>
      </c>
      <c r="D140" s="188">
        <v>42.857142857142854</v>
      </c>
      <c r="E140" s="188">
        <v>42.857142857142854</v>
      </c>
      <c r="F140" s="188">
        <v>0</v>
      </c>
      <c r="G140" s="188">
        <v>-57.142857142857139</v>
      </c>
      <c r="H140" s="188">
        <v>14.285714285714285</v>
      </c>
      <c r="I140" s="188">
        <v>-57.142857142857139</v>
      </c>
      <c r="J140" s="188">
        <v>-14.285714285714285</v>
      </c>
      <c r="K140" s="188">
        <v>-28.571428571428569</v>
      </c>
      <c r="L140" s="188">
        <v>57.142857142857139</v>
      </c>
      <c r="M140" s="188">
        <v>0</v>
      </c>
    </row>
    <row r="141" spans="2:13" x14ac:dyDescent="0.25">
      <c r="B141" s="11">
        <v>40330</v>
      </c>
      <c r="C141" s="188">
        <v>14.285714285714285</v>
      </c>
      <c r="D141" s="188">
        <v>14.285714285714285</v>
      </c>
      <c r="E141" s="188">
        <v>57.142857142857139</v>
      </c>
      <c r="F141" s="188">
        <v>14.285714285714285</v>
      </c>
      <c r="G141" s="188">
        <v>-57.142857142857139</v>
      </c>
      <c r="H141" s="188">
        <v>-28.571428571428569</v>
      </c>
      <c r="I141" s="188">
        <v>-57.142857142857139</v>
      </c>
      <c r="J141" s="188">
        <v>-42.857142857142854</v>
      </c>
      <c r="K141" s="188">
        <v>-14.285714285714285</v>
      </c>
      <c r="L141" s="188">
        <v>57.142857142857139</v>
      </c>
      <c r="M141" s="188">
        <v>0</v>
      </c>
    </row>
    <row r="142" spans="2:13" x14ac:dyDescent="0.25">
      <c r="B142" s="11">
        <v>40422</v>
      </c>
      <c r="C142" s="188">
        <v>57.142857142857139</v>
      </c>
      <c r="D142" s="188">
        <v>42.857142857142854</v>
      </c>
      <c r="E142" s="188">
        <v>42.857142857142854</v>
      </c>
      <c r="F142" s="188">
        <v>0</v>
      </c>
      <c r="G142" s="188">
        <v>-57.142857142857139</v>
      </c>
      <c r="H142" s="188">
        <v>-14.285714285714285</v>
      </c>
      <c r="I142" s="188">
        <v>-57.142857142857139</v>
      </c>
      <c r="J142" s="188">
        <v>-42.857142857142854</v>
      </c>
      <c r="K142" s="188">
        <v>14.285714285714285</v>
      </c>
      <c r="L142" s="188">
        <v>57.142857142857139</v>
      </c>
      <c r="M142" s="188">
        <v>0</v>
      </c>
    </row>
    <row r="143" spans="2:13" x14ac:dyDescent="0.25">
      <c r="B143" s="11">
        <v>40513</v>
      </c>
      <c r="C143" s="188">
        <v>33.333333333333329</v>
      </c>
      <c r="D143" s="188">
        <v>66.666666666666657</v>
      </c>
      <c r="E143" s="188">
        <v>83.333333333333343</v>
      </c>
      <c r="F143" s="188">
        <v>33.333333333333329</v>
      </c>
      <c r="G143" s="188">
        <v>0</v>
      </c>
      <c r="H143" s="188">
        <v>83.333333333333343</v>
      </c>
      <c r="I143" s="188">
        <v>-33.333333333333329</v>
      </c>
      <c r="J143" s="188">
        <v>16.666666666666664</v>
      </c>
      <c r="K143" s="188">
        <v>16.666666666666664</v>
      </c>
      <c r="L143" s="188">
        <v>100</v>
      </c>
      <c r="M143" s="188">
        <v>0</v>
      </c>
    </row>
    <row r="144" spans="2:13" x14ac:dyDescent="0.25">
      <c r="B144" s="11">
        <v>40603</v>
      </c>
      <c r="C144" s="188">
        <v>14.285714285714285</v>
      </c>
      <c r="D144" s="188">
        <v>28.571428571428569</v>
      </c>
      <c r="E144" s="188">
        <v>85.714285714285708</v>
      </c>
      <c r="F144" s="188">
        <v>14.285714285714285</v>
      </c>
      <c r="G144" s="188">
        <v>-28.571428571428569</v>
      </c>
      <c r="H144" s="188">
        <v>14.285714285714285</v>
      </c>
      <c r="I144" s="188">
        <v>-42.857142857142854</v>
      </c>
      <c r="J144" s="188">
        <v>-14.285714285714285</v>
      </c>
      <c r="K144" s="188">
        <v>-42.857142857142854</v>
      </c>
      <c r="L144" s="188">
        <v>42.857142857142854</v>
      </c>
      <c r="M144" s="188">
        <v>0</v>
      </c>
    </row>
    <row r="145" spans="2:16" x14ac:dyDescent="0.25">
      <c r="B145" s="11">
        <v>40695</v>
      </c>
      <c r="C145" s="188">
        <v>16.666666666666664</v>
      </c>
      <c r="D145" s="188">
        <v>33.333333333333329</v>
      </c>
      <c r="E145" s="188">
        <v>50</v>
      </c>
      <c r="F145" s="188">
        <v>-16.666666666666664</v>
      </c>
      <c r="G145" s="188">
        <v>-83.333333333333343</v>
      </c>
      <c r="H145" s="188">
        <v>0</v>
      </c>
      <c r="I145" s="188">
        <v>-33.333333333333329</v>
      </c>
      <c r="J145" s="188">
        <v>16.666666666666664</v>
      </c>
      <c r="K145" s="188">
        <v>-50</v>
      </c>
      <c r="L145" s="188">
        <v>83.333333333333343</v>
      </c>
      <c r="M145" s="188">
        <v>0</v>
      </c>
    </row>
    <row r="146" spans="2:16" x14ac:dyDescent="0.25">
      <c r="B146" s="11">
        <v>40787</v>
      </c>
      <c r="C146" s="188">
        <v>57.142857142857139</v>
      </c>
      <c r="D146" s="188">
        <v>42.857142857142854</v>
      </c>
      <c r="E146" s="188">
        <v>57.142857142857139</v>
      </c>
      <c r="F146" s="188">
        <v>14.285714285714285</v>
      </c>
      <c r="G146" s="188">
        <v>-42.857142857142854</v>
      </c>
      <c r="H146" s="188">
        <v>14.285714285714285</v>
      </c>
      <c r="I146" s="188">
        <v>-71.428571428571431</v>
      </c>
      <c r="J146" s="188">
        <v>28.571428571428569</v>
      </c>
      <c r="K146" s="188">
        <v>14.285714285714285</v>
      </c>
      <c r="L146" s="188">
        <v>57.142857142857139</v>
      </c>
      <c r="M146" s="188">
        <v>0</v>
      </c>
    </row>
    <row r="147" spans="2:16" x14ac:dyDescent="0.25">
      <c r="B147" s="11">
        <v>40878</v>
      </c>
      <c r="C147" s="188">
        <v>57.142857142857139</v>
      </c>
      <c r="D147" s="188">
        <v>57.142857142857139</v>
      </c>
      <c r="E147" s="188">
        <v>85.714285714285708</v>
      </c>
      <c r="F147" s="188">
        <v>28.571428571428569</v>
      </c>
      <c r="G147" s="188">
        <v>-57.142857142857139</v>
      </c>
      <c r="H147" s="188">
        <v>14.285714285714285</v>
      </c>
      <c r="I147" s="188">
        <v>-71.428571428571431</v>
      </c>
      <c r="J147" s="188">
        <v>-14.285714285714285</v>
      </c>
      <c r="K147" s="188">
        <v>-14.285714285714285</v>
      </c>
      <c r="L147" s="188">
        <v>71.428571428571431</v>
      </c>
      <c r="M147" s="188">
        <v>0</v>
      </c>
    </row>
    <row r="148" spans="2:16" x14ac:dyDescent="0.25">
      <c r="B148" s="11">
        <v>40969</v>
      </c>
      <c r="C148" s="188">
        <v>42.857142857142854</v>
      </c>
      <c r="D148" s="188">
        <v>42.857142857142854</v>
      </c>
      <c r="E148" s="188">
        <v>57.142857142857139</v>
      </c>
      <c r="F148" s="188">
        <v>14.285714285714285</v>
      </c>
      <c r="G148" s="188">
        <v>-71.428571428571431</v>
      </c>
      <c r="H148" s="188">
        <v>-28.999999999999996</v>
      </c>
      <c r="I148" s="188">
        <v>-86</v>
      </c>
      <c r="J148" s="188">
        <v>28.571428571428569</v>
      </c>
      <c r="K148" s="188">
        <v>28.571428571428569</v>
      </c>
      <c r="L148" s="188">
        <v>85.714285714285708</v>
      </c>
      <c r="M148" s="188">
        <v>0</v>
      </c>
    </row>
    <row r="149" spans="2:16" x14ac:dyDescent="0.25">
      <c r="B149" s="11">
        <v>41061</v>
      </c>
      <c r="C149" s="188">
        <v>0</v>
      </c>
      <c r="D149" s="188">
        <v>14.285714285714285</v>
      </c>
      <c r="E149" s="188">
        <v>42.857142857142854</v>
      </c>
      <c r="F149" s="188">
        <v>0</v>
      </c>
      <c r="G149" s="188">
        <v>-42.857142857142854</v>
      </c>
      <c r="H149" s="188">
        <v>14.285714285714285</v>
      </c>
      <c r="I149" s="188">
        <v>-42.857142857142854</v>
      </c>
      <c r="J149" s="188">
        <v>0</v>
      </c>
      <c r="K149" s="188">
        <v>-28.571428571428569</v>
      </c>
      <c r="L149" s="188">
        <v>14.285714285714285</v>
      </c>
      <c r="M149" s="188">
        <v>-14.285714285714285</v>
      </c>
    </row>
    <row r="150" spans="2:16" x14ac:dyDescent="0.25">
      <c r="B150" s="11">
        <v>41153</v>
      </c>
      <c r="C150" s="188">
        <v>16.666666666666664</v>
      </c>
      <c r="D150" s="188">
        <v>0</v>
      </c>
      <c r="E150" s="188">
        <v>16.666666666666664</v>
      </c>
      <c r="F150" s="188">
        <v>-33.333333333333329</v>
      </c>
      <c r="G150" s="188">
        <v>-50</v>
      </c>
      <c r="H150" s="188">
        <v>-17</v>
      </c>
      <c r="I150" s="188">
        <v>-50</v>
      </c>
      <c r="J150" s="188">
        <v>-33.333333333333329</v>
      </c>
      <c r="K150" s="188">
        <v>-33.333333333333329</v>
      </c>
      <c r="L150" s="188">
        <v>16.666666666666664</v>
      </c>
      <c r="M150" s="188">
        <v>0</v>
      </c>
    </row>
    <row r="151" spans="2:16" x14ac:dyDescent="0.25">
      <c r="B151" s="11">
        <v>41244</v>
      </c>
      <c r="C151" s="188">
        <v>57.142857142857139</v>
      </c>
      <c r="D151" s="188">
        <v>57.142857142857139</v>
      </c>
      <c r="E151" s="188">
        <v>85.714285714285708</v>
      </c>
      <c r="F151" s="188">
        <v>14.285714285714285</v>
      </c>
      <c r="G151" s="188">
        <v>-71.428571428571431</v>
      </c>
      <c r="H151" s="188">
        <v>0</v>
      </c>
      <c r="I151" s="188">
        <v>-57.142857142857139</v>
      </c>
      <c r="J151" s="188">
        <v>0</v>
      </c>
      <c r="K151" s="188">
        <v>0</v>
      </c>
      <c r="L151" s="188">
        <v>28.571428571428569</v>
      </c>
      <c r="M151" s="188">
        <v>0</v>
      </c>
    </row>
    <row r="152" spans="2:16" x14ac:dyDescent="0.25">
      <c r="B152" s="11">
        <v>41334</v>
      </c>
      <c r="C152" s="188">
        <v>14.285714285714285</v>
      </c>
      <c r="D152" s="188">
        <v>42.857142857142854</v>
      </c>
      <c r="E152" s="188">
        <v>85.714285714285708</v>
      </c>
      <c r="F152" s="188">
        <v>14.285714285714285</v>
      </c>
      <c r="G152" s="188">
        <v>-71.428571428571431</v>
      </c>
      <c r="H152" s="188">
        <v>28.571428571428569</v>
      </c>
      <c r="I152" s="188">
        <v>-71.428571428571431</v>
      </c>
      <c r="J152" s="188">
        <v>0</v>
      </c>
      <c r="K152" s="188">
        <v>0</v>
      </c>
      <c r="L152" s="188">
        <v>71.428571428571431</v>
      </c>
      <c r="M152" s="188">
        <v>0</v>
      </c>
    </row>
    <row r="153" spans="2:16" x14ac:dyDescent="0.25">
      <c r="B153" s="11">
        <v>41426</v>
      </c>
      <c r="C153" s="188">
        <v>-14.285714285714285</v>
      </c>
      <c r="D153" s="188">
        <v>42.857142857142854</v>
      </c>
      <c r="E153" s="188">
        <v>57.142857142857139</v>
      </c>
      <c r="F153" s="188">
        <v>57.142857142857139</v>
      </c>
      <c r="G153" s="188">
        <v>-85.714285714285708</v>
      </c>
      <c r="H153" s="188">
        <v>0</v>
      </c>
      <c r="I153" s="188">
        <v>-50</v>
      </c>
      <c r="J153" s="188">
        <v>-28.571428571428569</v>
      </c>
      <c r="K153" s="188">
        <v>14.285714285714285</v>
      </c>
      <c r="L153" s="188">
        <v>57.142857142857139</v>
      </c>
      <c r="M153" s="188">
        <v>-100</v>
      </c>
    </row>
    <row r="154" spans="2:16" x14ac:dyDescent="0.25">
      <c r="B154" s="11">
        <v>41518</v>
      </c>
      <c r="C154" s="188">
        <v>14.285714285714285</v>
      </c>
      <c r="D154" s="188">
        <v>42.857142857142854</v>
      </c>
      <c r="E154" s="188">
        <v>57.142857142857139</v>
      </c>
      <c r="F154" s="188">
        <v>14.285714285714285</v>
      </c>
      <c r="G154" s="188">
        <v>-57.142857142857096</v>
      </c>
      <c r="H154" s="188">
        <v>0</v>
      </c>
      <c r="I154" s="188">
        <v>-71.428571428571431</v>
      </c>
      <c r="J154" s="188">
        <v>0</v>
      </c>
      <c r="K154" s="188">
        <v>0</v>
      </c>
      <c r="L154" s="188">
        <v>57.142857142857139</v>
      </c>
      <c r="M154" s="188">
        <v>100</v>
      </c>
      <c r="P154" s="2">
        <v>100</v>
      </c>
    </row>
    <row r="155" spans="2:16" x14ac:dyDescent="0.25">
      <c r="B155" s="11">
        <v>41609</v>
      </c>
      <c r="C155" s="188">
        <v>14.285714285714285</v>
      </c>
      <c r="D155" s="188">
        <v>71.428571428571431</v>
      </c>
      <c r="E155" s="188">
        <v>71.428571428571431</v>
      </c>
      <c r="F155" s="188">
        <v>0</v>
      </c>
      <c r="G155" s="188">
        <v>-100</v>
      </c>
      <c r="H155" s="188">
        <v>28.571428571428569</v>
      </c>
      <c r="I155" s="188">
        <v>-28.571428571428569</v>
      </c>
      <c r="J155" s="188">
        <v>-14.285714285714285</v>
      </c>
      <c r="K155" s="188">
        <v>-14.285714285714285</v>
      </c>
      <c r="L155" s="188">
        <v>42.857142857142854</v>
      </c>
      <c r="M155" s="188">
        <v>0</v>
      </c>
    </row>
    <row r="156" spans="2:16" x14ac:dyDescent="0.25">
      <c r="B156" s="11">
        <v>41699</v>
      </c>
      <c r="C156" s="188">
        <v>0</v>
      </c>
      <c r="D156" s="188">
        <v>50</v>
      </c>
      <c r="E156" s="188">
        <v>50</v>
      </c>
      <c r="F156" s="188">
        <v>16.666666666666664</v>
      </c>
      <c r="G156" s="188">
        <v>-33.333333333333329</v>
      </c>
      <c r="H156" s="188">
        <v>16.666666666666664</v>
      </c>
      <c r="I156" s="188">
        <v>-16.666666666666664</v>
      </c>
      <c r="J156" s="188">
        <v>0</v>
      </c>
      <c r="K156" s="188">
        <v>16.666666666666664</v>
      </c>
      <c r="L156" s="188">
        <v>50</v>
      </c>
      <c r="M156" s="188">
        <v>0</v>
      </c>
    </row>
    <row r="157" spans="2:16" x14ac:dyDescent="0.25">
      <c r="B157" s="11">
        <v>41791</v>
      </c>
      <c r="C157" s="188">
        <v>40</v>
      </c>
      <c r="D157" s="188">
        <v>60</v>
      </c>
      <c r="E157" s="188">
        <v>80</v>
      </c>
      <c r="F157" s="188">
        <v>40</v>
      </c>
      <c r="G157" s="188">
        <v>-60</v>
      </c>
      <c r="H157" s="188">
        <v>0</v>
      </c>
      <c r="I157" s="188">
        <v>0</v>
      </c>
      <c r="J157" s="188">
        <v>20</v>
      </c>
      <c r="K157" s="188">
        <v>0</v>
      </c>
      <c r="L157" s="188">
        <v>40</v>
      </c>
      <c r="M157" s="188">
        <v>0</v>
      </c>
    </row>
    <row r="158" spans="2:16" x14ac:dyDescent="0.25">
      <c r="B158" s="11">
        <v>41883</v>
      </c>
      <c r="C158" s="188">
        <v>0</v>
      </c>
      <c r="D158" s="188">
        <v>50</v>
      </c>
      <c r="E158" s="188">
        <v>50</v>
      </c>
      <c r="F158" s="188">
        <v>25</v>
      </c>
      <c r="G158" s="188">
        <v>-100</v>
      </c>
      <c r="H158" s="188">
        <v>0</v>
      </c>
      <c r="I158" s="188">
        <v>-25</v>
      </c>
      <c r="J158" s="188">
        <v>-25</v>
      </c>
      <c r="K158" s="188">
        <v>0</v>
      </c>
      <c r="L158" s="188">
        <v>25</v>
      </c>
      <c r="M158" s="188">
        <v>0</v>
      </c>
    </row>
    <row r="159" spans="2:16" x14ac:dyDescent="0.25">
      <c r="B159" s="11">
        <v>41974</v>
      </c>
      <c r="C159" s="188">
        <v>25</v>
      </c>
      <c r="D159" s="188">
        <v>100</v>
      </c>
      <c r="E159" s="188">
        <v>100</v>
      </c>
      <c r="F159" s="188">
        <v>0</v>
      </c>
      <c r="G159" s="188">
        <v>-50</v>
      </c>
      <c r="H159" s="188">
        <v>0</v>
      </c>
      <c r="I159" s="188">
        <v>0</v>
      </c>
      <c r="J159" s="188">
        <v>-75</v>
      </c>
      <c r="K159" s="188">
        <v>0</v>
      </c>
      <c r="L159" s="188">
        <v>75</v>
      </c>
      <c r="M159" s="188">
        <v>0</v>
      </c>
    </row>
    <row r="160" spans="2:16" x14ac:dyDescent="0.25">
      <c r="B160" s="11">
        <v>42064</v>
      </c>
      <c r="C160" s="147">
        <v>75</v>
      </c>
      <c r="D160" s="147">
        <v>100</v>
      </c>
      <c r="E160" s="147">
        <v>75</v>
      </c>
      <c r="F160" s="147">
        <v>25</v>
      </c>
      <c r="G160" s="147">
        <v>-50</v>
      </c>
      <c r="H160" s="147">
        <v>25</v>
      </c>
      <c r="I160" s="147">
        <v>25</v>
      </c>
      <c r="J160" s="147">
        <v>-25</v>
      </c>
      <c r="K160" s="147">
        <v>0</v>
      </c>
      <c r="L160" s="147">
        <v>100</v>
      </c>
      <c r="M160" s="147">
        <v>0</v>
      </c>
    </row>
    <row r="161" spans="2:13" x14ac:dyDescent="0.25">
      <c r="B161" s="11">
        <v>42156</v>
      </c>
      <c r="C161" s="147">
        <v>40</v>
      </c>
      <c r="D161" s="147">
        <v>60</v>
      </c>
      <c r="E161" s="147">
        <v>40</v>
      </c>
      <c r="F161" s="147">
        <v>-20</v>
      </c>
      <c r="G161" s="147">
        <v>-40</v>
      </c>
      <c r="H161" s="147">
        <v>0</v>
      </c>
      <c r="I161" s="147">
        <v>0</v>
      </c>
      <c r="J161" s="147">
        <v>-80</v>
      </c>
      <c r="K161" s="147">
        <v>-60</v>
      </c>
      <c r="L161" s="147">
        <v>40</v>
      </c>
      <c r="M161" s="147">
        <v>0</v>
      </c>
    </row>
    <row r="162" spans="2:13" x14ac:dyDescent="0.25">
      <c r="B162" s="11">
        <v>42248</v>
      </c>
      <c r="C162" s="147">
        <v>-20</v>
      </c>
      <c r="D162" s="147">
        <v>40</v>
      </c>
      <c r="E162" s="147">
        <v>40</v>
      </c>
      <c r="F162" s="147">
        <v>-40</v>
      </c>
      <c r="G162" s="147">
        <v>-60</v>
      </c>
      <c r="H162" s="147">
        <v>0</v>
      </c>
      <c r="I162" s="147">
        <v>-20</v>
      </c>
      <c r="J162" s="147">
        <v>-80</v>
      </c>
      <c r="K162" s="147">
        <v>-60</v>
      </c>
      <c r="L162" s="147">
        <v>40</v>
      </c>
      <c r="M162" s="147">
        <v>0</v>
      </c>
    </row>
    <row r="163" spans="2:13" x14ac:dyDescent="0.25">
      <c r="B163" s="11">
        <v>42339</v>
      </c>
      <c r="C163" s="147">
        <v>40</v>
      </c>
      <c r="D163" s="147">
        <v>60</v>
      </c>
      <c r="E163" s="147">
        <v>80</v>
      </c>
      <c r="F163" s="147">
        <v>0</v>
      </c>
      <c r="G163" s="147">
        <v>-20</v>
      </c>
      <c r="H163" s="147">
        <v>20</v>
      </c>
      <c r="I163" s="147">
        <v>-20</v>
      </c>
      <c r="J163" s="147">
        <v>-80</v>
      </c>
      <c r="K163" s="147">
        <v>-20</v>
      </c>
      <c r="L163" s="147">
        <v>40</v>
      </c>
      <c r="M163" s="147">
        <v>0</v>
      </c>
    </row>
    <row r="164" spans="2:13" x14ac:dyDescent="0.25">
      <c r="B164" s="11">
        <v>42430</v>
      </c>
      <c r="C164" s="147">
        <v>60</v>
      </c>
      <c r="D164" s="147">
        <v>80</v>
      </c>
      <c r="E164" s="147">
        <v>60</v>
      </c>
      <c r="F164" s="147">
        <v>20</v>
      </c>
      <c r="G164" s="147">
        <v>-60</v>
      </c>
      <c r="H164" s="147">
        <v>60</v>
      </c>
      <c r="I164" s="147">
        <v>20</v>
      </c>
      <c r="J164" s="147">
        <v>-80</v>
      </c>
      <c r="K164" s="147">
        <v>-20</v>
      </c>
      <c r="L164" s="147">
        <v>40</v>
      </c>
      <c r="M164" s="147">
        <v>0</v>
      </c>
    </row>
    <row r="165" spans="2:13" x14ac:dyDescent="0.25">
      <c r="B165" s="11">
        <v>42522</v>
      </c>
      <c r="C165" s="147">
        <v>0</v>
      </c>
      <c r="D165" s="147">
        <v>-40</v>
      </c>
      <c r="E165" s="147">
        <v>-40</v>
      </c>
      <c r="F165" s="147">
        <v>40</v>
      </c>
      <c r="G165" s="147">
        <v>20</v>
      </c>
      <c r="H165" s="147">
        <v>20</v>
      </c>
      <c r="I165" s="147">
        <v>60</v>
      </c>
      <c r="J165" s="147">
        <v>-20</v>
      </c>
      <c r="K165" s="147">
        <v>0</v>
      </c>
      <c r="L165" s="147">
        <v>0</v>
      </c>
      <c r="M165" s="147">
        <v>0</v>
      </c>
    </row>
    <row r="166" spans="2:13" x14ac:dyDescent="0.25">
      <c r="B166" s="11">
        <v>42614</v>
      </c>
      <c r="C166" s="147">
        <v>25</v>
      </c>
      <c r="D166" s="147">
        <v>25</v>
      </c>
      <c r="E166" s="147">
        <v>0</v>
      </c>
      <c r="F166" s="147">
        <v>25</v>
      </c>
      <c r="G166" s="147">
        <v>-75</v>
      </c>
      <c r="H166" s="147">
        <v>0</v>
      </c>
      <c r="I166" s="147">
        <v>0</v>
      </c>
      <c r="J166" s="147">
        <v>-100</v>
      </c>
      <c r="K166" s="147">
        <v>-100</v>
      </c>
      <c r="L166" s="147">
        <v>50</v>
      </c>
      <c r="M166" s="147">
        <v>0</v>
      </c>
    </row>
    <row r="167" spans="2:13" x14ac:dyDescent="0.25">
      <c r="B167" s="11">
        <v>42705</v>
      </c>
      <c r="C167" s="147">
        <v>40</v>
      </c>
      <c r="D167" s="147">
        <v>60</v>
      </c>
      <c r="E167" s="147">
        <v>60</v>
      </c>
      <c r="F167" s="147">
        <v>-40</v>
      </c>
      <c r="G167" s="147">
        <v>-60</v>
      </c>
      <c r="H167" s="147">
        <v>60</v>
      </c>
      <c r="I167" s="147">
        <v>-20</v>
      </c>
      <c r="J167" s="147">
        <v>-60</v>
      </c>
      <c r="K167" s="147">
        <v>-100</v>
      </c>
      <c r="L167" s="147">
        <v>40</v>
      </c>
      <c r="M167" s="147">
        <v>0</v>
      </c>
    </row>
    <row r="168" spans="2:13" x14ac:dyDescent="0.25">
      <c r="B168" s="11">
        <v>42795</v>
      </c>
      <c r="C168" s="2">
        <v>75</v>
      </c>
      <c r="D168" s="2">
        <v>50</v>
      </c>
      <c r="E168" s="2">
        <v>50</v>
      </c>
      <c r="F168" s="2">
        <v>-25</v>
      </c>
      <c r="G168" s="2">
        <v>-75</v>
      </c>
      <c r="H168" s="2">
        <v>75</v>
      </c>
      <c r="I168" s="2">
        <v>0</v>
      </c>
      <c r="J168" s="2">
        <v>-25</v>
      </c>
      <c r="K168" s="2">
        <v>-100</v>
      </c>
      <c r="L168" s="2">
        <v>100</v>
      </c>
      <c r="M168" s="2">
        <v>0</v>
      </c>
    </row>
    <row r="169" spans="2:13" x14ac:dyDescent="0.25">
      <c r="B169" s="11">
        <v>42887</v>
      </c>
      <c r="C169" s="2">
        <v>50</v>
      </c>
      <c r="D169" s="2">
        <v>75</v>
      </c>
      <c r="E169" s="2">
        <v>50</v>
      </c>
      <c r="F169" s="2">
        <v>-25</v>
      </c>
      <c r="G169" s="2">
        <v>-75</v>
      </c>
      <c r="H169" s="2">
        <v>0</v>
      </c>
      <c r="I169" s="2">
        <v>-50</v>
      </c>
      <c r="J169" s="2">
        <v>-50</v>
      </c>
      <c r="K169" s="2">
        <v>-100</v>
      </c>
      <c r="L169" s="2">
        <v>75</v>
      </c>
      <c r="M169" s="2">
        <v>0</v>
      </c>
    </row>
    <row r="170" spans="2:13" x14ac:dyDescent="0.25">
      <c r="B170" s="11">
        <v>42979</v>
      </c>
      <c r="C170" s="2">
        <v>-33.333333333333329</v>
      </c>
      <c r="D170" s="2">
        <v>-33.333333333333329</v>
      </c>
      <c r="E170" s="2">
        <v>-66.666666666666657</v>
      </c>
      <c r="F170" s="2">
        <v>-33.333333333333329</v>
      </c>
      <c r="G170" s="2">
        <v>-100</v>
      </c>
      <c r="H170" s="2">
        <v>-33.333333333333329</v>
      </c>
      <c r="I170" s="2">
        <v>-33.333333333333329</v>
      </c>
      <c r="J170" s="2">
        <v>-100</v>
      </c>
      <c r="K170" s="2">
        <v>-100</v>
      </c>
      <c r="L170" s="2">
        <v>0</v>
      </c>
      <c r="M170" s="2">
        <v>0</v>
      </c>
    </row>
  </sheetData>
  <mergeCells count="1">
    <mergeCell ref="B3:I3"/>
  </mergeCells>
  <pageMargins left="0.7" right="0.7" top="0.75" bottom="0.75" header="0.3" footer="0.3"/>
  <pageSetup scale="2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5"/>
  <sheetViews>
    <sheetView view="pageBreakPreview" topLeftCell="A31" zoomScale="85" zoomScaleNormal="85" zoomScaleSheetLayoutView="85" workbookViewId="0">
      <selection activeCell="B62" sqref="B62"/>
    </sheetView>
  </sheetViews>
  <sheetFormatPr baseColWidth="10" defaultRowHeight="15" x14ac:dyDescent="0.25"/>
  <cols>
    <col min="1" max="1" width="11.7109375" style="2" customWidth="1"/>
    <col min="2" max="5" width="11.5703125" style="2" bestFit="1" customWidth="1"/>
    <col min="6" max="6" width="11.42578125" style="2"/>
    <col min="7" max="8" width="11.5703125" style="2" bestFit="1" customWidth="1"/>
    <col min="9" max="9" width="10.42578125" style="2" bestFit="1" customWidth="1"/>
    <col min="10" max="10" width="11.5703125" style="2" bestFit="1" customWidth="1"/>
    <col min="11" max="12" width="11.42578125" style="2"/>
    <col min="13" max="15" width="11.5703125" style="2" bestFit="1" customWidth="1"/>
    <col min="16" max="16384" width="11.42578125" style="2"/>
  </cols>
  <sheetData>
    <row r="1" spans="1:11" x14ac:dyDescent="0.25">
      <c r="A1" s="2">
        <v>100</v>
      </c>
    </row>
    <row r="2" spans="1:11" ht="15" customHeight="1" x14ac:dyDescent="0.25">
      <c r="B2" s="388" t="s">
        <v>115</v>
      </c>
      <c r="C2" s="389"/>
      <c r="D2" s="389"/>
      <c r="E2" s="389"/>
      <c r="F2" s="389"/>
      <c r="G2" s="389"/>
      <c r="H2" s="389"/>
      <c r="I2" s="390"/>
    </row>
    <row r="3" spans="1:11" x14ac:dyDescent="0.25">
      <c r="B3" s="250"/>
      <c r="C3" s="250"/>
      <c r="D3" s="250"/>
      <c r="E3" s="250"/>
      <c r="F3" s="250"/>
      <c r="G3" s="250"/>
      <c r="H3" s="250"/>
    </row>
    <row r="4" spans="1:11" x14ac:dyDescent="0.25">
      <c r="A4" s="2" t="s">
        <v>114</v>
      </c>
      <c r="C4" s="391" t="s">
        <v>113</v>
      </c>
      <c r="D4" s="391"/>
      <c r="E4" s="391"/>
      <c r="G4" s="391" t="s">
        <v>112</v>
      </c>
      <c r="H4" s="391"/>
      <c r="I4" s="391"/>
    </row>
    <row r="5" spans="1:11" ht="15" customHeight="1" x14ac:dyDescent="0.25">
      <c r="B5" s="221"/>
      <c r="C5" s="221" t="s">
        <v>0</v>
      </c>
      <c r="D5" s="221" t="s">
        <v>1</v>
      </c>
      <c r="E5" s="221" t="s">
        <v>16</v>
      </c>
      <c r="G5" s="221" t="s">
        <v>0</v>
      </c>
      <c r="H5" s="221" t="s">
        <v>1</v>
      </c>
      <c r="I5" s="221" t="s">
        <v>16</v>
      </c>
      <c r="J5" s="221"/>
    </row>
    <row r="6" spans="1:11" x14ac:dyDescent="0.25">
      <c r="B6" s="220" t="s">
        <v>111</v>
      </c>
      <c r="C6" s="147">
        <v>-23.52941176470588</v>
      </c>
      <c r="D6" s="243">
        <v>-22.222222222222221</v>
      </c>
      <c r="E6" s="243">
        <v>33.333333333333329</v>
      </c>
      <c r="F6" s="147"/>
      <c r="G6" s="147">
        <v>-35.294117647058826</v>
      </c>
      <c r="H6" s="147">
        <v>-70</v>
      </c>
      <c r="I6" s="243">
        <v>25</v>
      </c>
      <c r="J6" s="219"/>
      <c r="K6" s="241"/>
    </row>
    <row r="7" spans="1:11" x14ac:dyDescent="0.25">
      <c r="B7" s="220" t="s">
        <v>110</v>
      </c>
      <c r="C7" s="147">
        <v>-29.411764705882355</v>
      </c>
      <c r="D7" s="243">
        <v>-11.111111111111111</v>
      </c>
      <c r="E7" s="243">
        <v>33.333333333333329</v>
      </c>
      <c r="F7" s="147"/>
      <c r="G7" s="147">
        <v>0</v>
      </c>
      <c r="H7" s="147">
        <v>-30</v>
      </c>
      <c r="I7" s="243">
        <v>-50</v>
      </c>
      <c r="J7" s="219"/>
    </row>
    <row r="8" spans="1:11" x14ac:dyDescent="0.25">
      <c r="B8" s="220" t="s">
        <v>109</v>
      </c>
      <c r="C8" s="147">
        <v>41.17647058823529</v>
      </c>
      <c r="D8" s="243">
        <v>11.111111111111111</v>
      </c>
      <c r="E8" s="243">
        <v>0</v>
      </c>
      <c r="F8" s="147"/>
      <c r="G8" s="147">
        <v>41.17647058823529</v>
      </c>
      <c r="H8" s="147">
        <v>50</v>
      </c>
      <c r="I8" s="243">
        <v>-75</v>
      </c>
      <c r="J8" s="219"/>
    </row>
    <row r="9" spans="1:11" x14ac:dyDescent="0.25">
      <c r="B9" s="220" t="s">
        <v>108</v>
      </c>
      <c r="C9" s="242">
        <v>17.647058823529413</v>
      </c>
      <c r="D9" s="147">
        <v>0</v>
      </c>
      <c r="E9" s="147">
        <v>-33.333333333333329</v>
      </c>
      <c r="F9" s="147"/>
      <c r="G9" s="147">
        <v>35.294117647058826</v>
      </c>
      <c r="H9" s="242">
        <v>40</v>
      </c>
      <c r="I9" s="147">
        <v>-75</v>
      </c>
      <c r="J9" s="219"/>
    </row>
    <row r="12" spans="1:11" x14ac:dyDescent="0.25">
      <c r="B12" s="218" t="s">
        <v>26</v>
      </c>
      <c r="C12" s="73"/>
      <c r="D12" s="73"/>
      <c r="E12" s="73"/>
      <c r="F12" s="73"/>
      <c r="G12" s="73"/>
      <c r="H12" s="73"/>
      <c r="I12" s="73"/>
      <c r="J12" s="73"/>
    </row>
    <row r="13" spans="1:11" x14ac:dyDescent="0.25">
      <c r="B13" s="218" t="s">
        <v>107</v>
      </c>
      <c r="C13" s="73"/>
      <c r="D13" s="73"/>
      <c r="E13" s="73"/>
      <c r="F13" s="73"/>
      <c r="G13" s="73"/>
      <c r="H13" s="73"/>
      <c r="I13" s="73"/>
      <c r="J13" s="73"/>
    </row>
    <row r="14" spans="1:11" x14ac:dyDescent="0.25">
      <c r="B14" s="73"/>
      <c r="C14" s="73"/>
      <c r="D14" s="73"/>
      <c r="E14" s="73"/>
      <c r="F14" s="73"/>
      <c r="G14" s="73"/>
      <c r="H14" s="73"/>
      <c r="I14" s="73"/>
      <c r="J14" s="73"/>
    </row>
    <row r="15" spans="1:11" x14ac:dyDescent="0.25">
      <c r="B15" s="217"/>
      <c r="C15" s="73"/>
      <c r="D15" s="73"/>
      <c r="E15" s="73"/>
      <c r="F15" s="73"/>
      <c r="G15" s="73"/>
      <c r="H15" s="73"/>
      <c r="I15" s="73"/>
      <c r="J15" s="73"/>
    </row>
    <row r="16" spans="1:11" ht="18.75" x14ac:dyDescent="0.25">
      <c r="B16" s="216"/>
      <c r="C16" s="73"/>
      <c r="D16" s="73"/>
      <c r="E16" s="73"/>
      <c r="F16" s="73"/>
      <c r="G16" s="73"/>
      <c r="H16" s="73"/>
      <c r="I16" s="73"/>
      <c r="J16" s="73"/>
    </row>
    <row r="17" spans="2:15" x14ac:dyDescent="0.25">
      <c r="B17" s="73"/>
      <c r="C17" s="73"/>
      <c r="D17" s="73"/>
      <c r="E17" s="73"/>
      <c r="F17" s="73"/>
      <c r="G17" s="73"/>
      <c r="H17" s="73"/>
      <c r="I17" s="73"/>
      <c r="J17" s="73"/>
      <c r="K17" s="14"/>
      <c r="L17" s="10"/>
      <c r="M17" s="10"/>
      <c r="N17" s="10"/>
      <c r="O17" s="10"/>
    </row>
    <row r="18" spans="2:15" x14ac:dyDescent="0.25">
      <c r="B18" s="73"/>
      <c r="C18" s="73"/>
      <c r="D18" s="73"/>
      <c r="E18" s="73"/>
      <c r="F18" s="73"/>
      <c r="G18" s="73"/>
      <c r="H18" s="73"/>
      <c r="I18" s="73"/>
      <c r="J18" s="73"/>
      <c r="K18" s="14"/>
      <c r="L18" s="10"/>
      <c r="M18" s="10"/>
      <c r="N18" s="10"/>
      <c r="O18" s="10"/>
    </row>
    <row r="19" spans="2:15" x14ac:dyDescent="0.25">
      <c r="B19" s="73"/>
      <c r="C19" s="73"/>
      <c r="D19" s="73"/>
      <c r="E19" s="73"/>
      <c r="F19" s="73"/>
      <c r="G19" s="73"/>
      <c r="H19" s="73"/>
      <c r="I19" s="73"/>
      <c r="J19" s="73"/>
      <c r="K19" s="14"/>
      <c r="L19" s="10"/>
      <c r="M19" s="10"/>
      <c r="N19" s="10"/>
      <c r="O19" s="10"/>
    </row>
    <row r="20" spans="2:15" x14ac:dyDescent="0.25">
      <c r="B20" s="73"/>
      <c r="C20" s="73"/>
      <c r="D20" s="73"/>
      <c r="E20" s="73"/>
      <c r="F20" s="73"/>
      <c r="G20" s="73"/>
      <c r="H20" s="73"/>
      <c r="I20" s="73"/>
      <c r="J20" s="73"/>
      <c r="K20" s="14"/>
      <c r="L20" s="10"/>
      <c r="M20" s="10"/>
      <c r="N20" s="10"/>
      <c r="O20" s="10"/>
    </row>
    <row r="21" spans="2:15" x14ac:dyDescent="0.25">
      <c r="B21" s="73"/>
      <c r="C21" s="73"/>
      <c r="D21" s="73"/>
      <c r="E21" s="73"/>
      <c r="F21" s="73"/>
      <c r="G21" s="73"/>
      <c r="H21" s="73"/>
      <c r="I21" s="73"/>
      <c r="J21" s="73"/>
      <c r="L21" s="10"/>
      <c r="M21" s="10"/>
    </row>
    <row r="22" spans="2:15" x14ac:dyDescent="0.25">
      <c r="B22" s="73"/>
      <c r="C22" s="73"/>
      <c r="D22" s="73"/>
      <c r="E22" s="73"/>
      <c r="F22" s="73"/>
      <c r="G22" s="73"/>
      <c r="H22" s="73"/>
      <c r="I22" s="73"/>
      <c r="J22" s="73"/>
      <c r="L22" s="10"/>
      <c r="M22" s="10"/>
    </row>
    <row r="23" spans="2:15" x14ac:dyDescent="0.25">
      <c r="B23" s="73"/>
      <c r="C23" s="73"/>
      <c r="D23" s="73"/>
      <c r="E23" s="73"/>
      <c r="F23" s="73"/>
      <c r="G23" s="73"/>
      <c r="H23" s="73"/>
      <c r="I23" s="73"/>
      <c r="J23" s="73"/>
    </row>
    <row r="24" spans="2:15" x14ac:dyDescent="0.25">
      <c r="B24" s="73"/>
      <c r="C24" s="73"/>
      <c r="D24" s="73"/>
      <c r="E24" s="73"/>
      <c r="F24" s="73"/>
      <c r="G24" s="73"/>
      <c r="H24" s="73"/>
      <c r="I24" s="73"/>
      <c r="J24" s="73"/>
    </row>
    <row r="25" spans="2:15" x14ac:dyDescent="0.25">
      <c r="B25" s="73"/>
      <c r="C25" s="73"/>
      <c r="D25" s="73"/>
      <c r="E25" s="73"/>
      <c r="F25" s="73"/>
      <c r="G25" s="73"/>
      <c r="H25" s="73"/>
      <c r="I25" s="73"/>
      <c r="J25" s="73"/>
    </row>
    <row r="26" spans="2:15" x14ac:dyDescent="0.25">
      <c r="B26" s="73"/>
      <c r="C26" s="73"/>
      <c r="D26" s="73"/>
      <c r="E26" s="73"/>
      <c r="F26" s="73"/>
      <c r="G26" s="73"/>
      <c r="H26" s="73"/>
      <c r="I26" s="73"/>
      <c r="J26" s="73"/>
    </row>
    <row r="27" spans="2:15" x14ac:dyDescent="0.25">
      <c r="B27" s="73"/>
      <c r="C27" s="73"/>
      <c r="D27" s="73"/>
      <c r="E27" s="73"/>
      <c r="F27" s="73"/>
      <c r="G27" s="73"/>
      <c r="H27" s="73"/>
      <c r="I27" s="73"/>
      <c r="J27" s="73"/>
    </row>
    <row r="28" spans="2:15" x14ac:dyDescent="0.25">
      <c r="B28" s="73"/>
      <c r="C28" s="73"/>
      <c r="D28" s="73"/>
      <c r="E28" s="73"/>
      <c r="F28" s="73"/>
      <c r="G28" s="73"/>
      <c r="H28" s="73"/>
      <c r="I28" s="73"/>
      <c r="J28" s="73"/>
    </row>
    <row r="29" spans="2:15" x14ac:dyDescent="0.25">
      <c r="B29" s="73"/>
      <c r="C29" s="73"/>
      <c r="D29" s="73"/>
      <c r="E29" s="73"/>
      <c r="F29" s="73"/>
      <c r="G29" s="73"/>
      <c r="H29" s="73"/>
      <c r="I29" s="73"/>
      <c r="J29" s="73"/>
    </row>
    <row r="30" spans="2:15" x14ac:dyDescent="0.25">
      <c r="B30" s="73"/>
      <c r="C30" s="73"/>
      <c r="D30" s="73"/>
      <c r="E30" s="73"/>
      <c r="F30" s="73"/>
      <c r="G30" s="73"/>
      <c r="H30" s="73"/>
      <c r="I30" s="73"/>
      <c r="J30" s="73"/>
    </row>
    <row r="31" spans="2:15" x14ac:dyDescent="0.25">
      <c r="B31" s="73"/>
      <c r="C31" s="73"/>
      <c r="D31" s="73"/>
      <c r="E31" s="73"/>
      <c r="F31" s="73"/>
      <c r="G31" s="73"/>
      <c r="H31" s="73"/>
      <c r="I31" s="73"/>
      <c r="J31" s="73"/>
    </row>
    <row r="32" spans="2:15" x14ac:dyDescent="0.25">
      <c r="B32" s="73"/>
      <c r="C32" s="73"/>
      <c r="D32" s="73"/>
      <c r="E32" s="73"/>
      <c r="F32" s="73"/>
      <c r="G32" s="73"/>
      <c r="H32" s="73"/>
      <c r="I32" s="73"/>
      <c r="J32" s="73"/>
    </row>
    <row r="33" spans="2:10" x14ac:dyDescent="0.25">
      <c r="B33" s="73"/>
      <c r="C33" s="73"/>
      <c r="D33" s="73"/>
      <c r="E33" s="73"/>
      <c r="F33" s="73"/>
      <c r="G33" s="73"/>
      <c r="H33" s="73"/>
      <c r="I33" s="73"/>
      <c r="J33" s="73"/>
    </row>
    <row r="34" spans="2:10" x14ac:dyDescent="0.25">
      <c r="B34" s="73"/>
      <c r="C34" s="73"/>
      <c r="D34" s="73"/>
      <c r="E34" s="73"/>
      <c r="F34" s="73"/>
      <c r="G34" s="73"/>
      <c r="H34" s="73"/>
      <c r="I34" s="73"/>
      <c r="J34" s="73"/>
    </row>
    <row r="35" spans="2:10" x14ac:dyDescent="0.25">
      <c r="B35" s="73"/>
      <c r="C35" s="73"/>
      <c r="D35" s="73"/>
      <c r="E35" s="73"/>
      <c r="F35" s="73"/>
      <c r="G35" s="73"/>
      <c r="H35" s="73"/>
      <c r="I35" s="73"/>
      <c r="J35" s="73"/>
    </row>
    <row r="36" spans="2:10" x14ac:dyDescent="0.25">
      <c r="B36" s="73"/>
      <c r="C36" s="73"/>
      <c r="D36" s="73"/>
      <c r="E36" s="73"/>
      <c r="F36" s="73"/>
      <c r="G36" s="73"/>
      <c r="H36" s="73"/>
      <c r="I36" s="73"/>
      <c r="J36" s="73"/>
    </row>
    <row r="37" spans="2:10" x14ac:dyDescent="0.25">
      <c r="B37" s="73"/>
      <c r="C37" s="73"/>
      <c r="D37" s="73"/>
      <c r="E37" s="73"/>
      <c r="F37" s="73"/>
      <c r="G37" s="73"/>
      <c r="H37" s="73"/>
      <c r="I37" s="73"/>
      <c r="J37" s="73"/>
    </row>
    <row r="38" spans="2:10" x14ac:dyDescent="0.25">
      <c r="B38" s="73"/>
      <c r="C38" s="73"/>
      <c r="D38" s="73"/>
      <c r="E38" s="73"/>
      <c r="F38" s="73"/>
      <c r="G38" s="73"/>
      <c r="H38" s="73"/>
      <c r="I38" s="73"/>
      <c r="J38" s="73"/>
    </row>
    <row r="39" spans="2:10" x14ac:dyDescent="0.25">
      <c r="B39" s="73"/>
      <c r="C39" s="73"/>
      <c r="D39" s="73"/>
      <c r="E39" s="73"/>
      <c r="F39" s="73"/>
      <c r="G39" s="73"/>
      <c r="H39" s="73"/>
      <c r="I39" s="73"/>
      <c r="J39" s="73"/>
    </row>
    <row r="40" spans="2:10" x14ac:dyDescent="0.25">
      <c r="B40" s="73"/>
      <c r="C40" s="73"/>
      <c r="D40" s="73"/>
      <c r="E40" s="73"/>
      <c r="F40" s="73"/>
      <c r="G40" s="73"/>
      <c r="H40" s="73"/>
      <c r="I40" s="73"/>
      <c r="J40" s="73"/>
    </row>
    <row r="41" spans="2:10" x14ac:dyDescent="0.25">
      <c r="B41" s="73"/>
      <c r="C41" s="73"/>
      <c r="D41" s="73"/>
      <c r="E41" s="73"/>
      <c r="F41" s="73"/>
      <c r="G41" s="73"/>
      <c r="H41" s="73"/>
      <c r="I41" s="73"/>
      <c r="J41" s="73"/>
    </row>
    <row r="42" spans="2:10" x14ac:dyDescent="0.25">
      <c r="B42" s="73"/>
      <c r="C42" s="73"/>
      <c r="D42" s="73"/>
      <c r="E42" s="73"/>
      <c r="F42" s="73"/>
      <c r="G42" s="73"/>
      <c r="H42" s="73"/>
      <c r="I42" s="73"/>
      <c r="J42" s="73"/>
    </row>
    <row r="43" spans="2:10" x14ac:dyDescent="0.25">
      <c r="B43" s="73"/>
      <c r="C43" s="73"/>
      <c r="D43" s="73"/>
      <c r="E43" s="73"/>
      <c r="F43" s="73"/>
      <c r="G43" s="73"/>
      <c r="H43" s="73"/>
      <c r="I43" s="73"/>
      <c r="J43" s="73"/>
    </row>
    <row r="44" spans="2:10" x14ac:dyDescent="0.25">
      <c r="B44" s="73"/>
      <c r="C44" s="73"/>
      <c r="D44" s="73"/>
      <c r="E44" s="73"/>
      <c r="F44" s="73"/>
      <c r="G44" s="73"/>
      <c r="H44" s="73"/>
      <c r="I44" s="73"/>
      <c r="J44" s="73"/>
    </row>
    <row r="45" spans="2:10" x14ac:dyDescent="0.25">
      <c r="B45" s="73"/>
      <c r="C45" s="73"/>
      <c r="D45" s="73"/>
      <c r="E45" s="73"/>
      <c r="F45" s="73"/>
      <c r="G45" s="73"/>
      <c r="H45" s="73"/>
      <c r="I45" s="73"/>
      <c r="J45" s="73"/>
    </row>
    <row r="46" spans="2:10" x14ac:dyDescent="0.25">
      <c r="B46" s="73"/>
      <c r="C46" s="73"/>
      <c r="D46" s="73"/>
      <c r="E46" s="73"/>
      <c r="F46" s="73"/>
      <c r="G46" s="73"/>
      <c r="H46" s="73"/>
      <c r="I46" s="73"/>
      <c r="J46" s="73"/>
    </row>
    <row r="47" spans="2:10" x14ac:dyDescent="0.25">
      <c r="B47" s="73"/>
      <c r="C47" s="73"/>
      <c r="D47" s="73"/>
      <c r="E47" s="73"/>
      <c r="F47" s="73"/>
      <c r="G47" s="73"/>
      <c r="H47" s="73"/>
      <c r="I47" s="73"/>
      <c r="J47" s="73"/>
    </row>
    <row r="48" spans="2:10" x14ac:dyDescent="0.25">
      <c r="B48" s="73"/>
      <c r="C48" s="73"/>
      <c r="D48" s="73"/>
      <c r="E48" s="73"/>
      <c r="F48" s="73"/>
      <c r="G48" s="73"/>
      <c r="H48" s="73"/>
      <c r="I48" s="73"/>
      <c r="J48" s="73"/>
    </row>
    <row r="49" spans="2:10" x14ac:dyDescent="0.25">
      <c r="B49" s="73"/>
      <c r="C49" s="73"/>
      <c r="D49" s="73"/>
      <c r="E49" s="73"/>
      <c r="F49" s="73"/>
      <c r="G49" s="73"/>
      <c r="H49" s="73"/>
      <c r="I49" s="73"/>
      <c r="J49" s="73"/>
    </row>
    <row r="50" spans="2:10" x14ac:dyDescent="0.25">
      <c r="B50" s="73"/>
      <c r="C50" s="73"/>
      <c r="D50" s="73"/>
      <c r="E50" s="73"/>
      <c r="F50" s="73"/>
      <c r="G50" s="73"/>
      <c r="H50" s="73"/>
      <c r="I50" s="73"/>
      <c r="J50" s="73"/>
    </row>
    <row r="51" spans="2:10" x14ac:dyDescent="0.25">
      <c r="B51" s="73"/>
      <c r="C51" s="73"/>
      <c r="D51" s="73"/>
      <c r="E51" s="73"/>
      <c r="F51" s="73"/>
      <c r="G51" s="73"/>
      <c r="H51" s="73"/>
      <c r="I51" s="73"/>
      <c r="J51" s="73"/>
    </row>
    <row r="52" spans="2:10" x14ac:dyDescent="0.25">
      <c r="B52" s="73"/>
      <c r="C52" s="73"/>
      <c r="D52" s="73"/>
      <c r="E52" s="73"/>
      <c r="F52" s="73"/>
      <c r="G52" s="73"/>
      <c r="H52" s="73"/>
      <c r="I52" s="73"/>
      <c r="J52" s="73"/>
    </row>
    <row r="53" spans="2:10" x14ac:dyDescent="0.25">
      <c r="B53" s="73"/>
      <c r="C53" s="73"/>
      <c r="D53" s="73"/>
      <c r="E53" s="73"/>
      <c r="F53" s="73"/>
      <c r="G53" s="73"/>
      <c r="H53" s="73"/>
      <c r="I53" s="73"/>
      <c r="J53" s="73"/>
    </row>
    <row r="54" spans="2:10" x14ac:dyDescent="0.25">
      <c r="B54" s="73"/>
      <c r="C54" s="73"/>
      <c r="D54" s="73"/>
      <c r="E54" s="73"/>
      <c r="F54" s="73"/>
      <c r="G54" s="73"/>
      <c r="H54" s="73"/>
      <c r="I54" s="73"/>
      <c r="J54" s="73"/>
    </row>
    <row r="55" spans="2:10" x14ac:dyDescent="0.25">
      <c r="B55" s="73"/>
      <c r="C55" s="73"/>
      <c r="D55" s="73"/>
      <c r="E55" s="73"/>
      <c r="F55" s="73"/>
      <c r="G55" s="73"/>
      <c r="H55" s="73"/>
      <c r="I55" s="73"/>
      <c r="J55" s="73"/>
    </row>
    <row r="56" spans="2:10" x14ac:dyDescent="0.25">
      <c r="B56" s="73"/>
      <c r="C56" s="73"/>
      <c r="D56" s="73"/>
      <c r="E56" s="73"/>
      <c r="F56" s="73"/>
      <c r="G56" s="73"/>
      <c r="H56" s="73"/>
      <c r="I56" s="73"/>
      <c r="J56" s="73"/>
    </row>
    <row r="57" spans="2:10" x14ac:dyDescent="0.25">
      <c r="B57" s="73"/>
      <c r="C57" s="73"/>
      <c r="D57" s="73"/>
      <c r="E57" s="73"/>
      <c r="F57" s="73"/>
      <c r="G57" s="73"/>
      <c r="H57" s="73"/>
      <c r="I57" s="73"/>
      <c r="J57" s="73"/>
    </row>
    <row r="58" spans="2:10" x14ac:dyDescent="0.25">
      <c r="B58" s="73"/>
      <c r="C58" s="73"/>
      <c r="D58" s="73"/>
      <c r="E58" s="73"/>
      <c r="F58" s="73"/>
      <c r="G58" s="73"/>
      <c r="H58" s="73"/>
      <c r="I58" s="73"/>
      <c r="J58" s="73"/>
    </row>
    <row r="59" spans="2:10" x14ac:dyDescent="0.25">
      <c r="B59" s="73"/>
      <c r="C59" s="73"/>
      <c r="D59" s="73"/>
      <c r="E59" s="73"/>
      <c r="F59" s="73"/>
      <c r="G59" s="73"/>
      <c r="H59" s="73"/>
      <c r="I59" s="73"/>
      <c r="J59" s="73"/>
    </row>
    <row r="60" spans="2:10" x14ac:dyDescent="0.25">
      <c r="B60" s="73"/>
      <c r="C60" s="73"/>
      <c r="D60" s="73"/>
      <c r="E60" s="73"/>
      <c r="F60" s="73"/>
      <c r="G60" s="73"/>
      <c r="H60" s="73"/>
      <c r="I60" s="73"/>
      <c r="J60" s="73"/>
    </row>
    <row r="61" spans="2:10" x14ac:dyDescent="0.25">
      <c r="B61" s="73"/>
      <c r="C61" s="73"/>
      <c r="D61" s="73"/>
      <c r="E61" s="73"/>
      <c r="F61" s="73"/>
      <c r="G61" s="73"/>
      <c r="H61" s="73"/>
      <c r="I61" s="73"/>
      <c r="J61" s="73"/>
    </row>
    <row r="62" spans="2:10" x14ac:dyDescent="0.25">
      <c r="B62" s="91"/>
      <c r="C62" s="73"/>
      <c r="D62" s="73"/>
      <c r="E62" s="73"/>
      <c r="F62" s="73"/>
      <c r="G62" s="73"/>
      <c r="H62" s="73"/>
      <c r="I62" s="73"/>
      <c r="J62" s="73"/>
    </row>
    <row r="63" spans="2:10" x14ac:dyDescent="0.25">
      <c r="B63" s="73"/>
      <c r="C63" s="73"/>
      <c r="D63" s="73"/>
      <c r="E63" s="73"/>
      <c r="F63" s="73"/>
      <c r="G63" s="73"/>
      <c r="H63" s="73"/>
      <c r="I63" s="73"/>
      <c r="J63" s="73"/>
    </row>
    <row r="64" spans="2:10" x14ac:dyDescent="0.25">
      <c r="B64" s="96" t="s">
        <v>33</v>
      </c>
      <c r="C64" s="96"/>
      <c r="D64" s="96"/>
      <c r="E64" s="96"/>
      <c r="F64" s="215"/>
      <c r="G64" s="215"/>
      <c r="H64" s="215"/>
      <c r="I64" s="73"/>
      <c r="J64" s="73"/>
    </row>
    <row r="65" spans="2:10" x14ac:dyDescent="0.25">
      <c r="B65" s="73"/>
      <c r="C65" s="73"/>
      <c r="D65" s="73"/>
      <c r="E65" s="73"/>
      <c r="F65" s="73"/>
      <c r="G65" s="73"/>
      <c r="H65" s="73"/>
      <c r="I65" s="73"/>
      <c r="J65" s="73"/>
    </row>
  </sheetData>
  <mergeCells count="3">
    <mergeCell ref="B2:I2"/>
    <mergeCell ref="C4:E4"/>
    <mergeCell ref="G4:I4"/>
  </mergeCells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S72"/>
  <sheetViews>
    <sheetView view="pageBreakPreview" topLeftCell="A13" zoomScale="70" zoomScaleNormal="85" zoomScaleSheetLayoutView="70" workbookViewId="0">
      <selection activeCell="C24" sqref="C24"/>
    </sheetView>
  </sheetViews>
  <sheetFormatPr baseColWidth="10" defaultRowHeight="15" x14ac:dyDescent="0.25"/>
  <cols>
    <col min="1" max="1" width="17.7109375" style="5" customWidth="1"/>
    <col min="2" max="2" width="3.85546875" style="5" customWidth="1"/>
    <col min="3" max="16384" width="11.42578125" style="5"/>
  </cols>
  <sheetData>
    <row r="5" spans="2:19" x14ac:dyDescent="0.25">
      <c r="D5" s="392" t="s">
        <v>126</v>
      </c>
      <c r="E5" s="392"/>
      <c r="F5" s="392"/>
      <c r="G5" s="392"/>
      <c r="H5" s="392" t="s">
        <v>0</v>
      </c>
      <c r="I5" s="392"/>
      <c r="J5" s="392"/>
      <c r="K5" s="392"/>
      <c r="L5" s="392" t="s">
        <v>1</v>
      </c>
      <c r="M5" s="392"/>
      <c r="N5" s="392"/>
      <c r="O5" s="392"/>
      <c r="P5" s="392" t="s">
        <v>16</v>
      </c>
      <c r="Q5" s="392"/>
      <c r="R5" s="392"/>
      <c r="S5" s="392"/>
    </row>
    <row r="6" spans="2:19" x14ac:dyDescent="0.25">
      <c r="B6" s="108"/>
      <c r="C6" s="6" t="s">
        <v>117</v>
      </c>
      <c r="D6" s="6" t="s">
        <v>2</v>
      </c>
      <c r="E6" s="5" t="s">
        <v>3</v>
      </c>
      <c r="F6" s="5" t="s">
        <v>4</v>
      </c>
      <c r="G6" s="5" t="s">
        <v>125</v>
      </c>
      <c r="H6" s="6" t="s">
        <v>2</v>
      </c>
      <c r="I6" s="5" t="s">
        <v>3</v>
      </c>
      <c r="J6" s="5" t="s">
        <v>4</v>
      </c>
      <c r="K6" s="5" t="s">
        <v>125</v>
      </c>
      <c r="L6" s="6" t="s">
        <v>2</v>
      </c>
      <c r="M6" s="5" t="s">
        <v>3</v>
      </c>
      <c r="N6" s="5" t="s">
        <v>4</v>
      </c>
      <c r="O6" s="5" t="s">
        <v>125</v>
      </c>
      <c r="P6" s="6" t="s">
        <v>2</v>
      </c>
      <c r="Q6" s="5" t="s">
        <v>3</v>
      </c>
      <c r="R6" s="5" t="s">
        <v>4</v>
      </c>
      <c r="S6" s="5" t="s">
        <v>125</v>
      </c>
    </row>
    <row r="7" spans="2:19" x14ac:dyDescent="0.25">
      <c r="B7" s="108"/>
      <c r="C7" s="109">
        <v>41791</v>
      </c>
      <c r="D7" s="6">
        <v>38.912922607217872</v>
      </c>
      <c r="E7" s="5">
        <v>21.055418000774072</v>
      </c>
      <c r="F7" s="5">
        <v>19.979036083421093</v>
      </c>
      <c r="G7" s="5">
        <v>-18.996332266203101</v>
      </c>
      <c r="H7" s="62">
        <v>40</v>
      </c>
      <c r="I7" s="62">
        <v>20.941710603538063</v>
      </c>
      <c r="J7" s="62">
        <v>20</v>
      </c>
      <c r="K7" s="62">
        <v>-20</v>
      </c>
      <c r="L7" s="62">
        <v>18.181818181818183</v>
      </c>
      <c r="M7" s="62">
        <v>21.89823075742672</v>
      </c>
      <c r="N7" s="62">
        <v>18.181818181818183</v>
      </c>
      <c r="O7" s="62">
        <v>0</v>
      </c>
      <c r="P7" s="62">
        <v>40</v>
      </c>
      <c r="Q7" s="62">
        <v>23.734568839897211</v>
      </c>
      <c r="R7" s="62">
        <v>20</v>
      </c>
      <c r="S7" s="62">
        <v>-20</v>
      </c>
    </row>
    <row r="8" spans="2:19" x14ac:dyDescent="0.25">
      <c r="B8" s="108"/>
      <c r="C8" s="109">
        <v>41883</v>
      </c>
      <c r="D8" s="6">
        <v>25.172081105158302</v>
      </c>
      <c r="E8" s="5">
        <v>-16.591875470280911</v>
      </c>
      <c r="F8" s="5">
        <v>24.765348806313746</v>
      </c>
      <c r="G8" s="5">
        <v>-0.35699991867704522</v>
      </c>
      <c r="H8" s="62">
        <v>25</v>
      </c>
      <c r="I8" s="62">
        <v>-18.477218102133318</v>
      </c>
      <c r="J8" s="62">
        <v>25</v>
      </c>
      <c r="K8" s="62">
        <v>0</v>
      </c>
      <c r="L8" s="62">
        <v>28.571428571428569</v>
      </c>
      <c r="M8" s="62">
        <v>6.7031498002477639</v>
      </c>
      <c r="N8" s="62">
        <v>7.1428571428571423</v>
      </c>
      <c r="O8" s="62">
        <v>-7.1428571428571423</v>
      </c>
      <c r="P8" s="62">
        <v>25</v>
      </c>
      <c r="Q8" s="62">
        <v>-2.1004895504743875</v>
      </c>
      <c r="R8" s="62">
        <v>25</v>
      </c>
      <c r="S8" s="62">
        <v>0</v>
      </c>
    </row>
    <row r="9" spans="2:19" x14ac:dyDescent="0.25">
      <c r="B9" s="108"/>
      <c r="C9" s="109">
        <v>41974</v>
      </c>
      <c r="D9" s="6">
        <v>25.947724542247837</v>
      </c>
      <c r="E9" s="5">
        <v>-59.313224548649487</v>
      </c>
      <c r="F9" s="5">
        <v>25.126903888077724</v>
      </c>
      <c r="G9" s="5">
        <v>-24.294248080225394</v>
      </c>
      <c r="H9" s="62">
        <v>25</v>
      </c>
      <c r="I9" s="62">
        <v>-64.513918222040616</v>
      </c>
      <c r="J9" s="62">
        <v>25</v>
      </c>
      <c r="K9" s="62">
        <v>-25</v>
      </c>
      <c r="L9" s="62">
        <v>44.444444444444443</v>
      </c>
      <c r="M9" s="62">
        <v>10.68679557623059</v>
      </c>
      <c r="N9" s="62">
        <v>33.333333333333329</v>
      </c>
      <c r="O9" s="62">
        <v>-11.111111111111111</v>
      </c>
      <c r="P9" s="62">
        <v>25</v>
      </c>
      <c r="Q9" s="62">
        <v>-39.954484928776878</v>
      </c>
      <c r="R9" s="62">
        <v>25</v>
      </c>
      <c r="S9" s="62">
        <v>-25</v>
      </c>
    </row>
    <row r="10" spans="2:19" x14ac:dyDescent="0.25">
      <c r="B10" s="108"/>
      <c r="C10" s="109">
        <v>42064</v>
      </c>
      <c r="D10" s="6">
        <v>24.999999999999993</v>
      </c>
      <c r="E10" s="5">
        <v>-40.706646795232352</v>
      </c>
      <c r="F10" s="5">
        <v>73.972404041362708</v>
      </c>
      <c r="G10" s="5">
        <v>49.740515585630227</v>
      </c>
      <c r="H10" s="62">
        <v>25</v>
      </c>
      <c r="I10" s="62">
        <v>-43.723860329380379</v>
      </c>
      <c r="J10" s="62">
        <v>75</v>
      </c>
      <c r="K10" s="62">
        <v>50</v>
      </c>
      <c r="L10" s="62">
        <v>25</v>
      </c>
      <c r="M10" s="62">
        <v>0</v>
      </c>
      <c r="N10" s="62">
        <v>12.5</v>
      </c>
      <c r="O10" s="62">
        <v>12.5</v>
      </c>
      <c r="P10" s="62">
        <v>25</v>
      </c>
      <c r="Q10" s="62">
        <v>-25.713690251797395</v>
      </c>
      <c r="R10" s="62">
        <v>75</v>
      </c>
      <c r="S10" s="62">
        <v>50</v>
      </c>
    </row>
    <row r="11" spans="2:19" x14ac:dyDescent="0.25">
      <c r="B11" s="6"/>
      <c r="C11" s="109">
        <v>42156</v>
      </c>
      <c r="D11" s="6">
        <v>18.421257362268083</v>
      </c>
      <c r="E11" s="5">
        <v>-13.806665549752193</v>
      </c>
      <c r="F11" s="5">
        <v>39.423170316380634</v>
      </c>
      <c r="G11" s="5">
        <v>39.73781812814692</v>
      </c>
      <c r="H11" s="62">
        <v>20</v>
      </c>
      <c r="I11" s="62">
        <v>-14.618645283065144</v>
      </c>
      <c r="J11" s="62">
        <v>40</v>
      </c>
      <c r="K11" s="62">
        <v>40</v>
      </c>
      <c r="L11" s="62">
        <v>-14.285714285714285</v>
      </c>
      <c r="M11" s="62">
        <v>-2.9953176472343301</v>
      </c>
      <c r="N11" s="62">
        <v>7.1428571428571423</v>
      </c>
      <c r="O11" s="62">
        <v>0</v>
      </c>
      <c r="P11" s="62">
        <v>20</v>
      </c>
      <c r="Q11" s="62">
        <v>2.5334697957878072E-2</v>
      </c>
      <c r="R11" s="62">
        <v>40</v>
      </c>
      <c r="S11" s="62">
        <v>40</v>
      </c>
    </row>
    <row r="12" spans="2:19" x14ac:dyDescent="0.25">
      <c r="B12" s="6"/>
      <c r="C12" s="109">
        <v>42248</v>
      </c>
      <c r="D12" s="6">
        <v>1.0532349831230561</v>
      </c>
      <c r="E12" s="5">
        <v>-48.644025384277498</v>
      </c>
      <c r="F12" s="5">
        <v>19.77131988087929</v>
      </c>
      <c r="G12" s="5">
        <v>-19.835667870667749</v>
      </c>
      <c r="H12" s="62">
        <v>0</v>
      </c>
      <c r="I12" s="62">
        <v>-52.640196991780684</v>
      </c>
      <c r="J12" s="62">
        <v>20</v>
      </c>
      <c r="K12" s="62">
        <v>-20</v>
      </c>
      <c r="L12" s="62">
        <v>23.076923076923077</v>
      </c>
      <c r="M12" s="62">
        <v>-1.6492272384543898</v>
      </c>
      <c r="N12" s="62">
        <v>7.6923076923076925</v>
      </c>
      <c r="O12" s="62">
        <v>7.6923076923076925</v>
      </c>
      <c r="P12" s="62">
        <v>0</v>
      </c>
      <c r="Q12" s="62">
        <v>-33.206946383896771</v>
      </c>
      <c r="R12" s="62">
        <v>20</v>
      </c>
      <c r="S12" s="62">
        <v>-20</v>
      </c>
    </row>
    <row r="13" spans="2:19" x14ac:dyDescent="0.25">
      <c r="B13" s="6"/>
      <c r="C13" s="109">
        <v>42339</v>
      </c>
      <c r="D13" s="6">
        <v>19.916640018547856</v>
      </c>
      <c r="E13" s="5">
        <v>-46.320312216624075</v>
      </c>
      <c r="F13" s="5">
        <v>39.384166632758138</v>
      </c>
      <c r="G13" s="5">
        <v>4.9805903680950836E-2</v>
      </c>
      <c r="H13" s="62">
        <v>20</v>
      </c>
      <c r="I13" s="62">
        <v>-51.447769508194497</v>
      </c>
      <c r="J13" s="62">
        <v>40</v>
      </c>
      <c r="K13" s="62">
        <v>0</v>
      </c>
      <c r="L13" s="62">
        <v>18.181818181818183</v>
      </c>
      <c r="M13" s="62">
        <v>9.9878013725739283</v>
      </c>
      <c r="N13" s="62">
        <v>9.0909090909090917</v>
      </c>
      <c r="O13" s="62">
        <v>9.0909090909090917</v>
      </c>
      <c r="P13" s="62">
        <v>20</v>
      </c>
      <c r="Q13" s="62">
        <v>-22.078804491572228</v>
      </c>
      <c r="R13" s="62">
        <v>40</v>
      </c>
      <c r="S13" s="62">
        <v>0</v>
      </c>
    </row>
    <row r="14" spans="2:19" x14ac:dyDescent="0.25">
      <c r="C14" s="109">
        <v>42430</v>
      </c>
      <c r="D14" s="5">
        <v>20.295117808497391</v>
      </c>
      <c r="E14" s="5">
        <v>-46.343122992863904</v>
      </c>
      <c r="F14" s="5">
        <v>39.82429272974418</v>
      </c>
      <c r="G14" s="5">
        <v>0.30972339694883616</v>
      </c>
      <c r="H14" s="62">
        <v>20</v>
      </c>
      <c r="I14" s="62">
        <v>-51.325274620614103</v>
      </c>
      <c r="J14" s="62">
        <v>40</v>
      </c>
      <c r="K14" s="62">
        <v>0</v>
      </c>
      <c r="L14" s="62">
        <v>33.333333333333329</v>
      </c>
      <c r="M14" s="62">
        <v>12.884576938655574</v>
      </c>
      <c r="N14" s="62">
        <v>11.111111111111111</v>
      </c>
      <c r="O14" s="62">
        <v>0</v>
      </c>
      <c r="P14" s="62">
        <v>0</v>
      </c>
      <c r="Q14" s="62">
        <v>8.7923127984530414</v>
      </c>
      <c r="R14" s="62">
        <v>40</v>
      </c>
      <c r="S14" s="62">
        <v>20</v>
      </c>
    </row>
    <row r="15" spans="2:19" x14ac:dyDescent="0.25">
      <c r="C15" s="109">
        <v>42522</v>
      </c>
      <c r="D15" s="5">
        <v>18.004036818362582</v>
      </c>
      <c r="E15" s="5">
        <v>-46.353014846888904</v>
      </c>
      <c r="F15" s="5">
        <v>39.876129756998168</v>
      </c>
      <c r="G15" s="5">
        <v>0</v>
      </c>
      <c r="H15" s="62">
        <v>20</v>
      </c>
      <c r="I15" s="62">
        <v>-51.22881768643974</v>
      </c>
      <c r="J15" s="62">
        <v>40</v>
      </c>
      <c r="K15" s="62">
        <v>0</v>
      </c>
      <c r="L15" s="62">
        <v>-10</v>
      </c>
      <c r="M15" s="62">
        <v>12.000602721790912</v>
      </c>
      <c r="N15" s="62">
        <v>20</v>
      </c>
      <c r="O15" s="62">
        <v>0</v>
      </c>
      <c r="P15" s="62">
        <v>-20</v>
      </c>
      <c r="Q15" s="62">
        <v>14.238654393445852</v>
      </c>
      <c r="R15" s="62">
        <v>40</v>
      </c>
      <c r="S15" s="62">
        <v>0</v>
      </c>
    </row>
    <row r="16" spans="2:19" x14ac:dyDescent="0.25">
      <c r="C16" s="109">
        <v>42614</v>
      </c>
      <c r="D16" s="5">
        <v>1.1057801730578547</v>
      </c>
      <c r="E16" s="5">
        <v>2.029068801452655</v>
      </c>
      <c r="F16" s="5">
        <v>20.059895613313596</v>
      </c>
      <c r="G16" s="5">
        <v>13.405776079784475</v>
      </c>
      <c r="H16" s="62">
        <v>0</v>
      </c>
      <c r="I16" s="62">
        <v>1.7294632258684879</v>
      </c>
      <c r="J16" s="62">
        <v>20</v>
      </c>
      <c r="K16" s="62">
        <v>13.333333333333334</v>
      </c>
      <c r="L16" s="62">
        <v>25</v>
      </c>
      <c r="M16" s="62">
        <v>5.9396700714866846</v>
      </c>
      <c r="N16" s="62">
        <v>0</v>
      </c>
      <c r="O16" s="62">
        <v>0</v>
      </c>
      <c r="P16" s="62">
        <v>0</v>
      </c>
      <c r="Q16" s="62">
        <v>-20.316561099244161</v>
      </c>
      <c r="R16" s="62">
        <v>50</v>
      </c>
      <c r="S16" s="62">
        <v>25</v>
      </c>
    </row>
    <row r="17" spans="3:19" x14ac:dyDescent="0.25">
      <c r="C17" s="109">
        <v>42705</v>
      </c>
      <c r="D17" s="5">
        <v>-0.92589653890128731</v>
      </c>
      <c r="E17" s="5">
        <v>-2.9200013008847838</v>
      </c>
      <c r="F17" s="5">
        <v>6.6490805849327801</v>
      </c>
      <c r="G17" s="5">
        <v>6.4951331868386388</v>
      </c>
      <c r="H17" s="62">
        <v>0</v>
      </c>
      <c r="I17" s="62">
        <v>-3.0764963554531946</v>
      </c>
      <c r="J17" s="62">
        <v>6.666666666666667</v>
      </c>
      <c r="K17" s="62">
        <v>6.666666666666667</v>
      </c>
      <c r="L17" s="62">
        <v>-20</v>
      </c>
      <c r="M17" s="62">
        <v>7.9238365012349545</v>
      </c>
      <c r="N17" s="62">
        <v>10</v>
      </c>
      <c r="O17" s="62">
        <v>0</v>
      </c>
      <c r="P17" s="62">
        <v>0</v>
      </c>
      <c r="Q17" s="62">
        <v>-23.538070006869432</v>
      </c>
      <c r="R17" s="62">
        <v>0</v>
      </c>
      <c r="S17" s="62">
        <v>0</v>
      </c>
    </row>
    <row r="18" spans="3:19" x14ac:dyDescent="0.25">
      <c r="C18" s="109">
        <v>42795</v>
      </c>
      <c r="D18" s="5">
        <v>-10.808743523259956</v>
      </c>
      <c r="E18" s="5">
        <v>9.9891349196833108</v>
      </c>
      <c r="F18" s="5">
        <v>13.68468210034354</v>
      </c>
      <c r="G18" s="5">
        <v>26.408488152441013</v>
      </c>
      <c r="H18" s="62">
        <v>-13.333333333333334</v>
      </c>
      <c r="I18" s="62">
        <v>10.88371766100869</v>
      </c>
      <c r="J18" s="62">
        <v>13.333333333333334</v>
      </c>
      <c r="K18" s="62">
        <v>26.666666666666668</v>
      </c>
      <c r="L18" s="62">
        <v>10</v>
      </c>
      <c r="M18" s="62">
        <v>-0.41006482743235273</v>
      </c>
      <c r="N18" s="62">
        <v>10</v>
      </c>
      <c r="O18" s="62">
        <v>0</v>
      </c>
      <c r="P18" s="62">
        <v>75</v>
      </c>
      <c r="Q18" s="62">
        <v>-18.463102427604234</v>
      </c>
      <c r="R18" s="62">
        <v>75</v>
      </c>
      <c r="S18" s="62">
        <v>25</v>
      </c>
    </row>
    <row r="19" spans="3:19" x14ac:dyDescent="0.25">
      <c r="C19" s="109">
        <v>42887</v>
      </c>
      <c r="D19" s="5">
        <v>2.2513789693291724</v>
      </c>
      <c r="E19" s="5">
        <v>4.9097671408490635</v>
      </c>
      <c r="F19" s="5">
        <v>29.237367167878496</v>
      </c>
      <c r="G19" s="5">
        <v>5.6439670527005319</v>
      </c>
      <c r="H19" s="62">
        <v>0</v>
      </c>
      <c r="I19" s="62">
        <v>4.9513866314952404</v>
      </c>
      <c r="J19" s="62">
        <v>29.411764705882355</v>
      </c>
      <c r="K19" s="62">
        <v>5.8823529411764701</v>
      </c>
      <c r="L19" s="62">
        <v>30</v>
      </c>
      <c r="M19" s="62">
        <v>0.88819388852329784</v>
      </c>
      <c r="N19" s="62">
        <v>30</v>
      </c>
      <c r="O19" s="62">
        <v>-10</v>
      </c>
      <c r="P19" s="62">
        <v>50</v>
      </c>
      <c r="Q19" s="62">
        <v>23.855757313873898</v>
      </c>
      <c r="R19" s="62">
        <v>0</v>
      </c>
      <c r="S19" s="62">
        <v>0</v>
      </c>
    </row>
    <row r="20" spans="3:19" x14ac:dyDescent="0.25">
      <c r="C20" s="109">
        <v>42979</v>
      </c>
      <c r="H20" s="62">
        <v>5.8823529411764701</v>
      </c>
      <c r="I20" s="62">
        <v>3.6123564058095652</v>
      </c>
      <c r="J20" s="62">
        <v>17.647058823529413</v>
      </c>
      <c r="K20" s="62">
        <v>17.647058823529413</v>
      </c>
      <c r="L20" s="62">
        <v>33.333333333333329</v>
      </c>
      <c r="M20" s="62">
        <v>46.384555203786007</v>
      </c>
      <c r="N20" s="62">
        <v>11.111111111111111</v>
      </c>
      <c r="O20" s="62">
        <v>-11.111111111111111</v>
      </c>
      <c r="P20" s="62">
        <v>33.333333333333329</v>
      </c>
      <c r="Q20" s="62">
        <v>34.170351168899558</v>
      </c>
      <c r="R20" s="62">
        <v>0</v>
      </c>
      <c r="S20" s="62">
        <v>66.666666666666657</v>
      </c>
    </row>
    <row r="21" spans="3:19" x14ac:dyDescent="0.25">
      <c r="C21" s="107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spans="3:19" x14ac:dyDescent="0.25">
      <c r="C22" s="120"/>
    </row>
    <row r="23" spans="3:19" x14ac:dyDescent="0.25">
      <c r="C23" s="120" t="s">
        <v>45</v>
      </c>
      <c r="M23" s="5" t="s">
        <v>46</v>
      </c>
    </row>
    <row r="24" spans="3:19" x14ac:dyDescent="0.25">
      <c r="C24" s="120"/>
    </row>
    <row r="25" spans="3:19" ht="21.75" customHeight="1" x14ac:dyDescent="0.25">
      <c r="C25" s="120"/>
    </row>
    <row r="26" spans="3:19" ht="18.75" customHeight="1" x14ac:dyDescent="0.25">
      <c r="C26" s="120"/>
    </row>
    <row r="27" spans="3:19" x14ac:dyDescent="0.25">
      <c r="C27" s="120"/>
    </row>
    <row r="28" spans="3:19" x14ac:dyDescent="0.25">
      <c r="C28" s="120"/>
    </row>
    <row r="29" spans="3:19" x14ac:dyDescent="0.25">
      <c r="C29" s="120"/>
    </row>
    <row r="30" spans="3:19" x14ac:dyDescent="0.25">
      <c r="C30" s="120"/>
    </row>
    <row r="31" spans="3:19" x14ac:dyDescent="0.25">
      <c r="C31" s="120"/>
    </row>
    <row r="32" spans="3:19" x14ac:dyDescent="0.25">
      <c r="C32" s="120"/>
    </row>
    <row r="33" spans="3:3" x14ac:dyDescent="0.25">
      <c r="C33" s="120"/>
    </row>
    <row r="34" spans="3:3" x14ac:dyDescent="0.25">
      <c r="C34" s="120"/>
    </row>
    <row r="35" spans="3:3" x14ac:dyDescent="0.25">
      <c r="C35" s="120"/>
    </row>
    <row r="36" spans="3:3" x14ac:dyDescent="0.25">
      <c r="C36" s="120"/>
    </row>
    <row r="37" spans="3:3" x14ac:dyDescent="0.25">
      <c r="C37" s="120"/>
    </row>
    <row r="38" spans="3:3" x14ac:dyDescent="0.25">
      <c r="C38" s="120"/>
    </row>
    <row r="39" spans="3:3" x14ac:dyDescent="0.25">
      <c r="C39" s="120"/>
    </row>
    <row r="40" spans="3:3" x14ac:dyDescent="0.25">
      <c r="C40" s="120"/>
    </row>
    <row r="41" spans="3:3" x14ac:dyDescent="0.25">
      <c r="C41" s="120"/>
    </row>
    <row r="42" spans="3:3" x14ac:dyDescent="0.25">
      <c r="C42" s="120"/>
    </row>
    <row r="43" spans="3:3" x14ac:dyDescent="0.25">
      <c r="C43" s="120"/>
    </row>
    <row r="44" spans="3:3" x14ac:dyDescent="0.25">
      <c r="C44" s="120"/>
    </row>
    <row r="45" spans="3:3" x14ac:dyDescent="0.25">
      <c r="C45" s="120"/>
    </row>
    <row r="46" spans="3:3" x14ac:dyDescent="0.25">
      <c r="C46" s="120"/>
    </row>
    <row r="47" spans="3:3" x14ac:dyDescent="0.25">
      <c r="C47" s="120"/>
    </row>
    <row r="48" spans="3:3" x14ac:dyDescent="0.25">
      <c r="C48" s="120"/>
    </row>
    <row r="49" spans="3:8" x14ac:dyDescent="0.25">
      <c r="C49" s="120"/>
      <c r="H49" s="5" t="s">
        <v>47</v>
      </c>
    </row>
    <row r="50" spans="3:8" x14ac:dyDescent="0.25">
      <c r="C50" s="120"/>
    </row>
    <row r="51" spans="3:8" x14ac:dyDescent="0.25">
      <c r="C51" s="120"/>
    </row>
    <row r="52" spans="3:8" x14ac:dyDescent="0.25">
      <c r="C52" s="120"/>
    </row>
    <row r="53" spans="3:8" x14ac:dyDescent="0.25">
      <c r="C53" s="120"/>
    </row>
    <row r="54" spans="3:8" x14ac:dyDescent="0.25">
      <c r="C54" s="120"/>
    </row>
    <row r="55" spans="3:8" x14ac:dyDescent="0.25">
      <c r="C55" s="120"/>
    </row>
    <row r="56" spans="3:8" x14ac:dyDescent="0.25">
      <c r="C56" s="120"/>
    </row>
    <row r="57" spans="3:8" x14ac:dyDescent="0.25">
      <c r="C57" s="120"/>
    </row>
    <row r="58" spans="3:8" x14ac:dyDescent="0.25">
      <c r="C58" s="120"/>
    </row>
    <row r="59" spans="3:8" x14ac:dyDescent="0.25">
      <c r="C59" s="120"/>
    </row>
    <row r="60" spans="3:8" x14ac:dyDescent="0.25">
      <c r="C60" s="120"/>
    </row>
    <row r="61" spans="3:8" x14ac:dyDescent="0.25">
      <c r="C61" s="120"/>
    </row>
    <row r="62" spans="3:8" x14ac:dyDescent="0.25">
      <c r="C62" s="120"/>
    </row>
    <row r="63" spans="3:8" x14ac:dyDescent="0.25">
      <c r="C63" s="120"/>
    </row>
    <row r="64" spans="3:8" x14ac:dyDescent="0.25">
      <c r="C64" s="120"/>
    </row>
    <row r="65" spans="3:3" x14ac:dyDescent="0.25">
      <c r="C65" s="120"/>
    </row>
    <row r="66" spans="3:3" x14ac:dyDescent="0.25">
      <c r="C66" s="120"/>
    </row>
    <row r="67" spans="3:3" x14ac:dyDescent="0.25">
      <c r="C67" s="120"/>
    </row>
    <row r="68" spans="3:3" x14ac:dyDescent="0.25">
      <c r="C68" s="120"/>
    </row>
    <row r="69" spans="3:3" x14ac:dyDescent="0.25">
      <c r="C69" s="120"/>
    </row>
    <row r="70" spans="3:3" x14ac:dyDescent="0.25">
      <c r="C70" s="120"/>
    </row>
    <row r="71" spans="3:3" x14ac:dyDescent="0.25">
      <c r="C71" s="120"/>
    </row>
    <row r="72" spans="3:3" x14ac:dyDescent="0.25">
      <c r="C72" s="120"/>
    </row>
  </sheetData>
  <mergeCells count="4">
    <mergeCell ref="D5:G5"/>
    <mergeCell ref="H5:K5"/>
    <mergeCell ref="L5:O5"/>
    <mergeCell ref="P5:S5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56"/>
  <sheetViews>
    <sheetView tabSelected="1" view="pageBreakPreview" topLeftCell="N16" zoomScale="70" zoomScaleNormal="100" zoomScaleSheetLayoutView="70" workbookViewId="0">
      <selection activeCell="J54" sqref="J54"/>
    </sheetView>
  </sheetViews>
  <sheetFormatPr baseColWidth="10" defaultRowHeight="15" x14ac:dyDescent="0.25"/>
  <cols>
    <col min="1" max="1" width="11.42578125" style="8"/>
    <col min="2" max="2" width="17.28515625" style="8" customWidth="1"/>
    <col min="3" max="3" width="16" style="8" customWidth="1"/>
    <col min="4" max="4" width="15.7109375" style="8" customWidth="1"/>
    <col min="5" max="9" width="15.5703125" style="8" customWidth="1"/>
    <col min="10" max="16384" width="11.42578125" style="8"/>
  </cols>
  <sheetData>
    <row r="1" spans="1:27" x14ac:dyDescent="0.25">
      <c r="A1" s="222"/>
    </row>
    <row r="2" spans="1:27" x14ac:dyDescent="0.25">
      <c r="A2" s="8" t="s">
        <v>202</v>
      </c>
    </row>
    <row r="4" spans="1:27" x14ac:dyDescent="0.25">
      <c r="J4" s="223" t="s">
        <v>28</v>
      </c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ht="80.25" customHeight="1" x14ac:dyDescent="0.25">
      <c r="J5" s="224" t="s">
        <v>116</v>
      </c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ht="60" x14ac:dyDescent="0.25">
      <c r="A6" s="8" t="s">
        <v>117</v>
      </c>
      <c r="B6" s="225" t="s">
        <v>118</v>
      </c>
      <c r="C6" s="225" t="s">
        <v>3</v>
      </c>
      <c r="D6" s="225" t="s">
        <v>4</v>
      </c>
      <c r="E6" s="225" t="s">
        <v>5</v>
      </c>
      <c r="F6" s="226" t="s">
        <v>119</v>
      </c>
      <c r="G6" s="226" t="s">
        <v>120</v>
      </c>
      <c r="H6" s="227"/>
      <c r="I6" s="227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x14ac:dyDescent="0.25">
      <c r="A7" s="228">
        <v>39508</v>
      </c>
      <c r="B7" s="229">
        <v>0</v>
      </c>
      <c r="C7" s="229">
        <v>-0.16666666666666666</v>
      </c>
      <c r="D7" s="229">
        <v>0</v>
      </c>
      <c r="E7" s="229">
        <v>-0.33333333333333331</v>
      </c>
      <c r="F7" s="230">
        <v>4.8</v>
      </c>
      <c r="G7" s="230">
        <v>10.9</v>
      </c>
      <c r="H7" s="230"/>
      <c r="I7" s="23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ht="15.75" x14ac:dyDescent="0.25">
      <c r="A8" s="228">
        <v>39630</v>
      </c>
      <c r="B8" s="229">
        <v>-0.35714285714285715</v>
      </c>
      <c r="C8" s="229">
        <v>-0.6428571428571429</v>
      </c>
      <c r="D8" s="229">
        <v>0</v>
      </c>
      <c r="E8" s="229">
        <v>-0.14285714285714285</v>
      </c>
      <c r="F8" s="230">
        <v>3.7</v>
      </c>
      <c r="G8" s="230">
        <v>14.3</v>
      </c>
      <c r="H8" s="230"/>
      <c r="I8" s="230"/>
      <c r="J8" s="223"/>
      <c r="K8" s="231"/>
      <c r="L8" s="223"/>
      <c r="M8" s="223"/>
      <c r="N8" s="223"/>
      <c r="O8" s="223"/>
      <c r="P8" s="223"/>
      <c r="Q8" s="223"/>
      <c r="R8" s="223"/>
      <c r="S8" s="223"/>
      <c r="T8" s="231"/>
      <c r="U8" s="223"/>
      <c r="V8" s="223"/>
      <c r="W8" s="223"/>
      <c r="X8" s="223"/>
      <c r="Y8" s="223"/>
      <c r="Z8" s="223"/>
      <c r="AA8" s="223"/>
    </row>
    <row r="9" spans="1:27" x14ac:dyDescent="0.25">
      <c r="A9" s="228">
        <v>39722</v>
      </c>
      <c r="B9" s="229">
        <v>-0.7857142857142857</v>
      </c>
      <c r="C9" s="229">
        <v>-0.7142857142857143</v>
      </c>
      <c r="D9" s="229">
        <v>-0.21428571428571427</v>
      </c>
      <c r="E9" s="229">
        <v>-0.35714285714285715</v>
      </c>
      <c r="F9" s="230">
        <v>3</v>
      </c>
      <c r="G9" s="230">
        <v>11.9</v>
      </c>
      <c r="H9" s="230"/>
      <c r="I9" s="230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x14ac:dyDescent="0.25">
      <c r="A10" s="228">
        <v>39783</v>
      </c>
      <c r="B10" s="229">
        <v>-0.8</v>
      </c>
      <c r="C10" s="229">
        <v>-0.73333333333333328</v>
      </c>
      <c r="D10" s="229">
        <v>-0.2</v>
      </c>
      <c r="E10" s="229">
        <v>-0.4</v>
      </c>
      <c r="F10" s="230">
        <v>2</v>
      </c>
      <c r="G10" s="230">
        <v>2.8</v>
      </c>
      <c r="H10" s="230"/>
      <c r="I10" s="230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x14ac:dyDescent="0.25">
      <c r="A11" s="228">
        <v>39873</v>
      </c>
      <c r="B11" s="229">
        <v>-0.77777777777777779</v>
      </c>
      <c r="C11" s="229">
        <v>-0.5</v>
      </c>
      <c r="D11" s="229">
        <v>-0.27777777777777779</v>
      </c>
      <c r="E11" s="229">
        <v>-0.55555555555555558</v>
      </c>
      <c r="F11" s="230">
        <v>1</v>
      </c>
      <c r="G11" s="230">
        <v>0</v>
      </c>
      <c r="H11" s="230"/>
      <c r="I11" s="230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x14ac:dyDescent="0.25">
      <c r="A12" s="228">
        <v>39965</v>
      </c>
      <c r="B12" s="229">
        <v>-0.52631578947368418</v>
      </c>
      <c r="C12" s="229">
        <v>-0.52631578947368418</v>
      </c>
      <c r="D12" s="229">
        <v>-0.10526315789473684</v>
      </c>
      <c r="E12" s="229">
        <v>-0.36842105263157893</v>
      </c>
      <c r="F12" s="230">
        <v>1.3</v>
      </c>
      <c r="G12" s="230">
        <v>-1.1000000000000001</v>
      </c>
      <c r="H12" s="230"/>
      <c r="I12" s="230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x14ac:dyDescent="0.25">
      <c r="A13" s="228">
        <v>40057</v>
      </c>
      <c r="B13" s="229">
        <v>-0.5</v>
      </c>
      <c r="C13" s="229">
        <v>-0.27777777777777779</v>
      </c>
      <c r="D13" s="229">
        <v>-0.1111111111111111</v>
      </c>
      <c r="E13" s="229">
        <v>-0.44444444444444442</v>
      </c>
      <c r="F13" s="230">
        <v>0.1</v>
      </c>
      <c r="G13" s="230">
        <v>-4.5999999999999996</v>
      </c>
      <c r="H13" s="230"/>
      <c r="I13" s="230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x14ac:dyDescent="0.25">
      <c r="A14" s="228">
        <v>40148</v>
      </c>
      <c r="B14" s="229">
        <v>-0.41176470588235292</v>
      </c>
      <c r="C14" s="229">
        <v>-0.35294117647058826</v>
      </c>
      <c r="D14" s="229">
        <v>0</v>
      </c>
      <c r="E14" s="229">
        <v>-0.29411764705882354</v>
      </c>
      <c r="F14" s="230">
        <v>0.8</v>
      </c>
      <c r="G14" s="230">
        <v>0.7</v>
      </c>
      <c r="H14" s="230"/>
      <c r="I14" s="230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x14ac:dyDescent="0.25">
      <c r="A15" s="228">
        <v>40238</v>
      </c>
      <c r="B15" s="229">
        <v>-0.33333333333333331</v>
      </c>
      <c r="C15" s="229">
        <v>-0.22222222222222221</v>
      </c>
      <c r="D15" s="229">
        <v>-0.1111111111111111</v>
      </c>
      <c r="E15" s="229">
        <v>-0.16666666666666666</v>
      </c>
      <c r="F15" s="230">
        <v>3</v>
      </c>
      <c r="G15" s="230">
        <v>1.7</v>
      </c>
      <c r="H15" s="230"/>
      <c r="I15" s="230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x14ac:dyDescent="0.25">
      <c r="A16" s="228">
        <v>40330</v>
      </c>
      <c r="B16" s="229">
        <v>0</v>
      </c>
      <c r="C16" s="229">
        <v>-0.1111111111111111</v>
      </c>
      <c r="D16" s="229">
        <v>0</v>
      </c>
      <c r="E16" s="229">
        <v>-0.27777777777777779</v>
      </c>
      <c r="F16" s="230">
        <v>3.8</v>
      </c>
      <c r="G16" s="230">
        <v>-0.3</v>
      </c>
      <c r="H16" s="230"/>
      <c r="I16" s="230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x14ac:dyDescent="0.25">
      <c r="A17" s="228">
        <v>40422</v>
      </c>
      <c r="B17" s="229">
        <v>0.15789473684210525</v>
      </c>
      <c r="C17" s="229">
        <v>0</v>
      </c>
      <c r="D17" s="229">
        <v>0</v>
      </c>
      <c r="E17" s="229">
        <v>-0.21052631578947367</v>
      </c>
      <c r="F17" s="230">
        <v>5.5</v>
      </c>
      <c r="G17" s="230">
        <v>4.7</v>
      </c>
      <c r="H17" s="230"/>
      <c r="I17" s="230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x14ac:dyDescent="0.25">
      <c r="A18" s="228">
        <v>40513</v>
      </c>
      <c r="B18" s="229">
        <v>0.17647058823529413</v>
      </c>
      <c r="C18" s="229">
        <v>0.11764705882352941</v>
      </c>
      <c r="D18" s="229">
        <v>5.8823529411764705E-2</v>
      </c>
      <c r="E18" s="229">
        <v>-0.23529411764705882</v>
      </c>
      <c r="F18" s="230">
        <v>6.3</v>
      </c>
      <c r="G18" s="230">
        <v>13.4</v>
      </c>
      <c r="H18" s="230"/>
      <c r="I18" s="230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x14ac:dyDescent="0.25">
      <c r="A19" s="228">
        <v>40603</v>
      </c>
      <c r="B19" s="229">
        <v>5.2631578947368418E-2</v>
      </c>
      <c r="C19" s="229">
        <v>5.2631578947368418E-2</v>
      </c>
      <c r="D19" s="229">
        <v>5.2631578947368418E-2</v>
      </c>
      <c r="E19" s="229">
        <v>0.10526315789473684</v>
      </c>
      <c r="F19" s="230">
        <v>4.8</v>
      </c>
      <c r="G19" s="230">
        <v>15.3</v>
      </c>
      <c r="H19" s="230"/>
      <c r="I19" s="230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x14ac:dyDescent="0.25">
      <c r="A20" s="228">
        <v>40695</v>
      </c>
      <c r="B20" s="229">
        <v>-0.16666666666666666</v>
      </c>
      <c r="C20" s="229">
        <v>-0.1111111111111111</v>
      </c>
      <c r="D20" s="229">
        <v>0.1111111111111111</v>
      </c>
      <c r="E20" s="229">
        <v>-5.5555555555555552E-2</v>
      </c>
      <c r="F20" s="230">
        <v>6.8</v>
      </c>
      <c r="G20" s="230">
        <v>22.6</v>
      </c>
      <c r="H20" s="230"/>
      <c r="I20" s="230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</row>
    <row r="21" spans="1:27" x14ac:dyDescent="0.25">
      <c r="A21" s="228">
        <v>40787</v>
      </c>
      <c r="B21" s="229">
        <v>-4.7619047619047616E-2</v>
      </c>
      <c r="C21" s="229">
        <v>-4.7619047619047616E-2</v>
      </c>
      <c r="D21" s="229">
        <v>9.5238095238095233E-2</v>
      </c>
      <c r="E21" s="229">
        <v>-0.14285714285714285</v>
      </c>
      <c r="F21" s="230">
        <v>6.2</v>
      </c>
      <c r="G21" s="230">
        <v>23.1</v>
      </c>
      <c r="H21" s="232"/>
      <c r="I21" s="230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</row>
    <row r="22" spans="1:27" x14ac:dyDescent="0.25">
      <c r="A22" s="228">
        <v>40878</v>
      </c>
      <c r="B22" s="229">
        <v>-0.23809523809523808</v>
      </c>
      <c r="C22" s="229">
        <v>-0.14285714285714285</v>
      </c>
      <c r="D22" s="229">
        <v>9.5238095238095233E-2</v>
      </c>
      <c r="E22" s="229">
        <v>-9.5238095238095233E-2</v>
      </c>
      <c r="F22" s="230">
        <v>5.7</v>
      </c>
      <c r="G22" s="230">
        <v>15.2</v>
      </c>
      <c r="H22" s="232"/>
      <c r="I22" s="230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</row>
    <row r="23" spans="1:27" x14ac:dyDescent="0.25">
      <c r="A23" s="228">
        <v>40969</v>
      </c>
      <c r="B23" s="229">
        <v>-0.3888888888888889</v>
      </c>
      <c r="C23" s="229">
        <v>-0.23809523809523808</v>
      </c>
      <c r="D23" s="229">
        <v>0.21428571428571427</v>
      </c>
      <c r="E23" s="229">
        <v>-0.23076923076923078</v>
      </c>
      <c r="F23" s="230">
        <v>6.2</v>
      </c>
      <c r="G23" s="230">
        <v>12.5</v>
      </c>
      <c r="H23" s="232"/>
      <c r="I23" s="230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</row>
    <row r="24" spans="1:27" x14ac:dyDescent="0.25">
      <c r="A24" s="228">
        <v>41061</v>
      </c>
      <c r="B24" s="229">
        <v>-0.52631578947368418</v>
      </c>
      <c r="C24" s="229">
        <v>-0.3</v>
      </c>
      <c r="D24" s="229">
        <v>-0.14285714285714285</v>
      </c>
      <c r="E24" s="229">
        <v>-0.45454545454545453</v>
      </c>
      <c r="F24" s="230">
        <v>3.9</v>
      </c>
      <c r="G24" s="230">
        <v>11.1</v>
      </c>
      <c r="H24" s="229"/>
      <c r="I24" s="230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</row>
    <row r="25" spans="1:27" x14ac:dyDescent="0.25">
      <c r="A25" s="228">
        <v>41153</v>
      </c>
      <c r="B25" s="229">
        <v>-0.5</v>
      </c>
      <c r="C25" s="229">
        <v>-0.25</v>
      </c>
      <c r="D25" s="229">
        <v>0</v>
      </c>
      <c r="E25" s="229">
        <v>-0.2</v>
      </c>
      <c r="F25" s="230">
        <v>3.8</v>
      </c>
      <c r="G25" s="230">
        <v>-2.7</v>
      </c>
      <c r="H25" s="229"/>
      <c r="I25" s="230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x14ac:dyDescent="0.25">
      <c r="A26" s="228">
        <v>41244</v>
      </c>
      <c r="B26" s="229">
        <v>-0.45454545454545453</v>
      </c>
      <c r="C26" s="229">
        <v>-0.40909090909090912</v>
      </c>
      <c r="D26" s="229">
        <v>-7.1428571428571425E-2</v>
      </c>
      <c r="E26" s="229">
        <v>-0.41666666666666669</v>
      </c>
      <c r="F26" s="230">
        <v>3.4</v>
      </c>
      <c r="G26" s="230">
        <v>-0.9</v>
      </c>
      <c r="H26" s="229"/>
      <c r="I26" s="230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x14ac:dyDescent="0.25">
      <c r="A27" s="228">
        <v>41334</v>
      </c>
      <c r="B27" s="229">
        <v>-0.47368421052631576</v>
      </c>
      <c r="C27" s="229">
        <v>-0.4</v>
      </c>
      <c r="D27" s="229">
        <v>-7.6923076923076927E-2</v>
      </c>
      <c r="E27" s="229">
        <v>-0.36363636363636365</v>
      </c>
      <c r="F27" s="230">
        <v>3</v>
      </c>
      <c r="G27" s="230">
        <v>3.2</v>
      </c>
      <c r="H27" s="229"/>
      <c r="I27" s="230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x14ac:dyDescent="0.25">
      <c r="A28" s="228">
        <v>41426</v>
      </c>
      <c r="B28" s="229">
        <v>-0.375</v>
      </c>
      <c r="C28" s="229">
        <v>-0.44444444444444442</v>
      </c>
      <c r="D28" s="229">
        <v>0.18181818181818182</v>
      </c>
      <c r="E28" s="229">
        <v>-0.44444444444444442</v>
      </c>
      <c r="F28" s="230">
        <v>3.6</v>
      </c>
      <c r="G28" s="230">
        <v>1.2</v>
      </c>
      <c r="H28" s="229"/>
      <c r="I28" s="230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</row>
    <row r="29" spans="1:27" x14ac:dyDescent="0.25">
      <c r="A29" s="228">
        <v>41518</v>
      </c>
      <c r="B29" s="229">
        <v>-0.21052631578947367</v>
      </c>
      <c r="C29" s="229">
        <v>-0.31578947368421101</v>
      </c>
      <c r="D29" s="229">
        <v>0</v>
      </c>
      <c r="E29" s="229">
        <v>-0.33333333333333331</v>
      </c>
      <c r="F29" s="230">
        <v>3.6</v>
      </c>
      <c r="G29" s="230">
        <v>12.6</v>
      </c>
      <c r="H29" s="229"/>
      <c r="I29" s="235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27" x14ac:dyDescent="0.25">
      <c r="A30" s="228">
        <v>41609</v>
      </c>
      <c r="B30" s="229">
        <v>-0.125</v>
      </c>
      <c r="C30" s="236">
        <v>-0.29411764705882348</v>
      </c>
      <c r="D30" s="229">
        <v>0</v>
      </c>
      <c r="E30" s="229">
        <v>-0.42857142857142855</v>
      </c>
      <c r="F30" s="230">
        <v>3.6</v>
      </c>
      <c r="G30" s="230">
        <v>10.7</v>
      </c>
      <c r="I30" s="235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27" x14ac:dyDescent="0.25">
      <c r="A31" s="228">
        <v>41699</v>
      </c>
      <c r="B31" s="236">
        <v>0.11764705882352941</v>
      </c>
      <c r="C31" s="229">
        <v>-0.26315789473684209</v>
      </c>
      <c r="D31" s="229">
        <v>0.1111111111111111</v>
      </c>
      <c r="E31" s="229">
        <v>-0.33333333333333331</v>
      </c>
      <c r="F31" s="230">
        <v>4.0999999999999996</v>
      </c>
      <c r="G31" s="230">
        <v>10.8</v>
      </c>
      <c r="I31" s="235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</row>
    <row r="32" spans="1:27" x14ac:dyDescent="0.25">
      <c r="A32" s="228">
        <v>41791</v>
      </c>
      <c r="B32" s="236">
        <v>-0.17647058823529413</v>
      </c>
      <c r="C32" s="236">
        <v>-0.23529411764705882</v>
      </c>
      <c r="D32" s="236">
        <v>0</v>
      </c>
      <c r="E32" s="236">
        <v>-0.22222222222222221</v>
      </c>
      <c r="F32" s="230">
        <v>4.0999999999999996</v>
      </c>
      <c r="G32" s="230">
        <v>8.4</v>
      </c>
      <c r="H32" s="238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</row>
    <row r="33" spans="1:27" x14ac:dyDescent="0.25">
      <c r="A33" s="228">
        <v>41883</v>
      </c>
      <c r="B33" s="236">
        <v>-0.21428571428571427</v>
      </c>
      <c r="C33" s="236">
        <v>-0.3125</v>
      </c>
      <c r="D33" s="236">
        <v>0</v>
      </c>
      <c r="E33" s="236">
        <v>-0.25</v>
      </c>
      <c r="F33" s="230">
        <v>4.2</v>
      </c>
      <c r="G33" s="230">
        <v>11.3</v>
      </c>
      <c r="H33" s="238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</row>
    <row r="34" spans="1:27" x14ac:dyDescent="0.25">
      <c r="A34" s="228">
        <v>41974</v>
      </c>
      <c r="B34" s="236">
        <v>0</v>
      </c>
      <c r="C34" s="236">
        <v>7.6923076923076927E-2</v>
      </c>
      <c r="D34" s="236">
        <v>-0.1111111111111111</v>
      </c>
      <c r="E34" s="236">
        <v>-0.2857142857142857</v>
      </c>
      <c r="F34" s="230">
        <v>5.3</v>
      </c>
      <c r="G34" s="230">
        <v>8.9</v>
      </c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</row>
    <row r="35" spans="1:27" x14ac:dyDescent="0.25">
      <c r="A35" s="228">
        <v>42064</v>
      </c>
      <c r="B35" s="236">
        <v>-0.23076923076923078</v>
      </c>
      <c r="C35" s="236">
        <v>-0.38461538461538464</v>
      </c>
      <c r="D35" s="236">
        <v>-0.2857142857142857</v>
      </c>
      <c r="E35" s="236">
        <v>-0.16666666666666666</v>
      </c>
      <c r="F35" s="230">
        <v>4.3</v>
      </c>
      <c r="G35" s="230">
        <v>5.0999999999999996</v>
      </c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</row>
    <row r="36" spans="1:27" x14ac:dyDescent="0.25">
      <c r="A36" s="228">
        <v>42156</v>
      </c>
      <c r="B36" s="236">
        <v>-0.46666666666666667</v>
      </c>
      <c r="C36" s="236">
        <v>-0.375</v>
      </c>
      <c r="D36" s="236">
        <v>-0.27272727272727271</v>
      </c>
      <c r="E36" s="236">
        <v>-0.55555555555555558</v>
      </c>
      <c r="F36" s="230">
        <v>3.5</v>
      </c>
      <c r="G36" s="230">
        <v>3.4</v>
      </c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</row>
    <row r="37" spans="1:27" x14ac:dyDescent="0.25">
      <c r="A37" s="228">
        <v>42248</v>
      </c>
      <c r="B37" s="236">
        <v>-0.66666666666666663</v>
      </c>
      <c r="C37" s="236">
        <v>-0.5714285714285714</v>
      </c>
      <c r="D37" s="236">
        <v>-0.22222222222222221</v>
      </c>
      <c r="E37" s="236">
        <v>-0.75</v>
      </c>
      <c r="F37" s="233">
        <v>4.0999999999999996</v>
      </c>
      <c r="G37" s="233">
        <v>-0.3</v>
      </c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</row>
    <row r="38" spans="1:27" x14ac:dyDescent="0.25">
      <c r="A38" s="228">
        <v>42339</v>
      </c>
      <c r="B38" s="236">
        <v>-0.46153846153846156</v>
      </c>
      <c r="C38" s="236">
        <v>-0.66666666666666663</v>
      </c>
      <c r="D38" s="236">
        <v>-0.2</v>
      </c>
      <c r="E38" s="236">
        <v>-0.625</v>
      </c>
      <c r="F38" s="233">
        <v>2.2000000000000002</v>
      </c>
      <c r="G38" s="233">
        <v>-0.7</v>
      </c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</row>
    <row r="39" spans="1:27" x14ac:dyDescent="0.25">
      <c r="A39" s="228">
        <v>42430</v>
      </c>
      <c r="B39" s="236">
        <v>-0.38461538461538464</v>
      </c>
      <c r="C39" s="236">
        <v>-0.53333333333333333</v>
      </c>
      <c r="D39" s="236">
        <v>-0.14285714285714285</v>
      </c>
      <c r="E39" s="236">
        <v>-0.33333333333333331</v>
      </c>
      <c r="F39" s="230">
        <v>2.8</v>
      </c>
      <c r="G39" s="230">
        <v>-4</v>
      </c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</row>
    <row r="40" spans="1:27" x14ac:dyDescent="0.25">
      <c r="A40" s="228">
        <v>42522</v>
      </c>
      <c r="B40" s="236">
        <v>-0.53333333333333333</v>
      </c>
      <c r="C40" s="236">
        <v>-0.53333333333333333</v>
      </c>
      <c r="D40" s="236">
        <v>-0.2857142857142857</v>
      </c>
      <c r="E40" s="236">
        <v>-0.44444444444444442</v>
      </c>
      <c r="F40" s="230">
        <v>2.1</v>
      </c>
      <c r="G40" s="230">
        <v>-4</v>
      </c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</row>
    <row r="41" spans="1:27" x14ac:dyDescent="0.25">
      <c r="A41" s="228">
        <v>42614</v>
      </c>
      <c r="B41" s="236">
        <v>-0.46153846153846156</v>
      </c>
      <c r="C41" s="236">
        <v>-0.6428571428571429</v>
      </c>
      <c r="D41" s="236">
        <v>0</v>
      </c>
      <c r="E41" s="236">
        <v>-0.14285714285714285</v>
      </c>
      <c r="F41" s="234">
        <v>1</v>
      </c>
      <c r="G41" s="237">
        <v>-3.6</v>
      </c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</row>
    <row r="42" spans="1:27" x14ac:dyDescent="0.25">
      <c r="A42" s="228">
        <v>42705</v>
      </c>
      <c r="B42" s="236">
        <v>-0.42857142857142855</v>
      </c>
      <c r="C42" s="236">
        <v>-0.33333333333333331</v>
      </c>
      <c r="D42" s="236">
        <v>0</v>
      </c>
      <c r="E42" s="236">
        <v>-0.33333333333333331</v>
      </c>
      <c r="F42" s="234">
        <v>2.2000000000000002</v>
      </c>
      <c r="G42" s="237">
        <v>-2.9</v>
      </c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</row>
    <row r="43" spans="1:27" x14ac:dyDescent="0.25">
      <c r="A43" s="228">
        <v>42795</v>
      </c>
      <c r="B43" s="236">
        <v>-0.23076923076923078</v>
      </c>
      <c r="C43" s="236">
        <v>-0.33333333333333331</v>
      </c>
      <c r="D43" s="236">
        <v>-0.25</v>
      </c>
      <c r="E43" s="236">
        <v>-0.3</v>
      </c>
      <c r="F43" s="234">
        <v>1.3</v>
      </c>
      <c r="G43" s="236">
        <v>-0.8</v>
      </c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</row>
    <row r="44" spans="1:27" x14ac:dyDescent="0.25">
      <c r="A44" s="228">
        <v>42887</v>
      </c>
      <c r="B44" s="236">
        <v>-0.69230769230769229</v>
      </c>
      <c r="C44" s="236">
        <v>-0.5</v>
      </c>
      <c r="D44" s="236">
        <v>0.1111111111111111</v>
      </c>
      <c r="E44" s="236">
        <v>-0.1111111111111111</v>
      </c>
      <c r="F44" s="237">
        <v>1.4</v>
      </c>
      <c r="G44" s="236">
        <v>1.1000000000000001</v>
      </c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</row>
    <row r="45" spans="1:27" x14ac:dyDescent="0.25">
      <c r="A45" s="228">
        <v>42979</v>
      </c>
      <c r="B45" s="236">
        <v>-0.69230769230769229</v>
      </c>
      <c r="C45" s="236">
        <v>-0.3125</v>
      </c>
      <c r="D45" s="236">
        <v>-0.22222222222222221</v>
      </c>
      <c r="E45" s="236">
        <v>-0.6</v>
      </c>
      <c r="G45" s="236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</row>
    <row r="46" spans="1:27" x14ac:dyDescent="0.25">
      <c r="G46" s="236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</row>
    <row r="47" spans="1:27" x14ac:dyDescent="0.25"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</row>
    <row r="48" spans="1:27" x14ac:dyDescent="0.25"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</row>
    <row r="49" spans="10:27" x14ac:dyDescent="0.25"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</row>
    <row r="50" spans="10:27" x14ac:dyDescent="0.25"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</row>
    <row r="51" spans="10:27" x14ac:dyDescent="0.25"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10:27" x14ac:dyDescent="0.25"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</row>
    <row r="53" spans="10:27" x14ac:dyDescent="0.25"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</row>
    <row r="54" spans="10:27" x14ac:dyDescent="0.25">
      <c r="J54" s="91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</row>
    <row r="55" spans="10:27" x14ac:dyDescent="0.25"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</row>
    <row r="56" spans="10:27" x14ac:dyDescent="0.25">
      <c r="N56" s="143"/>
      <c r="O56" s="143"/>
      <c r="P56" s="143"/>
      <c r="Q56" s="143"/>
      <c r="R56" s="143"/>
      <c r="S56" s="143"/>
      <c r="T56" s="143"/>
      <c r="U56" s="143"/>
      <c r="V56" s="143"/>
    </row>
  </sheetData>
  <pageMargins left="0.7" right="0.7" top="0.75" bottom="0.75" header="0.3" footer="0.3"/>
  <pageSetup scale="44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D94"/>
  <sheetViews>
    <sheetView view="pageBreakPreview" topLeftCell="A46" zoomScale="80" zoomScaleNormal="85" zoomScaleSheetLayoutView="80" workbookViewId="0">
      <selection activeCell="A78" sqref="A78"/>
    </sheetView>
  </sheetViews>
  <sheetFormatPr baseColWidth="10" defaultRowHeight="15" x14ac:dyDescent="0.25"/>
  <cols>
    <col min="1" max="7" width="19.7109375" style="1" customWidth="1"/>
    <col min="8" max="8" width="17.85546875" style="1" bestFit="1" customWidth="1"/>
    <col min="9" max="9" width="25.42578125" style="1" bestFit="1" customWidth="1"/>
    <col min="10" max="10" width="11.42578125" style="1"/>
    <col min="11" max="11" width="12.42578125" style="1" bestFit="1" customWidth="1"/>
    <col min="12" max="12" width="13.85546875" style="1" bestFit="1" customWidth="1"/>
    <col min="13" max="27" width="11.42578125" style="1"/>
    <col min="28" max="28" width="11.42578125" style="2"/>
    <col min="29" max="29" width="20" style="2" bestFit="1" customWidth="1"/>
    <col min="30" max="30" width="22.7109375" style="2" customWidth="1"/>
    <col min="31" max="16384" width="11.42578125" style="1"/>
  </cols>
  <sheetData>
    <row r="2" spans="2:30" x14ac:dyDescent="0.25">
      <c r="B2" s="395" t="s">
        <v>49</v>
      </c>
      <c r="C2" s="396"/>
      <c r="D2" s="396"/>
      <c r="E2" s="396"/>
      <c r="F2" s="396"/>
      <c r="G2" s="396"/>
      <c r="H2" s="396"/>
      <c r="I2" s="397"/>
    </row>
    <row r="4" spans="2:30" ht="18.75" x14ac:dyDescent="0.3">
      <c r="B4" s="2"/>
      <c r="C4" s="2"/>
      <c r="D4" s="398" t="s">
        <v>18</v>
      </c>
      <c r="E4" s="398"/>
      <c r="F4" s="398"/>
      <c r="G4" s="398"/>
      <c r="H4" s="398"/>
      <c r="I4" s="398"/>
    </row>
    <row r="5" spans="2:30" ht="80.25" customHeight="1" x14ac:dyDescent="0.25">
      <c r="B5" s="2"/>
      <c r="C5" s="2"/>
      <c r="D5" s="385" t="s">
        <v>19</v>
      </c>
      <c r="E5" s="385"/>
      <c r="F5" s="385"/>
      <c r="G5" s="385" t="s">
        <v>20</v>
      </c>
      <c r="H5" s="385"/>
      <c r="I5" s="385"/>
    </row>
    <row r="6" spans="2:30" x14ac:dyDescent="0.25">
      <c r="B6" s="2"/>
      <c r="C6" s="2"/>
      <c r="D6" s="3" t="s">
        <v>21</v>
      </c>
      <c r="E6" s="3" t="s">
        <v>23</v>
      </c>
      <c r="F6" s="3" t="s">
        <v>22</v>
      </c>
      <c r="G6" s="3" t="s">
        <v>21</v>
      </c>
      <c r="H6" s="3" t="s">
        <v>23</v>
      </c>
      <c r="I6" s="3" t="s">
        <v>22</v>
      </c>
      <c r="AC6" s="385"/>
      <c r="AD6" s="385"/>
    </row>
    <row r="7" spans="2:30" x14ac:dyDescent="0.25">
      <c r="B7" s="2"/>
      <c r="C7" s="11">
        <v>39539</v>
      </c>
      <c r="D7" s="19">
        <v>0.42857139999999999</v>
      </c>
      <c r="E7" s="19">
        <v>0.57142859999999995</v>
      </c>
      <c r="F7" s="19">
        <v>0</v>
      </c>
      <c r="G7" s="2"/>
      <c r="H7" s="2"/>
      <c r="I7" s="2"/>
      <c r="J7" s="12">
        <f t="shared" ref="J7:J45" si="0">+SUM(D7:F7)</f>
        <v>1</v>
      </c>
      <c r="AC7" s="17"/>
      <c r="AD7" s="17"/>
    </row>
    <row r="8" spans="2:30" x14ac:dyDescent="0.25">
      <c r="B8" s="2"/>
      <c r="C8" s="11">
        <v>39630</v>
      </c>
      <c r="D8" s="19">
        <v>0.6</v>
      </c>
      <c r="E8" s="19">
        <v>0.4</v>
      </c>
      <c r="F8" s="19">
        <v>0</v>
      </c>
      <c r="G8" s="19">
        <v>0.28571429999999998</v>
      </c>
      <c r="H8" s="19">
        <v>0.71428570000000002</v>
      </c>
      <c r="I8" s="19">
        <v>0</v>
      </c>
      <c r="J8" s="12">
        <f t="shared" si="0"/>
        <v>1</v>
      </c>
      <c r="AB8" s="4"/>
      <c r="AC8" s="20"/>
      <c r="AD8" s="21"/>
    </row>
    <row r="9" spans="2:30" x14ac:dyDescent="0.25">
      <c r="B9" s="2"/>
      <c r="C9" s="11">
        <v>39722</v>
      </c>
      <c r="D9" s="19">
        <v>0.41176469999999998</v>
      </c>
      <c r="E9" s="19">
        <v>0.58823530000000002</v>
      </c>
      <c r="F9" s="19">
        <v>0</v>
      </c>
      <c r="G9" s="19">
        <v>0.53333339999999996</v>
      </c>
      <c r="H9" s="19">
        <v>0.46666669999999999</v>
      </c>
      <c r="I9" s="19">
        <v>0</v>
      </c>
      <c r="J9" s="12">
        <f t="shared" si="0"/>
        <v>1</v>
      </c>
      <c r="AB9" s="4"/>
      <c r="AC9" s="20"/>
      <c r="AD9" s="21"/>
    </row>
    <row r="10" spans="2:30" x14ac:dyDescent="0.25">
      <c r="B10" s="2"/>
      <c r="C10" s="11">
        <v>39783</v>
      </c>
      <c r="D10" s="19">
        <v>0.71400000000000008</v>
      </c>
      <c r="E10" s="19">
        <v>0.28600000000000003</v>
      </c>
      <c r="F10" s="19">
        <v>0</v>
      </c>
      <c r="G10" s="19">
        <v>0.70588240000000002</v>
      </c>
      <c r="H10" s="19">
        <v>0.29411769999999998</v>
      </c>
      <c r="I10" s="19">
        <v>0</v>
      </c>
      <c r="J10" s="12">
        <f t="shared" si="0"/>
        <v>1</v>
      </c>
      <c r="AB10" s="4"/>
      <c r="AC10" s="20"/>
      <c r="AD10" s="21"/>
    </row>
    <row r="11" spans="2:30" x14ac:dyDescent="0.25">
      <c r="B11" s="2"/>
      <c r="C11" s="11">
        <v>39873</v>
      </c>
      <c r="D11" s="19">
        <v>0.5</v>
      </c>
      <c r="E11" s="19">
        <v>0.5</v>
      </c>
      <c r="F11" s="19">
        <v>0</v>
      </c>
      <c r="G11" s="19">
        <v>0.71400000000000008</v>
      </c>
      <c r="H11" s="19">
        <v>0.28600000000000003</v>
      </c>
      <c r="I11" s="19">
        <v>0</v>
      </c>
      <c r="J11" s="12">
        <f t="shared" si="0"/>
        <v>1</v>
      </c>
      <c r="AB11" s="4"/>
      <c r="AC11" s="20"/>
      <c r="AD11" s="21"/>
    </row>
    <row r="12" spans="2:30" x14ac:dyDescent="0.25">
      <c r="B12" s="2"/>
      <c r="C12" s="11">
        <v>39965</v>
      </c>
      <c r="D12" s="19">
        <v>0.52600000000000002</v>
      </c>
      <c r="E12" s="19">
        <v>0.47399999999999998</v>
      </c>
      <c r="F12" s="19">
        <v>0</v>
      </c>
      <c r="G12" s="19">
        <v>0.5</v>
      </c>
      <c r="H12" s="19">
        <v>0.5</v>
      </c>
      <c r="I12" s="19">
        <v>0</v>
      </c>
      <c r="J12" s="12">
        <f t="shared" si="0"/>
        <v>1</v>
      </c>
      <c r="AB12" s="4"/>
      <c r="AC12" s="20"/>
      <c r="AD12" s="21"/>
    </row>
    <row r="13" spans="2:30" x14ac:dyDescent="0.25">
      <c r="B13" s="2"/>
      <c r="C13" s="11">
        <v>40057</v>
      </c>
      <c r="D13" s="19">
        <v>0.27800000000000002</v>
      </c>
      <c r="E13" s="19">
        <v>0.72199999999999998</v>
      </c>
      <c r="F13" s="19">
        <v>0</v>
      </c>
      <c r="G13" s="19">
        <v>0.21100000000000002</v>
      </c>
      <c r="H13" s="19">
        <v>0.78900000000000003</v>
      </c>
      <c r="I13" s="19">
        <v>0</v>
      </c>
      <c r="J13" s="12">
        <f t="shared" si="0"/>
        <v>1</v>
      </c>
      <c r="AB13" s="4"/>
      <c r="AC13" s="20"/>
      <c r="AD13" s="21"/>
    </row>
    <row r="14" spans="2:30" x14ac:dyDescent="0.25">
      <c r="B14" s="2"/>
      <c r="C14" s="11">
        <v>40148</v>
      </c>
      <c r="D14" s="19">
        <v>0.41200000000000003</v>
      </c>
      <c r="E14" s="19">
        <v>0.52900000000000003</v>
      </c>
      <c r="F14" s="19">
        <v>5.9000000000000004E-2</v>
      </c>
      <c r="G14" s="19">
        <v>0.16699999999999998</v>
      </c>
      <c r="H14" s="19">
        <v>0.77800000000000002</v>
      </c>
      <c r="I14" s="19">
        <v>5.5999999999999994E-2</v>
      </c>
      <c r="J14" s="12">
        <f t="shared" si="0"/>
        <v>1</v>
      </c>
      <c r="AB14" s="4"/>
      <c r="AC14" s="20"/>
      <c r="AD14" s="21"/>
    </row>
    <row r="15" spans="2:30" x14ac:dyDescent="0.25">
      <c r="B15" s="2"/>
      <c r="C15" s="11">
        <v>40238</v>
      </c>
      <c r="D15" s="19">
        <v>0.222</v>
      </c>
      <c r="E15" s="19">
        <v>0.77800000000000002</v>
      </c>
      <c r="F15" s="19">
        <v>0</v>
      </c>
      <c r="G15" s="19">
        <v>0.23499999999999999</v>
      </c>
      <c r="H15" s="19">
        <v>0.70599999999999996</v>
      </c>
      <c r="I15" s="19">
        <v>5.9000000000000004E-2</v>
      </c>
      <c r="J15" s="12">
        <f t="shared" si="0"/>
        <v>1</v>
      </c>
      <c r="AB15" s="4"/>
      <c r="AC15" s="20"/>
      <c r="AD15" s="21"/>
    </row>
    <row r="16" spans="2:30" x14ac:dyDescent="0.25">
      <c r="B16" s="2"/>
      <c r="C16" s="11">
        <v>40330</v>
      </c>
      <c r="D16" s="31">
        <v>0.16699999999999998</v>
      </c>
      <c r="E16" s="31">
        <v>0.77700000000000002</v>
      </c>
      <c r="F16" s="31">
        <v>5.5999999999999994E-2</v>
      </c>
      <c r="G16" s="31">
        <v>5.5999999999999994E-2</v>
      </c>
      <c r="H16" s="31">
        <v>0.88900000000000001</v>
      </c>
      <c r="I16" s="31">
        <v>5.5999999999999994E-2</v>
      </c>
      <c r="J16" s="12">
        <f t="shared" si="0"/>
        <v>1</v>
      </c>
      <c r="AB16" s="4"/>
      <c r="AC16" s="20"/>
      <c r="AD16" s="21"/>
    </row>
    <row r="17" spans="1:30" x14ac:dyDescent="0.25">
      <c r="B17" s="2"/>
      <c r="C17" s="11">
        <v>40422</v>
      </c>
      <c r="D17" s="31">
        <v>5.2631578947368418E-2</v>
      </c>
      <c r="E17" s="31">
        <v>0.89473684210526316</v>
      </c>
      <c r="F17" s="31">
        <v>5.2631578947368418E-2</v>
      </c>
      <c r="G17" s="31">
        <v>0</v>
      </c>
      <c r="H17" s="31">
        <v>0.88900000000000001</v>
      </c>
      <c r="I17" s="31">
        <v>0.111</v>
      </c>
      <c r="J17" s="12">
        <f t="shared" si="0"/>
        <v>1</v>
      </c>
      <c r="AB17" s="4"/>
      <c r="AC17" s="20"/>
      <c r="AD17" s="21"/>
    </row>
    <row r="18" spans="1:30" x14ac:dyDescent="0.25">
      <c r="B18" s="2"/>
      <c r="C18" s="11">
        <v>40513</v>
      </c>
      <c r="D18" s="31">
        <v>0</v>
      </c>
      <c r="E18" s="31">
        <v>0.88235294117647056</v>
      </c>
      <c r="F18" s="31">
        <v>0.11764705882352941</v>
      </c>
      <c r="G18" s="31">
        <v>0.10526315789473684</v>
      </c>
      <c r="H18" s="31">
        <v>0.78947368421052633</v>
      </c>
      <c r="I18" s="31">
        <v>0.10526315789473684</v>
      </c>
      <c r="J18" s="12">
        <f t="shared" si="0"/>
        <v>1</v>
      </c>
      <c r="AB18" s="4"/>
      <c r="AC18" s="20"/>
      <c r="AD18" s="21"/>
    </row>
    <row r="19" spans="1:30" x14ac:dyDescent="0.25">
      <c r="B19" s="2"/>
      <c r="C19" s="11">
        <v>40603</v>
      </c>
      <c r="D19" s="31">
        <v>0.10526315789473684</v>
      </c>
      <c r="E19" s="31">
        <v>0.73684210526315785</v>
      </c>
      <c r="F19" s="31">
        <v>0.15789473684210525</v>
      </c>
      <c r="G19" s="31">
        <v>0.17647058823529413</v>
      </c>
      <c r="H19" s="31">
        <v>0.70588235294117652</v>
      </c>
      <c r="I19" s="31">
        <v>0.11764705882352941</v>
      </c>
      <c r="J19" s="12">
        <f t="shared" si="0"/>
        <v>1</v>
      </c>
      <c r="AB19" s="4"/>
      <c r="AD19" s="21"/>
    </row>
    <row r="20" spans="1:30" x14ac:dyDescent="0.25">
      <c r="A20" s="33"/>
      <c r="C20" s="11">
        <v>40695</v>
      </c>
      <c r="D20" s="31">
        <v>0.22222222222222221</v>
      </c>
      <c r="E20" s="31">
        <v>0.66666666666666663</v>
      </c>
      <c r="F20" s="31">
        <v>0.1111111111111111</v>
      </c>
      <c r="G20" s="31">
        <v>0.10526315789473684</v>
      </c>
      <c r="H20" s="31">
        <v>0.73684210526315785</v>
      </c>
      <c r="I20" s="31">
        <v>0.15789473684210525</v>
      </c>
      <c r="J20" s="12">
        <f t="shared" si="0"/>
        <v>1</v>
      </c>
      <c r="AB20" s="4"/>
      <c r="AD20" s="21"/>
    </row>
    <row r="21" spans="1:30" x14ac:dyDescent="0.25">
      <c r="C21" s="18">
        <v>40787</v>
      </c>
      <c r="D21" s="31">
        <v>0.14285714285714285</v>
      </c>
      <c r="E21" s="31">
        <v>0.76190476190476186</v>
      </c>
      <c r="F21" s="31">
        <v>9.5238095238095233E-2</v>
      </c>
      <c r="G21" s="31">
        <v>0.22222222222222221</v>
      </c>
      <c r="H21" s="31">
        <v>0.72222222222222221</v>
      </c>
      <c r="I21" s="31">
        <v>5.5555555555555552E-2</v>
      </c>
      <c r="J21" s="12">
        <f t="shared" si="0"/>
        <v>0.99999999999999989</v>
      </c>
    </row>
    <row r="22" spans="1:30" x14ac:dyDescent="0.25">
      <c r="B22" s="2"/>
      <c r="C22" s="11">
        <v>40878</v>
      </c>
      <c r="D22" s="31">
        <v>0.19047619047619047</v>
      </c>
      <c r="E22" s="31">
        <v>0.76190476190476186</v>
      </c>
      <c r="F22" s="31">
        <v>4.7619047619047616E-2</v>
      </c>
      <c r="G22" s="31">
        <v>0.2857142857142857</v>
      </c>
      <c r="H22" s="31">
        <v>0.5714285714285714</v>
      </c>
      <c r="I22" s="31">
        <v>0.14285714285714285</v>
      </c>
      <c r="J22" s="12">
        <f t="shared" si="0"/>
        <v>1</v>
      </c>
    </row>
    <row r="23" spans="1:30" x14ac:dyDescent="0.25">
      <c r="B23" s="2"/>
      <c r="C23" s="11">
        <v>40969</v>
      </c>
      <c r="D23" s="31">
        <v>0.28599999999999998</v>
      </c>
      <c r="E23" s="31">
        <v>0.66600000000000004</v>
      </c>
      <c r="F23" s="31">
        <v>4.8000000000000001E-2</v>
      </c>
      <c r="G23" s="31">
        <v>0.2857142857142857</v>
      </c>
      <c r="H23" s="31">
        <v>0.7142857142857143</v>
      </c>
      <c r="I23" s="31">
        <v>0</v>
      </c>
      <c r="J23" s="12">
        <f t="shared" si="0"/>
        <v>1</v>
      </c>
      <c r="AC23" s="385"/>
      <c r="AD23" s="385"/>
    </row>
    <row r="24" spans="1:30" x14ac:dyDescent="0.25">
      <c r="B24" s="2"/>
      <c r="C24" s="11">
        <v>41061</v>
      </c>
      <c r="D24" s="31">
        <v>0.26300000000000001</v>
      </c>
      <c r="E24" s="31">
        <v>0.73699999999999999</v>
      </c>
      <c r="F24" s="31">
        <v>0</v>
      </c>
      <c r="G24" s="31">
        <v>0.47399999999999998</v>
      </c>
      <c r="H24" s="31">
        <v>0.52600000000000002</v>
      </c>
      <c r="I24" s="31">
        <v>0</v>
      </c>
      <c r="J24" s="12">
        <f t="shared" si="0"/>
        <v>1</v>
      </c>
      <c r="AC24" s="17"/>
      <c r="AD24" s="17"/>
    </row>
    <row r="25" spans="1:30" x14ac:dyDescent="0.25">
      <c r="B25" s="2"/>
      <c r="C25" s="11">
        <v>41153</v>
      </c>
      <c r="D25" s="31">
        <v>0.28599999999999998</v>
      </c>
      <c r="E25" s="31">
        <v>0.61899999999999999</v>
      </c>
      <c r="F25" s="31">
        <v>9.5000000000000001E-2</v>
      </c>
      <c r="G25" s="31">
        <v>0.33300000000000002</v>
      </c>
      <c r="H25" s="31">
        <v>0.57099999999999995</v>
      </c>
      <c r="I25" s="31">
        <v>9.5000000000000001E-2</v>
      </c>
      <c r="J25" s="12">
        <f t="shared" si="0"/>
        <v>1</v>
      </c>
      <c r="AC25" s="17"/>
      <c r="AD25" s="17"/>
    </row>
    <row r="26" spans="1:30" x14ac:dyDescent="0.25">
      <c r="B26" s="2"/>
      <c r="C26" s="22">
        <v>41244</v>
      </c>
      <c r="D26" s="31">
        <v>0.39100000000000001</v>
      </c>
      <c r="E26" s="31">
        <v>0.60899999999999999</v>
      </c>
      <c r="F26" s="31">
        <v>0</v>
      </c>
      <c r="G26" s="31">
        <v>0.30399999999999999</v>
      </c>
      <c r="H26" s="31">
        <v>0.65300000000000002</v>
      </c>
      <c r="I26" s="31">
        <v>4.2999999999999997E-2</v>
      </c>
      <c r="J26" s="12">
        <f t="shared" si="0"/>
        <v>1</v>
      </c>
      <c r="AB26" s="4"/>
      <c r="AC26" s="20"/>
      <c r="AD26" s="21"/>
    </row>
    <row r="27" spans="1:30" x14ac:dyDescent="0.25">
      <c r="B27" s="2"/>
      <c r="C27" s="22">
        <v>41334</v>
      </c>
      <c r="D27" s="31">
        <v>0.45</v>
      </c>
      <c r="E27" s="31">
        <v>0.5</v>
      </c>
      <c r="F27" s="31">
        <v>0.05</v>
      </c>
      <c r="G27" s="31">
        <v>0.4</v>
      </c>
      <c r="H27" s="31">
        <v>0.4</v>
      </c>
      <c r="I27" s="31">
        <v>0.2</v>
      </c>
      <c r="J27" s="12">
        <f t="shared" si="0"/>
        <v>1</v>
      </c>
      <c r="AB27" s="4"/>
      <c r="AC27" s="20"/>
      <c r="AD27" s="21"/>
    </row>
    <row r="28" spans="1:30" x14ac:dyDescent="0.25">
      <c r="B28" s="2"/>
      <c r="C28" s="22">
        <v>41426</v>
      </c>
      <c r="D28" s="23">
        <v>0.5</v>
      </c>
      <c r="E28" s="19">
        <v>0.44444444444444442</v>
      </c>
      <c r="F28" s="19">
        <v>5.5555555555555552E-2</v>
      </c>
      <c r="G28" s="31">
        <v>0.44444444444444442</v>
      </c>
      <c r="H28" s="31">
        <v>0.5</v>
      </c>
      <c r="I28" s="31">
        <v>5.5555555555555552E-2</v>
      </c>
      <c r="J28" s="12">
        <f t="shared" si="0"/>
        <v>1</v>
      </c>
      <c r="AB28" s="4"/>
      <c r="AC28" s="20"/>
      <c r="AD28" s="21"/>
    </row>
    <row r="29" spans="1:30" x14ac:dyDescent="0.25">
      <c r="B29" s="2"/>
      <c r="C29" s="22">
        <v>41518</v>
      </c>
      <c r="D29" s="23">
        <v>0.31578947368421051</v>
      </c>
      <c r="E29" s="19">
        <v>0.68421052631578949</v>
      </c>
      <c r="F29" s="19">
        <v>0</v>
      </c>
      <c r="G29" s="31">
        <v>0.42105263157894735</v>
      </c>
      <c r="H29" s="31">
        <v>0.47368421052631576</v>
      </c>
      <c r="I29" s="31">
        <v>0.10526315789473684</v>
      </c>
      <c r="J29" s="12">
        <f t="shared" si="0"/>
        <v>1</v>
      </c>
      <c r="AB29" s="4"/>
      <c r="AC29" s="20"/>
      <c r="AD29" s="21"/>
    </row>
    <row r="30" spans="1:30" x14ac:dyDescent="0.25">
      <c r="B30" s="2"/>
      <c r="C30" s="22">
        <v>41609</v>
      </c>
      <c r="D30" s="23">
        <v>0.41176470588235292</v>
      </c>
      <c r="E30" s="19">
        <v>0.47058823529411764</v>
      </c>
      <c r="F30" s="23">
        <v>0.11764705882352941</v>
      </c>
      <c r="G30" s="23">
        <v>0.47058823529411764</v>
      </c>
      <c r="H30" s="23">
        <v>0.41176470588235292</v>
      </c>
      <c r="I30" s="31">
        <v>0.11764705882352941</v>
      </c>
      <c r="J30" s="12">
        <f t="shared" si="0"/>
        <v>1</v>
      </c>
      <c r="AB30" s="4"/>
      <c r="AC30" s="20"/>
      <c r="AD30" s="21"/>
    </row>
    <row r="31" spans="1:30" x14ac:dyDescent="0.25">
      <c r="B31" s="2"/>
      <c r="C31" s="22">
        <v>41699</v>
      </c>
      <c r="D31" s="23">
        <v>0.36842105263157893</v>
      </c>
      <c r="E31" s="19">
        <v>0.52631578947368418</v>
      </c>
      <c r="F31" s="23">
        <v>0.10526315789473684</v>
      </c>
      <c r="G31" s="23">
        <v>0.36842105263157893</v>
      </c>
      <c r="H31" s="23">
        <v>0.47368421052631576</v>
      </c>
      <c r="I31" s="31">
        <v>0.15789473684210525</v>
      </c>
      <c r="J31" s="12">
        <f t="shared" si="0"/>
        <v>0.99999999999999989</v>
      </c>
      <c r="AB31" s="4"/>
      <c r="AC31" s="20"/>
      <c r="AD31" s="21"/>
    </row>
    <row r="32" spans="1:30" x14ac:dyDescent="0.25">
      <c r="B32" s="2"/>
      <c r="C32" s="22">
        <v>41791</v>
      </c>
      <c r="D32" s="23">
        <v>0.29411764705882354</v>
      </c>
      <c r="E32" s="19">
        <v>0.6470588235294118</v>
      </c>
      <c r="F32" s="23">
        <v>5.8823529411764705E-2</v>
      </c>
      <c r="G32" s="23">
        <v>0.17647058823529413</v>
      </c>
      <c r="H32" s="23">
        <v>0.82352941176470584</v>
      </c>
      <c r="I32" s="31">
        <v>0</v>
      </c>
      <c r="J32" s="12">
        <f t="shared" si="0"/>
        <v>1</v>
      </c>
      <c r="AB32" s="4"/>
      <c r="AC32" s="20"/>
      <c r="AD32" s="21"/>
    </row>
    <row r="33" spans="1:30" x14ac:dyDescent="0.25">
      <c r="B33" s="2"/>
      <c r="C33" s="22">
        <v>41883</v>
      </c>
      <c r="D33" s="23">
        <v>0.3125</v>
      </c>
      <c r="E33" s="23">
        <v>0.6875</v>
      </c>
      <c r="F33" s="19">
        <v>0</v>
      </c>
      <c r="G33" s="23">
        <v>0.1875</v>
      </c>
      <c r="H33" s="23">
        <v>0.75</v>
      </c>
      <c r="I33" s="31">
        <v>6.25E-2</v>
      </c>
      <c r="J33" s="12">
        <f t="shared" si="0"/>
        <v>1</v>
      </c>
      <c r="AB33" s="4"/>
      <c r="AC33" s="20"/>
      <c r="AD33" s="21"/>
    </row>
    <row r="34" spans="1:30" x14ac:dyDescent="0.25">
      <c r="B34" s="2"/>
      <c r="C34" s="22">
        <v>41974</v>
      </c>
      <c r="D34" s="23">
        <v>0.15384615384615385</v>
      </c>
      <c r="E34" s="19">
        <v>0.61538461538461542</v>
      </c>
      <c r="F34" s="67">
        <v>0.23076923076923078</v>
      </c>
      <c r="G34" s="23">
        <v>0.15384615384615385</v>
      </c>
      <c r="H34" s="23">
        <v>0.76923076923076927</v>
      </c>
      <c r="I34" s="31">
        <v>7.6923076923076927E-2</v>
      </c>
      <c r="J34" s="12">
        <f t="shared" si="0"/>
        <v>1</v>
      </c>
      <c r="AB34" s="4"/>
      <c r="AC34" s="20"/>
      <c r="AD34" s="21"/>
    </row>
    <row r="35" spans="1:30" x14ac:dyDescent="0.25">
      <c r="B35" s="2"/>
      <c r="C35" s="22">
        <v>42064</v>
      </c>
      <c r="D35" s="23">
        <v>0.38461538461538464</v>
      </c>
      <c r="E35" s="23">
        <v>0.61538461538461542</v>
      </c>
      <c r="F35" s="31">
        <v>0</v>
      </c>
      <c r="G35" s="23">
        <v>0.46153846153846156</v>
      </c>
      <c r="H35" s="23">
        <v>0.53846153846153844</v>
      </c>
      <c r="I35" s="31">
        <v>0</v>
      </c>
      <c r="J35" s="12">
        <f t="shared" si="0"/>
        <v>1</v>
      </c>
      <c r="AB35" s="4"/>
      <c r="AC35" s="20"/>
      <c r="AD35" s="21"/>
    </row>
    <row r="36" spans="1:30" x14ac:dyDescent="0.25">
      <c r="B36" s="2"/>
      <c r="C36" s="22">
        <v>42156</v>
      </c>
      <c r="D36" s="23">
        <v>0.4375</v>
      </c>
      <c r="E36" s="19">
        <v>0.5</v>
      </c>
      <c r="F36" s="23">
        <v>6.25E-2</v>
      </c>
      <c r="G36" s="23">
        <v>0.4375</v>
      </c>
      <c r="H36" s="23">
        <v>0.5</v>
      </c>
      <c r="I36" s="31">
        <v>6.25E-2</v>
      </c>
      <c r="J36" s="12">
        <f t="shared" si="0"/>
        <v>1</v>
      </c>
      <c r="AB36" s="4"/>
      <c r="AC36" s="20"/>
      <c r="AD36" s="21"/>
    </row>
    <row r="37" spans="1:30" x14ac:dyDescent="0.25">
      <c r="B37" s="2"/>
      <c r="C37" s="22">
        <v>42248</v>
      </c>
      <c r="D37" s="67">
        <v>0.5714285714285714</v>
      </c>
      <c r="E37" s="31">
        <v>0.42857142857142855</v>
      </c>
      <c r="F37" s="67">
        <v>0</v>
      </c>
      <c r="G37" s="23">
        <v>0.71428571428571419</v>
      </c>
      <c r="H37" s="23">
        <v>0.2857142857142857</v>
      </c>
      <c r="I37" s="31">
        <v>0</v>
      </c>
      <c r="J37" s="12">
        <f t="shared" si="0"/>
        <v>1</v>
      </c>
      <c r="AB37" s="4"/>
      <c r="AC37" s="20"/>
      <c r="AD37" s="21"/>
    </row>
    <row r="38" spans="1:30" x14ac:dyDescent="0.25">
      <c r="B38" s="2"/>
      <c r="C38" s="22">
        <v>42339</v>
      </c>
      <c r="D38" s="23">
        <v>0.66666666666666663</v>
      </c>
      <c r="E38" s="23">
        <v>0.33333333333333331</v>
      </c>
      <c r="F38" s="31">
        <v>0</v>
      </c>
      <c r="G38" s="23">
        <v>0.46666666666666667</v>
      </c>
      <c r="H38" s="23">
        <v>0.46666666666666667</v>
      </c>
      <c r="I38" s="31">
        <v>6.6666666666666666E-2</v>
      </c>
      <c r="J38" s="12">
        <f t="shared" si="0"/>
        <v>1</v>
      </c>
      <c r="AB38" s="4"/>
      <c r="AC38" s="20"/>
      <c r="AD38" s="21"/>
    </row>
    <row r="39" spans="1:30" x14ac:dyDescent="0.25">
      <c r="B39" s="2"/>
      <c r="C39" s="22">
        <v>42430</v>
      </c>
      <c r="D39" s="23">
        <v>0.53333333333333333</v>
      </c>
      <c r="E39" s="23">
        <v>0.46666666666666667</v>
      </c>
      <c r="F39" s="31">
        <v>0</v>
      </c>
      <c r="G39" s="23">
        <v>0.39999999999999997</v>
      </c>
      <c r="H39" s="23">
        <v>0.53333333333333333</v>
      </c>
      <c r="I39" s="31">
        <v>6.6666666666666666E-2</v>
      </c>
      <c r="J39" s="12">
        <f t="shared" si="0"/>
        <v>1</v>
      </c>
      <c r="AB39" s="4"/>
      <c r="AC39" s="20"/>
      <c r="AD39" s="21"/>
    </row>
    <row r="40" spans="1:30" x14ac:dyDescent="0.25">
      <c r="B40" s="2"/>
      <c r="C40" s="22">
        <v>42522</v>
      </c>
      <c r="D40" s="23">
        <v>0.53333333333333333</v>
      </c>
      <c r="E40" s="19">
        <v>0.46666666666666667</v>
      </c>
      <c r="F40" s="23">
        <v>0</v>
      </c>
      <c r="G40" s="23">
        <v>0.47058823529411764</v>
      </c>
      <c r="H40" s="23">
        <v>0.52941176470588236</v>
      </c>
      <c r="I40" s="31">
        <v>0</v>
      </c>
      <c r="J40" s="12">
        <f t="shared" si="0"/>
        <v>1</v>
      </c>
      <c r="AB40" s="4"/>
      <c r="AC40" s="20"/>
      <c r="AD40" s="21"/>
    </row>
    <row r="41" spans="1:30" x14ac:dyDescent="0.25">
      <c r="B41" s="2"/>
      <c r="C41" s="22">
        <v>42614</v>
      </c>
      <c r="D41" s="23">
        <v>0.7142857142857143</v>
      </c>
      <c r="E41" s="19">
        <v>0.21428571428571427</v>
      </c>
      <c r="F41" s="23">
        <v>7.1428571428571425E-2</v>
      </c>
      <c r="G41" s="23">
        <v>0.5</v>
      </c>
      <c r="H41" s="23">
        <v>0.42857142857142855</v>
      </c>
      <c r="I41" s="31">
        <v>7.1428571428571425E-2</v>
      </c>
      <c r="J41" s="12">
        <f t="shared" si="0"/>
        <v>1</v>
      </c>
      <c r="AB41" s="4"/>
      <c r="AC41" s="20"/>
      <c r="AD41" s="21"/>
    </row>
    <row r="42" spans="1:30" x14ac:dyDescent="0.25">
      <c r="B42" s="2"/>
      <c r="C42" s="22">
        <v>42705</v>
      </c>
      <c r="D42" s="23">
        <v>0.41666666666666663</v>
      </c>
      <c r="E42" s="19">
        <v>0.5</v>
      </c>
      <c r="F42" s="23">
        <v>8.3333333333333329E-2</v>
      </c>
      <c r="G42" s="23">
        <v>0.38461538461538464</v>
      </c>
      <c r="H42" s="23">
        <v>0.61538461538461542</v>
      </c>
      <c r="I42" s="31">
        <v>0</v>
      </c>
      <c r="J42" s="12">
        <f t="shared" si="0"/>
        <v>1</v>
      </c>
      <c r="AB42" s="4"/>
      <c r="AC42" s="20"/>
      <c r="AD42" s="21"/>
    </row>
    <row r="43" spans="1:30" x14ac:dyDescent="0.25">
      <c r="B43" s="2"/>
      <c r="C43" s="22">
        <v>42795</v>
      </c>
      <c r="D43" s="23">
        <v>0.33333333333333331</v>
      </c>
      <c r="E43" s="19">
        <v>0.66666666666666663</v>
      </c>
      <c r="F43" s="67">
        <v>0</v>
      </c>
      <c r="G43" s="23">
        <v>0.2</v>
      </c>
      <c r="H43" s="23">
        <v>0.66666666666666663</v>
      </c>
      <c r="I43" s="31">
        <v>0.13333333333333333</v>
      </c>
      <c r="J43" s="12">
        <f t="shared" si="0"/>
        <v>1</v>
      </c>
      <c r="AB43" s="4"/>
      <c r="AC43" s="20"/>
      <c r="AD43" s="21"/>
    </row>
    <row r="44" spans="1:30" x14ac:dyDescent="0.25">
      <c r="B44" s="2"/>
      <c r="C44" s="22">
        <v>42887</v>
      </c>
      <c r="D44" s="23">
        <v>0.5625</v>
      </c>
      <c r="E44" s="23">
        <v>0.375</v>
      </c>
      <c r="F44" s="31">
        <v>6.25E-2</v>
      </c>
      <c r="G44" s="23">
        <v>0.39999999999999997</v>
      </c>
      <c r="H44" s="23">
        <v>0.6</v>
      </c>
      <c r="I44" s="31">
        <v>0</v>
      </c>
      <c r="J44" s="12">
        <f t="shared" si="0"/>
        <v>1</v>
      </c>
      <c r="AB44" s="4"/>
      <c r="AC44" s="20"/>
      <c r="AD44" s="21"/>
    </row>
    <row r="45" spans="1:30" x14ac:dyDescent="0.25">
      <c r="B45" s="2"/>
      <c r="C45" s="22">
        <v>42979</v>
      </c>
      <c r="D45" s="23">
        <v>0.4375</v>
      </c>
      <c r="E45" s="23">
        <v>0.4375</v>
      </c>
      <c r="F45" s="31">
        <v>0.125</v>
      </c>
      <c r="G45" s="23">
        <v>0.5</v>
      </c>
      <c r="H45" s="23">
        <v>0.4375</v>
      </c>
      <c r="I45" s="31">
        <v>6.25E-2</v>
      </c>
      <c r="J45" s="12">
        <f t="shared" si="0"/>
        <v>1</v>
      </c>
      <c r="AB45" s="4"/>
      <c r="AC45" s="20"/>
      <c r="AD45" s="21"/>
    </row>
    <row r="46" spans="1:30" x14ac:dyDescent="0.25">
      <c r="B46" s="2"/>
      <c r="C46" s="22">
        <v>43070</v>
      </c>
      <c r="D46" s="23">
        <v>0.5</v>
      </c>
      <c r="E46" s="23">
        <v>0.4375</v>
      </c>
      <c r="F46" s="31">
        <v>6.25E-2</v>
      </c>
      <c r="G46" s="23"/>
      <c r="H46" s="23"/>
      <c r="I46" s="31"/>
      <c r="J46" s="12"/>
      <c r="AB46" s="4"/>
      <c r="AC46" s="20"/>
      <c r="AD46" s="21"/>
    </row>
    <row r="47" spans="1:30" x14ac:dyDescent="0.25">
      <c r="B47" s="2"/>
      <c r="D47" s="23"/>
      <c r="E47" s="23"/>
      <c r="F47" s="23"/>
      <c r="G47" s="23"/>
      <c r="H47" s="23"/>
      <c r="J47" s="12"/>
      <c r="AB47" s="4"/>
      <c r="AC47" s="20"/>
      <c r="AD47" s="21"/>
    </row>
    <row r="48" spans="1:30" x14ac:dyDescent="0.25">
      <c r="A48" s="71" t="s">
        <v>190</v>
      </c>
      <c r="B48" s="73"/>
      <c r="C48" s="74"/>
      <c r="D48" s="75"/>
      <c r="E48" s="75"/>
      <c r="F48" s="75"/>
      <c r="G48" s="75"/>
      <c r="H48" s="43"/>
      <c r="J48" s="32"/>
      <c r="AB48" s="4"/>
      <c r="AC48" s="20"/>
      <c r="AD48" s="21"/>
    </row>
    <row r="49" spans="1:30" x14ac:dyDescent="0.25">
      <c r="A49" s="71" t="s">
        <v>30</v>
      </c>
      <c r="B49" s="73"/>
      <c r="C49" s="74"/>
      <c r="D49" s="75"/>
      <c r="E49" s="75"/>
      <c r="F49" s="75"/>
      <c r="G49" s="75"/>
      <c r="H49" s="43"/>
      <c r="J49" s="32"/>
      <c r="AB49" s="4"/>
      <c r="AC49" s="20"/>
      <c r="AD49" s="21"/>
    </row>
    <row r="50" spans="1:30" x14ac:dyDescent="0.25">
      <c r="A50" s="71"/>
      <c r="B50" s="73"/>
      <c r="C50" s="74"/>
      <c r="D50" s="76"/>
      <c r="E50" s="76"/>
      <c r="F50" s="76"/>
      <c r="G50" s="75"/>
      <c r="H50" s="43"/>
      <c r="I50" s="23"/>
      <c r="J50" s="32"/>
      <c r="AB50" s="4"/>
      <c r="AC50" s="20"/>
      <c r="AD50" s="21"/>
    </row>
    <row r="51" spans="1:30" x14ac:dyDescent="0.25">
      <c r="A51" s="77" t="s">
        <v>48</v>
      </c>
      <c r="B51" s="73"/>
      <c r="C51" s="74"/>
      <c r="D51" s="76"/>
      <c r="E51" s="76"/>
      <c r="F51" s="76"/>
      <c r="G51" s="76"/>
      <c r="H51" s="44"/>
      <c r="I51" s="19"/>
      <c r="AB51" s="4"/>
      <c r="AC51" s="20"/>
      <c r="AD51" s="21"/>
    </row>
    <row r="52" spans="1:30" x14ac:dyDescent="0.25">
      <c r="A52" s="71"/>
      <c r="B52" s="73"/>
      <c r="C52" s="74"/>
      <c r="D52" s="76"/>
      <c r="E52" s="76"/>
      <c r="F52" s="76"/>
      <c r="G52" s="76"/>
      <c r="H52" s="44"/>
      <c r="I52" s="19"/>
      <c r="AB52" s="4"/>
      <c r="AC52" s="20"/>
      <c r="AD52" s="21"/>
    </row>
    <row r="53" spans="1:30" x14ac:dyDescent="0.25">
      <c r="A53" s="71"/>
      <c r="B53" s="73"/>
      <c r="C53" s="74"/>
      <c r="D53" s="76"/>
      <c r="E53" s="76"/>
      <c r="F53" s="76"/>
      <c r="G53" s="76"/>
      <c r="H53" s="44"/>
      <c r="I53" s="19"/>
      <c r="AB53" s="4"/>
      <c r="AC53" s="20"/>
      <c r="AD53" s="21"/>
    </row>
    <row r="54" spans="1:30" x14ac:dyDescent="0.25">
      <c r="A54" s="71"/>
      <c r="B54" s="73"/>
      <c r="C54" s="78"/>
      <c r="D54" s="79"/>
      <c r="E54" s="79"/>
      <c r="F54" s="79"/>
      <c r="G54" s="76"/>
      <c r="H54" s="44"/>
      <c r="I54" s="19"/>
      <c r="AB54" s="4"/>
      <c r="AC54" s="20"/>
      <c r="AD54" s="21"/>
    </row>
    <row r="55" spans="1:30" x14ac:dyDescent="0.25">
      <c r="A55" s="71"/>
      <c r="B55" s="73"/>
      <c r="C55" s="78"/>
      <c r="D55" s="79"/>
      <c r="E55" s="79"/>
      <c r="F55" s="79"/>
      <c r="G55" s="79"/>
      <c r="H55" s="45"/>
      <c r="I55" s="33"/>
      <c r="AB55" s="4"/>
      <c r="AC55" s="20"/>
      <c r="AD55" s="21"/>
    </row>
    <row r="56" spans="1:30" x14ac:dyDescent="0.25">
      <c r="A56" s="71"/>
      <c r="B56" s="73"/>
      <c r="C56" s="78"/>
      <c r="D56" s="79"/>
      <c r="E56" s="79"/>
      <c r="F56" s="79"/>
      <c r="G56" s="79"/>
      <c r="H56" s="45"/>
      <c r="I56" s="33"/>
      <c r="AB56" s="4"/>
      <c r="AD56" s="21"/>
    </row>
    <row r="57" spans="1:30" x14ac:dyDescent="0.25">
      <c r="A57" s="71"/>
      <c r="B57" s="71"/>
      <c r="C57" s="78"/>
      <c r="D57" s="80"/>
      <c r="E57" s="80"/>
      <c r="F57" s="80"/>
      <c r="G57" s="80"/>
      <c r="H57" s="46"/>
      <c r="I57" s="34"/>
      <c r="AD57" s="21"/>
    </row>
    <row r="58" spans="1:30" x14ac:dyDescent="0.25">
      <c r="A58" s="71"/>
      <c r="B58" s="71"/>
      <c r="C58" s="74"/>
      <c r="D58" s="81"/>
      <c r="E58" s="81"/>
      <c r="F58" s="81"/>
      <c r="G58" s="81"/>
      <c r="H58" s="47"/>
      <c r="I58" s="35"/>
    </row>
    <row r="59" spans="1:30" x14ac:dyDescent="0.25">
      <c r="A59" s="71"/>
      <c r="B59" s="73"/>
      <c r="C59" s="82"/>
      <c r="D59" s="71"/>
      <c r="E59" s="71"/>
      <c r="F59" s="71"/>
      <c r="G59" s="71"/>
      <c r="H59" s="49"/>
      <c r="I59" s="25"/>
    </row>
    <row r="60" spans="1:30" x14ac:dyDescent="0.25">
      <c r="A60" s="71"/>
      <c r="B60" s="73"/>
      <c r="C60" s="82"/>
      <c r="D60" s="72"/>
      <c r="E60" s="72"/>
      <c r="F60" s="72"/>
      <c r="G60" s="72"/>
      <c r="H60" s="40"/>
      <c r="I60" s="13"/>
      <c r="AC60" s="385"/>
      <c r="AD60" s="385"/>
    </row>
    <row r="61" spans="1:30" x14ac:dyDescent="0.25">
      <c r="A61" s="71"/>
      <c r="B61" s="73"/>
      <c r="C61" s="83"/>
      <c r="D61" s="393"/>
      <c r="E61" s="393"/>
      <c r="F61" s="393"/>
      <c r="G61" s="84"/>
      <c r="H61" s="50"/>
      <c r="I61" s="36"/>
      <c r="AC61" s="17"/>
      <c r="AD61" s="17"/>
    </row>
    <row r="62" spans="1:30" x14ac:dyDescent="0.25">
      <c r="A62" s="71"/>
      <c r="B62" s="73"/>
      <c r="C62" s="83"/>
      <c r="D62" s="85"/>
      <c r="E62" s="85"/>
      <c r="F62" s="85"/>
      <c r="G62" s="85"/>
      <c r="H62" s="51"/>
      <c r="I62" s="26"/>
      <c r="AB62" s="4"/>
      <c r="AC62" s="20"/>
      <c r="AD62" s="21"/>
    </row>
    <row r="63" spans="1:30" x14ac:dyDescent="0.25">
      <c r="A63" s="71"/>
      <c r="B63" s="73"/>
      <c r="C63" s="86"/>
      <c r="D63" s="87"/>
      <c r="E63" s="87"/>
      <c r="F63" s="87"/>
      <c r="G63" s="73"/>
      <c r="H63" s="54"/>
      <c r="I63" s="29"/>
      <c r="AB63" s="4"/>
      <c r="AC63" s="20"/>
      <c r="AD63" s="21"/>
    </row>
    <row r="64" spans="1:30" x14ac:dyDescent="0.25">
      <c r="A64" s="71"/>
      <c r="B64" s="73"/>
      <c r="C64" s="86"/>
      <c r="D64" s="87"/>
      <c r="E64" s="87"/>
      <c r="F64" s="87"/>
      <c r="G64" s="87"/>
      <c r="H64" s="53"/>
      <c r="I64" s="28"/>
      <c r="AB64" s="4"/>
      <c r="AC64" s="20"/>
      <c r="AD64" s="21"/>
    </row>
    <row r="65" spans="1:30" x14ac:dyDescent="0.25">
      <c r="A65" s="71"/>
      <c r="B65" s="73"/>
      <c r="C65" s="86"/>
      <c r="D65" s="87"/>
      <c r="E65" s="87"/>
      <c r="F65" s="87"/>
      <c r="G65" s="87"/>
      <c r="H65" s="53"/>
      <c r="I65" s="28"/>
      <c r="AB65" s="4"/>
      <c r="AC65" s="20"/>
      <c r="AD65" s="21"/>
    </row>
    <row r="66" spans="1:30" x14ac:dyDescent="0.25">
      <c r="A66" s="71"/>
      <c r="B66" s="73"/>
      <c r="C66" s="86"/>
      <c r="D66" s="87"/>
      <c r="E66" s="87"/>
      <c r="F66" s="87"/>
      <c r="G66" s="87"/>
      <c r="H66" s="53"/>
      <c r="I66" s="28"/>
      <c r="AB66" s="4"/>
      <c r="AC66" s="20"/>
      <c r="AD66" s="21"/>
    </row>
    <row r="67" spans="1:30" x14ac:dyDescent="0.25">
      <c r="A67" s="71"/>
      <c r="B67" s="73"/>
      <c r="C67" s="86"/>
      <c r="D67" s="87"/>
      <c r="E67" s="87"/>
      <c r="F67" s="87"/>
      <c r="G67" s="87"/>
      <c r="H67" s="53"/>
      <c r="I67" s="28"/>
      <c r="AB67" s="4"/>
      <c r="AC67" s="20"/>
      <c r="AD67" s="21"/>
    </row>
    <row r="68" spans="1:30" x14ac:dyDescent="0.25">
      <c r="A68" s="71"/>
      <c r="B68" s="73"/>
      <c r="C68" s="86"/>
      <c r="D68" s="87"/>
      <c r="E68" s="87"/>
      <c r="F68" s="87"/>
      <c r="G68" s="87"/>
      <c r="H68" s="53"/>
      <c r="I68" s="28"/>
      <c r="AB68" s="4"/>
      <c r="AC68" s="20"/>
      <c r="AD68" s="21"/>
    </row>
    <row r="69" spans="1:30" x14ac:dyDescent="0.25">
      <c r="A69" s="71"/>
      <c r="B69" s="73"/>
      <c r="C69" s="86"/>
      <c r="D69" s="87"/>
      <c r="E69" s="87"/>
      <c r="F69" s="87"/>
      <c r="G69" s="87"/>
      <c r="H69" s="53"/>
      <c r="I69" s="28"/>
      <c r="AB69" s="4"/>
      <c r="AC69" s="20"/>
      <c r="AD69" s="21"/>
    </row>
    <row r="70" spans="1:30" x14ac:dyDescent="0.25">
      <c r="A70" s="71"/>
      <c r="B70" s="88"/>
      <c r="C70" s="86"/>
      <c r="D70" s="87"/>
      <c r="E70" s="87"/>
      <c r="F70" s="87"/>
      <c r="G70" s="87"/>
      <c r="H70" s="53"/>
      <c r="I70" s="28"/>
      <c r="AB70" s="4"/>
      <c r="AC70" s="20"/>
      <c r="AD70" s="21"/>
    </row>
    <row r="71" spans="1:30" x14ac:dyDescent="0.25">
      <c r="A71" s="71"/>
      <c r="B71" s="88"/>
      <c r="C71" s="86"/>
      <c r="D71" s="87"/>
      <c r="E71" s="87"/>
      <c r="F71" s="87"/>
      <c r="G71" s="87"/>
      <c r="H71" s="53"/>
      <c r="I71" s="28"/>
      <c r="AB71" s="4"/>
      <c r="AC71" s="20"/>
      <c r="AD71" s="21"/>
    </row>
    <row r="72" spans="1:30" x14ac:dyDescent="0.25">
      <c r="A72" s="71"/>
      <c r="B72" s="88"/>
      <c r="C72" s="78"/>
      <c r="D72" s="89"/>
      <c r="E72" s="89"/>
      <c r="F72" s="89"/>
      <c r="G72" s="87"/>
      <c r="H72" s="53"/>
      <c r="I72" s="28"/>
      <c r="AB72" s="4"/>
      <c r="AC72" s="20"/>
      <c r="AD72" s="21"/>
    </row>
    <row r="73" spans="1:30" x14ac:dyDescent="0.25">
      <c r="A73" s="71"/>
      <c r="B73" s="71"/>
      <c r="C73" s="86"/>
      <c r="D73" s="89"/>
      <c r="E73" s="89"/>
      <c r="F73" s="89"/>
      <c r="G73" s="89"/>
      <c r="H73" s="55"/>
      <c r="I73" s="37"/>
      <c r="AB73" s="4"/>
      <c r="AD73" s="21"/>
    </row>
    <row r="74" spans="1:30" x14ac:dyDescent="0.25">
      <c r="A74" s="71"/>
      <c r="B74" s="71"/>
      <c r="C74" s="78"/>
      <c r="D74" s="89"/>
      <c r="E74" s="89"/>
      <c r="F74" s="89"/>
      <c r="G74" s="89"/>
      <c r="H74" s="55"/>
      <c r="I74" s="37"/>
      <c r="AD74" s="21"/>
    </row>
    <row r="75" spans="1:30" x14ac:dyDescent="0.25">
      <c r="A75" s="71"/>
      <c r="B75" s="71"/>
      <c r="C75" s="78"/>
      <c r="D75" s="89"/>
      <c r="E75" s="89"/>
      <c r="F75" s="89"/>
      <c r="G75" s="89"/>
      <c r="H75" s="55"/>
      <c r="I75" s="37"/>
    </row>
    <row r="76" spans="1:30" x14ac:dyDescent="0.25">
      <c r="A76" s="71" t="s">
        <v>35</v>
      </c>
      <c r="B76" s="71"/>
      <c r="C76" s="86"/>
      <c r="D76" s="90"/>
      <c r="E76" s="90"/>
      <c r="F76" s="90"/>
      <c r="G76" s="90"/>
      <c r="H76" s="56"/>
      <c r="I76" s="38"/>
      <c r="AC76" s="385"/>
      <c r="AD76" s="385"/>
    </row>
    <row r="77" spans="1:30" x14ac:dyDescent="0.25">
      <c r="B77" s="5"/>
      <c r="C77" s="48"/>
      <c r="D77" s="5"/>
      <c r="E77" s="5"/>
      <c r="F77" s="5"/>
      <c r="G77" s="55"/>
      <c r="H77" s="55"/>
      <c r="I77" s="37"/>
      <c r="AC77" s="17"/>
      <c r="AD77" s="17"/>
    </row>
    <row r="78" spans="1:30" x14ac:dyDescent="0.25">
      <c r="A78" s="91"/>
      <c r="B78" s="5"/>
      <c r="C78" s="48"/>
      <c r="D78" s="40"/>
      <c r="E78" s="40"/>
      <c r="F78" s="40"/>
      <c r="G78" s="40"/>
      <c r="H78" s="40"/>
      <c r="I78" s="13"/>
      <c r="AB78" s="4"/>
      <c r="AC78" s="20"/>
      <c r="AD78" s="21"/>
    </row>
    <row r="79" spans="1:30" x14ac:dyDescent="0.25">
      <c r="A79" s="5"/>
      <c r="B79" s="5"/>
      <c r="C79" s="48"/>
      <c r="D79" s="394"/>
      <c r="E79" s="394"/>
      <c r="F79" s="394"/>
      <c r="G79" s="50"/>
      <c r="H79" s="50"/>
      <c r="I79" s="36"/>
      <c r="AB79" s="4"/>
      <c r="AC79" s="20"/>
      <c r="AD79" s="21"/>
    </row>
    <row r="80" spans="1:30" x14ac:dyDescent="0.25">
      <c r="A80" s="57"/>
      <c r="B80" s="5"/>
      <c r="C80" s="5"/>
      <c r="D80" s="51"/>
      <c r="E80" s="51"/>
      <c r="F80" s="51"/>
      <c r="G80" s="51"/>
      <c r="H80" s="51"/>
      <c r="I80" s="26"/>
      <c r="AB80" s="4"/>
      <c r="AC80" s="20"/>
      <c r="AD80" s="21"/>
    </row>
    <row r="81" spans="1:30" x14ac:dyDescent="0.25">
      <c r="A81" s="58"/>
      <c r="B81" s="59"/>
      <c r="C81" s="60"/>
      <c r="D81" s="61"/>
      <c r="E81" s="44"/>
      <c r="F81" s="44"/>
      <c r="G81" s="6"/>
      <c r="H81" s="6"/>
      <c r="I81" s="2"/>
      <c r="AB81" s="4"/>
      <c r="AC81" s="20"/>
      <c r="AD81" s="21"/>
    </row>
    <row r="82" spans="1:30" x14ac:dyDescent="0.25">
      <c r="A82" s="57"/>
      <c r="B82" s="5"/>
      <c r="C82" s="52"/>
      <c r="D82" s="44"/>
      <c r="E82" s="44"/>
      <c r="F82" s="44"/>
      <c r="G82" s="44"/>
      <c r="H82" s="44"/>
      <c r="I82" s="19"/>
      <c r="AB82" s="4"/>
      <c r="AC82" s="20"/>
      <c r="AD82" s="21"/>
    </row>
    <row r="83" spans="1:30" x14ac:dyDescent="0.25">
      <c r="A83" s="39"/>
      <c r="C83" s="27"/>
      <c r="D83" s="19"/>
      <c r="E83" s="19"/>
      <c r="F83" s="19"/>
      <c r="G83" s="19"/>
      <c r="H83" s="19"/>
      <c r="I83" s="19"/>
      <c r="AB83" s="4"/>
      <c r="AC83" s="20"/>
      <c r="AD83" s="21"/>
    </row>
    <row r="84" spans="1:30" x14ac:dyDescent="0.25">
      <c r="C84" s="27"/>
      <c r="D84" s="19"/>
      <c r="E84" s="19"/>
      <c r="F84" s="19"/>
      <c r="G84" s="19"/>
      <c r="H84" s="19"/>
      <c r="I84" s="19"/>
      <c r="AB84" s="4"/>
      <c r="AC84" s="20"/>
      <c r="AD84" s="21"/>
    </row>
    <row r="85" spans="1:30" x14ac:dyDescent="0.25">
      <c r="C85" s="27"/>
      <c r="D85" s="19"/>
      <c r="E85" s="19"/>
      <c r="F85" s="19"/>
      <c r="G85" s="19"/>
      <c r="H85" s="19"/>
      <c r="I85" s="19"/>
      <c r="AB85" s="4"/>
      <c r="AC85" s="20"/>
      <c r="AD85" s="21"/>
    </row>
    <row r="86" spans="1:30" x14ac:dyDescent="0.25">
      <c r="C86" s="27"/>
      <c r="D86" s="19"/>
      <c r="E86" s="19"/>
      <c r="F86" s="19"/>
      <c r="G86" s="19"/>
      <c r="H86" s="19"/>
      <c r="I86" s="19"/>
      <c r="AB86" s="4"/>
      <c r="AC86" s="20"/>
      <c r="AD86" s="21"/>
    </row>
    <row r="87" spans="1:30" x14ac:dyDescent="0.25">
      <c r="C87" s="27"/>
      <c r="D87" s="19"/>
      <c r="E87" s="19"/>
      <c r="F87" s="19"/>
      <c r="G87" s="19"/>
      <c r="H87" s="19"/>
      <c r="I87" s="19"/>
      <c r="AB87" s="4"/>
      <c r="AC87" s="20"/>
      <c r="AD87" s="21"/>
    </row>
    <row r="88" spans="1:30" x14ac:dyDescent="0.25">
      <c r="C88" s="27"/>
      <c r="D88" s="19"/>
      <c r="E88" s="19"/>
      <c r="F88" s="19"/>
      <c r="G88" s="19"/>
      <c r="H88" s="19"/>
      <c r="I88" s="19"/>
      <c r="AB88" s="4"/>
      <c r="AC88" s="20"/>
      <c r="AD88" s="21"/>
    </row>
    <row r="89" spans="1:30" x14ac:dyDescent="0.25">
      <c r="C89" s="27"/>
      <c r="D89" s="19"/>
      <c r="E89" s="19"/>
      <c r="F89" s="19"/>
      <c r="G89" s="19"/>
      <c r="H89" s="19"/>
      <c r="I89" s="19"/>
      <c r="AB89" s="4"/>
      <c r="AD89" s="21"/>
    </row>
    <row r="90" spans="1:30" x14ac:dyDescent="0.25">
      <c r="C90" s="11"/>
      <c r="D90" s="39"/>
      <c r="E90" s="39"/>
      <c r="F90" s="39"/>
      <c r="G90" s="19"/>
      <c r="H90" s="19"/>
      <c r="I90" s="19"/>
      <c r="AD90" s="21"/>
    </row>
    <row r="91" spans="1:30" x14ac:dyDescent="0.25">
      <c r="C91" s="27"/>
      <c r="D91" s="39"/>
      <c r="E91" s="39"/>
      <c r="F91" s="39"/>
      <c r="G91" s="39"/>
      <c r="H91" s="39"/>
      <c r="I91" s="39"/>
    </row>
    <row r="92" spans="1:30" x14ac:dyDescent="0.25">
      <c r="C92" s="11"/>
      <c r="D92" s="39"/>
      <c r="E92" s="39"/>
      <c r="F92" s="39"/>
      <c r="G92" s="39"/>
      <c r="H92" s="39"/>
      <c r="I92" s="39"/>
    </row>
    <row r="93" spans="1:30" x14ac:dyDescent="0.25">
      <c r="C93" s="11"/>
      <c r="D93" s="39"/>
      <c r="E93" s="39"/>
      <c r="F93" s="39"/>
      <c r="G93" s="39"/>
      <c r="H93" s="39"/>
      <c r="I93" s="39"/>
    </row>
    <row r="94" spans="1:30" x14ac:dyDescent="0.25">
      <c r="C94" s="27"/>
      <c r="D94" s="38"/>
      <c r="E94" s="38"/>
      <c r="F94" s="38"/>
      <c r="G94" s="38"/>
      <c r="H94" s="38"/>
      <c r="I94" s="38"/>
    </row>
  </sheetData>
  <mergeCells count="10">
    <mergeCell ref="AC60:AD60"/>
    <mergeCell ref="D61:F61"/>
    <mergeCell ref="AC76:AD76"/>
    <mergeCell ref="D79:F79"/>
    <mergeCell ref="B2:I2"/>
    <mergeCell ref="D4:I4"/>
    <mergeCell ref="D5:F5"/>
    <mergeCell ref="G5:I5"/>
    <mergeCell ref="AC6:AD6"/>
    <mergeCell ref="AC23:AD23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19</vt:i4>
      </vt:variant>
    </vt:vector>
  </HeadingPairs>
  <TitlesOfParts>
    <vt:vector size="45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Cuadro 1</vt:lpstr>
      <vt:lpstr>G20A</vt:lpstr>
      <vt:lpstr>G20B</vt:lpstr>
      <vt:lpstr>G20C</vt:lpstr>
      <vt:lpstr>G7A</vt:lpstr>
      <vt:lpstr>G7B</vt:lpstr>
      <vt:lpstr>G7C</vt:lpstr>
      <vt:lpstr>'G1'!Área_de_impresión</vt:lpstr>
      <vt:lpstr>'G10'!Área_de_impresión</vt:lpstr>
      <vt:lpstr>'G11'!Área_de_impresión</vt:lpstr>
      <vt:lpstr>'G12'!Área_de_impresión</vt:lpstr>
      <vt:lpstr>'G13'!Área_de_impresión</vt:lpstr>
      <vt:lpstr>'G14'!Área_de_impresión</vt:lpstr>
      <vt:lpstr>'G15'!Área_de_impresión</vt:lpstr>
      <vt:lpstr>'G16'!Área_de_impresión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G7A!Área_de_impresión</vt:lpstr>
      <vt:lpstr>G7B!Área_de_impresión</vt:lpstr>
      <vt:lpstr>G7C!Área_de_impresión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Castaño Lavado Jessica Fernanda</dc:creator>
  <cp:lastModifiedBy>Jaulín Méndez Oscar Fernando</cp:lastModifiedBy>
  <cp:lastPrinted>2017-10-30T14:52:30Z</cp:lastPrinted>
  <dcterms:created xsi:type="dcterms:W3CDTF">2012-12-26T13:53:08Z</dcterms:created>
  <dcterms:modified xsi:type="dcterms:W3CDTF">2017-11-03T21:37:46Z</dcterms:modified>
</cp:coreProperties>
</file>